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comments2.xml" ContentType="application/vnd.openxmlformats-officedocument.spreadsheetml.comments+xml"/>
  <Override PartName="/xl/drawings/drawing4.xml" ContentType="application/vnd.openxmlformats-officedocument.drawing+xml"/>
  <Override PartName="/xl/tables/table4.xml" ContentType="application/vnd.openxmlformats-officedocument.spreadsheetml.table+xml"/>
  <Override PartName="/xl/comments3.xml" ContentType="application/vnd.openxmlformats-officedocument.spreadsheetml.comments+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drawings/drawing7.xml" ContentType="application/vnd.openxmlformats-officedocument.drawing+xml"/>
  <Override PartName="/xl/tables/table7.xml" ContentType="application/vnd.openxmlformats-officedocument.spreadsheetml.table+xml"/>
  <Override PartName="/xl/drawings/drawing8.xml" ContentType="application/vnd.openxmlformats-officedocument.drawing+xml"/>
  <Override PartName="/xl/tables/table8.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updateLinks="never" defaultThemeVersion="166925"/>
  <mc:AlternateContent xmlns:mc="http://schemas.openxmlformats.org/markup-compatibility/2006">
    <mc:Choice Requires="x15">
      <x15ac:absPath xmlns:x15ac="http://schemas.microsoft.com/office/spreadsheetml/2010/11/ac" url="C:\Users\mtamayo\OneDrive - mineducacion.gov.co\Planeación MEN\2020\Cierre  2019\PAI 2019\"/>
    </mc:Choice>
  </mc:AlternateContent>
  <xr:revisionPtr revIDLastSave="0" documentId="13_ncr:1_{8AAC4305-484C-4E81-8020-21387B322DF2}" xr6:coauthVersionLast="45" xr6:coauthVersionMax="45" xr10:uidLastSave="{00000000-0000-0000-0000-000000000000}"/>
  <bookViews>
    <workbookView xWindow="-120" yWindow="-120" windowWidth="20730" windowHeight="11160" activeTab="1" xr2:uid="{00000000-000D-0000-FFFF-FFFF00000000}"/>
  </bookViews>
  <sheets>
    <sheet name="PAI consolidado" sheetId="16" r:id="rId1"/>
    <sheet name="TALENTO HUMANO" sheetId="17" r:id="rId2"/>
    <sheet name="DIRECCIONAMIENTO ESTRATÉGICO" sheetId="18" r:id="rId3"/>
    <sheet name="GESTIÓN CON VALORES PARA RESULT" sheetId="19" r:id="rId4"/>
    <sheet name="EVALUACIÓN DE RESULTADOS" sheetId="20" r:id="rId5"/>
    <sheet name="INFORMACIÓN Y COMUNICACIONES" sheetId="21" r:id="rId6"/>
    <sheet name="GESTION DEL KTO Y LA INNOVACIÓN" sheetId="22" r:id="rId7"/>
    <sheet name="CONTROL INTERNO" sheetId="23" r:id="rId8"/>
    <sheet name="ficha junio" sheetId="14" state="hidden" r:id="rId9"/>
    <sheet name="JULIO" sheetId="6" state="hidden" r:id="rId10"/>
    <sheet name="AGOSTO" sheetId="8" state="hidden" r:id="rId11"/>
    <sheet name="SEPTIEMBRE" sheetId="9" state="hidden" r:id="rId12"/>
    <sheet name="OCTUBRE" sheetId="10" state="hidden" r:id="rId13"/>
    <sheet name="NOVIEMBRE" sheetId="11" state="hidden" r:id="rId14"/>
    <sheet name="DICIEMBRE" sheetId="12" state="hidden" r:id="rId15"/>
    <sheet name="Hoja1" sheetId="13" state="hidden" r:id="rId16"/>
  </sheets>
  <externalReferences>
    <externalReference r:id="rId17"/>
    <externalReference r:id="rId18"/>
  </externalReferences>
  <definedNames>
    <definedName name="_xlnm._FilterDatabase" localSheetId="0" hidden="1">'PAI consolidado'!$A$5:$AB$1554</definedName>
    <definedName name="DEPENDENCIAS">[1]Listas!$C$6:$F$6</definedName>
  </definedNames>
  <calcPr calcId="191029"/>
  <pivotCaches>
    <pivotCache cacheId="2" r:id="rId1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23" i="22" l="1"/>
  <c r="A48" i="21"/>
  <c r="A50" i="21" s="1"/>
  <c r="A44" i="21"/>
  <c r="A45" i="21" s="1"/>
  <c r="A35" i="21"/>
  <c r="A36" i="21" s="1"/>
  <c r="A21" i="21"/>
  <c r="A23" i="21" s="1"/>
  <c r="A8" i="21"/>
  <c r="A9" i="21" s="1"/>
  <c r="V381" i="19"/>
  <c r="V373" i="19"/>
  <c r="V371" i="19"/>
  <c r="U323" i="19"/>
  <c r="V323" i="19" s="1"/>
  <c r="N323" i="19"/>
  <c r="N297" i="19" s="1"/>
  <c r="N294" i="19"/>
  <c r="N295" i="19" s="1"/>
  <c r="V288" i="19"/>
  <c r="V277" i="19"/>
  <c r="U97" i="19"/>
  <c r="P625" i="18" l="1"/>
  <c r="P545" i="18"/>
  <c r="V520" i="18"/>
  <c r="V506" i="18"/>
  <c r="Z478" i="18"/>
  <c r="V330" i="18"/>
  <c r="N162" i="18"/>
  <c r="V35" i="18"/>
  <c r="P1183" i="16" l="1"/>
  <c r="Z1036" i="16"/>
  <c r="P1103" i="16"/>
  <c r="A48" i="16"/>
  <c r="A50" i="16" s="1"/>
  <c r="A44" i="16"/>
  <c r="A45" i="16" s="1"/>
  <c r="A35" i="16"/>
  <c r="A36" i="16" s="1"/>
  <c r="A21" i="16"/>
  <c r="A23" i="16" s="1"/>
  <c r="A8" i="16"/>
  <c r="A9" i="16" s="1"/>
  <c r="V1078" i="16"/>
  <c r="V1064" i="16"/>
  <c r="V884" i="16"/>
  <c r="V874" i="16"/>
  <c r="V872" i="16"/>
  <c r="V871" i="16"/>
  <c r="U823" i="16"/>
  <c r="V823" i="16" s="1"/>
  <c r="N823" i="16"/>
  <c r="N797" i="16" s="1"/>
  <c r="N794" i="16"/>
  <c r="V788" i="16"/>
  <c r="V777" i="16"/>
  <c r="N557" i="16"/>
  <c r="U256" i="16"/>
  <c r="V214" i="16"/>
  <c r="V100" i="16"/>
  <c r="C42" i="14"/>
  <c r="D41" i="14"/>
  <c r="D40" i="14"/>
  <c r="D39" i="14"/>
  <c r="C23" i="14"/>
  <c r="D42" i="14"/>
  <c r="N795" i="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Sonia Esperanza Casas Merchan</author>
    <author>Sonia Milena Cuervo Perez</author>
    <author>Marcela Tamayo Rincon</author>
    <author>Natalia Isabel Avalos Avalos</author>
    <author>Ivan Dario Aristizabal Henao</author>
    <author>Sara Arrechea Banguera</author>
    <author>María del Pilar Salgado Hernández</author>
  </authors>
  <commentList>
    <comment ref="S81" authorId="0" shapeId="0" xr:uid="{940310F4-A57E-4105-9BCF-B5D1A54A8FB2}">
      <text>
        <r>
          <rPr>
            <b/>
            <sz val="9"/>
            <color indexed="81"/>
            <rFont val="Tahoma"/>
            <family val="2"/>
          </rPr>
          <t>Ajuste a nombre del indicador de gestión</t>
        </r>
        <r>
          <rPr>
            <sz val="9"/>
            <color indexed="81"/>
            <rFont val="Tahoma"/>
            <family val="2"/>
          </rPr>
          <t xml:space="preserve">
</t>
        </r>
      </text>
    </comment>
    <comment ref="X81" authorId="0" shapeId="0" xr:uid="{829FAD1B-FDBC-40BA-A014-8BC4BA27BB75}">
      <text>
        <r>
          <rPr>
            <b/>
            <sz val="9"/>
            <color indexed="81"/>
            <rFont val="Tahoma"/>
            <family val="2"/>
          </rPr>
          <t>Se ajusta nombre del medio de verificación</t>
        </r>
      </text>
    </comment>
    <comment ref="X82" authorId="0" shapeId="0" xr:uid="{01900A08-6E64-42E4-B5BD-3B094B7F75FF}">
      <text>
        <r>
          <rPr>
            <b/>
            <sz val="9"/>
            <color indexed="81"/>
            <rFont val="Tahoma"/>
            <family val="2"/>
          </rPr>
          <t>Se ajusta nombre del medio de verificación</t>
        </r>
      </text>
    </comment>
    <comment ref="S83" authorId="0" shapeId="0" xr:uid="{1A4073B8-324B-4814-981D-25577E85B36F}">
      <text>
        <r>
          <rPr>
            <b/>
            <sz val="9"/>
            <color indexed="81"/>
            <rFont val="Tahoma"/>
            <family val="2"/>
          </rPr>
          <t>Ajuste al nombre del indicador de producto</t>
        </r>
        <r>
          <rPr>
            <sz val="9"/>
            <color indexed="81"/>
            <rFont val="Tahoma"/>
            <family val="2"/>
          </rPr>
          <t xml:space="preserve">
</t>
        </r>
      </text>
    </comment>
    <comment ref="S139" authorId="1" shapeId="0" xr:uid="{C8C23789-8A22-4266-B763-5E273A0EE99A}">
      <text>
        <r>
          <rPr>
            <b/>
            <sz val="9"/>
            <color indexed="81"/>
            <rFont val="Tahoma"/>
            <family val="2"/>
          </rPr>
          <t>Sonia Milena Cuervo Perez:</t>
        </r>
        <r>
          <rPr>
            <sz val="9"/>
            <color indexed="81"/>
            <rFont val="Tahoma"/>
            <family val="2"/>
          </rPr>
          <t xml:space="preserve">
Eliminar indicador, se encuentra repetido
</t>
        </r>
      </text>
    </comment>
    <comment ref="V152" authorId="2" shapeId="0" xr:uid="{9521DDE3-8883-43DA-8DE6-0E917042F317}">
      <text>
        <r>
          <rPr>
            <b/>
            <sz val="9"/>
            <color indexed="81"/>
            <rFont val="Tahoma"/>
            <family val="2"/>
          </rPr>
          <t>Marcela Tamayo Rincon:</t>
        </r>
        <r>
          <rPr>
            <sz val="9"/>
            <color indexed="81"/>
            <rFont val="Tahoma"/>
            <family val="2"/>
          </rPr>
          <t xml:space="preserve">
días</t>
        </r>
      </text>
    </comment>
    <comment ref="A766" authorId="3" shapeId="0" xr:uid="{0B3F9D60-DB60-4241-BC2D-EF1A8C61198F}">
      <text>
        <r>
          <rPr>
            <sz val="12"/>
            <color rgb="FF000000"/>
            <rFont val="Calibri"/>
            <family val="2"/>
          </rPr>
          <t>Natalia Isabel Avalos Avalos:</t>
        </r>
        <r>
          <rPr>
            <b/>
            <sz val="11"/>
            <color rgb="FF000000"/>
            <rFont val="Calibri"/>
            <family val="2"/>
          </rPr>
          <t xml:space="preserve">
</t>
        </r>
        <r>
          <rPr>
            <sz val="11"/>
            <color rgb="FFFF0000"/>
            <rFont val="Calibri (Cuerpo)"/>
          </rPr>
          <t xml:space="preserve">Esta fila aparece como la primera en el excel adjunto, razon por la cual esta duplicada y debe eliminarse. 
</t>
        </r>
      </text>
    </comment>
    <comment ref="V927" authorId="4" shapeId="0" xr:uid="{0A661723-D7A7-4D55-9231-B361A7D87958}">
      <text>
        <r>
          <rPr>
            <b/>
            <sz val="9"/>
            <color rgb="FF000000"/>
            <rFont val="Tahoma"/>
            <family val="2"/>
          </rPr>
          <t>Ivan Dario Aristizabal Henao:</t>
        </r>
        <r>
          <rPr>
            <sz val="9"/>
            <color rgb="FF000000"/>
            <rFont val="Tahoma"/>
            <family val="2"/>
          </rPr>
          <t xml:space="preserve">
</t>
        </r>
        <r>
          <rPr>
            <sz val="9"/>
            <color rgb="FF000000"/>
            <rFont val="Tahoma"/>
            <family val="2"/>
          </rPr>
          <t>Se ajustó de 90 a 35</t>
        </r>
      </text>
    </comment>
    <comment ref="T973" authorId="5" shapeId="0" xr:uid="{4273E1D6-DD2B-485C-9530-29B504B1406B}">
      <text>
        <r>
          <rPr>
            <b/>
            <sz val="9"/>
            <color indexed="81"/>
            <rFont val="Tahoma"/>
            <family val="2"/>
          </rPr>
          <t>Proyecto de Inversión</t>
        </r>
      </text>
    </comment>
    <comment ref="T980" authorId="5" shapeId="0" xr:uid="{5B056025-6C97-48EA-A6F2-6D1CFD767568}">
      <text>
        <r>
          <rPr>
            <b/>
            <sz val="9"/>
            <color indexed="81"/>
            <rFont val="Tahoma"/>
            <family val="2"/>
          </rPr>
          <t>Proyecto de inversión</t>
        </r>
      </text>
    </comment>
    <comment ref="S1032" authorId="6" shapeId="0" xr:uid="{8C6E89D8-F489-4094-BA19-3B139593FEFA}">
      <text>
        <r>
          <rPr>
            <b/>
            <sz val="9"/>
            <color indexed="81"/>
            <rFont val="Tahoma"/>
            <family val="2"/>
          </rPr>
          <t>María del Pilar Salgado Hernández:</t>
        </r>
        <r>
          <rPr>
            <sz val="9"/>
            <color indexed="81"/>
            <rFont val="Tahoma"/>
            <family val="2"/>
          </rPr>
          <t xml:space="preserve">
El bajo porcentaje de la meta se debe a que existe un alto número de vacantes definitivas y un bajo número de elegibles que conforman las listas departamentales y generales nacionales para el desarrollo de las audicencias (22.889 vacantes y 4.112 elegibles).
Se adelanta un nuevo concurso. </t>
        </r>
      </text>
    </comment>
    <comment ref="V1032" authorId="6" shapeId="0" xr:uid="{AE135D5C-5118-4562-BAA8-FC6450395B9B}">
      <text>
        <r>
          <rPr>
            <b/>
            <sz val="9"/>
            <color indexed="81"/>
            <rFont val="Tahoma"/>
            <family val="2"/>
          </rPr>
          <t>María del Pilar Salgado Hernández:</t>
        </r>
        <r>
          <rPr>
            <sz val="9"/>
            <color indexed="81"/>
            <rFont val="Tahoma"/>
            <family val="2"/>
          </rPr>
          <t xml:space="preserve">
El bajo porcentaje se debe a que existe un alto número de vacantes definitivas y un bajo número de elegibles que conforman las listas departamentales y generales nacionales para el desarrollo de las audicencias (22.889 vacantes y 4.112 elegibles)
</t>
        </r>
      </text>
    </comment>
    <comment ref="V1057" authorId="6" shapeId="0" xr:uid="{FD16EC4B-3A0E-47E2-AEFF-04674A566BE2}">
      <text>
        <r>
          <rPr>
            <b/>
            <sz val="9"/>
            <color indexed="81"/>
            <rFont val="Tahoma"/>
            <family val="2"/>
          </rPr>
          <t>María del Pilar Salgado Hernández:</t>
        </r>
        <r>
          <rPr>
            <sz val="9"/>
            <color indexed="81"/>
            <rFont val="Tahoma"/>
            <family val="2"/>
          </rPr>
          <t xml:space="preserve">
El porcentaje de avance en la construcción del estatuto CNARP, está determinado por: Mesas de expertos realizadas en el año. Proyecto de articulado.  Consulta a  consejo de estado.  Proyecto propuesta de escalafon.  Costeo de planeación.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Sonia Esperanza Casas Merchan</author>
    <author>Sara Arrechea Banguera</author>
    <author>María del Pilar Salgado Hernández</author>
  </authors>
  <commentList>
    <comment ref="S16" authorId="0" shapeId="0" xr:uid="{2E49B3F8-7425-4FED-A834-D129F356BD24}">
      <text>
        <r>
          <rPr>
            <b/>
            <sz val="9"/>
            <color indexed="81"/>
            <rFont val="Tahoma"/>
            <family val="2"/>
          </rPr>
          <t>Ajuste a nombre del indicador de gestión</t>
        </r>
        <r>
          <rPr>
            <sz val="9"/>
            <color indexed="81"/>
            <rFont val="Tahoma"/>
            <family val="2"/>
          </rPr>
          <t xml:space="preserve">
</t>
        </r>
      </text>
    </comment>
    <comment ref="X16" authorId="0" shapeId="0" xr:uid="{F1E08A57-7863-4B51-9B61-F8216ACCDE4B}">
      <text>
        <r>
          <rPr>
            <b/>
            <sz val="9"/>
            <color indexed="81"/>
            <rFont val="Tahoma"/>
            <family val="2"/>
          </rPr>
          <t>Se ajusta nombre del medio de verificación</t>
        </r>
      </text>
    </comment>
    <comment ref="X17" authorId="0" shapeId="0" xr:uid="{679A4C78-3E99-42AC-9796-1ECF8CD0AA96}">
      <text>
        <r>
          <rPr>
            <b/>
            <sz val="9"/>
            <color indexed="81"/>
            <rFont val="Tahoma"/>
            <family val="2"/>
          </rPr>
          <t>Se ajusta nombre del medio de verificación</t>
        </r>
      </text>
    </comment>
    <comment ref="S18" authorId="0" shapeId="0" xr:uid="{2BEDA90F-0E42-4EEB-96B5-C0CD65BA5AD3}">
      <text>
        <r>
          <rPr>
            <b/>
            <sz val="9"/>
            <color indexed="81"/>
            <rFont val="Tahoma"/>
            <family val="2"/>
          </rPr>
          <t>Ajuste al nombre del indicador de producto</t>
        </r>
        <r>
          <rPr>
            <sz val="9"/>
            <color indexed="81"/>
            <rFont val="Tahoma"/>
            <family val="2"/>
          </rPr>
          <t xml:space="preserve">
</t>
        </r>
      </text>
    </comment>
    <comment ref="T415" authorId="1" shapeId="0" xr:uid="{CD625069-B7EB-4C2C-84AC-E77FE79FDA58}">
      <text>
        <r>
          <rPr>
            <b/>
            <sz val="9"/>
            <color indexed="81"/>
            <rFont val="Tahoma"/>
            <family val="2"/>
          </rPr>
          <t>Proyecto de Inversión</t>
        </r>
      </text>
    </comment>
    <comment ref="T422" authorId="1" shapeId="0" xr:uid="{C01F8195-663A-4CDD-A95D-661D1142EDC3}">
      <text>
        <r>
          <rPr>
            <b/>
            <sz val="9"/>
            <color indexed="81"/>
            <rFont val="Tahoma"/>
            <family val="2"/>
          </rPr>
          <t>Proyecto de inversión</t>
        </r>
      </text>
    </comment>
    <comment ref="S474" authorId="2" shapeId="0" xr:uid="{C461A2F9-2AB9-4C4D-BC1D-5A36E33240BD}">
      <text>
        <r>
          <rPr>
            <b/>
            <sz val="9"/>
            <color indexed="81"/>
            <rFont val="Tahoma"/>
            <family val="2"/>
          </rPr>
          <t>María del Pilar Salgado Hernández:</t>
        </r>
        <r>
          <rPr>
            <sz val="9"/>
            <color indexed="81"/>
            <rFont val="Tahoma"/>
            <family val="2"/>
          </rPr>
          <t xml:space="preserve">
El bajo porcentaje de la meta se debe a que existe un alto número de vacantes definitivas y un bajo número de elegibles que conforman las listas departamentales y generales nacionales para el desarrollo de las audicencias (22.889 vacantes y 4.112 elegibles).
Se adelanta un nuevo concurso. </t>
        </r>
      </text>
    </comment>
    <comment ref="V474" authorId="2" shapeId="0" xr:uid="{08D1BAA7-8FA2-4916-9B0F-FE27A3A1C9B2}">
      <text>
        <r>
          <rPr>
            <b/>
            <sz val="9"/>
            <color indexed="81"/>
            <rFont val="Tahoma"/>
            <family val="2"/>
          </rPr>
          <t>María del Pilar Salgado Hernández:</t>
        </r>
        <r>
          <rPr>
            <sz val="9"/>
            <color indexed="81"/>
            <rFont val="Tahoma"/>
            <family val="2"/>
          </rPr>
          <t xml:space="preserve">
El bajo porcentaje se debe a que existe un alto número de vacantes definitivas y un bajo número de elegibles que conforman las listas departamentales y generales nacionales para el desarrollo de las audicencias (22.889 vacantes y 4.112 elegibles)
</t>
        </r>
      </text>
    </comment>
    <comment ref="V499" authorId="2" shapeId="0" xr:uid="{7EBA3147-C2AA-405D-AA28-9513DBF591D4}">
      <text>
        <r>
          <rPr>
            <b/>
            <sz val="9"/>
            <color indexed="81"/>
            <rFont val="Tahoma"/>
            <family val="2"/>
          </rPr>
          <t>María del Pilar Salgado Hernández:</t>
        </r>
        <r>
          <rPr>
            <sz val="9"/>
            <color indexed="81"/>
            <rFont val="Tahoma"/>
            <family val="2"/>
          </rPr>
          <t xml:space="preserve">
El porcentaje de avance en la construcción del estatuto CNARP, está determinado por: Mesas de expertos realizadas en el año. Proyecto de articulado.  Consulta a  consejo de estado.  Proyecto propuesta de escalafon.  Costeo de planeación.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Sonia Milena Cuervo Perez</author>
    <author>Marcela Tamayo Rincon</author>
    <author>Natalia Isabel Avalos Avalos</author>
    <author>Ivan Dario Aristizabal Henao</author>
  </authors>
  <commentList>
    <comment ref="S49" authorId="0" shapeId="0" xr:uid="{A219DE92-D270-4CB2-BE63-4A91D1C9F65B}">
      <text>
        <r>
          <rPr>
            <b/>
            <sz val="9"/>
            <color indexed="81"/>
            <rFont val="Tahoma"/>
            <family val="2"/>
          </rPr>
          <t>Sonia Milena Cuervo Perez:</t>
        </r>
        <r>
          <rPr>
            <sz val="9"/>
            <color indexed="81"/>
            <rFont val="Tahoma"/>
            <family val="2"/>
          </rPr>
          <t xml:space="preserve">
Eliminar indicador, se encuentra repetido
</t>
        </r>
      </text>
    </comment>
    <comment ref="V62" authorId="1" shapeId="0" xr:uid="{1D538A4D-8FB4-4ED2-B79E-DF7BBED089B5}">
      <text>
        <r>
          <rPr>
            <b/>
            <sz val="9"/>
            <color indexed="81"/>
            <rFont val="Tahoma"/>
            <family val="2"/>
          </rPr>
          <t>Marcela Tamayo Rincon:</t>
        </r>
        <r>
          <rPr>
            <sz val="9"/>
            <color indexed="81"/>
            <rFont val="Tahoma"/>
            <family val="2"/>
          </rPr>
          <t xml:space="preserve">
días</t>
        </r>
      </text>
    </comment>
    <comment ref="A266" authorId="2" shapeId="0" xr:uid="{4C160027-6300-45FB-ABCB-5D3A4FFC87B8}">
      <text>
        <r>
          <rPr>
            <sz val="12"/>
            <color rgb="FF000000"/>
            <rFont val="Calibri"/>
            <family val="2"/>
          </rPr>
          <t>Natalia Isabel Avalos Avalos:</t>
        </r>
        <r>
          <rPr>
            <b/>
            <sz val="11"/>
            <color rgb="FF000000"/>
            <rFont val="Calibri"/>
            <family val="2"/>
          </rPr>
          <t xml:space="preserve">
</t>
        </r>
        <r>
          <rPr>
            <sz val="11"/>
            <color rgb="FFFF0000"/>
            <rFont val="Calibri (Cuerpo)"/>
          </rPr>
          <t xml:space="preserve">Esta fila aparece como la primera en el excel adjunto, razon por la cual esta duplicada y debe eliminarse. 
</t>
        </r>
      </text>
    </comment>
    <comment ref="V387" authorId="3" shapeId="0" xr:uid="{9998AD4C-EF1F-4E0F-A9C2-38ACADAB491F}">
      <text>
        <r>
          <rPr>
            <b/>
            <sz val="9"/>
            <color rgb="FF000000"/>
            <rFont val="Tahoma"/>
            <family val="2"/>
          </rPr>
          <t>Ivan Dario Aristizabal Henao:</t>
        </r>
        <r>
          <rPr>
            <sz val="9"/>
            <color rgb="FF000000"/>
            <rFont val="Tahoma"/>
            <family val="2"/>
          </rPr>
          <t xml:space="preserve">
</t>
        </r>
        <r>
          <rPr>
            <sz val="9"/>
            <color rgb="FF000000"/>
            <rFont val="Tahoma"/>
            <family val="2"/>
          </rPr>
          <t>Se ajustó de 90 a 35</t>
        </r>
      </text>
    </comment>
  </commentList>
</comments>
</file>

<file path=xl/sharedStrings.xml><?xml version="1.0" encoding="utf-8"?>
<sst xmlns="http://schemas.openxmlformats.org/spreadsheetml/2006/main" count="40116" uniqueCount="1635">
  <si>
    <t>D - Despacho</t>
  </si>
  <si>
    <t>(Varios elementos)</t>
  </si>
  <si>
    <t>Logística</t>
  </si>
  <si>
    <t>D - Dirección/Oficina Asesora/Subdirección</t>
  </si>
  <si>
    <t>_Dirección_de_Calidad_para_la_Educación_PBM</t>
  </si>
  <si>
    <t>Servicio de asistencia técnica en educación inicial, preescolar, básica y media</t>
  </si>
  <si>
    <t>_Dirección_de_Fortalecimiento_a_la_Gestión_Territorial_Calidad_para_la_Educación_PBM</t>
  </si>
  <si>
    <t>_Dirección_de_Primera_infancia</t>
  </si>
  <si>
    <t>_Oficina_Asesora_de_Comunicaciones</t>
  </si>
  <si>
    <t>Servicio de Educación Informal para la Gestión Administrativa</t>
  </si>
  <si>
    <t>_Oficina_de_Cooperación_y_Asuntos_Internacionales</t>
  </si>
  <si>
    <t>Realizar_acciones_de_divulgación_externa_de_la_gestión_del_MEN_.</t>
  </si>
  <si>
    <t>_Oficina_de_Innovación_Educatica_con_Uso_de_nuevas_Tecnologías</t>
  </si>
  <si>
    <t>Total general</t>
  </si>
  <si>
    <t>Dimensión Programática</t>
  </si>
  <si>
    <t>ODS</t>
  </si>
  <si>
    <t>Dimensión de mediano plazo (PND 2018-2022)</t>
  </si>
  <si>
    <t>Dimensión de corto plazo 2019</t>
  </si>
  <si>
    <t>Dimensión Presupuestal</t>
  </si>
  <si>
    <t>D - Consecutivo</t>
  </si>
  <si>
    <t>D - Subdirección</t>
  </si>
  <si>
    <t>D - Dimensión MIPG</t>
  </si>
  <si>
    <t>D - Objetivo del SIG</t>
  </si>
  <si>
    <t>D - Meta Objetivos de Desarrollo Sostenible- ODS</t>
  </si>
  <si>
    <t>IR - Objetivo estratégico PND 2018-2022</t>
  </si>
  <si>
    <t>IR - Indicador de Resultado PND 2018-2022</t>
  </si>
  <si>
    <t>IR - esponde a:</t>
  </si>
  <si>
    <t>IR - Periodicidad</t>
  </si>
  <si>
    <t>IR - Meta PND 2018-2022</t>
  </si>
  <si>
    <t>IR - Línea base 2018</t>
  </si>
  <si>
    <t>IR - Meta Acumulada 2019</t>
  </si>
  <si>
    <t>IR - Avance cuantitativo diciembre</t>
  </si>
  <si>
    <t>IR - % de avance diciembre</t>
  </si>
  <si>
    <t>IR - Avance descriptivo diciembre</t>
  </si>
  <si>
    <t xml:space="preserve">IGP - Estrategia </t>
  </si>
  <si>
    <t xml:space="preserve">IGP - Indicador de gestión  y producto </t>
  </si>
  <si>
    <t>IGP - Responde a:</t>
  </si>
  <si>
    <t>IGP - Línea base 2018</t>
  </si>
  <si>
    <t>IGP - meta 2019</t>
  </si>
  <si>
    <t>IGP - Focalización</t>
  </si>
  <si>
    <t>IGP - Medio de Verificación</t>
  </si>
  <si>
    <t>IGP - Periodicidad del indicador</t>
  </si>
  <si>
    <t>IGP - Avance cuantitativo diciembre</t>
  </si>
  <si>
    <t>IGP - % de avance diciembre</t>
  </si>
  <si>
    <t>IGP - Avance descriptivo diciembre</t>
  </si>
  <si>
    <t>DM</t>
  </si>
  <si>
    <t xml:space="preserve">Información y Comunicación </t>
  </si>
  <si>
    <t>9. No aplica</t>
  </si>
  <si>
    <t>NA</t>
  </si>
  <si>
    <t>Eficiencia de desarrollo de capacidades para una gestión moderna del sector educativo</t>
  </si>
  <si>
    <t xml:space="preserve">Transversal </t>
  </si>
  <si>
    <t>No aplica</t>
  </si>
  <si>
    <t>Número de visitas de la Página Web del MEN</t>
  </si>
  <si>
    <t>Gestion interna</t>
  </si>
  <si>
    <t>Informe analítica 
www.mineducacion.gov.co</t>
  </si>
  <si>
    <t>mensual</t>
  </si>
  <si>
    <t>SI</t>
  </si>
  <si>
    <t>_FORTALECIMIENTO_DEL_ACCESO_A_INFORMACIÓN_ESTRATÉGICA_E_INSTITUCIONAL_DEL_SECTOR_EDUCATIVO_NACIONAL</t>
  </si>
  <si>
    <t>C</t>
  </si>
  <si>
    <t>0700</t>
  </si>
  <si>
    <t>8-0</t>
  </si>
  <si>
    <t>2299058</t>
  </si>
  <si>
    <t>02</t>
  </si>
  <si>
    <t>Contratista</t>
  </si>
  <si>
    <t>Otros servicios profesionales y técnicos N.C.P.</t>
  </si>
  <si>
    <t>A-02-02-02-008-03-09-</t>
  </si>
  <si>
    <t>1A</t>
  </si>
  <si>
    <t>Número de seguidores de las redes sociales del MEN</t>
  </si>
  <si>
    <t>Informe de redes sociales</t>
  </si>
  <si>
    <t>5A</t>
  </si>
  <si>
    <t>Número de contenidos comunicacionales internos divulgados</t>
  </si>
  <si>
    <t>6A</t>
  </si>
  <si>
    <t>8A</t>
  </si>
  <si>
    <t>8B</t>
  </si>
  <si>
    <t>Informe contenidos internos divulgados</t>
  </si>
  <si>
    <t>11A</t>
  </si>
  <si>
    <t>12A</t>
  </si>
  <si>
    <t xml:space="preserve">Porcentaje de avance en el cumplimiento del Plan Estratégico de Comunicaciones </t>
  </si>
  <si>
    <t>Tiquetes</t>
  </si>
  <si>
    <t>_SERVICIOS_DE_TRANSPORTE_DE_PASAJEROS</t>
  </si>
  <si>
    <t>A-02-02-02-006-04--</t>
  </si>
  <si>
    <t>Viáticos-Alojamiento</t>
  </si>
  <si>
    <t>SERVICIOS DE ALOJAMIENTO PARA ESTANCIAS CORTAS</t>
  </si>
  <si>
    <t>A-02-02-02-006-03-01-</t>
  </si>
  <si>
    <t>Viáticos-Alimentación</t>
  </si>
  <si>
    <t>SERVICIOS DE SUMINISTRO DE COMIDAS</t>
  </si>
  <si>
    <t>A-02-02-02-006-03-03-</t>
  </si>
  <si>
    <t>Viáticos-bebidas</t>
  </si>
  <si>
    <t>SERVICIOS DE SUMINISTRO DE BEBIDAS PARA SU CONSUMO DENTRO DEL ESTABLECIMIENTO</t>
  </si>
  <si>
    <t>A-02-02-02-006-03-04-</t>
  </si>
  <si>
    <t>Viáticos-desplazamiento terrestre</t>
  </si>
  <si>
    <t>18A</t>
  </si>
  <si>
    <t>Informe de los temas divulgados dentro la estrategia de comunicación</t>
  </si>
  <si>
    <t>20A</t>
  </si>
  <si>
    <t xml:space="preserve">Número de contenidos comunicacionales  externos producidos </t>
  </si>
  <si>
    <t>23B</t>
  </si>
  <si>
    <t xml:space="preserve">Número de eventos institucionales realizados </t>
  </si>
  <si>
    <t>Informe de eventos realizados</t>
  </si>
  <si>
    <t>SERVICIOS DE ORGANIZACIÓN Y ASISTENCIA DE CONVENCIONES Y FERIAS</t>
  </si>
  <si>
    <t>A-02-02-02-008-05-09-06</t>
  </si>
  <si>
    <t>26A</t>
  </si>
  <si>
    <t>26B</t>
  </si>
  <si>
    <t>Informes de contenidos externos producidos https://www.mineducacion.gov.co/portal/salaprensa/</t>
  </si>
  <si>
    <t>29A</t>
  </si>
  <si>
    <t>30A</t>
  </si>
  <si>
    <t>31A</t>
  </si>
  <si>
    <t>Gestión con valores para Resultados</t>
  </si>
  <si>
    <t>Gestionar alianzas y recursos financieros, técnicos e institucionales para apoyar las líneas estratégicas del sector.</t>
  </si>
  <si>
    <t xml:space="preserve">Recursos gestionados </t>
  </si>
  <si>
    <t>Gestión interna</t>
  </si>
  <si>
    <t>Instrumento de cooperación firmado y/o matriz de relación de cooperación técnica</t>
  </si>
  <si>
    <t>Prestación de servicios profesionales para apoyar la gestión de alianzas que permita consolidar los planes y proyectos del ministerio de educación nacional y el desarrollo de una agenda de eventos asociados a esta labor</t>
  </si>
  <si>
    <t>Inversión</t>
  </si>
  <si>
    <t>32A</t>
  </si>
  <si>
    <t>32B</t>
  </si>
  <si>
    <t xml:space="preserve">Posicionar al Ministerio de Educación Nacional como un referente a nivel internacional. 
</t>
  </si>
  <si>
    <t>Número de espacios de carácter multilateral y bilateral a nivel internacional con participación activa del Ministerio de Educación.</t>
  </si>
  <si>
    <t>Informe del Espacio</t>
  </si>
  <si>
    <t>Prestar servicios profesionales a la Oficina de Cooperación y Asuntos Internacionales para realizar la gestión de alianzas con agencias de cooperación internacional y gobiernos extranjeros que permitan consolidar los planes y proyectos del Ministerio de Educación Nacional y el desarrollo de una agenda de eventos asociados a esta labor.</t>
  </si>
  <si>
    <t>33A</t>
  </si>
  <si>
    <t>Promover la internacionalización de la educación superior de Colombia y posicionar al país como un destino de educación de calidad</t>
  </si>
  <si>
    <t>Número de escenarios internacionales en los que se promociona a Colombia como destino académico de calidad.</t>
  </si>
  <si>
    <t xml:space="preserve">Memorias </t>
  </si>
  <si>
    <t>Prestar servicios profesionales y de asesoramiento a la oficina de cooperación y asuntos internacionales para apoyar la gestión de alianzas con el sector privado que permitan consolidar los planes y proyectos del ministerio de educación nacional y el desarrollo de una agenda de eventos asociados a esta labor.</t>
  </si>
  <si>
    <t>Viáticos</t>
  </si>
  <si>
    <t>40A</t>
  </si>
  <si>
    <t>_Oficina_Asesora_de_Planeación</t>
  </si>
  <si>
    <t xml:space="preserve">Evaluación de Resultados </t>
  </si>
  <si>
    <t>8. Facilitar el cumplimiento del Modelo Integrado de Planeación y Gestión y la mejora en los resultados de los índices de Buen Gobierno</t>
  </si>
  <si>
    <t>Plan sectorial Formulado</t>
  </si>
  <si>
    <t>Liderar la formulación y el seguimiento del plan nacional de desarrollo, plan sectorial, plan estratégico institucional y plan de acción anual.</t>
  </si>
  <si>
    <t>Porcentaje de avance en la formulacion del Plan Nacional de Desarrollo del Sector Educativo</t>
  </si>
  <si>
    <t>Documento de las Bases del Plan Nacional  de  Desarrollo
Ley sancionada del Plan Nacional de Desarrollo</t>
  </si>
  <si>
    <t>Porcentaje de avance en la formulacion del Plan Nacional sectorial de Educación</t>
  </si>
  <si>
    <t>Documento del plan sectorial</t>
  </si>
  <si>
    <t>Porcentaje de avance en la formulación del Plan Estratégico Institucional</t>
  </si>
  <si>
    <t>Documento del plan estratégico institucional</t>
  </si>
  <si>
    <t xml:space="preserve">Direccionamiento estratégico y planeación </t>
  </si>
  <si>
    <t xml:space="preserve">Porcentaje de avance en la formulación del Plan de acción anual </t>
  </si>
  <si>
    <t>Documento del plan acción  anual</t>
  </si>
  <si>
    <t>922A</t>
  </si>
  <si>
    <t>N/A</t>
  </si>
  <si>
    <t>922B</t>
  </si>
  <si>
    <t>Gestionar ante las entidades territoriales la presentación de proyectos para la consecución de recursos del SGR para lograr el cumplimiento de las metas del PND del sector educativo.</t>
  </si>
  <si>
    <t xml:space="preserve">Recursos  del SGR aprobados para el sector educativo </t>
  </si>
  <si>
    <t>Fichas de proyectos aprobados y/o Informes de seguimiento</t>
  </si>
  <si>
    <t>_SERVICIOS_DE_ALOJAMIENTO_SERVICIOS_DE_SUMINISTRO_DE_COMIDAS_Y_BEBIDAS_SERVICIOS_DE_TRANSPORTE_Y_SERVICIOS_DE_DISTRIBUCIÓN_DE_ELECTRICIDAD_GAS_Y_AGUA</t>
  </si>
  <si>
    <t>Acompañar la formulación de los proyectos de inversión y hacer seguimiento y evaluación a su ejecución para garantizar el logro de las metas propuestas.</t>
  </si>
  <si>
    <t xml:space="preserve">Porcentaje de avance en la formulación  de los Proyectos de inversión Sector Educación 2020
</t>
  </si>
  <si>
    <t>Reporte SUIFP proyectos Registrados- Actualizados 2020</t>
  </si>
  <si>
    <t xml:space="preserve">Porcentaje de avance en la formulación del Procedimiento para el seguimiento a los proyectos de inversión </t>
  </si>
  <si>
    <t>Número de Informes de seguimiento a proyectos de inversión MEN</t>
  </si>
  <si>
    <t>Informes de Seguimiento por proyecto</t>
  </si>
  <si>
    <t>Garantizar la financiación de la prestación del servicio público educativo de acuerdo a la disponibilidad de recursos y la normatividad vigente, evaluar el estado de la financiación y formular propuestas encaminadas a su mejoramiento.</t>
  </si>
  <si>
    <t>Número de documentos con modelos de financiación sostenible de la educación y recomendación de modelo para incluir en propuesta de acto legislativo</t>
  </si>
  <si>
    <t>Documentos con modelos de financiación sostenible de la educación y recomendación de modelo para incluir en propuesta de acto legislativo</t>
  </si>
  <si>
    <t>3. Fortalecer el desempeño de los procesos y procedimientos establecidos en el Ministerio de Educación Nacional</t>
  </si>
  <si>
    <t>Número de documentos de distribución SGP y solicitud de ajuste por auditorías (2)</t>
  </si>
  <si>
    <t xml:space="preserve">Documentos publicados por el DNP </t>
  </si>
  <si>
    <t>Metodología para distribuir recursos SGP 2020</t>
  </si>
  <si>
    <t>Porcentaje de avance en la construcción de la Metodología para distribuir recursos SGP 2020</t>
  </si>
  <si>
    <t>Gestionar la consecución, programación y distribución de los recursos requeridos por el sector educativo.</t>
  </si>
  <si>
    <t>Porcentaje de avance en la formulación Presupuesto de gastos de funcionamiento e inversión de la vigencia 2020</t>
  </si>
  <si>
    <t>Presupuesto de gastos de funcionamiento e inversión vigencia 2020</t>
  </si>
  <si>
    <t>Porcentaje de avance en la construcción del Marco de gasto sectorial de mediano plazo 2020-2023</t>
  </si>
  <si>
    <t>Documento de Marco de gasto sectorial de mediano plazo 2020-2023</t>
  </si>
  <si>
    <t>937A</t>
  </si>
  <si>
    <t>Transversal</t>
  </si>
  <si>
    <t>2. Fortalecer la prestación de los servicios orientados al mejoramiento de la cobertura, calidad, eficiencia y pertinencia de la educación</t>
  </si>
  <si>
    <t>Realizar el seguimiento, análisis y evaluación a la gestión del sector, con base en los indicadores e información estadística.</t>
  </si>
  <si>
    <t>Porcentaje de avance en la construcción del Anuario estadístico 2005 – 2018</t>
  </si>
  <si>
    <t>Anuario estadístico 2005 – 2018</t>
  </si>
  <si>
    <t xml:space="preserve">Porcentaje de avance en la construcción de los Anuarios estadísticos regionales 2005 – 2018 </t>
  </si>
  <si>
    <t xml:space="preserve">Anuarios estadísticos regionales 2005 – 2018 </t>
  </si>
  <si>
    <t>943A</t>
  </si>
  <si>
    <t xml:space="preserve">Porcentaje de avance en la construcción de Boletínes temáticos </t>
  </si>
  <si>
    <t>Boletines tenáticos</t>
  </si>
  <si>
    <t>Producir y divulgar la información estadística estratégica para asesorar los procesos de formulación, seguimiento y evaluación de la política sectorial.</t>
  </si>
  <si>
    <t>Plataforma Repórtate actualizada</t>
  </si>
  <si>
    <t xml:space="preserve">Proyecto de Inversión </t>
  </si>
  <si>
    <t>Link de reportate</t>
  </si>
  <si>
    <t xml:space="preserve">Porcentaje de avance en la consolidación de matrícula definitiva 2018 
</t>
  </si>
  <si>
    <t>Matricula consolidada 2018</t>
  </si>
  <si>
    <t>Porcentaje de avance en la consolidación de matrícula mensual 2019</t>
  </si>
  <si>
    <t>Reportes mensuales de la matricula 2019</t>
  </si>
  <si>
    <t>947A</t>
  </si>
  <si>
    <t xml:space="preserve">Porcentaje de avance en la construcción de Informes de calidad de los registros de matrícula en SIMAT enviados a las ETC </t>
  </si>
  <si>
    <t>Informes de calidad de los registros</t>
  </si>
  <si>
    <t>trimestral</t>
  </si>
  <si>
    <t>947B</t>
  </si>
  <si>
    <t>Número de reportes de indicadores internacionales generados</t>
  </si>
  <si>
    <t>Reportes de  indicadores internacionales generados</t>
  </si>
  <si>
    <t>Se ha dado cumplimiento al diligenciamiento de los cuestionarios y reporte de información a los organismos internacionales (OEI, UNESO Y OECD).</t>
  </si>
  <si>
    <t>Auditar información reportada en sistemas de información del MEN y consolidar información financiera del sector.</t>
  </si>
  <si>
    <t>Número de Informes del proceso auditor avalados (2)</t>
  </si>
  <si>
    <t>950A</t>
  </si>
  <si>
    <t>952A</t>
  </si>
  <si>
    <t xml:space="preserve">Número de Boletínes temáticos </t>
  </si>
  <si>
    <t>_Oficina_Asesora_Jurídica</t>
  </si>
  <si>
    <t xml:space="preserve">Porcentaje de avance en la construcción de una línea estratégica para la recuperación de recursos embargados
</t>
  </si>
  <si>
    <t xml:space="preserve">Documento que contiene la línea estratégica para la recuperación de recursos embargados
</t>
  </si>
  <si>
    <t>Durante el mes de enero se elaboró la línea de gestión para la recuperación de los recursos embargados.</t>
  </si>
  <si>
    <t>Porcentaje de avance en la implementación de una línea estratégica para la recuperación de recursos embargados</t>
  </si>
  <si>
    <t>Informe de seguimiento</t>
  </si>
  <si>
    <t>NO</t>
  </si>
  <si>
    <t xml:space="preserve">Porcentaje de avance en el diseño de una política de prevención del daño antijurídico para convalidaciones y registro calificado
</t>
  </si>
  <si>
    <t xml:space="preserve"> Política de prevención del daño antijurídico para convalidaciones y registro calificado</t>
  </si>
  <si>
    <t>Porcentaje de avance en la implementación de una política de prevención del daño antijurídico para convalidaciones y registro calificado</t>
  </si>
  <si>
    <t>Porcentaje de avance en la creación de una línea  de defensa para los procesos de reliquidación de pensión por jubilación</t>
  </si>
  <si>
    <t>Documento que contenga la ínea  de defensa para los procesos de reliquidación de pensión por jubilación</t>
  </si>
  <si>
    <t>En mayo se aprobó por la jefatura la linea de defensa referentes a los temas de reliquidación por inclusión de factores salariales.</t>
  </si>
  <si>
    <t>Porcentaje de  avance en la implementación de una línea  de defensa para los procesos de reliquidación de pensión por jubilación</t>
  </si>
  <si>
    <t>Porcentaje de avance en la creación de una línea  de defensa para los procesos de sanción por mora por reliquidación</t>
  </si>
  <si>
    <t>Documento que contenga la ínea  de defensa para los procesos de reliquidación de sanción por mora por reliquidación.</t>
  </si>
  <si>
    <t>Porcentaje de  avance en la implementación de una línea  de defensa para los procesos de sanción por mora por reliquidación</t>
  </si>
  <si>
    <t>Porcentaje de avance en la estrategia que permita articular y unificar criterios en todo el Ministerio para emitir conceptos jurídicos</t>
  </si>
  <si>
    <t>Documento que contenga la estrategia para articular y unificar criterios en todo el Ministerio para emitir conceptos jurídicos</t>
  </si>
  <si>
    <t>El diseño y elaboración del documento para articular y unificar criterios en todo el Ministerio para emitir conceptos, se desarrolló en los meses de enero y febrero; por lo que, con  la expedición de la Circular No. 7 de 2019 en el mes de febrero, se cumplió en su totalidad este objetivo.</t>
  </si>
  <si>
    <t>Porcentaje de avance en la implementación de la estrategia que permita articular y unificar criterios en todo el Ministerio para emitir conceptos jurídicos</t>
  </si>
  <si>
    <t xml:space="preserve">Se implementó la Circular No. 07 del 07 de febero de 2019 por parte de las dependencias del MEN. Las dificultades se presentan en la revisión, lectura y socialización de la Circular en las dependencias.   En los casos en los cuales el procedimiento no se siguió por parte de las dependencias del MEN, se devolvió la petición y se solicitó emitir de conformidad con la mentada Circular. </t>
  </si>
  <si>
    <t>Porcentaje de avance en la construcción de un esquema de planeación de agenda normativa</t>
  </si>
  <si>
    <t>Esquema de planeación de agenda normativa</t>
  </si>
  <si>
    <t>Esta meta se cumplió en el mes de febrero, se aprobó y se envio para publicación el esquema de la agenda normativa en el lik de transparencia y acceso a la información.</t>
  </si>
  <si>
    <t>Porcentaje de avance en la implementación de un esquema de planeación de agenda normativa</t>
  </si>
  <si>
    <t>2. En el Mes de noviembre la OAJ actualizó las fechas de algunos proyectos normativos de la Agenda regulatoria. De igual forma, en el mes de noviembre se publicó para observaciones de la ciudadanía la Agenda regulatoria para el año 2020.</t>
  </si>
  <si>
    <t>Porcentaje de avance en el diseño de una estrategia que permita llevar el control y seguimiento a tiempos de respuesta de todos los procesos de cobro persuasivo y coactivo</t>
  </si>
  <si>
    <t xml:space="preserve">Documento que contenga una estarategia estrategia que permita llevar el control y seguimiento a tiempos de respuesta de todos los procesos de cobro persuasivo y coactivo
</t>
  </si>
  <si>
    <t xml:space="preserve">Esta meta se cumplió en el mes de febrero, se proyectó el documento donde se describe la necesidad de la implementación de la estrategia, asi como el procedimiento de la implementación.  </t>
  </si>
  <si>
    <t>Porcentaje de avance en  la implementación de una estrategia que permita llevar el control y seguimiento a tiempos de respuesta de todos los procesos de cobro persuasivo y coactivo</t>
  </si>
  <si>
    <t>Tasa de éxito procesal
(8%)</t>
  </si>
  <si>
    <t>Hoja de vida de indicadores</t>
  </si>
  <si>
    <t>Variación de la cantidad de  demandas del año en curso con respecto al año anterior
(10%)</t>
  </si>
  <si>
    <t>Semestral</t>
  </si>
  <si>
    <t>Correlacion entre solicitudes de Conciliación no aprobadas en comité de conciliación y procesos perdidos en primera instancia. (20%)</t>
  </si>
  <si>
    <t>Tiempo promedio que demora la entidad en el pago de Sentencias y M.A.S.C.</t>
  </si>
  <si>
    <t>Resoluciones, ordenes de pago y Hoja de vida de indicadores</t>
  </si>
  <si>
    <t>semestral</t>
  </si>
  <si>
    <t>Porcentaje de oportunidad en la emisión de conceptos externos</t>
  </si>
  <si>
    <t xml:space="preserve">Hoja de vida de indicadores
Base de datos </t>
  </si>
  <si>
    <t>Porcentaje de oportunidad en la emisión de conceptos internos</t>
  </si>
  <si>
    <t xml:space="preserve">Porcentaje  de acciones de tutelas tramitadas </t>
  </si>
  <si>
    <t>Base de datos de seguimiento a tutelas</t>
  </si>
  <si>
    <t>Porcentaje de proyectos normativos gestionados</t>
  </si>
  <si>
    <t>Base de datos de trámites normativos</t>
  </si>
  <si>
    <t>Porcentaje de recursos recaudados por gestión de cobro coactivo respecto el año anterior</t>
  </si>
  <si>
    <t>Base de datos de seguimiento a procesos de cobro coactivo y autos proferidos</t>
  </si>
  <si>
    <t>_Oficina_de_Control_Interno</t>
  </si>
  <si>
    <t>Control Interno</t>
  </si>
  <si>
    <t>4. Fortalecer la aplicación de mecanismos de autocontrol y de evaluación para garantizar la mejora continua</t>
  </si>
  <si>
    <t>Porcentaje de seguimiento a respuestas entes de control</t>
  </si>
  <si>
    <t>Cumplimiento Decreto 648 de 2017</t>
  </si>
  <si>
    <t>N.A.</t>
  </si>
  <si>
    <t>Matriz de seguimiento a respuestas entes de control</t>
  </si>
  <si>
    <t>A</t>
  </si>
  <si>
    <t>008</t>
  </si>
  <si>
    <t>Número de sesiones del Comité Institucional de Coordinación de Control Interno realizadas</t>
  </si>
  <si>
    <t>Actas de Comité</t>
  </si>
  <si>
    <t>105A</t>
  </si>
  <si>
    <t>Número de sesiones del Comité Sectorial de Auditoría realizadas</t>
  </si>
  <si>
    <t>107A</t>
  </si>
  <si>
    <t>Número de Informes del Estado de la Gestión del Riesgo presentados</t>
  </si>
  <si>
    <t>Informe</t>
  </si>
  <si>
    <t>106A</t>
  </si>
  <si>
    <t>Porcentaje de auditorías realizadas</t>
  </si>
  <si>
    <t>Informes de auditorías</t>
  </si>
  <si>
    <t>111A</t>
  </si>
  <si>
    <t>111B</t>
  </si>
  <si>
    <t>111C</t>
  </si>
  <si>
    <t>111D</t>
  </si>
  <si>
    <t>111E</t>
  </si>
  <si>
    <t>Número de estrategias de autocontrol implementadas</t>
  </si>
  <si>
    <t>Informe de resultado de la estrategia</t>
  </si>
  <si>
    <t>Anual</t>
  </si>
  <si>
    <t>108A</t>
  </si>
  <si>
    <t>Número de estrategias implementadas</t>
  </si>
  <si>
    <t>Porcentaje de seguimiento a las acciones de mejora</t>
  </si>
  <si>
    <t>Página Web</t>
  </si>
  <si>
    <t>Trimestral</t>
  </si>
  <si>
    <t>110A</t>
  </si>
  <si>
    <t>110B</t>
  </si>
  <si>
    <t>110C</t>
  </si>
  <si>
    <t>110D</t>
  </si>
  <si>
    <t>110E</t>
  </si>
  <si>
    <t xml:space="preserve">Gestión del Conocimiento y la Innovación </t>
  </si>
  <si>
    <t>INNOVACIÓN EDUCATIVA</t>
  </si>
  <si>
    <t xml:space="preserve">Entidades o instituciones asistidas técnicamente en innovación educativa  </t>
  </si>
  <si>
    <t>Proyecto de inversión</t>
  </si>
  <si>
    <t>POSCONFLICTO  (PEER)</t>
  </si>
  <si>
    <t>1. Proyeccion_focalizacion_Metas_OIE_2019.
2. Formato acta_x000D_
3. Lista de asistencia_x000D_
4. Formato de evaluación de AT</t>
  </si>
  <si>
    <t>Bimestral</t>
  </si>
  <si>
    <t>_OTROS_SERVICIOS_PROFESIONALES_CIENTÍFICOS_Y_TÉCNICOS</t>
  </si>
  <si>
    <t>139A</t>
  </si>
  <si>
    <t>140A</t>
  </si>
  <si>
    <t>_ALOJAMIENTO_SERVICIOS_DE_SUMINISTROS_DE_COMIDAS_Y_BEBIDAS</t>
  </si>
  <si>
    <t>167A</t>
  </si>
  <si>
    <t>Docentes y/o directivos docentes formados</t>
  </si>
  <si>
    <t>Metas dependencia</t>
  </si>
  <si>
    <t>POSCONFLICTO  (PEER)
INNOVACIÓN</t>
  </si>
  <si>
    <t>* Proyeccion_focalizacion_Metas_OIE_2019
* Base de datos consolidada docentes y/o directivos formados._x000D_
*  Listado de asistencia_x000D_
*  Malla curicular o Documento con la apuesta formativa.</t>
  </si>
  <si>
    <t>anual</t>
  </si>
  <si>
    <t>136A</t>
  </si>
  <si>
    <t>Instituciones educativas acompañadas con la estrategia de innovación educativa</t>
  </si>
  <si>
    <t>INNOVACIÓN</t>
  </si>
  <si>
    <t>* Proyeccion_focalizacion_Metas_OIE_2019
* Base de datos consolidada de IE beneficiadas._x000D_
* Actas y listado de asistencia_x000D_
* Cronograma de ejecución del proyecto</t>
  </si>
  <si>
    <t>138A</t>
  </si>
  <si>
    <t>138B</t>
  </si>
  <si>
    <t>Contenidos educativos para la educación inicial, preescolar, básica y media publicados</t>
  </si>
  <si>
    <t>*  Proyeccion_focalizacion_Metas_OIE_2019
*  Metadato de los contenidos publicados._x000D_
*  Ficha._x000D_
*  Inventario de contenidos y edusitios.</t>
  </si>
  <si>
    <t>144A</t>
  </si>
  <si>
    <t>160A</t>
  </si>
  <si>
    <t>160B</t>
  </si>
  <si>
    <t>Porcentaje de avance en el desarrollo del Documento de lineamientos técnicos en innovación educativa para IPBM</t>
  </si>
  <si>
    <t xml:space="preserve">* Proyeccion_focalizacion_Metas_OIE_2019.
* Cronograma de actividades.
* Actas.
*  Listado de asistencia.
* Documento de lineamientos técnicos.
</t>
  </si>
  <si>
    <t>153A</t>
  </si>
  <si>
    <t>154A</t>
  </si>
  <si>
    <t>168A</t>
  </si>
  <si>
    <t>156A</t>
  </si>
  <si>
    <t xml:space="preserve">Porcentaje de avance en el desarrollo del Documento de Actualización de las competencias TIC para la cualificación de la enseñanza y el enriquecimiento de los ambientes de aprendizaje. </t>
  </si>
  <si>
    <t>* Proyeccion_focalizacion_Metas_OIE_2019.
* Cronograma de actividades.
* Actas.
*  Listado de asistencia.
* Documento de investigación aplicada.</t>
  </si>
  <si>
    <t>_Oficina_de_Tecnología_y_Sistemas_de_Información</t>
  </si>
  <si>
    <t>7. Proteger los activos de información de amenazas internas que puedan afectar la privacidad, confidencialidad, integridad y disponibilidad de la información del Ministerio.</t>
  </si>
  <si>
    <t>Implementar Estrategia y Gobierno de TI</t>
  </si>
  <si>
    <t xml:space="preserve">Porcentaje de avance en la  implementación de la política de Gobierno Digital </t>
  </si>
  <si>
    <t>MIPG-Proyecto de Inversión</t>
  </si>
  <si>
    <t>Otros</t>
  </si>
  <si>
    <t>Informe de Avance</t>
  </si>
  <si>
    <t>Porcentaje de avance en la formulación e implementación del plan  de seguridad y privacidad de la información</t>
  </si>
  <si>
    <t>MIPG</t>
  </si>
  <si>
    <t>Porcentaje de avance en la formulación e implementación del plan de manejo de riesgos de seguridad y privacidad de la información</t>
  </si>
  <si>
    <t>177A</t>
  </si>
  <si>
    <t>177B</t>
  </si>
  <si>
    <t>Porcentaje de avance en la implementación del Plan Estratégico de Tecnología de la Información</t>
  </si>
  <si>
    <t>El avance en cada una de las estrategias incluidas en el PETI se puede evidenciar en el reporte de los 7 indicadores que se incluyen en el presente plan de acción, a cargo de la Oficina de Tecnología y Sistemas de Información.  Así mismo en archivo de seguimiento se relaciona el avance en el indicador de porcentaje de estudiantes matriculados con acceso a internet.</t>
  </si>
  <si>
    <t>Fortalecer los Servicios de Información</t>
  </si>
  <si>
    <t>Porcentaje de servicios de información fortalecidos</t>
  </si>
  <si>
    <t>Proyecto de Inversión</t>
  </si>
  <si>
    <t>199A</t>
  </si>
  <si>
    <t>199B</t>
  </si>
  <si>
    <t>199C</t>
  </si>
  <si>
    <t>199D</t>
  </si>
  <si>
    <t>199E</t>
  </si>
  <si>
    <t>199F</t>
  </si>
  <si>
    <t>199G</t>
  </si>
  <si>
    <t>199H</t>
  </si>
  <si>
    <t>199I</t>
  </si>
  <si>
    <t>199J</t>
  </si>
  <si>
    <t>199K</t>
  </si>
  <si>
    <t>199L</t>
  </si>
  <si>
    <t>199M</t>
  </si>
  <si>
    <t>199N</t>
  </si>
  <si>
    <t>199O</t>
  </si>
  <si>
    <t>199P</t>
  </si>
  <si>
    <t>199Q</t>
  </si>
  <si>
    <t>199R</t>
  </si>
  <si>
    <t>199S</t>
  </si>
  <si>
    <t>Fortalecer los Servicos de TI</t>
  </si>
  <si>
    <t>Porcentaje de disponibilidad de los Servicios de TI</t>
  </si>
  <si>
    <t>Informe de Disponibilidad</t>
  </si>
  <si>
    <t>202A</t>
  </si>
  <si>
    <t>202B</t>
  </si>
  <si>
    <t>202C</t>
  </si>
  <si>
    <t>202D</t>
  </si>
  <si>
    <t>202E</t>
  </si>
  <si>
    <t>207A</t>
  </si>
  <si>
    <t>207B</t>
  </si>
  <si>
    <t>207C</t>
  </si>
  <si>
    <t>207D</t>
  </si>
  <si>
    <t>207E</t>
  </si>
  <si>
    <t>207F</t>
  </si>
  <si>
    <t>Porcentaje máximo de capacidad de consumo de almacenamiento</t>
  </si>
  <si>
    <t>Informe de Capacidad</t>
  </si>
  <si>
    <t>219A</t>
  </si>
  <si>
    <t>219B</t>
  </si>
  <si>
    <t>Fortalecer al Sector en TI</t>
  </si>
  <si>
    <t>Porcentaje de entidades del sector educación con acompañamiento en TI</t>
  </si>
  <si>
    <t>226A</t>
  </si>
  <si>
    <t>226B</t>
  </si>
  <si>
    <t>SG</t>
  </si>
  <si>
    <t>Número de procesos disciplinarios finalizados</t>
  </si>
  <si>
    <t>Ley 374 de 2002</t>
  </si>
  <si>
    <t>Informe Técnico</t>
  </si>
  <si>
    <t>_SERVICIOS_PRESTADOS_A_LAS_EMPRESAS_Y_SERVICIOS_DE_PRODUCCIÓN</t>
  </si>
  <si>
    <t>Número de actividades que promueven la estrategia de prevención realizadas</t>
  </si>
  <si>
    <t>Documentos de las actividades</t>
  </si>
  <si>
    <t>Número de comité de seguimiento realizados</t>
  </si>
  <si>
    <t>Actas del Comité de Secretaría General</t>
  </si>
  <si>
    <t>238A</t>
  </si>
  <si>
    <t>_Subdirección_de_Gestión_Adminsitrativa</t>
  </si>
  <si>
    <t>Porcentaje de ejecución del plan de mantenimiento preventivo de los bienes inmuebles</t>
  </si>
  <si>
    <t>Infraestructura MEN</t>
  </si>
  <si>
    <t>Informe de seguimiento a los mantenimientos</t>
  </si>
  <si>
    <t>Porcentaje de servicios atendidos a través de la mesa de ayuda de mantenimiento de vehículos</t>
  </si>
  <si>
    <t>Informe de Mesas de Ayuda Mantenimiento de Vehiculos</t>
  </si>
  <si>
    <t>5. Mejorar el desempeño ambiental en cumplimiento de las obligaciones legales y otras aplicables; previniendo la contaminación y contribuyendo a la protección del medio ambiente.</t>
  </si>
  <si>
    <t>Ahorro programado en el consumo de combustible de los vehículos del MEN</t>
  </si>
  <si>
    <t>Informe de combustible de los vehículos con consumo controlado de propiedad del MEN</t>
  </si>
  <si>
    <t>Ahorro programado en el consumo de fotocopias de las áreas del MEN</t>
  </si>
  <si>
    <t>Servidores del MEN</t>
  </si>
  <si>
    <t>Reporte de consumo de fotocopias por cada una de las áreas del MEN</t>
  </si>
  <si>
    <t>Porcentaje de Mesa de ayuda administrativas atendidas en los tiempos establecidos</t>
  </si>
  <si>
    <t>Informe mensual de mesas de ayuda</t>
  </si>
  <si>
    <t>Porcentaje de verificación de bienes en custodia de los cuentadantes</t>
  </si>
  <si>
    <t>Informe bienes en custodia de los cuentadantes</t>
  </si>
  <si>
    <t>Porcentaje de avance de la implementación del Módulo SIIF viáticos Nación</t>
  </si>
  <si>
    <t>Informe seguimiento y avance de la implementación del Módulo SIIF viáticos Nación.</t>
  </si>
  <si>
    <t>Porcentaje de avance del proceso de unificación de criterios de los contratos de operación logística</t>
  </si>
  <si>
    <t>Informe seguimiento y avance del proceso de unificación de criterios de los contratos de operación logística.</t>
  </si>
  <si>
    <t xml:space="preserve">Porcentaje de avance de los programas ambientales </t>
  </si>
  <si>
    <t xml:space="preserve">Informe de avance del las actividades de los programas ambientales </t>
  </si>
  <si>
    <t>Cuatrimestral</t>
  </si>
  <si>
    <t>_Subdirección_de_Contratación</t>
  </si>
  <si>
    <t xml:space="preserve">Número de capacitaciones en supervisión realizadas </t>
  </si>
  <si>
    <t>Gestión de calidad MEN</t>
  </si>
  <si>
    <t>Listas de asistencia y presentaciones</t>
  </si>
  <si>
    <t xml:space="preserve">% de avance en la actualización de los manuales de contratación y supervisión </t>
  </si>
  <si>
    <t>Documentación del avance de la actualización de los manuales</t>
  </si>
  <si>
    <t>% de avance en la apropiación de los documentos del proceso de gestión contractual en el SIG</t>
  </si>
  <si>
    <t>Informes sobre la apropiación del proceso contractual en el MEN</t>
  </si>
  <si>
    <t xml:space="preserve">Porcentaje de contratos liquidados </t>
  </si>
  <si>
    <t>Base de datos de liquidaciones que da cuenta del inventario de contratos por liquidar</t>
  </si>
  <si>
    <t>cuatrimestral</t>
  </si>
  <si>
    <t>Número de procesos de contratación apoyados en la etapa de planeación</t>
  </si>
  <si>
    <t xml:space="preserve">Documentación de la etapa de planeación </t>
  </si>
  <si>
    <t>_Subdirección_de_Desarrollo_Organizacional</t>
  </si>
  <si>
    <t>1. Aumentar los niveles de satisfacción del cliente y partes interesadas</t>
  </si>
  <si>
    <t xml:space="preserve">Implementar y evaluar una herramienta de aprendizaje organizacional en los procesos de asistencia técnica dirigidos a las entidades adscritas y vinculadas, en lo relacionado con transformación cultural.
</t>
  </si>
  <si>
    <t>Nivel de satisfacción de las EAV con la asistencia técnica recibida</t>
  </si>
  <si>
    <t>Otras</t>
  </si>
  <si>
    <t>Resultados de la encuesta de satisfacción</t>
  </si>
  <si>
    <t>Porcentaje de avance en la implementación de la  herramienta de aprendizaje organizacional en las EAV</t>
  </si>
  <si>
    <t>Documentos de las intervenciones</t>
  </si>
  <si>
    <t xml:space="preserve">Formular e implementar acciones de mejora en el 50% de los procesos institucionales, a partir de la aplicación de metodologías para el análisis de las experiencias de servicio, para la innovación, la gestión del conocimiento, para la gestión del cambio y/o para el diseño organizacional.
</t>
  </si>
  <si>
    <t xml:space="preserve">Porcentaje de avance en mejoras de los procesos institucionales </t>
  </si>
  <si>
    <t>Documentación de los procesos intervenidos</t>
  </si>
  <si>
    <t>Porcentaje de oportunidad en la atención a requerimientos</t>
  </si>
  <si>
    <t>Documentos de las intervenciones requeridas</t>
  </si>
  <si>
    <t>Nivel de satisfacción de los líderes de procesos con las intervenciones recibidas</t>
  </si>
  <si>
    <t xml:space="preserve">Implementar la primera fase del modelo de cultura organizacional para promover la calidad y el clima organizacional, articulando de todos los modelos referenciales
</t>
  </si>
  <si>
    <t>Porcentaje de avance en la primera fase del modelo de transformación cultural</t>
  </si>
  <si>
    <t>Informes de avance en la implementación</t>
  </si>
  <si>
    <t>279A</t>
  </si>
  <si>
    <t>Diseñar, elaborar, implementar y evaluar una herramienta de aprendizaje organizacional en lo relacionado con transformación cultural</t>
  </si>
  <si>
    <t>Porcentaje de avance en el diseño e implementación de la herramienta de aprendizaje organizacional</t>
  </si>
  <si>
    <t>Documentación de la herramienta de aprendizaje</t>
  </si>
  <si>
    <t>_Subdirección_de_Talento_Humano</t>
  </si>
  <si>
    <t xml:space="preserve">Talento Humano </t>
  </si>
  <si>
    <t>Porcentaje de avance en la ejecución de los planes de fortalecimiento y desarrollo del Talento Humano</t>
  </si>
  <si>
    <t>Plan Operativo Bienestar</t>
  </si>
  <si>
    <t>Porcentaje de avance en la ejecución del Plan Institucional de Capacitación</t>
  </si>
  <si>
    <t>Plan Operativo PIC</t>
  </si>
  <si>
    <t>Porcentaje de ejecución de la política de teletrabajo</t>
  </si>
  <si>
    <t>Plan Operativo Teletrabajo</t>
  </si>
  <si>
    <t>6. Proteger la seguridad y salud de los servidores y colaboradores del Ministerio de Educación Nacional, previniendo enfermedades y accidentes laborales y promoviendo hábitos de vida saludable.</t>
  </si>
  <si>
    <t>Porcentaje de ejecución del Programa de seguridad y salud en el trabajo</t>
  </si>
  <si>
    <t>Plan Operativo SGSST</t>
  </si>
  <si>
    <t>MENSUAL</t>
  </si>
  <si>
    <t>Porcentaje de avance de la gestión del ingreso, la permanencia y el retiro de los servidores</t>
  </si>
  <si>
    <t>Plan Operativo Ingreso, Permanencia y Retiro de Personal</t>
  </si>
  <si>
    <t>Porcentaje de avance de la actualización de la información de los servidores y de la planta de personal en SIGEP.</t>
  </si>
  <si>
    <t>Plan Operativo y/o Informe SIGEP</t>
  </si>
  <si>
    <t>_Subdirección_de_Gestión_Financiera</t>
  </si>
  <si>
    <t>Porcentaje de ejecución presupuestal de reservas</t>
  </si>
  <si>
    <t>Presentación de Seguimiento  Ejecución Presupuestal Vigencia y Reserva</t>
  </si>
  <si>
    <t>Porcentaje de Cumplimento Productos Priorizados en la Caracterización Financiera</t>
  </si>
  <si>
    <t>Seguimiento de las actividades trasversales de la Subdirección de Gestión Financiera, en cumplimiento de los productos establecidos en la caracterización Financiera</t>
  </si>
  <si>
    <t>Tablero de Control Subdirección Gestión Financiera</t>
  </si>
  <si>
    <t>Porcentaje de ejecución presupuestal - total obligado</t>
  </si>
  <si>
    <t>Porcentaje de implementación de Herramientas Tecnológicas</t>
  </si>
  <si>
    <t>Gestionar de una manera eficiente la información financiera de la Subdirección</t>
  </si>
  <si>
    <t>Informe de Avances de Implementación de Herramientas Tecnológicas</t>
  </si>
  <si>
    <t>Porcentaje de avance de informes de legalización recibidos</t>
  </si>
  <si>
    <t>Estados financieros razonables</t>
  </si>
  <si>
    <t>Reporte de cantidad de informes recibidos</t>
  </si>
  <si>
    <t>Porcentaje de ejecución presupuestal - total comprometido</t>
  </si>
  <si>
    <t>Porcentaje de PAC Ejecutado</t>
  </si>
  <si>
    <t>Circular PAC 2019 - Ministerio de Hacienda y Crédito Público</t>
  </si>
  <si>
    <t>Reporte Mensual INPANUT - SIIF MINHACIENDA</t>
  </si>
  <si>
    <t>_Unidad_de_Atención_al_Ciudadano</t>
  </si>
  <si>
    <t xml:space="preserve">Porcentaje de avance en la Implementacion del nuevo canal de servicio </t>
  </si>
  <si>
    <t>Lineamientos del Programa Nacional de Servicio al Ciudadano</t>
  </si>
  <si>
    <t xml:space="preserve">informe de avance </t>
  </si>
  <si>
    <t>FORTALECIMIENTO DEL ACCESO A INFORMACIÓN ESTRATÉGICA E INSTITUCIONAL DEL SECTOR EDUCATIVO NACIONAL</t>
  </si>
  <si>
    <t xml:space="preserve">Porcentaje de Secretarias de Educacion Certificadas, capacitadas en el Modelo Integrado de Planeacion y Gestiòn  - Atenciòn al Ciudadano </t>
  </si>
  <si>
    <t>Informe ejecutivo  de las asistencias  técnicas</t>
  </si>
  <si>
    <t>337A</t>
  </si>
  <si>
    <t>Porcentaje de avance en la organización técnica de los documentos</t>
  </si>
  <si>
    <t>MIPG-Normatividad Archivo General de la Nacion</t>
  </si>
  <si>
    <t>Documentos organizados</t>
  </si>
  <si>
    <t>Porcentaje de avance en la digitalización de documentos</t>
  </si>
  <si>
    <t>Documentos digitalizados</t>
  </si>
  <si>
    <t>Porcentaje de avance en la elaboración de las tablas de valoracion documental</t>
  </si>
  <si>
    <t>Tablas de valoracion elaboradas</t>
  </si>
  <si>
    <t>Modelo de Gestión Documenal diseñado</t>
  </si>
  <si>
    <t xml:space="preserve">Documentos de avance </t>
  </si>
  <si>
    <t>VPBM</t>
  </si>
  <si>
    <t xml:space="preserve">Dirección de Calidad EPBM </t>
  </si>
  <si>
    <t>4.1. De aquí a 2030, asegurar que todas las niñas y todos los niños terminen la enseñanza primaria y secundaria, que ha de ser gratuita, equitativa y de calidad y producir resultados de aprendizaje pertinentes y efectivos.</t>
  </si>
  <si>
    <t>Todos por una educación de calidad</t>
  </si>
  <si>
    <t>Educadores que hacen parte de los programas de formación  (contínua y postgradual)</t>
  </si>
  <si>
    <t>INTERNO</t>
  </si>
  <si>
    <t>Mensual</t>
  </si>
  <si>
    <t>Programa Todos a Aprender</t>
  </si>
  <si>
    <t>Porcentaje de implementación de la ruta de formación y acompañamiento a docentes para la transformación de sus prácticas de aula con énfasis en los grados transición a 6</t>
  </si>
  <si>
    <t>Metas PND</t>
  </si>
  <si>
    <t>Establecimientos educativos acompañados en el Programa Todos a Aprender</t>
  </si>
  <si>
    <t>Guía de acompañamiento
Reporte de implementación de actividades de acompañamiento</t>
  </si>
  <si>
    <t>Número de  Maestras de preescolar que reciben formación y acompañamiento situado a través del Programa Todos a Aprender </t>
  </si>
  <si>
    <t>Docentes de transición en sedes acompañadas en el Programa Todos a Aprender</t>
  </si>
  <si>
    <t>Listado de maestras de preescolar que reciben formación y acompañamiento situado</t>
  </si>
  <si>
    <t>Porcentaje de implementación de la ruta de Formación y acompañamiento a docentes para la transformación de sus prácticas de aula con énfasis en el ciclo complementario de ENS</t>
  </si>
  <si>
    <t>Escuelas Normales Superiores</t>
  </si>
  <si>
    <t>Guía de acompañamiento
Reporte de implementación de actividades de acompañamiento con énfasis en el ciclo complementario de ENS</t>
  </si>
  <si>
    <t>Número de Educadores en procesos de formación</t>
  </si>
  <si>
    <t>Docentes y directivos docentes en establecimientos educativos acompañados en el Programa Todos a Aprender</t>
  </si>
  <si>
    <t>Listado de educadores que reciben formación y acompañamiento situado</t>
  </si>
  <si>
    <t>Número de Establecientos Educativos de bajo desempeño  acompañados por el Programa Todos a Aprender</t>
  </si>
  <si>
    <t>Metas PND
 Conpes 3739 y 3799</t>
  </si>
  <si>
    <t>Establecimientos educativos acompañados en el Programa Todos a Aprender en los grados transición a sexto.</t>
  </si>
  <si>
    <t>Listado de Establecimientos que reciben acompañamiento en los grados transición a sexto</t>
  </si>
  <si>
    <t>Número de EE de bajo desempeño  acompañados por el Programa Todos a Aprender</t>
  </si>
  <si>
    <t>Número de textos entregados en PTA en zona Rural</t>
  </si>
  <si>
    <t>Proyecto de Inversión
Plan Nacional de Desarrollo
Programas de la Direección
PTA</t>
  </si>
  <si>
    <t>Sedes educativas rurales focalizadas en el marco del programaTodo a Aprender</t>
  </si>
  <si>
    <t>Actas de entrega de material (libros de texto).
Listado de colegios con textos entregados</t>
  </si>
  <si>
    <t>Para el Programa PTA se proyectó llegar a 21.769 sedes en el 2019, de las cuales son 17.703 rurales, a la fecha de corte (septiembre de 2019) se han entregado el 100% del material lo equivalente a 3.286.619 e textos.
Evidencia Mes de septiembre</t>
  </si>
  <si>
    <t>Número de textos entregados en PTA zona Urbana</t>
  </si>
  <si>
    <t>Para el Programa PTA se tiene proyectado llegar a 21.769 sedes en el 2019, de las cuales son 4.006 urbanas; a la fecha de corte (septiembre de 2019) se han entregado el 100% del material  lo equivalente a 5.159.972 de textos.
Evidencia Mes de septiembre.</t>
  </si>
  <si>
    <t>Número de textos entregados en PTA</t>
  </si>
  <si>
    <t>Subdirección de Fomento de Competencias</t>
  </si>
  <si>
    <t>Brindar una educación con Calidad y fomentar la permanencia en la Educación Inicial, preescolar, básica y media</t>
  </si>
  <si>
    <t>Porcentaje de estudiantes oficiales con jornada única</t>
  </si>
  <si>
    <t>PND</t>
  </si>
  <si>
    <t>Jornada Única</t>
  </si>
  <si>
    <t xml:space="preserve">Documento orientaciones para la implementación integral de la jornada única en secretarías de educación y establecimientos educativos. </t>
  </si>
  <si>
    <t>Plan Nacional de Desarrollo
Proyecto de Inversión</t>
  </si>
  <si>
    <t xml:space="preserve">Todo el país </t>
  </si>
  <si>
    <t xml:space="preserve">Un Documento orientador </t>
  </si>
  <si>
    <t>Documento tecnico para la estrategia de acompañamiento integral para EE en Jornada Única, con metodologías y herramientas pedagógicas desde una perspectiva integral.</t>
  </si>
  <si>
    <t xml:space="preserve">Alcance nacional </t>
  </si>
  <si>
    <t>Documento técnico con el diseño de la estrategia de acompañamiento pedagógico a EE desde una perspectiva integral y orientaciones para la implementación.</t>
  </si>
  <si>
    <t xml:space="preserve">Número de Secretarias de educación certificadas acompañadas con la estrategia de acompañamiento integral de Jornada Única </t>
  </si>
  <si>
    <t>Secretarías de Educación certificadas del país</t>
  </si>
  <si>
    <t>Actas, informes de acompañamiento, listados de asistencias.</t>
  </si>
  <si>
    <t>Porcentaje de colegios oficiales rurales en las categorías A+ y A de la Prueba Saber 11 </t>
  </si>
  <si>
    <t>Número de textos entregados en jornada única de la zona rural</t>
  </si>
  <si>
    <t>Proyecto de Inversión
Plan Nacional de Desarrollo
Programas de la Dirección
EE con Jornada única</t>
  </si>
  <si>
    <t>Población Rural</t>
  </si>
  <si>
    <t>Actas de entrega e informe de gestión</t>
  </si>
  <si>
    <t xml:space="preserve">De la estrategía de Jornada Única para el mes de junio entregaron 414.848  libros en la zona rural correspondiente al 100% del total de los textos que se establecieron en el objeto contractual; es decir el  100% de la orden de compra. Cada entrega cuenta con el acta de distribución </t>
  </si>
  <si>
    <t>Porcentaje de colegios oficiales en las categorías A+ y A de la Prueba Saber 11 </t>
  </si>
  <si>
    <t>Número de textos entregados en jornada única de la zona urbana</t>
  </si>
  <si>
    <t>Proyecto de Inversión
Plan Nacional de Desarrollo
Programas de la Direección
EE con Jornada única</t>
  </si>
  <si>
    <t>Sedes educativas focalizadas en el marco del programa Jornada Única</t>
  </si>
  <si>
    <t>Comités semanales de seguimiento, Informes de gestión, recepción, verificación, validación y aprobación de actas de entrega de material (libros de texto).</t>
  </si>
  <si>
    <t xml:space="preserve">De la estrategía de Jornada Única para el mes de junio entregaron 1.642.596  libros en la zona  urbana correspondiente al 100% del total de los textos que se establecieron en el objeto contractual; es decir el  100% de la orden de compra. Cada entrega cuenta con el acta de distribución </t>
  </si>
  <si>
    <t xml:space="preserve">4.c. De aquí a 2030, aumentar considerablemente la oferta de docentes calificados, incluso mediante la cooperación internacional para la formación de docentes en los países en desarrollo, especialmente los países menos adelantados y los pequeños Estados insulares en desarrollo. </t>
  </si>
  <si>
    <t xml:space="preserve">Bilingüismo
</t>
  </si>
  <si>
    <t>Número de docentes formados en actualización pedagógica o metodológica o uso nuevas tecnologías en inglés</t>
  </si>
  <si>
    <t xml:space="preserve">PND
</t>
  </si>
  <si>
    <t xml:space="preserve">Docentes rurales.
</t>
  </si>
  <si>
    <t>Listado de Docentes formados,
Reportes de seguimiento y Actas de reuniòn</t>
  </si>
  <si>
    <t xml:space="preserve">Número de textos entregados a la estrategia Bilinguismo a la zona rural </t>
  </si>
  <si>
    <t>Proyecto de Inversión
Plan Nacional de Desarrollo
EE con Jornada única</t>
  </si>
  <si>
    <t>Sedes  educativas rurales focalizadas en el marco del programa Bilingüismo</t>
  </si>
  <si>
    <t xml:space="preserve">De la estrategía de Colombia Bilingue para el mes de junio   se entregó  178.840 libros correspondiente al 100% del total de los textos que se establecieron en el objeto contractual; es decir el  100% de la orden de compra. Cada entrega cuenta con el acta de distribución proporcionada por los proveedores (PRINTER -EL TIEMPO) en virtud del Acuerdo Marco para los Servicios de Impresión. </t>
  </si>
  <si>
    <t>Número de textos entregados a la estrategia Bilinguismo a la zona Urbana</t>
  </si>
  <si>
    <t>Sedes  educativas oficiales focalizadas en el marco del programa Bilingüismo</t>
  </si>
  <si>
    <t xml:space="preserve">De la estrategía de Colombia Bilingue para el mes de junio   se entregó  779.869 libros correspondiente al 100% del total de los textos que se establecieron en el objeto contractual; es decir el  100% de la orden de compra. Cada entrega cuenta con el acta de distribución proporcionada por los proveedores (PRINTER -EL TIEMPO) en virtud del Acuerdo Marco para los Servicios de Impresión. </t>
  </si>
  <si>
    <t>PNLE</t>
  </si>
  <si>
    <t>Número de Mediadores acompañados pedagógicamente para fortalecer procesos de lectura, escritura y oralidad.</t>
  </si>
  <si>
    <t>Docentes de los establecimientos educativos focalizados en la estrategia vive tu biblioteca escolar</t>
  </si>
  <si>
    <t>Lista de asistencia a talleres y encuentros de formación</t>
  </si>
  <si>
    <t>Número de sedes educativos con colecciones bibliográficas entregadas para fortalecer procesos de lectura, escritura y oralidad.</t>
  </si>
  <si>
    <t xml:space="preserve">Plan Nacional de Desarrollo
</t>
  </si>
  <si>
    <t>Establecimientos educativos oficiales del país en la zonas rurales y enfocado en primera infancia</t>
  </si>
  <si>
    <t>Actas de entrega</t>
  </si>
  <si>
    <t xml:space="preserve">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 
</t>
  </si>
  <si>
    <t>Instituciones educativas fortalecidas como entornos escolares para la Convivencia y la ciudadanía</t>
  </si>
  <si>
    <t xml:space="preserve">Programas Transversales </t>
  </si>
  <si>
    <t xml:space="preserve">Número de entidades territoriales certificadas en educación que implementan sus planes de acción de convivencia escolar territorial </t>
  </si>
  <si>
    <t>Ley  1620 de 2013</t>
  </si>
  <si>
    <t>Secretarías de educación certificadas.</t>
  </si>
  <si>
    <t xml:space="preserve">Plan territorial de convivencia  escolar. 
Actas de comités territoriales por ETC </t>
  </si>
  <si>
    <t>Número de personas de la comunidad educativa que participan en entornos escolares para la convivencia</t>
  </si>
  <si>
    <t xml:space="preserve">Ley  1620 de 2013 y otras relacionadas con prevención particularmente de violencias </t>
  </si>
  <si>
    <t>EE focalizados que no tengan PTA  con ruralidad dispersa y en entidades territoriales con altos índices de embarazo en adolescencia y consumo de SPA</t>
  </si>
  <si>
    <t>Listados de asistencias de personas de la comunidad educativa de lo EE focalizados</t>
  </si>
  <si>
    <t xml:space="preserve">Número de Establecimientos educativos que implementan alianzas familia - colegio y fortalecen las escuelas familia </t>
  </si>
  <si>
    <t>Ley General de Educación 
Ley 1404 de 2010</t>
  </si>
  <si>
    <t>Establecimientos educativos focalizados que no tengan PTA  con ruralidad dispersa y en entidades territoriales con altos índices de embarazo en adolescencia y consumo de SPA</t>
  </si>
  <si>
    <t xml:space="preserve">Proyectos formulados por los EE. Actas y listas de asistencia directivos docentes y familias </t>
  </si>
  <si>
    <t xml:space="preserve">Porcentaje de estudiantes que fortalecen competencias socioemocionales y ciudadanas a través de la estrategia  de formación , acompañamiento y evaluación. </t>
  </si>
  <si>
    <t xml:space="preserve">ODS 4.7 Normatividad Vigente </t>
  </si>
  <si>
    <t>EE focalizados con  PTA y   con ruralidad dispersa y en entidades territoriales con altos índices de embarazo en adolescencia y consumo de SPA Estudiantes grados 5°, 9° y 11°</t>
  </si>
  <si>
    <t xml:space="preserve">Informe de evaluación recopilado por EE focalizado . </t>
  </si>
  <si>
    <t xml:space="preserve">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t>
  </si>
  <si>
    <t>Brecha entre los porcentajes de establecimientos no oficiales y oficiales en niveles A+, A y B, en pruebas Saber 11</t>
  </si>
  <si>
    <t>Gestión Institucional</t>
  </si>
  <si>
    <t>Número de proyectos comunitarios propios, etnoeducativos, interculturales apoyados tecnica y financieramente en el marco de la ruta de formulación, diseño e implementación de PEC</t>
  </si>
  <si>
    <t>Ley General de Ediucacíom Titulo III Capítulo III
Ley 21 de 1991
Decreto 804 de 1995 recopilado en el Decreto 1075 de 2015
Proceso de construcción del Sistema Educativo Indígena Propio SEIP</t>
  </si>
  <si>
    <t xml:space="preserve">Contratos y convenios realizados
Productos entregados de los convenios y contratos realizados 
</t>
  </si>
  <si>
    <t>Número Secretarías de Educación capacitadas y acompañadas en la implementación del sistema de gestión de la calidad educativa (SIGCE)</t>
  </si>
  <si>
    <t xml:space="preserve">Procesos y procedimientos secretaría de educación </t>
  </si>
  <si>
    <t>SE con más bajos resultados en pruebas SABER/ISCE
25 SE con Sigce
35 SE Con gestión Institucional y educativa</t>
  </si>
  <si>
    <t>Protocolos de capacitación y asistencia técnica, listas de asistencias y actas.</t>
  </si>
  <si>
    <t>Documento validado política de educación inclusiva PBM</t>
  </si>
  <si>
    <t>Convenciones internacionales suscritas por el Estado Colombiano para el desarrollo de la educación inclusiva Convenciones internacionales  de la educación inclusiva 
Ley 115 de 1994
Decreto 1421 de 2017
Ley 1404 de 2010</t>
  </si>
  <si>
    <t>Documento de política construido y discutido</t>
  </si>
  <si>
    <t xml:space="preserve">Formación docente </t>
  </si>
  <si>
    <t>Número de SE participando en procesos de análisis de Planes Territoriales de Formación Docente</t>
  </si>
  <si>
    <t xml:space="preserve">Ley 1075 de 2015  (Que incorpora el Decreto 709 de 1996, sobre formación de docentes)
Directiva Ministerial No. 65 de 2015 </t>
  </si>
  <si>
    <t>Secretarías de Educación</t>
  </si>
  <si>
    <t>Listas de asistencia</t>
  </si>
  <si>
    <t>Número de SE participado en procesos de análisis de Planes Territoriales de Formación Docente</t>
  </si>
  <si>
    <t>Número de directivos docentes y orientadores formados en liderazgo</t>
  </si>
  <si>
    <t>Recomendaciones de la OCDE y UNESCO para el Desarrollo Profesional Docente (DPD)</t>
  </si>
  <si>
    <t>Establecimientos educativos Rurales
Establecmientos JU</t>
  </si>
  <si>
    <t>Lista de directivos y orientadores</t>
  </si>
  <si>
    <t>Subdirección de Referentes de calidad Educativa</t>
  </si>
  <si>
    <t>Número de educadores participando en cursos para el ascenso y reubicación en el marco de la ECDF</t>
  </si>
  <si>
    <t>Punto 10 del acuerdo MEN - Fecode (junio de 2017)
Dirigido a la segunda cohorte 2016 - 2017</t>
  </si>
  <si>
    <t>Lista de educadores.</t>
  </si>
  <si>
    <t>Un total de 5301 docentes finalizaron el curso ECDF entre el 30 de agosto y 15 de septiembre de 2019, de los cuales 4818 fueron beneficiados con crédito condonable por un valor del 70 % y, 483 cancelaron el 100 del valor del curso con recursos propios.</t>
  </si>
  <si>
    <t xml:space="preserve">Número de créditos educativos adjudicados en programas de formación posgradual </t>
  </si>
  <si>
    <t>Proyecto de inversión 
Plan Nacional de Desarrollo</t>
  </si>
  <si>
    <t>Docentes rurales.
Primera Infancia .
Directivos Docentes.</t>
  </si>
  <si>
    <t>Base de datos de educadores beneficiados</t>
  </si>
  <si>
    <t>Número de ENS participando en procesos de fortalecimiento.</t>
  </si>
  <si>
    <t>Marco normativo para el fortalecimiento de las ENS (2018).
Recomendaciones para el fortalecimiento de la gobernanza de las Ens (OCDE, 2018)</t>
  </si>
  <si>
    <t>Normales superiores del país</t>
  </si>
  <si>
    <t>Lista de ENS. PPT. Documento base.</t>
  </si>
  <si>
    <t xml:space="preserve">Apuesta por una educación Media con Calidad y pertinencia para los jóvenes Colombianos </t>
  </si>
  <si>
    <t>Estudiantes de educación media con doble titulación (T)</t>
  </si>
  <si>
    <t>Media</t>
  </si>
  <si>
    <t>Número Lineamientos de calidad programa de doble titulación</t>
  </si>
  <si>
    <t xml:space="preserve">Política para fomentar la doble titulación 
Agenda de competitividad </t>
  </si>
  <si>
    <t>Documento de Lineamientos para la formación técnica en Media  SENA-MEN, Actas de reunión mesas técnicas con SENA y listados de asistencia.</t>
  </si>
  <si>
    <t>Secretarias de Educación que reciben asistencia tecnica para el fortalecimiento de sus procesos de Orientación Socio-ocupacional</t>
  </si>
  <si>
    <t xml:space="preserve">Secretarias focalizadas </t>
  </si>
  <si>
    <t>Base de datos Secretarias acompañadas, actas de reunión y listado de asistencia, Metodología de acompañamiento.</t>
  </si>
  <si>
    <t>Estudiantes de Media que participen en la estrategia para el fortalecimiento de competencias básicas y socioemocionales.</t>
  </si>
  <si>
    <t>Plan Nacional de Desarrollo</t>
  </si>
  <si>
    <t>Secretarias focalizadas por resultados Saber 11</t>
  </si>
  <si>
    <t>Bases de datos colegios focalizados, listados estudiantes atendidos.</t>
  </si>
  <si>
    <t>Número de Establecimientos educativos acompañados en el marco de la estrategia de Innovación y Pertinencia de la Educación Media Rural</t>
  </si>
  <si>
    <t>Base datos,  Documento del programa de acompañamiento</t>
  </si>
  <si>
    <t>Un Plan para la implementación de ecosistemas de innovación en Educación Media</t>
  </si>
  <si>
    <t>Documento Modelo de Ecosistema, actas de reunión interinctitucionales y listados de asistencia.</t>
  </si>
  <si>
    <t xml:space="preserve">Porcentaje de avance en el Diseño  del  Sistema de Seguimiento a Egresados de la Educación Media </t>
  </si>
  <si>
    <t>Mapa de fuentes y completitud de  información, Documento técnico casos de uso y prototipo del sistema.</t>
  </si>
  <si>
    <t>Evaluación</t>
  </si>
  <si>
    <t>Número de informes con los resultados del proceso de evaluación de  los educadores regidos por el decreto 1278 de 2002</t>
  </si>
  <si>
    <t>Proyecto de inversión
PND
PDE</t>
  </si>
  <si>
    <t>Docentes regidos por el Decreto 1278 de 2002</t>
  </si>
  <si>
    <t xml:space="preserve">Base de datos de los puntajes finales de los docentes que presentaron la prueba ECDF
Informes de gestión
</t>
  </si>
  <si>
    <t>Número de informes con los resultados del proceso de evaluación de  los educadores regidos por el decreto 1278 de 2003</t>
  </si>
  <si>
    <t>Número de informes con los resultados del proceso de evaluación de  los educadores regidos por el decreto 1278 de 2004</t>
  </si>
  <si>
    <t>Número de informes con los resultados del proceso de evaluación de  los educadores regidos por el decreto 1278 de 2005</t>
  </si>
  <si>
    <t>Número de informes con los resultados del proceso de evaluación de  los educadores regidos por el decreto 1278 de 2006</t>
  </si>
  <si>
    <t>Número de informes con los resultados del proceso de evaluación de  los educadores regidos por el decreto 1278 de 2007</t>
  </si>
  <si>
    <t xml:space="preserve">Pruebas Saber 3º, 5º y 9º reestructuradas  </t>
  </si>
  <si>
    <t xml:space="preserve">Metas PND
</t>
  </si>
  <si>
    <t xml:space="preserve">Estudiantes de los grados 3o, 5o y 9o </t>
  </si>
  <si>
    <t>Informe y actas</t>
  </si>
  <si>
    <t>Más y mejor Educación rural</t>
  </si>
  <si>
    <t>Número de niños de establecimientos rurales participando en estrategias de seguimiento al aprendizaje</t>
  </si>
  <si>
    <t>Proyecto de inversión
PND
PDE
Decreto Ley 1278 de 2002</t>
  </si>
  <si>
    <t>Estudiantes de los grados de 3º, 5º, 7º, 9º, 11º de los establecimientos  educativos oficiales rurales del país.</t>
  </si>
  <si>
    <t>Base de datos de los estudiantes participantes dela estrategia de seguimiento al aprendizaje.        Informe de gestión.</t>
  </si>
  <si>
    <t>Número de niños de establecimientos Urbanos  participando en estrategias de seguimiento al aprendizaje</t>
  </si>
  <si>
    <t>Estudiantes de los grados de 3º, 5º, 7º, 9º, 11º de los establecimientos  educativos oficiales urbanos del país.</t>
  </si>
  <si>
    <t xml:space="preserve">Coordinación Referentes  </t>
  </si>
  <si>
    <t>Número de lineamientos curriculares u orientaciones  diseñados</t>
  </si>
  <si>
    <t>Nacional</t>
  </si>
  <si>
    <t>Documentos con los lineamientos curriculares u orientaciones elaborados</t>
  </si>
  <si>
    <t>No  de lineamientos curriculares u orientaciones  diseñados</t>
  </si>
  <si>
    <t>Número de Modelos Educativos flexibles Diseñados</t>
  </si>
  <si>
    <t>Ley 1388/2010, ley 1392/2010, ley 1616/2013, Decreto 1470/2013,  Conpes Guajira, Rroom</t>
  </si>
  <si>
    <t>96 SEC</t>
  </si>
  <si>
    <t>Documento con el diagnóstico y fundamentación de Modelos Educativos Flexibles étnicos (Guajira y Rrom)</t>
  </si>
  <si>
    <t>No de asistencias técnicas efectuadas a las ETC para el desarrollo de la estrategia educativa dirigida a los estudiantes en condición de enfermedad.</t>
  </si>
  <si>
    <t xml:space="preserve">Ley 1388/2010, ley 1392/2010, ley 1616/2013, Decreto 1470/2013, </t>
  </si>
  <si>
    <t>Ciudades con aulas hospitalarias y con docentes que realizan Apoyo Académico Especial en cualquiera de sus modalidades</t>
  </si>
  <si>
    <t>ETC fortalecidas en la normatividad sobre la educación de estudiantes en condición de enfermedad</t>
  </si>
  <si>
    <t>Porcentaje de revisión y actualización del Modelo Educativo Escuela Nueva</t>
  </si>
  <si>
    <t>Modelo educativo escuela nueva
PMI
PND</t>
  </si>
  <si>
    <t xml:space="preserve">Población rural </t>
  </si>
  <si>
    <t xml:space="preserve">Documento con concepto de calidad del Modelo Educativo Escuela Nueva.
Documento con ruta para la actualización del Modelo Educativo Escuela Nueva.
</t>
  </si>
  <si>
    <t> Porcentaje de  construcción de política pública en recursos educativos</t>
  </si>
  <si>
    <t>Artículo 102 de la Ley 115</t>
  </si>
  <si>
    <t xml:space="preserve">Documento con diagnóstico de la gestión de los recursos educativos en las  ETC y en el MEN
Documento con ruta para la construcción de la política en recursos educativos </t>
  </si>
  <si>
    <t> Porcentaje de construcción de política pública en recursos educativos</t>
  </si>
  <si>
    <t>Programa para el Desarrollo de Competencias Básicas</t>
  </si>
  <si>
    <t>Foro Educativo Nacional desarrollado</t>
  </si>
  <si>
    <t>Ley 715 de 2001</t>
  </si>
  <si>
    <t>Comunidad Educativa del país</t>
  </si>
  <si>
    <t xml:space="preserve">Documento orientador del FEN2019, Agenda, lista de asistencias Foro Educativo Nacional </t>
  </si>
  <si>
    <t>Subdirección Fomento de Competencias</t>
  </si>
  <si>
    <t>Número de Solicitudes de convalidaciones de estudios realizados en el exterior atendidas</t>
  </si>
  <si>
    <t xml:space="preserve">* Decreto 5012 (Articulo 14.12 y 14.15)
* Conpes  "Estrategia de Atención de la Migración desde Venezuela a Colombia"
* Planes de Mejoramiento con Control Interno
</t>
  </si>
  <si>
    <t>Estudiante provenientes de Países donde Colombia tiene suscrito Convenios Internacionales</t>
  </si>
  <si>
    <t>Reportes del Sistema de Información del proceso de Convalidación de Estudios de PBYM</t>
  </si>
  <si>
    <t>Convalidaciones</t>
  </si>
  <si>
    <t>Colegios privados</t>
  </si>
  <si>
    <t>Porcentaje en el avance de implementación de la nueva aplicación EVI</t>
  </si>
  <si>
    <t>Plan Nacional de Desarrollo
Ley 715 de 2001
Decreto 1075 de 2015</t>
  </si>
  <si>
    <t>Nivel Nacional</t>
  </si>
  <si>
    <t>Reportes de uso del aplicativo por parte de los colegios privados del país</t>
  </si>
  <si>
    <t>Número de establecimientos educativos beneficiados y acompañados con la estrategia Aulas Sin Fronteras</t>
  </si>
  <si>
    <t>Plan Nacional de Desarrollo
Paro civico Chocó</t>
  </si>
  <si>
    <t>Listados de directivos docentes participando de la estrategia.
Listados de Establcemientos educativos beneficiados con la estrategia.</t>
  </si>
  <si>
    <t>Número de asistencias técnicas a establecimientos educativos privados sobre temas de Calidad Educativa.</t>
  </si>
  <si>
    <t>Informes de comisiones y listas de asistencia</t>
  </si>
  <si>
    <t>Entre los meses de agosto y octubre se realizaron 10 AT regionales dirigidas a establecimientos educativos privados del país y a Secretaria de Educación en temáticas de Educación y privada y  calidad educativa</t>
  </si>
  <si>
    <t>Resolución de tarifas para colegios privados 2020 y actualización de Guía 4.</t>
  </si>
  <si>
    <t>Emisión de resolución de tarifas para colegios privados 2020 y actualización de Guía 4.</t>
  </si>
  <si>
    <t>Se expidió la resolución número 010617 del 7 de octubre de 2019.</t>
  </si>
  <si>
    <t>-</t>
  </si>
  <si>
    <t>Porcentaje  de experiencias pedagógicas  de establecimientos educativos privados socializadas a nivel nacional</t>
  </si>
  <si>
    <t>30 Experiencias pedagógicas de colegios privados visibilizadas en medios virtuales del Ministerio de Educación.</t>
  </si>
  <si>
    <t>Secretarías de Educación acompañadas en la implementación de estrategias de Calidad</t>
  </si>
  <si>
    <t>Proyecto de Inversión
Ley 715 de 2001</t>
  </si>
  <si>
    <t>Actas de trabajo en la secretaría de educación
Listados de asistencias</t>
  </si>
  <si>
    <t>809A</t>
  </si>
  <si>
    <t>_Dirección_de_Cobertura_y_Equidad</t>
  </si>
  <si>
    <t>Subdirección de Permanencia</t>
  </si>
  <si>
    <t>_De_aquí_a_2030_eliminar_las_disparidades_de_género_en_la_educación_y_asegurar_el_acceso_igualitario_a_todos_los_niveles_de_la_enseñanza_y_la_formación_profesional_para_las_personas_vulnerables_incluidas_las_personas_con_disc_los_pueblos_indí_y_los_niños_en_situaciones_de_vulnera_</t>
  </si>
  <si>
    <t>Estudiantes beneficiarios del nuevo Programa de Alimentación Escolar</t>
  </si>
  <si>
    <t>Pacto por la equidad
Línea 2: Primero los niños: atención integral desde la infancia hasta la adolescencia
Línea 3: Educación de calidad para un futuro con oportunidades para todos</t>
  </si>
  <si>
    <t xml:space="preserve">Estudiantes  beneficiarios  del nuevo programa de alimentación escolar </t>
  </si>
  <si>
    <t>96 Entidades Territoriales Certificadas</t>
  </si>
  <si>
    <t xml:space="preserve">SIMAT </t>
  </si>
  <si>
    <t>870A</t>
  </si>
  <si>
    <t>Porcentaje  de ETC con transferencias realizadas para la implementación del programa.</t>
  </si>
  <si>
    <t>Porcentaje de avance en la formulacion del plan de comunicaciones para la divulgación del Nuevo  PAE</t>
  </si>
  <si>
    <t xml:space="preserve">Implementación de la estructuración del Nuevo Programa de Alimentación Escolar </t>
  </si>
  <si>
    <t>SIIF  nación</t>
  </si>
  <si>
    <t>Numero de  ETC con asistencia técnica y acompañamiento para la implementación del PAE</t>
  </si>
  <si>
    <t>Plan de asistencia técnica ejecutado</t>
  </si>
  <si>
    <t>872A</t>
  </si>
  <si>
    <t>872B</t>
  </si>
  <si>
    <t>872C</t>
  </si>
  <si>
    <t>Porcentaje de  avance en el desarrollo del  plan de trabajo para el levantamiento de la línea base de un sistema de información para el PAE</t>
  </si>
  <si>
    <t>Cadena de Valor registrada en el Sistema de Seguimiento a los Proyectos de Inversion del DNP</t>
  </si>
  <si>
    <t xml:space="preserve">Entregables tecnicos trimestrales 
</t>
  </si>
  <si>
    <t>904A</t>
  </si>
  <si>
    <t>904B</t>
  </si>
  <si>
    <t>Porcentaje de avance en la formulaciòn del documento preliminar de la política de alimentación escolar</t>
  </si>
  <si>
    <t>Politica pública de Alimentación Escolar para el pais</t>
  </si>
  <si>
    <t>Número de Entidades territoriales implementando la estrategia de ambientes educativos para la promoción de estilos de vida saludables y la prevencion de la desnutricion infantil en I.E</t>
  </si>
  <si>
    <t>Ruta de Búsqueda activa de niños y niñas menores de 5 años con desnutrición aguda en el sistema educativo estructurada</t>
  </si>
  <si>
    <t>A la fecha se obtiene la caracterizacion de los territorios priorizados, el cual responde a un diagnóstico situacional de la desnutricion y la desercion escolar en primera infancia en las ETC priorizadas para este proceso, las cuales son: La Guajira, Cesar, Chocó, Guainía, Risaralda, Norte de Santander y Vichada; de igual manera se ha avanzado en la propuesta de ambientes escolares saludables en 6 Territorios y en el diseño de las rutas de Atención a la Desnutrición Aguda desde el Sector Educación en los territorios de La Guajira, Cesar,  Guainía, Risaralda, Norte de Santander y Vichada</t>
  </si>
  <si>
    <t xml:space="preserve">Número de  actores cualificados en procesos de manipulación de alimentos. . </t>
  </si>
  <si>
    <t xml:space="preserve">10000 manipuladores de alimentos cualificados </t>
  </si>
  <si>
    <t xml:space="preserve">certificados de manipulacion de alimentos </t>
  </si>
  <si>
    <t>Subdirección de Acceso</t>
  </si>
  <si>
    <t>_De_aquí_a_2030_asegurar_que_todas_las_niñas_y_todos_los_niños_terminen_la_enseñanza_primaria_y_secundaria_que_ha_de_ser_gratuita_equitativa_y_de_calidad_y_producir_resultados_de_aprendizaje_pertinentes_y_efectivos__</t>
  </si>
  <si>
    <t>Reducir la tasa de deserción en educación preescolar, básica y media del sector oficial.</t>
  </si>
  <si>
    <t>ANUAL</t>
  </si>
  <si>
    <t>a. Mejoramiento de la cobertura y calidad educativa (Jornada unica y aprovechamiento del tiempo libre)
b. Politica de educación rural (Reducción de brechas e internados)
c. Politica de Primera Infancia
d. Alimentación escolar
e. Politica de gestión y mitigación del riesgo</t>
  </si>
  <si>
    <t>Documentos Normativos</t>
  </si>
  <si>
    <t>Gestión Interna</t>
  </si>
  <si>
    <t>Poblacion existente y proyectada del sistema escolar oficial tanto en zona urbana como rural</t>
  </si>
  <si>
    <t>Documentos Normativos expedidos</t>
  </si>
  <si>
    <t>Documento de politicas y lineamientos de infraestructura educativa rural</t>
  </si>
  <si>
    <t>Documento de lineamientos técnicos expedido</t>
  </si>
  <si>
    <t>Documentos de lineamientos técnicos de dotación de mobiliario escolar en educación inicial</t>
  </si>
  <si>
    <t xml:space="preserve">Documento de lineamientos técnicos de dotación de mobiliario escolar expedido </t>
  </si>
  <si>
    <t>Sedes levantadas con Inventarios de Infraestructura Escolar (Metodología CIER)</t>
  </si>
  <si>
    <t>Porcentaje de la metodología CIER asistida y con mantenimiento</t>
  </si>
  <si>
    <t>Acta de recibo a satisfacción por parte de la supervisión</t>
  </si>
  <si>
    <t>Sedes dotadas</t>
  </si>
  <si>
    <t>Acta de recibo por sede</t>
  </si>
  <si>
    <t>798A</t>
  </si>
  <si>
    <t>799A</t>
  </si>
  <si>
    <t>Aulas terminadas y entregadas</t>
  </si>
  <si>
    <t>número  de Actas de terminación fase II suscritas</t>
  </si>
  <si>
    <t>Actas de cierre de la fase II firmadas</t>
  </si>
  <si>
    <t>Número de Instituciones Educativas con Delegados  capacitacitados</t>
  </si>
  <si>
    <t>Sedes con Actas de capacitación firmadas</t>
  </si>
  <si>
    <t>Número de procesos de terminación anticipada finalizados</t>
  </si>
  <si>
    <t xml:space="preserve">Concepto y/o Informe Juridico por Proceso </t>
  </si>
  <si>
    <t>Número de Arreglos directos finalizados</t>
  </si>
  <si>
    <t>Acta de arreglo directo</t>
  </si>
  <si>
    <t>Aulas terminadas y entregadas en  educación preescolar básica y media</t>
  </si>
  <si>
    <t>826A</t>
  </si>
  <si>
    <t>826B</t>
  </si>
  <si>
    <t xml:space="preserve">Aulas funcionales construidas en colegios oficiales </t>
  </si>
  <si>
    <t>Sedes contratadas para mejoramiento, ampliadas y/o construidas</t>
  </si>
  <si>
    <t>Listado de las sedes priorizadas a entregar al ejecutor de las obras</t>
  </si>
  <si>
    <t>830A</t>
  </si>
  <si>
    <t>Número de Procesos de terminación anticipada finalizados</t>
  </si>
  <si>
    <t>830B</t>
  </si>
  <si>
    <t>Número de Sedes con terminación anticipada reasignados.</t>
  </si>
  <si>
    <t>Acta de comité fiduciario con reasignación de proyectos</t>
  </si>
  <si>
    <t>830C</t>
  </si>
  <si>
    <t>Acta de procesos de arreglo directo entre Contratista y FFIE</t>
  </si>
  <si>
    <t>830D</t>
  </si>
  <si>
    <t>Número de listas de empresas elegibles para contratar obras.</t>
  </si>
  <si>
    <t>Lista de empresas elegibles para contratar obra.</t>
  </si>
  <si>
    <t>830E</t>
  </si>
  <si>
    <t>Número de Lista de empresas elegibles para contratar interventorías.</t>
  </si>
  <si>
    <t>Lista de empresas elegibles para contratar interventorías.</t>
  </si>
  <si>
    <t>830F</t>
  </si>
  <si>
    <t>Número de Actas de recibo a satisfacción de Sedes fase I suscritas</t>
  </si>
  <si>
    <t xml:space="preserve">Actas de recibo fase I </t>
  </si>
  <si>
    <t>830G</t>
  </si>
  <si>
    <t>Número de Proyectos en fase II iniciados</t>
  </si>
  <si>
    <t xml:space="preserve">Órdenes de inicio fase II </t>
  </si>
  <si>
    <t>Consultorías de las sedes educativas contratadas</t>
  </si>
  <si>
    <t>Diseños contratados entregados por sede</t>
  </si>
  <si>
    <t>Diagnostico de las sedes educativas contratado</t>
  </si>
  <si>
    <t>Fichas de diágnostico contratadas</t>
  </si>
  <si>
    <t>Número de beneficiarios atendidos con modelos educativos flexibles</t>
  </si>
  <si>
    <t xml:space="preserve">otro </t>
  </si>
  <si>
    <t xml:space="preserve">
Población Vulnerable</t>
  </si>
  <si>
    <t>Listado</t>
  </si>
  <si>
    <t>Número de beneficiarios atendidos con modelos educativos flexibles para la poblacion victima del conflicto armado</t>
  </si>
  <si>
    <t xml:space="preserve">proyecto de inversión </t>
  </si>
  <si>
    <t>Víctimas del Conflicto Armado</t>
  </si>
  <si>
    <t xml:space="preserve">contrato </t>
  </si>
  <si>
    <t>Porcentaje de residencias escolares fortalecidas y cualificadas en el servicio educativo</t>
  </si>
  <si>
    <t>Número de sedes educativas apoyadas en la implementación de acciones para el fortalecimiento de la estrategia de residencia escolar</t>
  </si>
  <si>
    <t>Número de entidades territoriales con estrategias para la prevención de riesgos sociales en los entornos escolares implementadas</t>
  </si>
  <si>
    <t>Más y mejor educación en la Colombia Rural</t>
  </si>
  <si>
    <t xml:space="preserve">Número de Beneficiarios atendidos con modelos educativos flexibles </t>
  </si>
  <si>
    <t>749A</t>
  </si>
  <si>
    <t>749B</t>
  </si>
  <si>
    <t>749C</t>
  </si>
  <si>
    <t>749D</t>
  </si>
  <si>
    <t>749E</t>
  </si>
  <si>
    <t>749F</t>
  </si>
  <si>
    <t xml:space="preserve">Número de beneficiarios atendidos con modelos educativos flexibles </t>
  </si>
  <si>
    <t>_De_aquí_a_2030_asegurar_que_todos_los_jóvenes_y_una_proporción_considerable_de_los_adultos_tanto_hombres_como_mujeres_estén_alfabetizados_y_tengan_nociones_elementales_de_aritmética_</t>
  </si>
  <si>
    <t xml:space="preserve">Conpes 3931 </t>
  </si>
  <si>
    <t>Reducir la tasa de analfabetismo en la población de 15 años y más</t>
  </si>
  <si>
    <t>Número de personas beneficiarias con modelos de alfabetización</t>
  </si>
  <si>
    <t>Víctimas del Conflicto Armado
Población Vulnerable</t>
  </si>
  <si>
    <t xml:space="preserve">informe matrícula </t>
  </si>
  <si>
    <t xml:space="preserve">Para el reporte del mes de noviembre de 2019, se identifican 13.026  jóvenes, adultos y mayores matriculados en el CLEI 1 - SIMAT corte consolidado mes de octubre de 2019, de los cuales 5.543 han sido financiados por el Ministerio, 4043 (recursos víctimas) a través de los convenios 182/19, 183/19 y 197/19, atención realizada con modelos educativos flexibles para alfabetización; y 1500 (recursos Brechas)  en el convenio 110 de 2019, con la Universidad Surcolombiana de Neiva. Los 7.483 restantes corresponden a acciones lideradas por las Entidades Territoriales Certificadas en educación y Escuelas Normales Superiores, con acompañamiento del Ministerio de Educación. De igual manera de logró en este mes de noviembre la firma del contrato No. 277 de 2019 con ICETEX, a través del cual se constituyó el Fondo en Administración denominado Implementación de Estrategias Pedagógicas flexibles, el cual permitirá la atención de 20.000 jóvenes, adultos y mayores en la vigencia 2020 con instituciones de educación superior de alta calidad en articulación con las secretarías de educación que presenten propuestas al MEN para la prestación del servicio educativo del CLEI 1. </t>
  </si>
  <si>
    <t>Disminuir la Brecha de la cobertura neta entre zona rural y urbana en los niveles de preescolar, básica y media.</t>
  </si>
  <si>
    <t>7,5%</t>
  </si>
  <si>
    <t>9,01%</t>
  </si>
  <si>
    <t xml:space="preserve">Porcentaje de avance del documento base de la política integral de educación rural </t>
  </si>
  <si>
    <t>* Documento borrador con el componente análisis de la situación (30%) se cumple en el mes de junio de 2019.
* Documento borrador con el componente de planeación de la política (30%) se cumple en el mes de septiembre de 2019.
* Documento borrador con el elmentos base de la política integral de educación rural desde la perpectiva de las estrategias de permanencia (Subdirección de Permanencia) en educación básica y media (40%) se cumple en el mes de diciembre de 2019.</t>
  </si>
  <si>
    <t xml:space="preserve">Porcentaje de avance del documento con estrategia de movilización hacia procesos de educación de adultos </t>
  </si>
  <si>
    <t xml:space="preserve">Adultos iletrados </t>
  </si>
  <si>
    <t>* Definición de estrategias de movilización para implementar procesos de alfabetación de personas mayores 15 años, con el fin de cumplir la defenida en el PND respecto a lareducción de la tasa de 5,2 a 4,2 (30%) se cumple en el mes junio de 2019.
* Descripción y costeo de cada una de las estretegias antes mencionadas (30%) se cumple en el mes septiembre de 2019.
* Documento borrador con las estrategias de movialización (40%) se cumple en el mes de diciembre de 2019.</t>
  </si>
  <si>
    <t>Número de secretarías de educación acompañadas para la construcción de planes de permanencia</t>
  </si>
  <si>
    <t xml:space="preserve">Proyecto de inversión </t>
  </si>
  <si>
    <t>Es la población de 0 a 11 grado, más 99(aceleración del aprendizaje)
Sector Oficial</t>
  </si>
  <si>
    <t xml:space="preserve">documento </t>
  </si>
  <si>
    <t>760A</t>
  </si>
  <si>
    <t>761B</t>
  </si>
  <si>
    <t>Porcentaje de avance del documento base de lineamiento sobre movilidad escolar en el país</t>
  </si>
  <si>
    <t>* Caracterización del estado de la movilidad escolar de las entidades territoriales (40%) se cunple en el mes de junio de 2019.
* Aticulación entre Ministerio de Transporte, Agencia Nacional de Seguridad Vial y Ministerio Educación Nacional para la identificación de los medios transporte no convecionales y su normatización (40%) se cumple en el mes de noviembre de 2019.
* Documento borrador para la implementación de la estrategia de movilidad escolar (20%) se cumple en el mes de diciembre de 2019.</t>
  </si>
  <si>
    <t>Bienestar y equidad en el acceso a la educación</t>
  </si>
  <si>
    <t>Residencias escolares fortalecidas y cualificadas en el servicio educativo</t>
  </si>
  <si>
    <t>Número de entidades y organizaciones asistidas técnicamente</t>
  </si>
  <si>
    <t xml:space="preserve">población del Sistema de Responsabilidad Penal Adolescente </t>
  </si>
  <si>
    <t>768A</t>
  </si>
  <si>
    <t>768B</t>
  </si>
  <si>
    <t>768C</t>
  </si>
  <si>
    <t>768D</t>
  </si>
  <si>
    <t>768E</t>
  </si>
  <si>
    <t>768F</t>
  </si>
  <si>
    <t>768G</t>
  </si>
  <si>
    <t>772A</t>
  </si>
  <si>
    <t>Número Entidades territoriales con estrategias para la prevención de riesgos sociales en los entornos escolares implementadas</t>
  </si>
  <si>
    <t>Número de entidades territoriales certificadas con asistencia técnica para el fortalecimiento de la estrategia educativa del sistema de responsabilidad penal para adolescentes</t>
  </si>
  <si>
    <t>Fortalecimiento a la Gestión Territorial</t>
  </si>
  <si>
    <t xml:space="preserve">De aquí a 2030, asegurar que todas las niñas y todos los niños terminen la enseñanza primaria y secundaria, que ha de ser gratuita, equitativa y de calidad y producir resultados de aprendizaje pertinentes y efectivos. </t>
  </si>
  <si>
    <t xml:space="preserve">Número de ETC que se encuentran en estado crítico alto y crítico medio en el Indicador Global de Desempeño
</t>
  </si>
  <si>
    <t>Interno</t>
  </si>
  <si>
    <t>Haciendo equipo por una mejor gestión educativa - Fortalecimiento de la gestión educativa de las entidades territoriales certificadas</t>
  </si>
  <si>
    <t>Porcentaje de avance en la  implementacion una estrategia de fortalecimiento territorial a las 50 ETCs priorizadas</t>
  </si>
  <si>
    <t>Documentos intermedios de avance / Documento con el diseño y línea de implementación de una estrategia de fortalecimiento territorial a las 50 ETC priorizadas</t>
  </si>
  <si>
    <t>Haciendo equipo por una mejor gestión educativa - Artiuclación de los sistemas de información sectoriales</t>
  </si>
  <si>
    <t>Haciendo equipo por una mejor gestión educativa - Educación Sostenible</t>
  </si>
  <si>
    <t>1049A</t>
  </si>
  <si>
    <t>Haciendo equipo por una mejor gestión educativa - Mejoramiento de la calidad de vida de los maestros</t>
  </si>
  <si>
    <t>% de avance en la estructuración de herramientas para la coordinación de la Asistencia Técnica Integral del VPBM</t>
  </si>
  <si>
    <t>FORTALECIMIENTO A LA GESTIÓN TERRITORIAL DE LA EDUCACIÓN INICIAL, PREESCOLAR, BÁSICA Y MEDIA. NACIONAL</t>
  </si>
  <si>
    <t>Documentos intermedios de avance / Informe consolidado de asistencia técnica integral coordinado por la Subdirección de fortalecimiento institucional en la vigencia 2019</t>
  </si>
  <si>
    <t>1058A</t>
  </si>
  <si>
    <t>1058B</t>
  </si>
  <si>
    <t>1058C</t>
  </si>
  <si>
    <t>1058D</t>
  </si>
  <si>
    <t>1058E</t>
  </si>
  <si>
    <t>1060A</t>
  </si>
  <si>
    <t>1060B</t>
  </si>
  <si>
    <t>Documentos intermedios de avance / Documento estructura  técnica y funcionameinto para la herramienta de información</t>
  </si>
  <si>
    <t>Porcentaje de avance en la  implementacion una estrategia para la cualificación de las secretarias de educación</t>
  </si>
  <si>
    <t>Documentos intermedios de avance / Documento técnico con desarrollo de una estrategia para la cualificación de las secretarias de educación</t>
  </si>
  <si>
    <t>OTROS SERVICIOS AUXILIARES</t>
  </si>
  <si>
    <t>1081A</t>
  </si>
  <si>
    <t>Monitoreo y Control</t>
  </si>
  <si>
    <t>Porcentaje de ETC con visita de monitoreo y seguimiento al uso de los recursos del SGP</t>
  </si>
  <si>
    <t>Acto legislativo 01 de 2001, acto legislativo 04 de 2007, Ley 715 de 2001, Decreto 028 de 2008 y reglamentarios.</t>
  </si>
  <si>
    <t>Plan de seguimiento</t>
  </si>
  <si>
    <t xml:space="preserve">Porcentaje de ETC capacitadas en fortalecimiento en el uso y administración de los recursos </t>
  </si>
  <si>
    <t>Ley 715 de 2001, Decreto 028 de 2008 y reglamentarios.</t>
  </si>
  <si>
    <t xml:space="preserve">Listados de Asistencia a talleres y Memorias, orientaciones, guías, actas y respuesta a comunicaciones, </t>
  </si>
  <si>
    <t>Porcentaje de avance en la implementación de un sistema de información integral</t>
  </si>
  <si>
    <t>1111A</t>
  </si>
  <si>
    <t>1111B</t>
  </si>
  <si>
    <t xml:space="preserve">Porcentaje de avance en la implementación del esquema de validación al reporte de cuentas maestras del sector </t>
  </si>
  <si>
    <t>Ley 715 de 2001
Ley 1753 de 2015 (art 140)
Resolución 12829 del 30 junio _ 2017
Resolución 3739 del 05 marzo _2018 
Resolución 660 del 06 de marzo_ 2018
Resolución 2248 del 30 de julio _2018</t>
  </si>
  <si>
    <t xml:space="preserve">
 Reportes validados  de información bancaria</t>
  </si>
  <si>
    <t xml:space="preserve">Porcentaje de solicitudes de reconocimiento de deudas laborales resueltas </t>
  </si>
  <si>
    <t xml:space="preserve"> Ley 1450 de 2011 (artículo 148) 
Ley 1753 de 2015 (artículo 59)</t>
  </si>
  <si>
    <t xml:space="preserve">Oficios de certificación y/o rechazo de los montos de la deuda </t>
  </si>
  <si>
    <t>Realización de un taller de líderes de inspección y vigilancia convocando a las 96 secretarías de educación</t>
  </si>
  <si>
    <t>1125A</t>
  </si>
  <si>
    <t>RECURSOS HUMANOS DEL SECTOR</t>
  </si>
  <si>
    <t>Porcentaje de Vacantes provistas  por listas de elegibles departamentales y nacionales de convocatoria  2016</t>
  </si>
  <si>
    <t>Población que cumpla los requisitos para el ejercicio de la profesión docente</t>
  </si>
  <si>
    <t>Listado de asignación publicados en la pagina web de la CNSC</t>
  </si>
  <si>
    <t xml:space="preserve">Las audiencias públicas generales nacionales de la convocatoria directivos docentes y docentes 2016, se adelantó entre el 11 y el 15 de julio, alcanzando una asignación de 378 plazas. Los listados de asignacion pueden ser consulatdos a traves del enlace: https://www.cnsc.gov.co/index.php/audiencias-opec-339-a-425-de-2016-directivos-docentes-docentes-y-lideres-de-apoyo/category/1150-listado-de-asignacion-de-institucion-educativa-audiencia-nacional-339-a-425-de-2016-directivos-docentes-docentes-y-lideres-de-apoyo 
Consolidado del 4,03% de vacantes asiganadas </t>
  </si>
  <si>
    <t>Porcentaje de avance de seguimiento a los procesos asociados a la seguridad social de los educadores</t>
  </si>
  <si>
    <t>ETC</t>
  </si>
  <si>
    <t>Informes de avances y actas de reuniones</t>
  </si>
  <si>
    <t>Porcentaje de avance en la realización de los juegos deportivos zonales y encuentro folclórico del magisterio.</t>
  </si>
  <si>
    <t>FECODE</t>
  </si>
  <si>
    <t>ETC focalizadas para programas nacionales de bienestar laboral del sector educativo</t>
  </si>
  <si>
    <t xml:space="preserve">Circular de lanzamiento 
Comités de seguimiento (cada comité vale el (4 comites, Actas))
Espacio deportivos definidos 
Proceso contractal firmado </t>
  </si>
  <si>
    <t>Porcentaje de avance en plan de modernización BANEX versión 4,0</t>
  </si>
  <si>
    <t>Resolución del nuevo banco 
Comunicado de lanzamiento 
Aprobación de requerimientos a la fábirca de software (correo electronico oficializando) 
Prueba piloto: Resolución e informe de ejecución de la prueba piloto</t>
  </si>
  <si>
    <t>Porcentaje de avance en la elaboración del documento  de definición de bienestar laboral del sector educactivo</t>
  </si>
  <si>
    <t>Revisión conceptual y teórica sobre definición de Bienestar</t>
  </si>
  <si>
    <t>Contrato Firmado 
Marco conceptual 
Diagnostico de necesidades, aplicación y analisis de resultados 
Validación politica de bienestar 
Socialización de política de bienestar docente 10%</t>
  </si>
  <si>
    <t>1139A</t>
  </si>
  <si>
    <t>Porcentaje de avance en la construcción del estatuto CNARP (Comunidades  negras, afrocolombianos, raizal y palenqueras)</t>
  </si>
  <si>
    <t>Pueblos étnicos</t>
  </si>
  <si>
    <t>Mesas de comisión IV en el año. (Cinco en el año cada una equivale al 10%)
Consulta a  consejo de estado. 
Proyecto propuesta de escalafon.  (documento)
Proyecto de articulado del estatuto CNARP (documento)</t>
  </si>
  <si>
    <t xml:space="preserve">Porcentaje de ETC focalizadas  con  Estudios técnicos de planta realizados </t>
  </si>
  <si>
    <t>Estudios técnicos de planta</t>
  </si>
  <si>
    <t>Porcentaje de Vacantes cubiertas por Banco Nacional de la Excelencia</t>
  </si>
  <si>
    <t>Informe mensual de provisión</t>
  </si>
  <si>
    <t>Aumentar la tasa de cobertura neta en educación media</t>
  </si>
  <si>
    <t>Porcentaje de Estudios tecnicos de homologación</t>
  </si>
  <si>
    <t>ETC - MEN</t>
  </si>
  <si>
    <t>Informe de Estudios de homologación</t>
  </si>
  <si>
    <t>1178A</t>
  </si>
  <si>
    <t>Etnoeducación</t>
  </si>
  <si>
    <t>2. Fortalecer la prestación de los servicios orientados al mejoramiento de la cobertura, calidad, eficiencia y pertinencia de la educación.</t>
  </si>
  <si>
    <t>Educación para la equidad de los grupos étnicos</t>
  </si>
  <si>
    <t xml:space="preserve">Documentos normativos expedidos </t>
  </si>
  <si>
    <t>Pueblos Indígenas</t>
  </si>
  <si>
    <t xml:space="preserve"> Documento expedido</t>
  </si>
  <si>
    <t>Documentos normativos publicados</t>
  </si>
  <si>
    <t>(pueblos indigenas, comunidades negras, afrocolombianas, raizales y palenqueras, y Pueblo Rrom)</t>
  </si>
  <si>
    <t>Documentos publicados</t>
  </si>
  <si>
    <t>Número de acompañamientos  para el desarrollo de modelos educativos interculturales</t>
  </si>
  <si>
    <t>ET con mayor presencia de atención educativa a Pueblos indigenas, comunidades negras, afrocolombianas, raizales y palenqueras, y Pueblo Rrom</t>
  </si>
  <si>
    <t xml:space="preserve">Actas de los talleres, listados de asistencia. Evidencias fotograficas </t>
  </si>
  <si>
    <t>Proceso implementado</t>
  </si>
  <si>
    <t>Informes</t>
  </si>
  <si>
    <t>Se revisaron y aprobaron los informes del equipo de atención a grupos étnicos</t>
  </si>
  <si>
    <t xml:space="preserve">Construir y adecuar instalaciones educativas que tengan en cuenta las necesidades de los niños y las personas con discapacidad y las diferencias de género, y que ofrezcan entornos de aprendizaje seguros, no violentos, inclusivos y eficaces para todos. </t>
  </si>
  <si>
    <t>Subdirección de Cobertura</t>
  </si>
  <si>
    <t>_De_aquí_a_2030_asegurar_que_todas_las_niñas_y_todos_los_niños_tengan_acceso_a_servicios_de_atención_y_desarrollo_en_la_primera_infancia_y_educación_preescolar_de_calidad_a_fin_de_que_estén_preparados_para_la_enseñanza_primaria_</t>
  </si>
  <si>
    <t>Educación inicial de calidad para el desarrollo integral</t>
  </si>
  <si>
    <t>Niños y niñas en preescolar con educación inicial en el marco de la atención integral</t>
  </si>
  <si>
    <t>Atención integral de calidad en grado transición</t>
  </si>
  <si>
    <t>Cobertura de educación inicial en preescolar. (LB 13%)</t>
  </si>
  <si>
    <t>Documento de investigación</t>
  </si>
  <si>
    <t>Medición de calidad en grado transición</t>
  </si>
  <si>
    <t>Sistema de Seguimiento al Desarrollo Integral de la Primera Infancia</t>
  </si>
  <si>
    <t>Porcentaje de cumplimiento oportuno del plan de trabajo para modificaciones al Sistema de Información SSDIPI</t>
  </si>
  <si>
    <t>SSNN-SIMAT</t>
  </si>
  <si>
    <t>SIN</t>
  </si>
  <si>
    <t>Porcentaje de niños y niñas en preescolar con educación inicial en el marco de la atención integral, cuyas sedes cuentan con dotación para el fortalecimiento de ambientes pedagógicos en la primera infancia</t>
  </si>
  <si>
    <t>Evidencias del Lanzamiento y puesta en marcha de la estrategia de bienvenida y permanencia</t>
  </si>
  <si>
    <t>Documento de orientaciones para la educaicon nacional</t>
  </si>
  <si>
    <t>1203A</t>
  </si>
  <si>
    <t>1203B</t>
  </si>
  <si>
    <t>1203C</t>
  </si>
  <si>
    <t>1203D</t>
  </si>
  <si>
    <t>1203E</t>
  </si>
  <si>
    <t>1203F</t>
  </si>
  <si>
    <t>1203G</t>
  </si>
  <si>
    <t>1203H</t>
  </si>
  <si>
    <t>1203I</t>
  </si>
  <si>
    <t>1203J</t>
  </si>
  <si>
    <t>1203K</t>
  </si>
  <si>
    <t>1203L</t>
  </si>
  <si>
    <t>1203M</t>
  </si>
  <si>
    <t>1203N</t>
  </si>
  <si>
    <t>1203O</t>
  </si>
  <si>
    <t>1203P</t>
  </si>
  <si>
    <t>Rectoria de la educación inicial</t>
  </si>
  <si>
    <t>Unidades o sedes de la educación inicial públicos y privados registrados con procesos de acompañamiento técnico en educación inicial y preescolar</t>
  </si>
  <si>
    <t xml:space="preserve">Modelo de gestion a nuevas ETC </t>
  </si>
  <si>
    <t>1206A</t>
  </si>
  <si>
    <t>1206B</t>
  </si>
  <si>
    <t>1206C</t>
  </si>
  <si>
    <t>1211A</t>
  </si>
  <si>
    <t>Subdirección de Calidad</t>
  </si>
  <si>
    <t>Cualificación del Talento Humano</t>
  </si>
  <si>
    <t>Talento humano en procesos de formación inicial, en servicio y/o avanzada, que realiza acciones para la atención integral de la primera infancia.</t>
  </si>
  <si>
    <t>Listado de Maestras con acompañamiento situado en las instituciones educativas de preescolar</t>
  </si>
  <si>
    <t>Número de visitas en asistencia técnica por parte de la Dirección de Primera Infancia</t>
  </si>
  <si>
    <t>1218A</t>
  </si>
  <si>
    <t>1218B</t>
  </si>
  <si>
    <t>1218C</t>
  </si>
  <si>
    <t>1220A</t>
  </si>
  <si>
    <t>Número de eventos realizados para incrementar la cobertura y permanencia en la primera infancia</t>
  </si>
  <si>
    <t>1221A</t>
  </si>
  <si>
    <t>Veinte profesionales de la Dirección de PI para apoyo de acomapañamiento y asistencia técnica en territorio</t>
  </si>
  <si>
    <t>1222A</t>
  </si>
  <si>
    <t>1222B</t>
  </si>
  <si>
    <t>1222C</t>
  </si>
  <si>
    <t>1222D</t>
  </si>
  <si>
    <t>1222E</t>
  </si>
  <si>
    <t>1222F</t>
  </si>
  <si>
    <t>1222G</t>
  </si>
  <si>
    <t>1222H</t>
  </si>
  <si>
    <t>1222I</t>
  </si>
  <si>
    <t>1222J</t>
  </si>
  <si>
    <t>1222K</t>
  </si>
  <si>
    <t>1222L</t>
  </si>
  <si>
    <t>1222M</t>
  </si>
  <si>
    <t>1222N</t>
  </si>
  <si>
    <t>1222O</t>
  </si>
  <si>
    <t>1222P</t>
  </si>
  <si>
    <t>1222Q</t>
  </si>
  <si>
    <t>1222R</t>
  </si>
  <si>
    <t>1222S</t>
  </si>
  <si>
    <t>1222T</t>
  </si>
  <si>
    <t>1222U</t>
  </si>
  <si>
    <t>1222V</t>
  </si>
  <si>
    <t>Un profesional juridico contratado</t>
  </si>
  <si>
    <t>Número de familias atendidas para el proceso de vincula con la educación inicial</t>
  </si>
  <si>
    <t>1225A</t>
  </si>
  <si>
    <t>Vinculación de las familias y de las comunidades</t>
  </si>
  <si>
    <t>VES</t>
  </si>
  <si>
    <t>_Dirección_de_Calidad_para_la_ES</t>
  </si>
  <si>
    <t>SUBDIRECCIÓN DE ASEGURAMIENTO DE LA CALIDAD DE LA EDUCACIÓN SUPERIOR</t>
  </si>
  <si>
    <t>_De_aquí_a_2030_asegurar_el_acceso_igualitario_de_todos_los_hombres_y_las_mujeres_a_una_formación_técnica_profesional_y_superior_de_calidad_incluida_la_enseñanza_universitaria_</t>
  </si>
  <si>
    <t>Agenda de impulso a la educación superior</t>
  </si>
  <si>
    <t>% de implementación de los componentes del nuevo sistema de aseguramiento (procesos, metodologías, herramientas, sistema de información e instrumentos de evaluación).</t>
  </si>
  <si>
    <t>Fortalecimiento del Sistema de Aseguramiento de la calidad</t>
  </si>
  <si>
    <t>Porcentaje de avance en la consolidación del banco de elegibles para integrar las Salas de Evaluación de la CONACES.</t>
  </si>
  <si>
    <t>Compromisos Internos</t>
  </si>
  <si>
    <t>1. Contrato de la firma que ejecutará la 7° Invitación Pública
2. Invitación Pública abierta y publicada en la página web del MEN 
3. Resultados de la invitación. 
4. Informe de la Sesión de inducción de integrantes nuevos</t>
  </si>
  <si>
    <t>Porcentaje de avance en la estructuración el banco de pares</t>
  </si>
  <si>
    <t>1. Contrato con el operador
2. Base de datos de Pares por perfil y área, preliminar
3. Banco de pares esctructurado.</t>
  </si>
  <si>
    <t xml:space="preserve">Número de actividades de acompañamiento a las IES, planeadas y realizadas por el CNA </t>
  </si>
  <si>
    <t>Informe de actividades de  acompañamiento</t>
  </si>
  <si>
    <t xml:space="preserve">Número de decretos expedidos que regulan el nuevo sistema de aseguramiento de la calidad de la ES </t>
  </si>
  <si>
    <t>META PND 2018 - 2022</t>
  </si>
  <si>
    <t>Decreto expedido</t>
  </si>
  <si>
    <t>Con respecto al decreto que regula el nuevo SAC, y con base en los resultados de los talleres "Calidad ES de Todos" y el trabajo conjunto realizado con la Comisión Permanente, se planteó el proyecto de Decreto que fue pubicado para observaciones ciudadanas. Una vez realizados los ajustes pertinentes, se procedió a su radicación en el DAFP y posteriormente su radicación en Presidencia, para la correspondiente revisión y firma del Señor Presidente de la República. El Decreto entró en vigencia el 25 de julio de 2019.</t>
  </si>
  <si>
    <t>DIRECCIÓN DE LA CALIDAD PARA LA EDUCACIÓN SUPERIOR</t>
  </si>
  <si>
    <t xml:space="preserve">Número de Documentos, referentes, lineamientos, guías y resoluciones de calidad para la educación superior publicados y socializados.
</t>
  </si>
  <si>
    <t>Documentos, referentes, lineamientos, guías y resoluciones</t>
  </si>
  <si>
    <t>Número de participaciones en procesos de evaluación externa de certificación del modelo de acreditación colombiano con alcance al sistema nacional de acreditación con dos entes internacionales</t>
  </si>
  <si>
    <t>363A</t>
  </si>
  <si>
    <t>363B</t>
  </si>
  <si>
    <t>372A</t>
  </si>
  <si>
    <t>377A</t>
  </si>
  <si>
    <t>378A</t>
  </si>
  <si>
    <t>381A</t>
  </si>
  <si>
    <t>393A</t>
  </si>
  <si>
    <t>397A</t>
  </si>
  <si>
    <t>SUBDIRECCIÓN DE INSPECCIÓN Y VIGILANCIA</t>
  </si>
  <si>
    <t>Porcentaje de medidas preventivas y/o de vigilancia especial en IES gestionadas.</t>
  </si>
  <si>
    <t>Número de pares de Acreditación de Alta Calidad capacitados a través del curso de pares en modalidad B-Learning.</t>
  </si>
  <si>
    <t>Informe de pares capacitados a través del curso de pares en modalidad B-Learning.</t>
  </si>
  <si>
    <t>Informes de evaluación externa realizados por el ente internacional</t>
  </si>
  <si>
    <t>Con el fin de lograr las participaciones en procesos de evaluación externa de certificación del modelo de acreditación colombiano con alcance al sistema nacional de acreditación, se llevó a cabo la visita de Evaluación Externa del CNA por parte de la Red Iberoamericana para el Aseguramiento de la Calidad - RIACES, en el mes de mayo se recibió el informe del Proceso de Evaluación Externa adelantado con RIACES, se llevó a cabo su análisis y presentación de comentarios. En el mes de julio, en el marco del de proceso de evaluación externa con INQAAHE se delantó el informe de avances al plan de mejoramiento  y dependiendo de su revisión, se determinará si es necesaria realizar la visita de de seguimiento o si se realiza de manera virtual. En agosto, se incorporaron las observaciones y las recomendaciones dadas por RIACES en el informe de visita de mayo, al plan de mejoramiento del CNA para articularlo a las acciones que se estan adelantando y evaluar si es necesario abordar nuevas tareas y en septiembre se incorporaron los items del protocolo de reconocimiento a llevarse a cabo ante la WFME.  Durante el mes de octubre fue estudiado el informe del CNA por el Board de Inqaahe y se está a la espera de dictamen, así mismo se ha llevado a cabo la sistematización de los aportes hechos por la comunidad académica de medicina del apís durante el evento internacional el cual es parte de la hoja de ruta definida para el proceso de reconocimiento del CNA ante la WFME.  Mediante comunicación fechada el 28 de noviembre del año en curso, la Junta de INQAAHE apoya las acciones tomadas por la Comisión Evaluadora y confirma la alineación de CNA con INQAAHE GGP hasta noviembre de 2022.</t>
  </si>
  <si>
    <t>Porcentaje  de solicitudes atendidas de registro calificado radicadas por las IES en SACES para el año 2019</t>
  </si>
  <si>
    <t>Reporte de segumiento por etapas a las solicitudes de registro calificado radicadas por las IES en SACES</t>
  </si>
  <si>
    <t>FALTA</t>
  </si>
  <si>
    <t>438A</t>
  </si>
  <si>
    <t>439B</t>
  </si>
  <si>
    <t xml:space="preserve">Porcentaje de avance en el diseño y desarrollo del Nuevo sistema de información para el sistema de aseguramiento de la calidad </t>
  </si>
  <si>
    <t>1. Contrato de la empresa desarrolladora 
2. Informe diagnóstico del sistema SACES actual 
3. Documento de diseño para desarrollo del nuevo Sistema 
4. Informe del Desarrollo de la fase 1</t>
  </si>
  <si>
    <t xml:space="preserve">Porcentaje de implementación de nuevo modelo de Convalidaciones </t>
  </si>
  <si>
    <t>444A</t>
  </si>
  <si>
    <t>444B</t>
  </si>
  <si>
    <t>447A</t>
  </si>
  <si>
    <t>465A</t>
  </si>
  <si>
    <t xml:space="preserve">1. Nueva resolución de convalidaciones expedida
2. Informe de la Implementación del nuevo sistema de información para el proceso de convalidaciones 
3. Documento del Diseño e implementación de la operación del nuevo modelo de Convalidaciones (incluye fortalecimiento del SIG) 
4. Informe de la Implementación de la estrategia de comunicaciones para el nuevo modelo de Convalidaciones </t>
  </si>
  <si>
    <t>465B</t>
  </si>
  <si>
    <t>465C</t>
  </si>
  <si>
    <t>465D</t>
  </si>
  <si>
    <t xml:space="preserve">Porcentaje de avance en el diseño e implementación de una estrategia para la correcta conservacion y destinación de bienes y rentas de las IES </t>
  </si>
  <si>
    <t>Informe de avance del diseño e implementación de la estrategia para la correcta conservación y destinación de bienes y rentas de las IES</t>
  </si>
  <si>
    <t>Fortalecimiento de acciones preventivas y de vigilancia en la prestación del servicio por IES</t>
  </si>
  <si>
    <t>Porcentaje de procesos realizados a operadores y personas jurídicas no autorizadas, identificados por el MEN</t>
  </si>
  <si>
    <t>Documento con la evidencia de los procesos realizados a operadores y personas jurídicas no autorizadas, identificadas por el MEN</t>
  </si>
  <si>
    <t xml:space="preserve">En el marco de los procesos realizados a operadores y personas jurídicas no autorizadas, la Subdirección ha tenido conocimiento de 8 quejas
1.	2019-ER-050016: presunta oferta ilegal de programas de educación superior en la UNIIC, 
                2019-ER-158939: UNIIC
2.	2019-ER-084509 - Escuela Superior de Estudios Vocacionales
3.	2019-ER-085670 Instituto ENGLISH ZONE
4.	2019-ER-101947- Universidad Evangélica Nicaragüense Martin Luther King 
5.	2019-ER-111956 - EAE business School 
6.	2019-IE-023436: Aseguramiento da traslado del radicado 2019-ER-147416-Institución EDUFACIL, 
7.            2019-IE-024519: Aseguramiento da traslado del radicado 2019-ER-154495-Institución REPDI.
8.            2019-ER-180861: INSTITUCION UNIVERSITARIA GRAN CHINU
Se han realizado 8 visitas así:
•	Vista a FUNCOLDE: informe de Radicado 2019-ER-143780.
•	Vista a EAE Business School en Bogotá 06 de mayo -Acta de vista (se presenta acta porque no fue posible realización de la visita)
•	Vistas a la Universidad Cristiana de Antioquia: Informe de Radicado 2019-ER-180983 y Corporación latinoamericana de educación superior ambas en Medellín los días 30 y 31 de mayo: Informe de Radicado 2019-ER-180981
•	Vistas a la Universidad Nacional Indígena Intercultural de Colombia UNIIC (UAIICO) los días 08, 09 y 10 de julio: informe de Radicado 2019-ER-234379
•	Visita a la Fundación Detrás de Cámaras - Bogotá D.C. - 06 de septiembre
•	Visita a Institución Universitaria Gran Chinú - Córdoba chinú - 11 y 12 de septiembre
•	Visita a EduRed-EduFácil - Bogotá D.C. - 13 de septiembre
•	Visita a la Corporación de Estudios Vocacionales - Falan Tolima - 19-20 de septiembre08, 09 y 10 de julio.
Se han realizado 4 comités:
•	Fecha: 5 y 10 de abril 
Temas:  Programación vistas a Universidad Nacional Indígena Intercultural De Colombia-UNIIC, Universidad Cristiana Antioquia, Corporación Latinoamericana de Educación Superior, FUNCOLDE)
•	Fecha: 20 de mayo
Temas: 1. la visita de FUNCOLDE- plan a seguir respecto de esta institución acordado por los integrantes del comité, 2. Se presentaron los nuevos casos y las respectivas acciones a realizar para cada uno y 3. Se programaron visitas para EAE Business School en Bogotá.
•              Fecha: 02 de septiembre
Temas: Planeación devisitas mes de septiembre (Fundación Detrás de Cámaras - Bogotá D.C, Institución Universitaria Gran Chinú, EduRed-EduFácil-Bogotá D.C, Corporación de estudios vocacionales)
Conclusión: de las 8 quejas recibidas se ha realizado visita y se cuenta con informe de conclusiones y recomendaciones para 9 operadores.
En el mes de septiembre se realizaron 3 visitas a operadores, 1 vista de seguimiento a un operador que tiene orden de cesación desde el 2015 y se realizó comité el 2 de septiembre, así mismo se indica que para este mes no se recibieron requerimientos nuevos al respecto y ya se cuenta con una persona que esta realizando revisión de redes y medios de comunicación </t>
  </si>
  <si>
    <t>Porcentaje de visitas de inspección y vigilancia realizadas a programas de derecho de IES no acreditadas</t>
  </si>
  <si>
    <t>Informes de visitas a programas de derecho de IES no acreditadas</t>
  </si>
  <si>
    <t>En el marco del indicador "Porcentaje de programas de derecho de IES no acreditadas con visita de verificación", se cuenta con informe de diagnostico y plan de trabajo para realizar la planeación las visitas con acompañamiento de los pares a los programas de Derecho que en la actualidad cuentan con registro calificado, otorgado a IES no acreditadas, las visitas se comenzaran a ejecutar en las ultimas semanas del mes de Agosto. De igual manera, en agosto se realizó capacitación con el operador y se tiene una lista preliminar de los posibles pares para acompañamiento de las vistas, nos encontramos a la espera de la resolución de las calidades para los programas de derecho; en el mes de septiembre se realizo reunión con el Doctor Luis Enrique Silva del CNA en donde se aclararon las dudas y se determinaron enfoques de los acompañamientos que se realizaran a los programas de derecho, la fecha se encuentra en proceso de recaudación de antecedentes con los que cuenta la Subdirección de inspección y vigilancia y análisis de los informes de vistas realizadas anteriormente, para así poder determinar los puntos a mejora y las fortalezas de los programas de Derecho que no tienen acreditación de alta calidad del país; en el mes de octubre se recaudo la información sobre los antecedentes de los programas de Derecho.</t>
  </si>
  <si>
    <t>Porcentaje de IES con requerimientos de verificación y análisis sobre derechos pecuniarios (IES sin reporte o sin justificación del incremento por encima de IPC)</t>
  </si>
  <si>
    <t>Informes de seguimiento a los trámites realizados sobre derechos pecuniarios</t>
  </si>
  <si>
    <t>Respecto al indicador % de IES con requerimientos de verificación Y análisis sobre derechos pecuniarios, se verificaron los sistemas respecto a las IES que no realizaron reporte o fue por encima del IPC sin justificación;  en febrero se requirieron las 57 IES que no realizaron reporte; en marzo se requirieron las 72 IES que reportaron con un incremento por encima del IPC; para abril se realizaron 3 visitas: U. Tecnológica de Bolívar, Corp. Academia Superior de Artes y Corp. Universitaria U. de Colombia; en mayo se realizaron 2 visitas: Corp. Universitario-Latinoamericana y Corp. Universitaria Empresarial de Salamanca; en junio se realizaron 2 visitas: U. Tecnológica del Chocó y U. Cooper de Colombia sede Quibdó y se realizaron capacitaciones en Bogotá, Cartagena y Pereira, en Julio se realizaron 3 visitas U. Cooperativa de Colombia – Campus, U. Autónoma de B/manga, U. Cooperativa de Colombia – Seccional Bogotá y se realizaron capacitaciones en Medellín, Cali, B/manga y Bogotá, en el mes de agosto se realizaron 4 visitas U. COOPERATIVA DE COLOMBIA. SECCIONAL BOGOTÁ, U. DEL NORTE, U. COOPERATIVA DE COLOMBIA SECCIONAL MEDELLÍN Y ESTRUCTURA NACIONAL, U. DE LA AMAZONIA y se realizó capacitación en la Ciudad de Villavicencio; en el mes de Septiembre se realizaron 7 visitas ESAP - sede Medellín,  CORPORACIÓN ESCUELA SUPERIOR DE ADMINISTRACIÓN Y ESTUDIOS TECNOLÓGICOS -E.A.E., INTENALCO,  UNIVERSIDAD DEL VALLE  en la Ciudad de Cali, CORPORACIÓN UNIVERSITARIA REGIONAL DEL CARIBE- IAFIC en Cartagena, CORPORACIÓN POLITÉCNICO DE LA COSTA ATLÁNTICA en Barranquilla y POLITÉCNICO GRAN COLOMBIANO en Bogotá; en octubre se realizaron 2 visitas INST. NAL DE FORMACION TÉCNICA DE SAN JUAN DEL CESAR Y TECNOLOGICO DE PUTUMAYO EN LA CIUDAD DE MOCOA, asi mismo se envio comunicación a las 292 IES y sus secccionales la cual tiene como objeto indicar a las IES el procedimiento correcto para el cargue de los reportes de Derechos pecuniarios vigencia 2019 - 2020 (los informes de algunas vistas se encuentran en trámite).</t>
  </si>
  <si>
    <t>Integración de los sistemas de información de educación superior</t>
  </si>
  <si>
    <t>Porcentaje de avance en el diseño y pilotaje del programa de formación de la Escuela de Aseguramiento de la Calidad (Diseño, metodología, implementación, formación)</t>
  </si>
  <si>
    <t>1. Contrato interadministrativo formalizado
2. Documento del diseño de la escuela de Aseguramiento de la Calidad 
3. Informe de la Formación de pares</t>
  </si>
  <si>
    <t>Porcentaje de IES con requerimientos de verificación Y análisis sobre derechos pecuniarios (IES sin reporte o sin justificación del incremento por encima de IPC)</t>
  </si>
  <si>
    <t>525A</t>
  </si>
  <si>
    <t>530A</t>
  </si>
  <si>
    <t>531A</t>
  </si>
  <si>
    <t>_Dirección_de_Fomento_de_la_ES</t>
  </si>
  <si>
    <t>Dirección de Fomento de la Educación Superior</t>
  </si>
  <si>
    <t>De aquí a 2030, asegurar el acceso igualitario de todos los hombres y las mujeres a una formación técnica, profesional y superior de calidad, incluida la enseñanza universitaria.</t>
  </si>
  <si>
    <t>Apuesta para impulsar una Educación superior incluyente y de Calidad</t>
  </si>
  <si>
    <t>Reglamentación e implementación del Marco Nacional de cualificaciones (MNC)</t>
  </si>
  <si>
    <t>Transformacional</t>
  </si>
  <si>
    <t>Implementación del Sistena Nacional de Cualificaciones</t>
  </si>
  <si>
    <t>Porcentaje de avance en el diseño de catálogo de cualificaciones de 7 Subcategorías de la Economía Naranja</t>
  </si>
  <si>
    <t>Estrategia del MEN</t>
  </si>
  <si>
    <t>Documentos catálogo (2)</t>
  </si>
  <si>
    <t>Porcentaje de avance en el Diseño de Catálogo de cualificaciones en el Sector Construcción</t>
  </si>
  <si>
    <t>documento catálogo</t>
  </si>
  <si>
    <t>Tasa de cobertura en educación superior</t>
  </si>
  <si>
    <t>Formación de capital humano de alto nivel</t>
  </si>
  <si>
    <t>Número de IES que utilizan el servidio de bases de tados</t>
  </si>
  <si>
    <t>Informes de uso de las bases de datos por parte de las IES públicas y privadas</t>
  </si>
  <si>
    <t>Porcentaje de avance en el proceso de  adquisición de base de datos de  investagión MEN-Colciencias</t>
  </si>
  <si>
    <t>Subdirección de apoyo a la gestión de la IES</t>
  </si>
  <si>
    <t xml:space="preserve">Formación de capital humano de alto nivel </t>
  </si>
  <si>
    <t>Estudiantes de Licenciaturas de idiomas que adelantan estudios de idiomas en el exterior</t>
  </si>
  <si>
    <t>Docentes y estudiantes de Licenciaturas de idiomas de las IES</t>
  </si>
  <si>
    <t>Listado de beneficiarios
Informes de Fulbright</t>
  </si>
  <si>
    <t>Estudiantes matriculados en programas de maestría y doctorado</t>
  </si>
  <si>
    <t>Afrodescendientes</t>
  </si>
  <si>
    <t>Tasa de tránsito inmediato a la educación superior en zonas rurales</t>
  </si>
  <si>
    <t>Cierre de brechas regionales y urbano rurales</t>
  </si>
  <si>
    <t>Porcentaje de avance en la construcción de la estrategia para el fortalecimiento de la educación superior rural</t>
  </si>
  <si>
    <t xml:space="preserve">Documento del proyecto en alianza con IES para ampliar oferta rural </t>
  </si>
  <si>
    <t>Fortalecimiento de la Educación Superior pública</t>
  </si>
  <si>
    <t>IES públicas con proyectos destinados al mejoramiento de los factores de alta calidad</t>
  </si>
  <si>
    <t>Mesas de negociación con estudiantes</t>
  </si>
  <si>
    <t>IES Públicas</t>
  </si>
  <si>
    <t>Planes de Fomento</t>
  </si>
  <si>
    <t>Porcentaje de avance del diseño e implementación del laboratorio virtual de innovación educativa para la educación superior</t>
  </si>
  <si>
    <t>Cumplimiento de actividades Plan de trabajo</t>
  </si>
  <si>
    <t>Reconocimiento de la excelencia académica</t>
  </si>
  <si>
    <t>Estudiantes de alto rendimiento académico y bajos ingresos beneficiados por el componente de excelencia de Generación E</t>
  </si>
  <si>
    <t>Listado de beneficiarios
Estados de cuenta e informes de ICETEX</t>
  </si>
  <si>
    <t>1018A</t>
  </si>
  <si>
    <t>Gradualidad en la gratuidad en el acceso a la educación superior para población vulnerable</t>
  </si>
  <si>
    <t>1019A</t>
  </si>
  <si>
    <t>Tasa de deserción anual en programas universitarios</t>
  </si>
  <si>
    <t>Estudiantes beneficiados por el componente de equidad de Generación E</t>
  </si>
  <si>
    <t>Estudiantes de IES públicas</t>
  </si>
  <si>
    <t>1020A</t>
  </si>
  <si>
    <t>1023A</t>
  </si>
  <si>
    <t>1023B</t>
  </si>
  <si>
    <t>Porcentaje de avance en la construcción de lineamientos para atención de violencia contra la mujer en las IES</t>
  </si>
  <si>
    <t>Documento con los lineamientos para atención de violencia contra la mujer en las IES</t>
  </si>
  <si>
    <t>Financiación de la Educación Superior</t>
  </si>
  <si>
    <t>Adjudicación de recursos para especializaciones de profesionales en salud</t>
  </si>
  <si>
    <t>Número IES con programas de bienestar y permanencia estudiantil con enfoque de educación inclusiva</t>
  </si>
  <si>
    <t>Programas de bienestar y permanencia estudiantil con enfoque de educación inclusiva</t>
  </si>
  <si>
    <t>Porcentaje de avance en acciones para la promoción de acceso y permanenia con enfoque de educacion inclusiva</t>
  </si>
  <si>
    <t xml:space="preserve">Fortalecimiento de la oferta de formación TyT </t>
  </si>
  <si>
    <t>Porcentaje de avance en el diseño de la estrategia para el  fortalecimiento de la formación técnica y tecnológica</t>
  </si>
  <si>
    <t>1036A</t>
  </si>
  <si>
    <t>1036B</t>
  </si>
  <si>
    <t>1036C</t>
  </si>
  <si>
    <t>Estudiantes matriculados en pregrado - Mejores bachilleres (adjudicado)</t>
  </si>
  <si>
    <t>Estudiantes con reconocimiento Mejores Bachilleres</t>
  </si>
  <si>
    <t>Informe de Gestión de Icetex del Fondo Mejores Bachilleres</t>
  </si>
  <si>
    <t>Estudiantes matriculados en  pregrado - Beca Omaira Sánchez (adjudicado)</t>
  </si>
  <si>
    <t xml:space="preserve">Bachilleres del municipio de Armero-Guayabal (Tolima) </t>
  </si>
  <si>
    <t>Informe de Gestión de Icetex del Fondo Beca Omaira Sánchez</t>
  </si>
  <si>
    <t>Estudiantes matriculados en  pregrado - Beca Luis Antonio Robles (adjudicado)</t>
  </si>
  <si>
    <t>Bachilleres del departamento de La Guajira</t>
  </si>
  <si>
    <t>Informe de Gestión de Icetex del Fondo Beca Luis Antonio Robles</t>
  </si>
  <si>
    <t>Estudiantes matriculados en pregrado - Fondo población con discapacidad (adjudicado)</t>
  </si>
  <si>
    <t>Bachilleres oon discapacidad</t>
  </si>
  <si>
    <t>Acta de adjudicación de junta administradora</t>
  </si>
  <si>
    <t>Estudiantes matriculados en  pregrado y postgrado - Fondo población indígena (adjudicado)</t>
  </si>
  <si>
    <t>Población indígena</t>
  </si>
  <si>
    <t>Estudiantes matriculados en pregrado y postgrado - Fondo comunidades negras (adjudicado)</t>
  </si>
  <si>
    <t>Población Afrodescendiente</t>
  </si>
  <si>
    <t>Estudiantes matriculados en pregrado  - Fondo población rrom (adjudicado)</t>
  </si>
  <si>
    <t>Población Rrom</t>
  </si>
  <si>
    <t>Estudiantes matriculados en  pregrado - Beca Jóvenes ciudadanos de paz (adjudicado)</t>
  </si>
  <si>
    <t>Estudiantes postulados por ONGs por sus valores democrátioos y solidarios</t>
  </si>
  <si>
    <t>Estudiantes matriculados en  pregrado - Fondo Población víctima del conflicto armado (adjudicado)</t>
  </si>
  <si>
    <t>Población víctima del conflicto armado</t>
  </si>
  <si>
    <t>Estudiantes matriculados en pregrado con subsidio a la tasa de interés, en época de estudio, a través de créditos adjudicados por el ICETEX</t>
  </si>
  <si>
    <t>Estudiantes con crédito Icetex</t>
  </si>
  <si>
    <t>Acta de ajdudicación del Comité de Crédito</t>
  </si>
  <si>
    <t xml:space="preserve">Estudiantes matriculados en pregrado con subsidio de sostenimiento a través de créditos adjudicados por el ICETEX </t>
  </si>
  <si>
    <t>Estudiantes gradudados de pregrado con condonación del 25% de créditos otorgados por el ICETEX</t>
  </si>
  <si>
    <t>Informe de Gestión Vicepresidencia de Crédito y Cobranza de Icetex</t>
  </si>
  <si>
    <t>Estudiantes gradudados de posgrado con condonación de créditos otorgados por el ICETEX</t>
  </si>
  <si>
    <t>Estudiantes matriculados en pregrado con subsidio a la tasa de interés, en época de amortización, a través de créditos adjudicados por el ICETEX</t>
  </si>
  <si>
    <t>Estudiantes matriculados en pregrado - Mejores bachilleres (renovado)</t>
  </si>
  <si>
    <t>Estudiantes matriculados en pregrado - Fondo Ser Pilo Paga (renovado)</t>
  </si>
  <si>
    <t>Estudiantes beneficiarios Programa Ser Pilo Paga</t>
  </si>
  <si>
    <t>Estudiantes matriculados en  pregrado - Beca Omaira Sánchez (renovado)</t>
  </si>
  <si>
    <t>Estudiantes matriculados en  pregrado - Beca Luis Antonio Robles (renovado)</t>
  </si>
  <si>
    <t>Estudiantes matriculados en pregrado - Fondo población con discapacidad (renovado)</t>
  </si>
  <si>
    <t>Informe de Gestión de Icetex del Fondo Población con Discapacidad</t>
  </si>
  <si>
    <t>Estudiantes matriculados en  pregrado y postgrado - Fondo población indígena (renovado)</t>
  </si>
  <si>
    <t>Informe de Gestión de Icetex del Fondo Población Indígena</t>
  </si>
  <si>
    <t>Estudiantes matriculados en pregrado y postgrado - Fondo comunidades negras (renovado)</t>
  </si>
  <si>
    <t>Informe de Gestión de Icetex del Fondo Población Afrodescendiente</t>
  </si>
  <si>
    <t>Estudiantes matriculados en programas de pregrado  - Fondo población rrom (renovado)</t>
  </si>
  <si>
    <t>Informe de Gestión de Icetex del Fondo Población Rrom</t>
  </si>
  <si>
    <t>Estudiantes matriculados en  pregrado - Beca Jóvenes ciudadanos de paz (renovado)</t>
  </si>
  <si>
    <t>Informe de Gestión de Icetex del Fondo Jóvenes Ciudadanos de Paz</t>
  </si>
  <si>
    <t>Estudiantes matriculados en  pregrado - Fondo Población víctima del conflicto armado (renovado)</t>
  </si>
  <si>
    <t>Informe de Gestión de Icetex del Fondo Población Víctima</t>
  </si>
  <si>
    <t>Estudiantes matriculados en pregrado - Fondo población rural (renovado)</t>
  </si>
  <si>
    <t>Bachilleres población rural</t>
  </si>
  <si>
    <t>Informe de Gestión de Icetex del Fondo Población Rural</t>
  </si>
  <si>
    <t>Estudiantes matriculados en pregrado con subsidio a la tasa de interés, en época de estudio, a través de créditos renovados por el ICETEX</t>
  </si>
  <si>
    <t xml:space="preserve">Estudiantes matriculados en pregrado con subsidio de sostenimiento a través de créditos renovados por el ICETEX </t>
  </si>
  <si>
    <t>Estudiantes matriculados en programas de maestría y doctorado (adjudicado)</t>
  </si>
  <si>
    <t>0.1% mejores Saber PRO</t>
  </si>
  <si>
    <t>Informe de Gestión de Icetex del Fondo Mejores Saber PRO</t>
  </si>
  <si>
    <t>Estudiantes admitidos en programas de Maestría en Derecho Internacional Humanitario en el país</t>
  </si>
  <si>
    <t>Estudiantes matriculados en postgrado (adjudicado) - Becas Hipólita</t>
  </si>
  <si>
    <t>Estudiantes matriculados en  postgrado - Fondo excelencia docentes</t>
  </si>
  <si>
    <t>Docentes de Instituciones educativas oficiales</t>
  </si>
  <si>
    <t>Estudiantes matriculados en programas de maestría y doctorado (renovado)</t>
  </si>
  <si>
    <t>Subdirección Desarrollo Sectorial</t>
  </si>
  <si>
    <t>Porcentaje de metodologías diseñadas de nuevos recursos para el fortalecimiento de las IES Públicas</t>
  </si>
  <si>
    <t>Acuerdos con estudiantes</t>
  </si>
  <si>
    <t>Documentos metodológicos de distribución de nuevos recursos para IES Públicas</t>
  </si>
  <si>
    <t>996A</t>
  </si>
  <si>
    <t>997A</t>
  </si>
  <si>
    <t>997B</t>
  </si>
  <si>
    <t>997C</t>
  </si>
  <si>
    <t>Integración de los sistemas de información de Educación Superior</t>
  </si>
  <si>
    <t>Porcentaje de avance  en la  validación y análisis de estadísticas  y  modelos sectoriales</t>
  </si>
  <si>
    <t xml:space="preserve">Plan de Acción </t>
  </si>
  <si>
    <t>Estadísticas y modelos sectoriales publicados y analizados</t>
  </si>
  <si>
    <t>1002A</t>
  </si>
  <si>
    <t xml:space="preserve">Porcentaje de avance en certificación del proceso estadístico </t>
  </si>
  <si>
    <t>Documentos metodológicos del proceso estadístico, certificado del proceso estadístico</t>
  </si>
  <si>
    <t>Porcentaje de avance en la elaboración de documentos técnicos y términos de referencia para la auditoría de los sistemas de información de educación superior</t>
  </si>
  <si>
    <t>Documentos metodológicos y anexos técnicos como insumo para el proceso contractual.</t>
  </si>
  <si>
    <t>Porcentaje de avance en el soporte funcional y técnico a la herramienta  HECAA</t>
  </si>
  <si>
    <t>Insumo de contratación y anexos técnicos en el contrato, contrato de actualización, licencia de actualización del software</t>
  </si>
  <si>
    <t>Porcentaje de Instituciones de Educación Superior a las que se les proporcionó asistencia funcional y técnica de los sistemas de información de educación superior</t>
  </si>
  <si>
    <t>Listados de asistencia a capacitaciones y asistencias técnicas, mesas de ayuda contestadas</t>
  </si>
  <si>
    <t>Finalizado el proceso de asistencias técnicas en territorio, durante el mes de noviembre se proporcionó soporte a las Instituciones de Educación Superior (IES) y se atendieron 469 tickets a través de la mesa de ayuda.</t>
  </si>
  <si>
    <t>1006A</t>
  </si>
  <si>
    <t>1007A</t>
  </si>
  <si>
    <t>1008A</t>
  </si>
  <si>
    <t>1008B</t>
  </si>
  <si>
    <t>1009A</t>
  </si>
  <si>
    <t>1010A</t>
  </si>
  <si>
    <t>1011A</t>
  </si>
  <si>
    <t>Mes</t>
  </si>
  <si>
    <t>Tipo de gasto2</t>
  </si>
  <si>
    <t>Producto proyecto de inversión</t>
  </si>
  <si>
    <t>Registro Presupuestal</t>
  </si>
  <si>
    <t>(Todas)</t>
  </si>
  <si>
    <t>Etiquetas de fila</t>
  </si>
  <si>
    <t xml:space="preserve">Suma de Valor Total </t>
  </si>
  <si>
    <t>Suma de Valor total 2</t>
  </si>
  <si>
    <t>Indicadores</t>
  </si>
  <si>
    <t>Peso presupuesto</t>
  </si>
  <si>
    <t>% Avance simple</t>
  </si>
  <si>
    <t>% Avance ponderado</t>
  </si>
  <si>
    <t>Dimensión programática</t>
  </si>
  <si>
    <t>Dimensión de Largo Plazo (ODS)</t>
  </si>
  <si>
    <t>Consecutivo</t>
  </si>
  <si>
    <t>No. PI</t>
  </si>
  <si>
    <t>UE</t>
  </si>
  <si>
    <t>Dependencia</t>
  </si>
  <si>
    <t>Sub dependencia</t>
  </si>
  <si>
    <t>Subdirección</t>
  </si>
  <si>
    <t>Dimensión o Eje Transversal
(Ver lista desplegable)</t>
  </si>
  <si>
    <t>Objetivo Estratégico</t>
  </si>
  <si>
    <t>Objetivo del SIG</t>
  </si>
  <si>
    <t>Meta Objetivos de Desarrollo Sostenible- ODS</t>
  </si>
  <si>
    <t>Indicador ODS</t>
  </si>
  <si>
    <t>Línea Base 2015</t>
  </si>
  <si>
    <t>meta 2018</t>
  </si>
  <si>
    <t xml:space="preserve">meta 2030 </t>
  </si>
  <si>
    <t>Eje estratégico PND 2018-2022</t>
  </si>
  <si>
    <t>Indicador de Resultado PND 2018-2022</t>
  </si>
  <si>
    <t>Responde a:</t>
  </si>
  <si>
    <t>Meta PND 2018-2022</t>
  </si>
  <si>
    <t>Línea base 2018</t>
  </si>
  <si>
    <t>meta 2019</t>
  </si>
  <si>
    <t>Avance cuantitativo Julio</t>
  </si>
  <si>
    <t>Avance descriptivo Julio</t>
  </si>
  <si>
    <t>Reporte Validado</t>
  </si>
  <si>
    <t>Observaciones</t>
  </si>
  <si>
    <t xml:space="preserve">Estrategia </t>
  </si>
  <si>
    <t xml:space="preserve">Indicador de producto </t>
  </si>
  <si>
    <t>Focalización</t>
  </si>
  <si>
    <t>Medio de Verificación</t>
  </si>
  <si>
    <t>Proyecto de Inversión 2019</t>
  </si>
  <si>
    <t>Tipo de gasto</t>
  </si>
  <si>
    <t>Cta. Prog.</t>
  </si>
  <si>
    <t>ObjG Proy.</t>
  </si>
  <si>
    <t>Ord SubP. Gasto</t>
  </si>
  <si>
    <t>Actividad Proyecto de Inversión</t>
  </si>
  <si>
    <t>Código producto proyecto de inversión</t>
  </si>
  <si>
    <t>Número del Plan de Compras</t>
  </si>
  <si>
    <t>Descripción de la necesidad (OBJETO CONTRACTUAL)</t>
  </si>
  <si>
    <t>CODIGO USO</t>
  </si>
  <si>
    <t>Cuenta</t>
  </si>
  <si>
    <t>Cuenta codigo SIIF</t>
  </si>
  <si>
    <t>Subcuenta</t>
  </si>
  <si>
    <t>Subcuenta Código SIIF</t>
  </si>
  <si>
    <t>Objeto</t>
  </si>
  <si>
    <t>Objeto Código SIIF</t>
  </si>
  <si>
    <t>Ordinal</t>
  </si>
  <si>
    <t>Ordinal Código SIIF</t>
  </si>
  <si>
    <t>Subordinal</t>
  </si>
  <si>
    <t>Subordinal Código SIIF</t>
  </si>
  <si>
    <t xml:space="preserve">item </t>
  </si>
  <si>
    <t>Código SIIF</t>
  </si>
  <si>
    <t>Subitem 1</t>
  </si>
  <si>
    <t>Subítem 2</t>
  </si>
  <si>
    <t>código SIIF</t>
  </si>
  <si>
    <t>Subítem 3</t>
  </si>
  <si>
    <t>Concepto de gasto</t>
  </si>
  <si>
    <t>Valor unitario</t>
  </si>
  <si>
    <t>cantidad (meses ó unidades)</t>
  </si>
  <si>
    <t>Rubro presupuestal</t>
  </si>
  <si>
    <t>Descripción del uso pesupuestal</t>
  </si>
  <si>
    <t>Uso presupuestal</t>
  </si>
  <si>
    <t>Valor Inicial</t>
  </si>
  <si>
    <t>Valor final</t>
  </si>
  <si>
    <t>22-01-01</t>
  </si>
  <si>
    <t>Transformar y fortalecer la gestión y la cultura institucional</t>
  </si>
  <si>
    <t>Julio</t>
  </si>
  <si>
    <t>2019-0097</t>
  </si>
  <si>
    <t>_Adquisición_de_bienes__y_servicios</t>
  </si>
  <si>
    <t>_ADQUISICIONES_DIFERENTES_DE_ACTIVOS</t>
  </si>
  <si>
    <t>_ADQUISICIÓN_DE_SERVICIOS</t>
  </si>
  <si>
    <t>03</t>
  </si>
  <si>
    <t>09</t>
  </si>
  <si>
    <t>C-2299-0700-8-0-2299058-02</t>
  </si>
  <si>
    <t>2019 - 0101</t>
  </si>
  <si>
    <t>2019 - 0103</t>
  </si>
  <si>
    <t>006</t>
  </si>
  <si>
    <t>01</t>
  </si>
  <si>
    <t>04</t>
  </si>
  <si>
    <t>2019-1125</t>
  </si>
  <si>
    <t>2019-0023</t>
  </si>
  <si>
    <t>_SERVICIOS_DE_SOPORTE</t>
  </si>
  <si>
    <t>05</t>
  </si>
  <si>
    <t>06</t>
  </si>
  <si>
    <t>Avance cuantitativo Agosto</t>
  </si>
  <si>
    <t>Avance descriptivo Agosto</t>
  </si>
  <si>
    <t>Agosto</t>
  </si>
  <si>
    <t>Avance cuantitativo Septiembre</t>
  </si>
  <si>
    <t>Avance descriptivo Septiembre</t>
  </si>
  <si>
    <t>Septiembre</t>
  </si>
  <si>
    <t>Avance cuantitativo Octubre</t>
  </si>
  <si>
    <t>Avance descriptivo Octubre</t>
  </si>
  <si>
    <t>Octubre</t>
  </si>
  <si>
    <t>Avance cuantitativo Noviembre</t>
  </si>
  <si>
    <t>Avance descriptivo Noviembre</t>
  </si>
  <si>
    <t>Noviembre</t>
  </si>
  <si>
    <t>Avance cuantitativo Diciembre</t>
  </si>
  <si>
    <t>Avance descriptivo Diciembre</t>
  </si>
  <si>
    <t>Diciembre</t>
  </si>
  <si>
    <t xml:space="preserve">Durante el 2019 , el Ministerio de Educación fortaleció su interacción con la ciudadanía a través de www.mineducacion.gov.co Al finalizar el mes de diciembre de 2019, 1.246.890 personas accedieron a la información y servicios disponibles en la página web del Ministerio de Educación Nacional, https://www.mineducacion.gov.co/portal/ para un total de 21.080.549 de visitas.
</t>
  </si>
  <si>
    <t xml:space="preserve">El 2019, cerró con una comunidad de 1.002.302 seguidores, lo que nos ha permitido visibilizar con efectividad y mayor alcance las diferentes acciones realizadas en el sector Educación.
En esta vigencia el número de seguidores superó el millón así:
288.631 seguidores de Facebook Mineducación, 614.256 seguidores de Twitter Mineducación, 15.471 seguidores del Canal YouTube MIneducación  
37.617 seguidores de Instagram, Mineducación 
16.832 seguidores Twitter PTA
7.670 seguidores Youtube PTA y 
21.825 seguidores Twitter ministra María Victoria Angulo.
</t>
  </si>
  <si>
    <t xml:space="preserve">Durante el mes de diciembre, se realizaron 195 productos comunicativos divulgados a través de los canales y medios internos, con el fin de informar, movilizar y sensibilizar a los servidores frente a la visión estratégica del MEN. 
En este mes continuamos divulgando nuestros contenidos por los canales y medios internos como son: 
El Pregonero, Radio MEN, Pantallas, MENsajes de Interés, como medios activos, directos y participativos del Ministerio. 
Al finalizar el mes de diciembre alcanzamos un acumulado de 2.677 productos divulgados en dichos medios.   </t>
  </si>
  <si>
    <t xml:space="preserve">En cuanto a la divulgación de los ejes estratégicos en comunicaciones, se alcanzó un avance del 100%, atendiendo a los ejes estratégicos en materia educativa propuestos en el Plan Nacional de Desarrollo 2018-2022 'Pacto por Colombia, Pacto por la equidad'., y las demás estrategias encaminadas a divulgar los temas de interés que en la actualidad genera el ministerio. 
Con este porcentaje alcanzado se buscamos fortalecer y promover los índices de apropiación de la política educativa del Gobierno Nacional al sector educativo y la comunidad en general. </t>
  </si>
  <si>
    <t>En el mes de diciembre se brindó asesoramiento logístico, avanzada de reconocimiento, organización logística y acompañamiento a 7 eventos realizados y adicionalmente se realizó el acompañamiento a 12 eventos. 
Con la realización de estos 19 eventos acumulamos un total de 172 eventos frente a la meta proyectada.</t>
  </si>
  <si>
    <t xml:space="preserve">Entre el 1° y 31 de diciembre de 2019 se registraron 102 acciones comunicativas gestionadas por el equipo de Comunicación Externa de la OAC, en las cuales se incluyen las notas publicadas en la sección prensa de la web de Mineducación, las notas del boletín Mineducación en Medios, la atención a solicitudes de medios de comunicación y la atención a medios por parte de voceros de la Entidad.   
Dentro de los temas más relevantes de este periodo se cuentan la final de Supérate con el Saber, el informe de la Misión de Sabios, la entrega de infraestructura educativa de diferentes colegios del país, acuerdos de educación superior, convalidaciones, lanzamiento sistema maestro y programa Generación E, entre otros.
De acuerdo con esto, para  diciembre se alcanza la meta establecida para la vigencia 2019 de 1300 acciones comunicacionales externas, y se sobrepasa en 198 acciones adicionales.                                                                                                                                                                                                           </t>
  </si>
  <si>
    <t>Durante el mes de diciembre se llevaron a cabo reuniones para gestión de alianzas con Cuatro (4) aliados. Dichas reuniones fueron realizadas con la  Embajada de Finlandia, Fundación Lego, aeioTU y Global Humanitaria.
En el mes de diciembre se gestionaron alianzas que dieron como resultado cooperación por $18.587.381.322, de la siguiente manera: 
1. Cooperación Financiera por valor de $1.650.000.000, Modificación 1 convenio 183 de 2019 de alianza suscrita con Consejo Noruego para refugiados NRC
2.  Cooperación técnica cuantificada en $16.937.381.322 así: 
     a) Fundación Plan, World Visión, NCR y Save the Children Colombia (Programa de Educatión Can Not Wait). cuantificada en  $634.235.050
     b) WFP- Programa Mundial de Alimentos - PMA (Apoyo a los migrantes mediante el Programa de Alimentación Escolar). cuantificada en $7.878.354.240
     c) UNICEF  para modelos de preescolar rural, Escuela en Paz, Etnoeducación, Flujo Migratorio y Escuelas seguras y protectoras en zonas afectadas por el conflicto armado., cuantificada en $8.424.792.032.
Se alcanza la meta durante el año 2019, gestionando alianzas que dieron como resultado cooperación por $43.834.197.549, de la siguiente manera: 
        1. Cooperación técnica cuantificada en $20.604.841.523.
        2. Cooperación financiera por valor de $23.229.356.026, en alianza suscritas con diferentes aliados.</t>
  </si>
  <si>
    <t>Se cumple la meta en el mes de julio de 2019.  Los eventos que participó el Ministerio de Educación fueron:
1. Foro Mundial de Educación  - EWF del 20 al 23 de enero/19, que se realizó en Londres - Reino Unido.
2. Comité Global de dirección del ODS4 - RC2030 se llevó a cabo en París en marzo 11 y 12 de 2019.
3. Foro Politico de Alto Nivel del Consejo Económico y Social de la Organización de las Naciones Unidas del 15 al 18 de julio de 2019, realizado en Nueva York.</t>
  </si>
  <si>
    <t>Para promover la internacionalización de la educación superior de Colombia y posicionar al país como un destino de educación de calidad el Ministerio de Educación participó:
1. Feria NAFSA que se llevó a cabo en Washington D.C. del 26 al 31 de mayo de 2019.
2. Conferencia Internacional de Educación Superior  EAIE se realizó del 24 al 29 de septiembre de 2019 en Helsinki.
3. Congreso de las Américas sobre Educación Internacional (CAEI) del 23 al 25 de octubre de 2019 relaizado en Colombia.</t>
  </si>
  <si>
    <t>La meta se cumplió en mayo</t>
  </si>
  <si>
    <t xml:space="preserve">Consolidación de la última versión del Plan Sectorial (v7). Una copia impresa de este documento se entregó al Despacho de la Ministra. Se construyó una propuesta gráfica del documento y una infografía. </t>
  </si>
  <si>
    <t xml:space="preserve">Durante este periodo se acompañó a las áreas en la construcción y formulación del PAI, en la última semana de diciembre se recibieron los anexos presupuestales finales, con esta infromación se realizó la propuesta de la resolución de desagregación del presupuesto 2020.  Se sube como evidencia el PAI consolidado publicado en el link de transparencia. El PAI final consolidado se publica el 31 de enero. </t>
  </si>
  <si>
    <t>La meta se cumplió en el mes de junio</t>
  </si>
  <si>
    <t>la meta se cumplió en el mes de julio</t>
  </si>
  <si>
    <t xml:space="preserve">Se participó en 7 reuniones de trabajo en el marco de la comisión de alto nivel que ajuste el SGP, para las cuales la Oficina Asesora de Planeación en coordinación con el VEPBM, especialmente con la Dirección de Fortalecimiento y la Subdirección de Monitoreo y Control, construyeron un modelo de financiación sostenible (en recursos requeridos y tiempo) de las brechas actuales de la educación preescolar basica y media, el cual requirió actualizar y presentar las proyecciones requeridas asociadas a los ingresos y los gastos en dichos niveles educativos. Como resultado de lo anterior, el Ministerio de Hacienda y el DNP cuentan con un borrador inicial de reforma a los artículos 356 y 357 de la CP que ajusten la conformación y el crecimiento del SGP. Todas las evidencias relacionadas con el cumplimiento de este tema son de caracter confidencial, en consecuencia deben ser solicitadas directamente al Jefe de la Oficina Asesora de Planeación </t>
  </si>
  <si>
    <t xml:space="preserve">Se finalizaron las actividades asociadas al cierre financiero de la vigencia, especialmente las asociadas a la formalización y socialización del último Documento de Distribución del SGP de la vigencia 2019 (DD_SGP_038), publicado por el DNP, en el cual se presenta  el cierre definitivo de la financiación de la vigencia 2019, asi como en las actividades que permitieron garantizar que se financiara la totalidad de los gastos de las entidades territoriales, especialmente los de nomina. Las evidencias de estos avances pueden ser consultadas en el Documento de Distribución DD-SGP-038 y su respectivo anexo. Tambien en los 90 oficios enviados a las Entidades Territoriales Certificadas en Educación que tuvieron complemento   </t>
  </si>
  <si>
    <t xml:space="preserve">Antes de finalizar la vigencia 2019 se realizaron una serie de escenarios financieros, de los cuales se decidió que para distribuir los recursos del SGP 2020 se utilice la misma metodología utilizada en 2019 y que esta se ajuste durante 2020 de acuerdo a lo que decida la Comisión de Alto Nivel que presente el acto legislativo que ajuste el monto de la bolsa del SGP. Las evidencias del avance relacionado con la decisión tomada puede ser consultada en el Documento de Distribución DD-SGP-040 de 2020 y su respectivo anexo. Las relacionadas con los escenarios financieros son de caracter confidencial, en consecuencia deben ser solicitadas directamente al Jefe de la Oficina Asesora de Planeación </t>
  </si>
  <si>
    <t>La meta se cumplió en junio</t>
  </si>
  <si>
    <t>la meta se cumplió en junio</t>
  </si>
  <si>
    <t>En el marco del Sistema Nacional de Indicadores se realizó el Anuario Estadístico con información de la vigencia 2018, teniendo en cuenta referentes nacionales e internacionales.</t>
  </si>
  <si>
    <t>Se elaboran los anuarios estadísticos de las Entidades Territoriales Certificadas 2005 a 2018.</t>
  </si>
  <si>
    <t>Se elaboran dos boletines en los cuales se evidencia el seguimiento y evaluación a la gestión del sector educativo cuyas temáticas son: i) Trayectorias educativas; y ii) Visión 2019 en Educación. Una revisión al cumplimiento de las metas propuestas.</t>
  </si>
  <si>
    <t>En el mes de diciembre, se entrega y socializa ficha de visualización de indicadores del Ministerio de Educación Nacional con información para Preescolar, Básica y Medida  de:  matrícula, programa Jornada Única, programa alimentación escolar, programa todos a aprender, infraestructura y primera infancia. En Educacíon Superior se actualiza la información de matrícula y programa generación E, para las vigencias 2018 y 2019.
 https://app.powerbi.com/view?r=eyJrIjoiMWJhMTFlZWYtMjdmYS00YjNjLThlNzctZmU4NzUyZDQzZmZkIiwidCI6IjMxZmNmYjNmLThhMGItNGFiNS1iNzkyLTc0YzkwNjJiOWM4ZSIsImMiOjR9</t>
  </si>
  <si>
    <t xml:space="preserve">En el mes de diciembre, se entrega y socializa ficha de visualización de indicadores del Ministerio de Educación Nacional con información para Preescolar, Básica y Medida  de:  matrícula, programa Jornada Única, programa alimentación escolar, programa todos a aprender, infraestructura y primera infancia. En Educacíon Superior se actualiza la información de matrícula y programa generación E, para las vigencias 2018 y 2019. </t>
  </si>
  <si>
    <t>El proceso de consolidación definitiva de 2018 se realizó en el mes de junio y con base en los datos de matrícula, se publicó la información estadística en el mes de septiembre. La evidencia se puede encontrarn en el Micrositio Planeación/Grupo información/Indicadores/Matricula EPByM</t>
  </si>
  <si>
    <t>Se realizan los consolidados mensuales programados para el año.  Se genera y pública el último reporte de matricula con corte a 30 de noviembre 2019.  La evidencia se puede encontrarn en el Micrositio Planeación/Grupo información/Indicadores/Matricula EPByM</t>
  </si>
  <si>
    <t>Con base en el consolidado de matrícula con corte al 30 de noviembre de 2019, se le aplican las reglas de validación y se elabora el informe sobre la calidad de los registros de SIMAT, los cuales son enviados por la firma Auditora a la Secretarías de Educación de las ETC.  La evidencia se puede encontrarn en el Micrositio Planeación/Grupo información/Indicadores/Matricula EPByM</t>
  </si>
  <si>
    <t>Durante este periodo se suscribieron los contratos del proceso auditor e interventor posteriormente el MEN realizo la etapa de capacitación de las firmas auditoras e interventoría, así como la entrega de las bases de datos insumo del operativo de campo, se concertaron los primeros comités y se realizó la entrega del primer producto.</t>
  </si>
  <si>
    <t>Durante el mes de noviembre se continuó con la ejecución de la estrategia por medio de la cual se dio respuesta a 8 solicitudes recibidas por correo electronico y que fueron radicadas por el Sistema de Gestión Documental.</t>
  </si>
  <si>
    <t>EL indicador de tasa de éxito procesal para el mes de Diciembre, presenta un cumplimiento del 96,67% es decir que de los 30 casos terminados en contra del MEN, 29  fallaron a favor del  Ministerio, es decir que tan solo 1 caso presentó caso desfavorable. El indicador presenta una semaforización  en verde con un Porcentaje de cumplimiento con respecto a la meta la cual es del 80% del 100%.”</t>
  </si>
  <si>
    <t>El indicador de variación de demandas para el segundo semestre de 2019 presenta una variación negativa del 20,6% es decir que se disminuyeron las demandas en 48 casos al pasar de 233 del primer semestre del año 2018 a 185 del primer semestre del año 2019. La tendencia es decreciente y el porcentaje de cumplimiento con respecto a la meta es del 100%.</t>
  </si>
  <si>
    <t>El indicador de Correlación de solicitudes de conciliación no aprobadas en el comité y los procesos perdido en primera instancia para el segundo semestre 2019, presenta un porcentaje de 16,58% que corresponde a tan solo 31 casos perdidos con respecto 187 casos de solicitud de conciliación; la tendencia es decreciente y el porcentaje de cumplimiento con respecto a la meta la cual es del 20% se cumple en un 100%</t>
  </si>
  <si>
    <t>En diciembre, de 95 conceptos externos aprobados, 94 se aprobaron a tiempo y 1 se aprobó de manera extemporánea. De dicha situación se llamó la atención a los abogados sobre el índice de oportunidad, la importancia de dar respuesta a las peticiones a tiempo, y se hará especial seguimiento de esta situación.</t>
  </si>
  <si>
    <t xml:space="preserve">Acerca de este indicador sobre la oportunidad en la emisión de  conceptos externos, se revisaron las bases del grupo de conceptos concluyéndose que en el mes de diciembre se aprobaron 03 conceptos internos dentro de los términos establecidos. </t>
  </si>
  <si>
    <t>Durante el mes de Diciembre se contestaron 475 acciones de tutela, 107 impugnaciones, 29 cumplimientos, 68 incidentes por desacato y se solicitaron 154 insumo</t>
  </si>
  <si>
    <t>Durante el mes de diciembre se tramitaron 15 proyectos normativos, los cuales fueron  6 resoluciones, 5 decretos, 3 circulares y 1 directiva.</t>
  </si>
  <si>
    <t>Durante el mes de diciembre por medio de la gestión del grupo de cobro coactivo se recaudó un total de $45.099.532,86. Adicionalmente, en el transcurso del mes de diciembre se recaudo mediante titulos judiciales un total de $290.438.800,59.</t>
  </si>
  <si>
    <t xml:space="preserve">Durante el mes de diciembre se dio respuesta a un total de 112 solicitudes, evidenciando un cumplimiento del 100% en el seguimiento por parte de la OCI. La oportunidad de las respuestas por parte de las dependencias a Entes de Control fue del 100% en razón a que no se generaron respuestas extemporáneas. </t>
  </si>
  <si>
    <t xml:space="preserve">La segunda sesión del Comité Institucional de Coordinación de Control Interno se realizó el 18 de noviembre de 2019, cabe anotar que las actas son firmadas en la próxima sesión que se realiza del Comité.                          
</t>
  </si>
  <si>
    <t xml:space="preserve">La segunda sesión del Comité Sectorial de Auditoría se realizó el 25 de noviembre con el fin de dar cumplimiento a la resolución del Ministerio de Educación Nacional. Se anexa listado con los asitentes al comité y el acta en borrador, debido a que la firma se realizará en la próxima sesión.                                                                      </t>
  </si>
  <si>
    <t>En el mes de julio se realizó la consolidación del estado de la gestión del riesgo.                                          
El segundo consolidado se realizó con los resultados obtenidos en el segundo semestre.</t>
  </si>
  <si>
    <t xml:space="preserve">La OCI ha efectuado 17 auditorias al sistema integrado de gestión, 5 auditorias especiales (DNDA, Crédito Externo y Donaciones, Sistema de Gestión de Seguridad y Salud en el Trabajo, Plan Estratégico de Seguridad Vial y Política de Participación Ciudadana - Control Social) y 15 auditorias de gestión, para un total de 37 auditorias con corte a 31 de diciembre de 2019. Es de anotar que 2 auditorias quedaron en proceso para cerrarse en el primer trimestre de 2020. 
</t>
  </si>
  <si>
    <t xml:space="preserve">Con el fin de promover la cultura de autocontrol en el Ministerio, la Oficina de Control Interno desarrollo una estrategía lúdica la cual se ejecutó durante la segunda semana de diciembre.                                                                                                             
</t>
  </si>
  <si>
    <t>En el mes de octubre se culminó el seguimiento con corte a 30 de septiembre y se realizó la correspondiente consolidación en el mes de noviembre. 
El consolidado de los 4 seguimientos realizados durante el año se encuentran publicados en la pagina web en el link de transparencia.</t>
  </si>
  <si>
    <t>Se dio cumplimiento al 100% de la meta asociada a entidades o instituciones asistidas técnicamente en Innovación Eductaiva. Para la vigencia 2019, se lograron realizar 54  AT, logrando con esto un cumplimiento del 108%.</t>
  </si>
  <si>
    <t>Se dio cumplimiento al 100% de la meta propuesta para la vigencia 2019 relacionada con la formación de docentes y/o directivos docentes. En el marco de la implementación de la estrategia Aprender Digital, el cual es un modelo escalable que busca el fomento a la innovación y transformación de prácticas con uso de tecnologías digitales. En el marco de la implementación de Aprender Digital se intervinieron 200 Instituciones Educativas de 14 Secretarías de Educación, pertenecientes a 36 municipios en 9 departamentos.</t>
  </si>
  <si>
    <t xml:space="preserve">Se dio cumplimiento al 100% de la meta propuesta para la vigencia 2019 relacionada con las instituciones educativas acompañadas. Total 470 IE:  200 IE Aprender Digital; 220 Talento Digital e Industrias Creativas; 50 IE  focalizadas de Jornada única (Aprender Digital)
</t>
  </si>
  <si>
    <t>Se dio cumplimiento al 100% de la meta propuesta para la vigencia 2019 relacionada con los contenidos educativos para Educación Preescolar Básica y Media publicados. Total: 450 contenidos publicados.</t>
  </si>
  <si>
    <t xml:space="preserve">En el mes de diciembre se finalizó la construcción del documento "Lineamientos y orientaciones para el fomento a lainnovación educativa". Este documento se construyó con la participación de  expertos representantes de Secretarías de Educación, docentes, directivos docentes e investigadores de Universidades. El documento se contruyó con la participación del grupo de investigación de la Facultad de Educación, de los investigadores de la Facultad de Ciencias Económicas, expertos en diseño y evaluación de políticas públicas y de los investigadores del centro  para el Aprendizaje, enseñanza y la evaluación de la Pontificia Universidad Javeriana. </t>
  </si>
  <si>
    <t>En el mes de diciembre se finalizó la construcción del documento "Marco de Competencias TIC". En esta versión se incluyeron las observaciones sugeridas en las dos mesas de trabajo realizadas en las ciudades de Montería y Bogotá, por parte de  expertos representantes de Secretarías de Educación, docentes, directivos docentes e investigadores de Universidades. El documento se contruyó durante el segundo semestre del 2019, con la participación del grupo de investigación de la Facultad de Educación, de los investigadores de la Facultad de Ciencias Económicas, expertos en diseño y evaluación de políticas públicas y de los investigadores del centro  para el Aprendizaje, enseñanza y la evaluación de la Pontificia Universidad Javeriana. Este documento se complementó  con el diseño de un marco de orientaciones para el Fomento a la Innovación Educativa, dirigidos para docentes y directivos de instituciones educativas. Se diseñó adicionalmente el prototipo de un kit de herramientas pedagogicas que facilite su implementación.</t>
  </si>
  <si>
    <t>1. Realización de la segunda visita de acompañamiento al INCI el 16 de diciembre y a Fodesep el 18 de diciembre. 
El 16 de diciembre se realizó reunión virtual con el ITFIP, teniendo en cuenta que no se pudo realizar la visita, sin embargo se adelantaron los temas correspondientes.  
Realización del taller de seguridad digital dirigido a las EAVs el 5 de diciembre de 2019.
2. Con el apoyo de MinTIC se han venido realizando ejercicios para apropiar el procedimiento definido en la política de gobierno digital, con DataSync para cargar en datos.gov.co los conjuntos de datos priorizados  para la automatización. 
3. Participación en reunión citada por MinTIC para continuar con el proceso de interoperabilidad entre DPS y MEN a través de servicios web.</t>
  </si>
  <si>
    <t>Como parte de la implementación del SGSI para el proceso de Gestión de Servicios TIC se realiza la entrega a la SDO del Manual de Seguridad Digital para revisión y publicación, cumpliendo con todos los controles que dicta la norma y el MSPI</t>
  </si>
  <si>
    <t>Dentro del nuevo documento de administración del riesgo se realiza la estimación de éste, para así realizar una valoración a la hora de identificar los posibles riesgos en el proceso de gestión de servicios TICs</t>
  </si>
  <si>
    <t>Todos los proyectos asignados a la Fábrica de Software fueron implementados y cerrados, siendo así reporto el 100%.</t>
  </si>
  <si>
    <t>El promedio de uso de almacenamiento de capacidad de disco registrado durante el período correspondiente al mes de diciembre de 2019 es de 57,77%, este valor no supera el umbral definido para el indicador del 90% indicado o recomendado por el fabricante. Sin embargo, si afecta la funcionalidad de alta disponibilidad con la que cuenta la plataforma tecnológica del MEN. 
El incremento en capacidad corresponde al aprovisionamiento de nuevos Servidores para soportar las solución TEAM y telefonía IP</t>
  </si>
  <si>
    <t>Durante el mes de diciembre no se recibieron propuestas nuevas de Secretarías de Educación para la emisión de los conceptos técnicos por parte del Programa Conexión Total, para los proyectos de conectividad escolar.</t>
  </si>
  <si>
    <t>Media Commerce Partner S.A.S.
La disponibilidad de la infraestructura de conectividad fue de 99.83% con la novedad, que se presenta una afectación masiva en ITX UNE donde se vieron afectados los 9 enlaces. 
Tiempo de indisponibilidad 78 Minutos.
Centurylink Colombia S.A.
Para el mes de diciembre de 2019 no se
presentaron indisponibilidades de la infraestructura del DataCenter externo COL-XV que afectara el servicio de Collocation y Nube privada. 
Por tanto, la disponibilidad fue del 100%
UNE EPM Telecomunicaciones S.A.
Para el mes de diciembre de 2019
se presentaron las siguientes indisponibilidades, indisponibilidad de los
servidores de HPC, la cual nos da como resultado una disponibilidad en ambos
DataCenter de 99.99%
Entonces la disponibilidad de los servicios TI es de 99,94% (Corresponde al promedio de la disponibilidad de los tres (conectivida; Collocation y nube Privada; Servidores HPC)</t>
  </si>
  <si>
    <t>Para este periodo, se profirieron  autos de fondo, con el fin de tramitar y avanzar con la meta propuesta así: 
Dos (2) Autos de archivo correspondientes al año 2016.
Igualmente  como se muestra en el informe, 12 procesos disciplinarios fueron gestionados y presentan finalización de etapa con decisión de fondo diferente terminación, por lo tanto estos se tendran en cuenta como rezago para la metas de 2020.</t>
  </si>
  <si>
    <t>Para este periodo no se reporta la realizacion de actividades, la meta fijada se cumplio en el mes de octubre.</t>
  </si>
  <si>
    <t xml:space="preserve">Durante el mes de diciembre no se adelantaron Comites de Secretaria General, no obstante para garantizar la realización de las actividades previstas para el cierre de la vigencia 2019  e inicio de la vigencia 2020 se adelantaron reuniones de seguimiento con cada uno de los Subdirectores y jefes de Oficina. </t>
  </si>
  <si>
    <t>Las 14 actividades programadas para el mes de diciembre se cumplieron en su totalidad, dando un porcentaje de avance del 10,48% con relación a las 124 actividades del plan de mantenimiento. Las actividades realizadas fueron:
* Mantenimiento de Plantas Eléctricas.
* Mantenimiento de Planta Telefónica.
* Mantenimiento de Ascensores Schindler.
* Mantenimiento de Ascensor Privado Orona.
* Mantenimiento del edificio.
* Mantenimiento de Aires acondicionados. 
* Mantenimiento de Equipos red contra incendios.
* Inspección y prueba preliminar equipos contra incendios y eyectoras.
* Mantenimiento de Equipos de presión de agua potable y bombas eyectoras. 
* Aseo de Tanques de Agua Potable.
* Pruebas de laboratorio de agua potable.
* Mantenimiento a los equipos de control de acceso.  
* Mantenimiento a desagues y bajantes en cubierta. 
* Limpieza de cañuelas perimetrales</t>
  </si>
  <si>
    <t>Durante el mes de Diciembre se recibieron 67 mesas de ayuda para mantenimiento de vehículos, fueron respondidas oportumente 66 para un porcentaje de cumplimiento del 98,5%, 1 mesa de ayuda se cerró con posterioridad a la fecha límite establecida, sin embargo el servicio solicitado fue prestado oportunamente.</t>
  </si>
  <si>
    <t xml:space="preserve">En el mes de diciembre se consumieron 616,36 galones de combustibles logrando un ahorro del 10,98%, con relación al ahorro programado. </t>
  </si>
  <si>
    <t>En el mes de diciembre se registró un consumo total de 45,448 unidades de fotocopias, logrando un ahorro del 8,70% frente al ahorro programado en la circular de auteridad No.29.
Teniendo en cuenta que a partir de los cupos establecidos se han presentado ahorros importantes, se programó un ahorro adicional del 20% en el presente plan de acción.</t>
  </si>
  <si>
    <t>En el periodo comprendido entre el 24 de noviembre al 23 de diciembre, se recibieron un total de 704 solicitudes realizadas por la Mesa de ayuda, las cuales 702 fueron atendidas dentro del tiempo estipulado y la atención de 2 solicitudes que se realizaron fuera de tiempo, logrando un 99.72% de oportunidad en la meta estipulada.</t>
  </si>
  <si>
    <t xml:space="preserve">Se realizaron acciones puntuales de verificación en campo por medio de inventarios selectivos tendientes a depurar la información de 8,099 bienes, de los cuales 2,617 bienes que corresponden al 32% del total de bienes a 31 de diciembre de 2018 se encontraban a nombre de personas que no tenían contrato o vínculo vigente con la Entidad. Igualmente 1542 bienes que correspondían al 19% del total de bienes,  (acorde al resultado de la toma física 2018)  podía presentar novedades en cuanto a la descripción del bien (19 %).  Para lograr la meta se artículo:
a) El reporte de las novedades de la planta con la Subdirección de Talento Humano para legalizar o asignar los  bienes de manera oportuna. 
b) Validó contra el sistema SIIF los contratistas con vínculo vigente
c) El reporte oportuno de las novedades y movimientos de bienes tecnológicos con la OTSI acorde a compromiso de cumplimiento de los procedimientos de la Entidad. 
d) El acompañamiento en campo por parte de la OTSI del inventario realizado de la asignación de bienes tecnológicos 
e) Con Vigias se articuló  la identificación de bienes a retirar con mesa de ayuda sin que la persona que lo retirara fuera la responsable del bien, mediante el envió diario de la base de asignación.  
f) Con comunicaciones información visual en carteleras y pregoneros recordando la importancia de la legalización de bienes a los supervisores.
g) La construcción de una matriz de paz y salvos de inventario entregado a satisfacción donde se dejé huella del trámite dado 
Igualmente se recuperó el control de los bienes que se salvaguardaban en la bodega de tecnología logrando identificar bienes a nombre de servidores que habían sido devueltos a la OTSI, pero cuyos movimientos no se reportaron a administrativa para la actualización de los inventarios. 
En las bodegas de reintegrados igualmente se habían identificado bienes a nombres de terceros los cuales una vez se realizó el nombramiento de la profesional con funciones de almacenista, fueron asignados para su custodia. 
</t>
  </si>
  <si>
    <t>La actividad programada para el mes de diciembre se cumplió, de igual manera se dio continuidad con las actividades de los meses anteriores, dando un porcentaje de avance del 3% con relación a las 27 programadas en el plan de trabajo. El informe adjunto detalla las acciones ejecutadas y las evidencias de éstas. Este indicador es acumulativo.</t>
  </si>
  <si>
    <t>La actividad programada para el mes de Diciembre se cumplió en su totalidad, dando un porcentaje de avance del 6% con relación a las 18 programadas en el plan de trabajo. El informe adjunto detalla las acciones ejecutadas y las evidencias de éstas. Este indicador es acumulativo.</t>
  </si>
  <si>
    <t>Durante el mes de diciembre se realizó la evaluación ambiental representada en el seguimiento de las actividades programadas del tercer cuatrimestre, se adjunta informe de seguimiento en la sede CAN donde se realizaron las 21 actividades programadas, en la sede ELEMENTO donde se realizaron las 19 actividades programadas. Este indicador no es acumulativo.</t>
  </si>
  <si>
    <t>Durante el mes de diciembre se realizó una capacitación sobre modificaciones contractuales.</t>
  </si>
  <si>
    <t>Mediante Resolución 15831 de 18 de diciembre de 2019, se adoptó el manual de Contratación y mediante Resolución 15832 de 18 de diciembre de 2019, el manual de supervisión.</t>
  </si>
  <si>
    <t xml:space="preserve">Durante el mes de diciembre se actualizaron 3 formatos del SIG: CN-FT-39 Acta de Inicio CN-FT-83	Formato - Estudio Previo para la Contratación Directa de Prestación de Servicios Profesionales y de Apoyo a la Gestión o para la Ejecución de Trabajos Artísticos
CN-FT-81 	Formato - Anexo Clausulado General Contrato de Prestación de Servicios Profesionales o de Apoyo a la Gestión 
 y se retiraron 10: CN-FT-28      Formato - Resolución lista corta
CN-FT-40      Formato - Cronograma de Ejecución
CN-FT-20      Formato - Concurso de méritos con propuesta técnica detallada
CN-FT-21      Formato - Comunicado de Adjudicación
CN-FT-22      Formato - Solicitud de expresiones de interés CM
CN-FT-36      Formato - Requerimiento subsanación a proponentes
CN-FT-43      Formato - Acta de Seguimiento a la Ejecución
CN-FT-66      Formato - Solicitud liquidación contrato convenio
CN-FT-67      Formato - Devolución informe final supervisión interventoría
CN-FT-68      Formato - Oficio remisorio Acta Liquidación Reintegro
</t>
  </si>
  <si>
    <t>En el mes de diciembre se tramitaron 48 actas de liquidación y 27 constancias de cierre para un total de 75.</t>
  </si>
  <si>
    <t xml:space="preserve">Durante el mes de diciembre, la subdirección no realizó acompañamientos a procesos de selección, pues se concentró en el trámite y adjudicación de procesos de selección con vigencias futuras. </t>
  </si>
  <si>
    <t>El resultado del nivel de satisfacción de las EAV con el acompañamiento brindado por las áreas del Ministerio en el marco de la asistencia técnica para el fortalecimiento de las políticas de gestión y desempeño obtuvo una calificación de 4,91 en el mes de diciembre. Esta corresponde al promedio de las encuestas realizadas en los diferentes espacios realizados de asistencia tecnica presenciales a las entidades y el nivel de satisfacción con el cuarto comite de gestión y desempeño sectorial. Para la vigencia 2019, este indicador cierra con una calificación de 4,24 en el nivel de satisfacción de las EAV con el acompañamietno, la corresponde al promedio de las encuestas realizadas en los diferentes espacios de asistencia tecnica brindados a las entidades adscitas y vinculadas.</t>
  </si>
  <si>
    <t>Dando continuidad a la implementación de la herramienta de aprendizaje, se realizaron durante el mes 3 asistencias técnicas a 3 entidades del sector, acorde con la programación realizada por la Subdirección de Desarrollo Organizacional para la vigencia las cuales en total ascendieron a 115 asistencias técnicas para 10 EAV, enfocadas al fortalecimiento de las políticas de gestión y desempeño; en las cuales se trabajaron temas acerca de  seguridad de la información, gestión documental, ejecución presupuestal, plames de movilización MIPG y plan sectorial. Así mismo se llevó a cabo el cuarto comite de gestión y desempeño sectorial, en el que se desarrollaron diferentes actividades para fortalecimiento de las políticas de gestión y desempeño, se revisó la planeación sectorial para el 2020 y se entregaron diferentes herramientas para apoyo en la implementación de las políticas en el tercer showroom que se llevo a cabo en el marco del comité, con el apoyo de áreas del Ministerio y entidades lideres de políticas de gestión y desempeño.</t>
  </si>
  <si>
    <t>Las  23 actividades que se describen en el documento Informe diciembre de 2019 sobre Intervención en el aparte de procesos priorizados de convalidaciones y registro calificado, contribuyeron para finalizar el plan de trabajo establecido para esta vigencia y lograr la meta señalada que evidencian el despliegue de estrategias para optimizar, mejorar e implementar procesos a partir de las metodologías para el análisis de las experiencias de servicio, la gestión del conocimiento, la gestión del cambio, el diseño organizacional y la optimización de trámites. En este informe se detallan las actividades finalizadas a la fecha de la intervención de los trámites de convalidaciones y registro calificado las cuales para el periodo estan focalizadas en generación de reportes y preparación de los grupos focales con los diferentes grupos de valor, para evaluar efectividad del trámite mejorado requerido dentro del ciclo de la mejora planeada.</t>
  </si>
  <si>
    <t>Se desarrollaron 43 actividades que se describen en el documento informe diciembre, relacionadas  con  atención  de requerimientos   de   los diferentes   grupos   de   valor,  las  cuales contribuyeron  al avance  para  lograr atender  de  manera oportuna  los  requerimientos, por  cuanto  evidencian  el  despliegue  de  estrategias  para optimizar  procesos  a  partir  de  las  metodologías  para  el  análisis  de  las  experiencias  de servicio, la gestión del cambio y el diseño organizacional. Así mismo, se llevó a cabo Comité de gestión y desempeño institucional, en el que se revisaron los avances en el diagnóstico de la intervención integral de procesos, seguimiento de los indicadores de gestión y desempeño por dependencias, resultados de la encuesta de satisfacción interna y se analizó el proceso de asistencia técnica para su intervención.</t>
  </si>
  <si>
    <t>El resultado del nivel de satisfacción de las áreas con el acompañamiento brindado por la Subdirección de Desarrollo Organizacional obtuvo una calificación de 5.0, en el mes de diciembre. Esta corresponde al promedio de las encuestas realizadas  a las diferentes áreas que solicitaron acompañamietno por parte de la SDO. Para la vigencia 2019, este indicador cierra con una calificación de 5.0 en el nivel de satisfacción del acompañamiento brindado por la Subdirección, la cual corresponde al promedio de las encuestas realizadas en los diferentes espacios de intervención a procecsos, con base en las encuentas de satisfacción aplicadas a cada una de las áreas que recibieron nuestras intervencioines o que solicitaron acompañamiento.</t>
  </si>
  <si>
    <t>En el desarrollo de la implementación del modelo de transformación cultural, este mes se realizaron cuatro estrategias con las que se culmina lo planeado para este año, las cuales permitieron la movilización de los anillos de: propósito superior; creencias y emociones y desempeño institucional dentro de las cuales se tuvo el último cafe para conversar e inspirar del año, con la aperturta de la sala de innovación, como resultado del trabajo realizado de innovación en la gestión durante esta vigencia, ejercicios de alineación de equipos para el 2020 y presentación de los logros obtenidos a lo largo del año 2019, en el evento de cierre de Informe de Gestión, actividades que permiten generar conexiones directas con el propósito superior de la entidad, y en concordancia al deseo de integración de saberes de bien – estar, de bien – hacer y bien – ser en el cumplimiento de metas, acorde con lo planificado para esta vigencia para la implementación del modelo de cultura.</t>
  </si>
  <si>
    <t>Durante el mes de diciembre se finalizaron dos de las estrategias pendientes para cerrar el plan de trabajo de esta vigencia, para el diseño e implementación de la herramienta de aprendizaje organizacional, las cuales consistierón en participar en las reuniones convocadas por la Oficina de Innovación Educativa brindadno la estructura metodologica para la inauguración del Espacio Maker – MEN Territorio creativo, en el marco del Café para conversar e inspirar. Así mismo, se participación en el último Comité Sectorial con las Entidades Adscritas y Vinculadas, en el marco del cual de la mano con el Departamento de la Función Pública, el Archivo General de la Nación y la Escuela Superior de Administración Pública como entidades líderes de política, entregaron en el  showroom, herramientas que le permiten a las EAV avanzar en la implementación de las políticas de gestión y desempeño de MIPG, en este espacio se presentaron los avances en cada una de las 7 dimensiones del Modelo Integrado de Planeación y Gestión y se realizó transferencia de conocimiento para avanzar en la meta sectorial.</t>
  </si>
  <si>
    <t>Durante el mes de diciembre se realizaron las siguientes actividades así: 1) Realización del último Café para conversar e inspirar; 2) Continuaron con normalidad las actividades de Gimnasio y Yoga; 3) Se desarrolló el cierre de gestión del Ministerio 2019 en las instalaciones de Compensar con diversas actividades dentro de su intinerario. 4) Asimismo, se realizaron las vacaciones recreativas de diciembre para jóvenes y niños que disfrutaron de diferentes actividades temáticas y la ruta del café.</t>
  </si>
  <si>
    <t>Durante el mes de diciembre se realizaron las siguientes actividades así: 1) Se aplicó un instrumento de recolección de información a los servidores llamado "Encuesta multipropósito" que buscaba identificar las necesidades de capacitación para la vigencia 2020. 2) Se realizó el primer borrador de PIC que será publicado en la página del MEN con el fin de recibir las observaciones ciudadanas pertinentes de acuerdo a la Ley de Transparencia y Acceso a la Información. De esta manera, no se lográ cumplir la meta del 100% debido a que no se desarrollaron unas capacitaciones internas.</t>
  </si>
  <si>
    <t xml:space="preserve">Durante el mes de diciembre se consolidaron las siguientes actividades: 1) Consolidado preliminar de empleos aspirantes al teletrabajo, con cumplimiento total de requisitos. 2) Realización de las visitas  de verificación de  requisitos ergonómicos y tecnológicos  en el domicilio de cada uno de los veinticinco (25) servidores que se encuentran en el proceso de selección para el ingreso a la modalidad laboral de  teletrabajo, conforme a lo establecido para tal fin en articulo 9° de la Resolución 8786 de 2019. </t>
  </si>
  <si>
    <t>En el marco de la implementación del SGSST en el mes de diciembre se adelantaron las siguientes actividades según el plan o pilar que conforma el sistema: 1) Plan básico:  Se da el cierre a la planeación estratégica mediante reunión con ARL Positiva para elaboración plan de trabajo 2020, se elabora propuesta plan de comunicaciones 2020. 2) Plan de intervención:  Se realizaron 3 exámenes médicos de ingreso. 3) Plan Especializado:  Se adelantó las actividades acorde al sistema de vigilancia epidemiológica de la entidad con los profesionales: Enfermera: 17, 18 y 19 diciembre ; médico: 17 y 18 diciembre; psicólogo del deporte CAN 5 y 19 diciembre, Elemento: 3 y 10 diciembre y Fisioterapeuta del 2 al 20 de diciembre con inspecciones puesto a puesto.</t>
  </si>
  <si>
    <t xml:space="preserve">En el mes de diciembre se adelantaron las siguientes actividades, así: 1) Con respecto a la gestión de ingresos, para este mes no hubo demanda de acuerdo a la Convocatoria 434. 2) Con respecto a la permanencia, se continúa realizando acompañamiento permanente a evaluados y evaluadores en las diferentes etapas del proceso de evaluación de desempeño y se generan las respuestas oportunas y en el marco de la normatividad vigente a todas las solicitudes de evaluación de desempeño allegadas a la Subdirección de Talento Humano.  De otro lado, en virtud de la prórroga de PTA, la evaluación del desempeño de los servidores del programa serán evaluados con cohorte 31 de enero.  En tal sentido, se informa a los coordinadores del programa para lo pertinente, y se realizan las coordinaciones con la Oficina de  Tecnología y Sistemas de Información, para que se amplie el período evaluable hasta el 31 de enero de 2020.3) Se realizan las gestiones para 5 retiros en el mes de diciembre. 4) Por último, finalizado el mes de diciembre se observa un avance total en el plan de acción vigencia 2019 para el indicador de vinculación, permanencia y retiro de los servidores del MEN en el plan operativo de un 99.11%, no se alcanza el 100% por cuanto el proceso de evaluación del desempeño de servidores de libre nombramiento y remoción (LNR) se encuentra suspendido, en espera de directrices de la alta gerencia. 
Las demás actividades llegan al cumplimiento total proyectado. 
</t>
  </si>
  <si>
    <t>En el mes de diciembre se adelantaron las siguientes actividades así: 1) Se realizaron las gestiones de alta y baja de personal correspondientes al mes de diciembre. En este proceso se realizaron unas nuevas validaciones de hoja de vida de acuerdo a la demanda de los servidores que han actualizado su hoja de vida para la migración de información al SIGEP ll. 2) Se actualizaron algunas vinculaciones que el sistema habilitó, ya se encuentra pendiente una actualización de los períodos del histórico de algunos funcionarios de carrera. 3) En el mes de diciembre se realizó una desvinculación por retiro. 4) Con respecto al reporte de personas en condición de dispacidad, se tiene que  aunque en la sensibilización para la actualización de hoja de vida, se les recordó a los servidores que bajo su autoreconocimiento, considerarán algún tipo de discapacidad. No se genera reporte de vinculación de personal con dicha característica porque será un tratamiento progresivo. En la medición de FURAG para 2020, se tendrá el resultado final.</t>
  </si>
  <si>
    <t>La ejecución de la reserva presupuestal llego a un 99,85%, superando el porcentaje obtenido en el año 2018 el cual fue el 98,9%, resultado que refleja la óptima gestión del Ministerio de Educación y la adecuada ejecución y cumplimiento de las metas institucionales trazadas.</t>
  </si>
  <si>
    <t>Al cierre del cuarto trimestre de 2019, se cumplió con el 25% faltante para la meta anual, con la presentación de los tres productos de la caracterización de la gestión financiera. Los Estados Financieros fueron presentados en las fechas establecidas, el giro de las transferencias se realizó en línea con lo presupuestado, obteniendo el PAC necesario para el giro oportuno y finalmente, los trámites de pago se están gestionando atendiendo los acuerdos de nivel de servicio establecidos para el proceso de trámites de pago.</t>
  </si>
  <si>
    <t>Al cierre de la vigencia 2019 el Ministerio de Educación llego a una ejecución en términos del total obligado de 99,66% logrando el primer lugar dentro de las entidades que hacen parte del Presupuesto General de la Nación, para los recursos de funcionamiento se llegó a un 99,95% de recursos obligados y para inversión 96,94%, resultado que se obtiene de la eficaz gestión y utilización de recursos asignados en la vigencia, así como del constante seguimiento y generación de alertas oportunas que permitieron el cumplimiento de las metas institucionales trazadas.</t>
  </si>
  <si>
    <t>*RIEL FASE II
No se cumplió en su totalidad las etapas programadas para la vigencia 2019, debido a que, en las pruebas de certificación y aceptación, se evidenciaron mejoras al sistema que impactaban la gestión prevista para la fiscalización, control detallado y cargue de datos históricos del recaudo previsto para Ley 21, así como de Estampilla ProUniversidades.
En razón a lo anterior, se elaboró requerimiento técnico que fue gestionado como mejora al sistema ante la Oficina de Tecnología.
*EMBARGOS
No se cumplió en su totalidad las etapas programadas para la vigencia 2019, debido a que el desarrollo previsto para el control detallado del proceso de embargos fue entregado por parte de la firma consultora SAP con fecha 30 de noviembre y durante el mes de diciembre se inició el proceso para el cargue de datos históricos correspondientes, dando inicio a la etapa de estabilización del sistema.</t>
  </si>
  <si>
    <t>Los 11 puntos de rezago en la meta planteada corresponden a: 
*Para el mes de Agosto el Instituto Colombiano de Crédito Educativo y Estudios Técnicos en el Exterior — ICETEX, entidad que administra los recursos de los Convenios, reportó los estados de cuenta de los fondos sin la firma que certifica la validez de las cifras, por lo tanto, los supervisores de convenios informaron que esta situación impedía la presentación de informes de ejecución financieras respectivas retrasando la información de los meses posteriores.
*Para el caso de convenios suscritos con IES públicas y otras entidades los supervisores informan la dificultad de presentar informes de ejecución financiera por la no entrega de información por parte es estas instituciones aun cuando se les haya requerido por escrito.</t>
  </si>
  <si>
    <t>Al cierre de la vigencia 2019 el Ministerio de Educación logró una ejecución en términos del total comprometido del 99,99% alcanzado el primer lugar dentro de las entidades que hacen parte del Presupuesto General de la Nación. Para los recursos de funcionamiento se llegó a un 99,99% de recursos comprometidos y para inversión 99,97%, resultado que se obtiene de la eficaz gestión y utilización de recursos asignados, así como del constante seguimiento y generación de alertas oportunas que permitieron el cumplimiento de las metas institucionales trazadas.</t>
  </si>
  <si>
    <t>Durante el mes de diciembre se aprobaron recursos por valor de $ 3.278.905.914.103,92 de los cuales se gestionaron cuentas para pago por valor de $ 3.278.899.878.886,84 logrando un eficiente comportamiento del indicador INPANUT debido a una adecuada programación y ejecución de los recursos solicitados ante el Ministerio de Hacienda y Crédito Público alcanzando un nivel óptimo de ejecución total equivalente al 99.99%.</t>
  </si>
  <si>
    <t>En el mes de diciembre, sale a producción el Sistema virtual de Respuesta al Ciudadano como nuevo canal de Atención para los Ciudadanos del Ministerio de Educación Nacional.</t>
  </si>
  <si>
    <t xml:space="preserve">Durante el mes de diciembre de 2019 se realizaron 14 asistencias técnicas, centralizadas por 7 departamentos en las cuales se brindó capacitación acerca de Modelo Integrado de Planeación y Gestión MIPG en los componentes de Direccionamiento Estratégico, Valores para Resultados, Información y Comunicación, como también sobre el sistema de radicación y gestión de PQRSD SAC V. 2.0. Las secretarías visitadas fueron:
1. Antioquia, Envigado, Sabaneta, Rionegro (2,3 y 4 de diciembre)
2. Fusagasugá (4 y 5 diciembre) 
3 Norte de Santander y Cúcuta (05 y 06 de diciembre)
4.  Vaupés (08, 09 y 10 de diciembre)
5.  Caquetá y Florencia y (11, 12 y 13 de diciembre)
6. Bucaramanga, Piedecuesta, Girón (11 y 12 de diciembre)
7. Girardot (11 y 12 de diciembre)
Así mismo se dejaron en el acta los compromisos. </t>
  </si>
  <si>
    <t xml:space="preserve">En el mes de diciembre se realizó la organización documental, se procedió a realizar la clasificación, ordenación y descripción, de acuerdo con la normatividad vigente, dando como resultado para este mes: Lote número 8: 131 metros lineales.
</t>
  </si>
  <si>
    <t>En el mes de diciembre se realizó la digitalización e indexación de 833.031 para un consolidado de 1.840.496 imágenes.</t>
  </si>
  <si>
    <t>En el mes de Diciembre Se entregaron 104 Tablas de Retención Documental para la firma de las dependencias, una vez finalizada esta labor, se citará el Comité Institucional de Desarrollo Administrativo para su aprobación y con este documento se procederá a radicar en el Archivo General de la Nación para su convalidación.</t>
  </si>
  <si>
    <t>En el mes de diciembre  se desarrollaron entregables correspondientes a la entrega final entre los cuales están: Propuesta para la administración de archivos, Plan para la creación y conformación de expedientes, Programa de Normalización de documentos, Programa de los documentos vitales, entre otros validados por el grupo de gestión documental.</t>
  </si>
  <si>
    <t>Se realizaron las actividades de cierre del acompañamiento situado 2019 y la planeación de la operación del programa para 2020. En este sentido, el MEN adelantó el estudio de viabilidad técnica y financiera de la prórroga de la planta de tutores de la entidades territoriales certificadas y de formadores del Programa.</t>
  </si>
  <si>
    <t>En el marco del Convenio No. 133 entre la UPN y el MEN Componente H, se realizó la construcción y entrega de Orientaciones pedagógicas y materiales para el fortalecimiento de los Proyectos Educativos Institucionales -PEI y el ajuste curricular y de los planes de estudio, con énfasis en las expresiones artísticas, la cultura, el deporte, la ciencia y la tecnología, que contribuya a la consolidación de los proyectos de vida de los niños, niñas y jovenes desde el efoque inclusivo, en el marco de la jornada única.</t>
  </si>
  <si>
    <t>96 SE. En este trimestre no se desarrollaron acciones adicionales, toda vez que la meta se cumplió en el trimestre anterior.</t>
  </si>
  <si>
    <t>Por medio del desarrollo del convenio No 120 de 2019 suscrito por el MEN con UNICEF, las Secretarías de Educación de La guajira y Uribia a y la U. tecnológica de Pereira se vienen fortaleciendo las capacidades técnicas y pedagógicas de los Etnoeducadores para el desarrollo y mejoramiento de los Proyectos educativo comunitario de 22 EE de departamento de los pueblos Wayuu, wiwa, Kankuamo y arahuaco
Asimismo se desarrollo el acompañamiento técnico a el desarrollo de la malla curricular de los grados 6 a 11 del proyecto educativo del pueblo UWA del municipio de cumario (convenio 0065 de 2019.Los convenios 120 y 065 de 2019 se desarrollaron de manera normal y de ellos se obtuvieron los productos establecidos en cada uno de ellos. Sin embargo para el convenio 199 de 2019 se presentaron una serie de inconvenientes admintrativos que incidieron directamente en los procesos de contratación los cuales afectaron el desarrollo de las actividades alli propuestas, la ejecución de los planes de trabajo continuara en el 2020.</t>
  </si>
  <si>
    <t>Con corte al 31 de diciembre se realizaron 10 mesas Regionales para analizar el estado del Programa y definir nuevos lineamientos en los departamentos de Cundinamarca, Córdoba, Boyacá, Valle del Cauca, Santander, Chocó, La Guajira, Nariño, Antioquia y Bogotá, en cada una han participado el 100% de ETC  para un total de 51 en el levantamiento de información para la construcción de los lineamientos del programa de doble titulación.  Estas mesas  se realizaron con el objetivo de identificar las particularidades de la implementación del programa y avanzar en la estructuración y ajustes del documento de lineamientos de calidad en la formación técnica.</t>
  </si>
  <si>
    <t>Con corte al mes de Diciembre se encuentran las 4 normas actualizadas. Así; NTC 4638, NTC 4728, NTC 4733 expedidas. La NTC 4595 se encuentra publicado en medio magnético en ICONTEC en el marco del comité de normalización 162 CONSTRUCCIÓN DE EDIFICACIONES ESCOLARES, del documento normativo DE_0254_2019, NTC 4595 (Tercera actualización), Planeamiento y diseño de instalaciones y ambientes escolares. 
Para acceder al documento por favor ingrese a la siguiente dirección electrónica: https://portal.icontec.org/Normalizacion/consulta_publica_invitados/ .</t>
  </si>
  <si>
    <t>Con corte al mes de Diciembre se encuentra listo el insumo guía interna para la ruta de politicas y lineamientos en infraestructura educativa rural.</t>
  </si>
  <si>
    <t xml:space="preserve">Con corte al mes de Diciembre se encuentra listo el insumo de lineamientos técnicos de dotaciones escolares para primera infancia, de igual manera sus anexos correspondientes. </t>
  </si>
  <si>
    <t>Durante el mes de Diciembre se realizó el soporte técnico a la ETC de Cartagena en la parametrización de sedes en la plataforma CIER y asesorías en el manejo de la metodología CIER.</t>
  </si>
  <si>
    <t xml:space="preserve">Con corte al mes de Diciembre se entregó mobiliario escolar en 121 sedes educativas en el territorio Nacional. </t>
  </si>
  <si>
    <t xml:space="preserve">A diciembre de 2019 se suscribieron doce (12)  actas de recibo a satisfacción de Fase II correspondientes al avance de la meta del año de aulas entregadas (99%), de las cuales 12 se tienen ya consolidadas. La UG PA FFIE se encuentra consolidando las evidencias adicionales.
</t>
  </si>
  <si>
    <t>A diciembre de 2019 se consolidaron veinticuatro (24) actas de capacitación adicionales, correspondientes a la gestión realizada en el año 2019.</t>
  </si>
  <si>
    <t>Durante el mes de diciembre no se registraron procesos de terminación anticipada con contratistas. El reporte de noviembre consolidó el cumplimiento de la meta programada para el año 2019.</t>
  </si>
  <si>
    <t>Durante el mes de diciembre no se registraron procesos de arreglo directo con contratistas. El reporte de noviembre consolidó el cumplimiento de la meta programada para el año 2019.</t>
  </si>
  <si>
    <t xml:space="preserve">Durante el mes de diciembre no se registraron procesos de terminación anticipada con contratistas. El reporte de noviembre consolidó el cumplimiento de la meta programada para el año 2019.
</t>
  </si>
  <si>
    <t xml:space="preserve">A diciembre de 2019 se registraron 96 reasignaciones de contratos de proyectos, de acuerdo con la reprogramación de las metas realizada en el mes de noviembre. </t>
  </si>
  <si>
    <t>El cumplimiento del indicador se dió desde el mes de noviembre, actualmente se encuentran subidas las evidencias que soportan el cumplimiento del mismo</t>
  </si>
  <si>
    <t>En diciembre de 2019 se suscribieron Actas de Cierre y Recibo a Satisfacción fase 1 para quince (15) instituciones educativas.</t>
  </si>
  <si>
    <t>En diciembre de 2019 se inició la fase II para la sede de trece (13) instituciones educativas para las que se cuenta con avance de obra reportado. Estos valores corresponden con la reprogramación de las metas relacionadas con la entrega de aulas.</t>
  </si>
  <si>
    <t xml:space="preserve">El contrato para la consultoría de las sedes educativas fue suscrito el 31 de Octubre con Findeter a tráves del contrato 268/19. Lo que evidencia que los diseños de las 19 sedes educativas se encuentran contratados. </t>
  </si>
  <si>
    <t xml:space="preserve">En el último bimestre se definió que estos recursos se transfirieran al PA FFIE. Dichos recursos se transfirieron el 29 de Noviembre a tráves del Contrato 1380 de 2015. Por lo que actualmente se encuentran contratadas las 8 fichas de diagnóstico. </t>
  </si>
  <si>
    <t>Con corte al mes de Diciembre se realizaron las actividades correspondientes al seguimiento de ejecución de obras y cumplimiento de cronogramas de entrega de las sedes educativas con aulas terminadas. Derivado de lo anterior en este período se entregaron 148 aulas básicas entre nuevas y mejoradas. Así las cosas, actualmente hay un avance del 99% que corresponden a 2303 aulas de la meta total de 2317 aulas terminadas construidas. Así las cosas, el avance sobre el total de la meta en el cuatrienio es de 41%.</t>
  </si>
  <si>
    <t>Con corte al mes de Diciembre se realizaron las actividades correspondientes al seguimiento de ejecución de obras y cumplimiento de cronogramas de entrega de las sedes educativas con aulas funcionales. Derivado de lo anterior en este período se entregaron 76 aulas básicas entre nuevas y mejoradas. Así las cosas, actualmente hay un avance del 96% que corresponden a 884 aulas de la meta total de 920 aulas funcionales construidas. Así las cosas, el avance sobre el total de la meta en el cuatrienio es de 13%.</t>
  </si>
  <si>
    <t>Duante el periodo se realizo seguimiento semanal de contacto telefonico con las ETC para validar si han tenido dificultades para realizar el registro de datos SIMAT, lo que genero permitir realizar el cumplimiento del 100% de la meta</t>
  </si>
  <si>
    <t>Con corte al mes de diciembre el programa de alimentación escolar ha realizado transferencias por valor de $1.032.642.878.600,00, lo que corresponde al 100,00% de los recursos disponibles para  transferencias a las Entidades Territoriales Certificadas. Para la vigencia 2019 el MEN no asigno recursos a las ETC Funza y Bogotá.” Los recursos 2019 con RP asignados a las ETC son $1.032.642.878.600,00 de los  $ 1.032.643.452.582,00  disponibles para esta actividad.</t>
  </si>
  <si>
    <t>"""Con corte al mes de diciembre, el proceso de asistencia tecnica se ha desarrollado de acuerdo al plan de asistencia tecnica formulado a comienzo de año, brindado asistencia tecnica a 91 ETC, de manera presencial y virtual y a través del desarrollo de encuentros subregionales, este proceso se ha brindado en el marco de los lineamientos técnicos y operativos del Programa de Alimentación Escolar, de igual manera Lineamientos Técnicos Administrativos del PAE para Pueblos Indígenas -  Resolución 018858 de 2018, así como el abordaje de cada uno de los ejes del Nuevo Programa de Alimentación Escolar: Transparencia, Calidad, Financiación, Cobetura y Gestión Territorial. Las ETC a las que no fue posible brindar asistencia técnica, debido a que no asistieron al espacio convocado en el encuentro subregional corresponden: Ipiales, Pasto, Pitalito, San Andrés, Sogamoso.
En este sentido la asistencia técnica relacionada con la Resolución 018858 de 2018 se abordó desde dos enfoques: Priorización de 28 ETC con atención a población indígena a través de asistencia técnica presencial individual y para las restantes ETC a través del desarrollo de Encuentros Subregionales.
de las  28 ETC priorizadas para asistencia técnica presencial individual se ha realizado al AT a 27 ETC, es decir un avance del 96.43%
De las 96 ETC programadas para asistir a los encuentros subregionales y socializar la Resolución se llegó a 88 ETC, es decir un avance del 91,67%.
Es preciso mencionar que se avanza en el fortalecimiento de las capacidades técnicas asociadas a la contratacion 2020 y vigencias futuras. 
"""""""</t>
  </si>
  <si>
    <t xml:space="preserve">Con el objetivo de avanzar en el diagnóstico para la adecuada formulación de la PPAE el Programa Mundial de Alimentos - PMA efectuó la entregade los siguientes productos, En el mes de noviembre y diciembre se avanza en la revisión y validación de los documentos entregados por el PMA: 
a) Caracterización de experiencias innovadoras y de buena gestión del Programa de Alimentación Escolar – PAE en Barranquilla y Magdalena. (En este sentido, se realizó un ejercicio de exploración y caracterización de experiencias innovadoras y de buena gestión del PAE, con base en la metodología de sistematización de experiencias, particularmente de buenas prácticas en el modelo de gestión del Programa implementado en estos territorios). 
b) Revisión y caracterización de los modelos de PAE que se implementan en el área rural en Cauca, Norte de Santander, Boyacá y Cesar. (Este producto busca la revisión y caracterización de los modelos de PAE en los departamentos de Cauca, Boyacá, Cesar y Norte de Santander a partir de la metodología de cadena de valor, como herramienta que permite identificar el proceso de transformación de insumos y productos en servicios y la influencia de estos últimos en los resultados e impactos en los escenarios rurales). 
c) Mapeo de actores nacionales y territoriales del Programa de Alimentación Escolar – PAE (Este apartado presenta el producto de los talleres adelantados en cada uno de los territorios, los cuales se desarrollaron en dos momentos: el primero de ellos contempló el mapeo de actores clave y el segundo, la identificación de configuraciones de influencia para la formulación de la política pública de Alimentación Escolar para el país en los territorios de Barranquilla, Bogotá, Boyacá, Cesar y Magdalena. El mapeo de actores se plantea a manera de listado, donde cada actor es identificado de acuerdo a su rol en el marco de la política pública de Alimentación Escolar y el escenario o escenarios de articulación con otros actores.)
d) Revisión y documentación de experiencias de construcción, implementación y evaluación de políticas/planes/programas de alimentación escolar en otros países de Latinoamérica y el Caribe. (De esta forma, a través de este estudio se propone realizar una revisión y documentación de experiencias de construcción, implementación y evaluación de políticas, planes y programas de alimentación escolar en otros países de América Latina y el Caribe. Se pretende que el estudio proporcione elementos importantes en la construcción de la política pública de PAE partir de un análisis comparado de estos procesos.
Por otra parte se ha avanzado en el proceso de problematización a través de los encuentros subregionales realizados.
</t>
  </si>
  <si>
    <t>"Desde el eqipo PAE a la fecha se tiene la estructuración en conjunto con el equipo del sena de los contenidos pedagógicos de los cursos dirigidos al personal manipulador y tenderos escolares
Convocatoria a las ETC para la inscripción del personal manipulador según modalidad y cupos asignados a cada ETC
 Organización en conjunto con el equipo SENA de los grupos para la cursos semipresenciales
Al momento se tienen 6437 matriculadas, el proceso de cualificación en la línea 1, inició  el 05 de octubre, se lleva a la fecha capacitadas 951 manipuladoras de alimentos.</t>
  </si>
  <si>
    <t>En 2019, se desarrollaron estrategias diferenciadas en el marco de la Estrategia de Acogida, Bienestar y Permanencia, se premiaron 35 instituciones educativas que promovieron el bienestar y la permanencia mediante las artes, deportes, ciencia y tecnología y emprendimiento naranja; se benefició a 19.622 estudiantes de 316 sedes educativas rurales en Sucre, Risaralda, Antioquia y Boyacá con estrategias educativas flexibles; 2.250 sedes educativas con formación docente y materiales educativos,  649 municipios caracterizaron sus modos de transporte escolar, más de 5.600.000 beneficiarios con el Programa de Alimentación Escolar, 478 residencias escolares acciones de mejoramiento y cualificación, 17 municipios con planes de permanencia integral, más de 25 jornadas de búsqueda activa, monitoreo y seguimiento a la cobertura y matrícula, así como, más de 205.000 niños migrantes venezolanos accedieron a la educación.</t>
  </si>
  <si>
    <t xml:space="preserve">En el mes de diciembre, 92 sedes educativas con residencia escolar cuentan con al menos 3 acciones de fortalecimiento, entre las cuales se cuentan: fortalecimiento del componente de vida cotidiana, dotación de mobiliario y kits escolares. Mejoramiento de infraestructura, dotación de textos, Programa Todos a Aprender, incremento del 100% en la asignación de SGP para estudiantes residentes. Sobresalen las sedes de residencia IEI San Antonio de Padua y la IEI María Auxiliadora (Amazonas) con 5 o más acciones.  Cabe indicar que 536 sedes con residencia escolar en el país fueron diagnosticadas mediante convenio con la Universidad Pedagógica y 229 sedes adicionales cuentan ya con al menos 2 intervenciones para su fortalecimiento.
2. Se realizaron  28 asistencias técnicas a 20 Entidades Territoriales Certificadas. Se visitaron 22 residencias escolares y se atendieron técnicamente 53. 
3. Consolidación del proyecto de decreto y lineamientos operativos para residencias escolares. 46 sedes </t>
  </si>
  <si>
    <t>En diciembre de 2019, se identificaron 15.447 beneficiarios matriculados en el Ciclo Lectivo Especial Integral (CLEI) 1 - SIMAT corte noviembre de 2019, de los cuales 5.541 se financiaron con recursos del Ministerio de Educación Nacional; los 9.906 restantes correspondieron a acciones lideradas por las Entidades Territoriales Certificadas en educación y escuelas normales superiores a las cuales la Subdirección de Permanencia ha suministrado formación en el Modelo Educativo Flexible A Crecer. Se transformó la modalidad de contratación de alfabetización con la suscripción de un fondo con el ICETEX y se avanzó en la elaboración de la convocatoria para que las Entidades Territoriales Certificadas en alianza con las Instituciones de Educación Superior de calidad para la educación de 20.000 adultos en el CLEI 1.</t>
  </si>
  <si>
    <t>La Subdirección de Permanencia, del Ministerio de Educación Nacional,  en 2019, desarrolló estrategias educativas con modelos educativos flexibles y proyectos pedagógicos productivos beneficiando a 19.622 estudiantes de 316 sedes educativas rurales en Sucre, Risaralda, Antioquia y Boyacá. Adicionalmente, se focalizaron 2.250 sedes educativas de 277 municipios para ser fortalecidas con los textos y la formación docentes en modelos educativos flexibles, lo cual se realizará a partir de enero de 2020. De otro lado, se beneficiaron 478 residencias escolares con la suma de las acciones del MEN. En el Sistema de Responsabilidad Penal Adolescente se han realizado 11 mesas regionales con la asistencia a 69 Entidades Territoriales Certificadas. Un encuentro nacional de Docentes con la participación de 16 Entidades Territoriales Certificadas y 28 Docentes.</t>
  </si>
  <si>
    <t>En el año 2019, se desarrollaron estrategias educativas flexibles beneficiando a 22.187 estudiantes, en Sucre, se beneficiaron 2.223 estudiantes de 6 instituciones educativas; en Antioquia, se beneficiaron 16.680 estudiantes de 307 sedes; en Boyacá, se fortaleció el proyecto educativo comunitario del pueblo U’WA . En alianza con el Consejo Noruego para Refugiados accedieron a la educación de adultos en los ciclos del I al VI beneficiando 2.223 estudiantes, en los Espacios Territoriales para Reincorporación y comunidades aledañas. Con el municipio de Neiva se beneficiaron personas con el modelo PACES; con el Consejo Noruego para Refugiados se atendió en Cauca, Chocó, Tumaco y Buenaventura con el modelo etnoeducativo para comunidades negras; en alianza con ASCUN se están atendiendo en  Sincelejo, Meta, Caquetá y Putumayo con el modelo PACES.</t>
  </si>
  <si>
    <t>Durante el 2019, en conjunto con las secretarias de educación se focalizaron 2.250 sedes educativas para ser fortalecidas con los textos educativos y la formación docentes en modelos educativos flexibles; para lo cual se suscribió la orden de compra No. 41772 de 2019 con Panamerica Formas e Impresos S.A. para la impresión y distribución de los textos, esta última se realizará en el mes de enero de 2020 y el contrato interadministrativo No. 277 de 2019 con el ICETEX para el proceso de formación docente, lo que se realizará a partir del mes de marzo del 2020. 
Con estos procesos se beneficiará  127.153 estudiantes víctimas.</t>
  </si>
  <si>
    <t>Se benefició la residencia escolar de la IEI Maria Auxiliadora en Leticia con:
o	Dotación de 300 kits escolares gestionados con el Banco BBVA.
o	Formación en modelos educativos flexibles.
o	Pasantía para el intercambio de experiencia en proyectos productivos del cacao en el municipio de Granada, Meta. 
o	Dotación de mobiliario escolar para laboratorio integrado de física y química para secundaria, biblioteca básica, 4 aulas con capacidad para 40 estudiantes cada una, puesto comedor para 80 estudiantes, sala de profesores para 10 docentes. 
o	Esta misma residencia se beneficiará de la construcción de dos módulos de dormitorios para 100 estudiantes internos. 
o	Adicionalmente recibió dotación de mobiliario de la residencia escolar por parte de OEI.
o	Fortalecimiento del componente de vida cotidiana y aprovechamiento del tiempo en la jornada del internado escolar con la Fundación Plan. 
-	La residencia escolar de la IEI San Antonio de Padua en Mirití – Paraná, Amazonas se beneficiará de:
o	Mejorará la batería sanitaria de la residencia escolar. 
o	Adicionalmente recibirá dotación de mobiliario de la residencia escolar por parte de OEI en el marco del convenio que tiene el MEN con esta organización. 
o	Adicionalmente recibió dotación de mobiliario de la residencia escolar por parte de OEI.
o	Fortalecimiento del componente de vida cotidiana y aprovechamiento del tiempo en la jornada del internado escolar con la Fundación Plan. 
-	A través de Fundación Telefónica se focalizaron 2 sedes con residencia escolar para dotarlas con igual número de maletas interactivas con implementos tecnológicos y para la comunicación en el municipio de San Pablo, Bolívar, las cuales contienen 12 tabletas, 1 router, 1 servidor, 1 miniproyector y 1 plataforma de lenguaje y ciudadanía, complementada y además tendrá capacitación a docentes. 
-	Se realizó la caracterización de internados escolares con un enfoque de garantía al derecho a la familia por parte de la Fundación Lumos en 45 de los 47 internados de Guaviare. 
-	Durante el año 2019 se avanzó en la elaboración del proyecto de decreto para la reglamentación de la estrategia de internado escolar el cual contempla disposiciones generales, condiciones generales y específicas para la implementación de la estrategia de residencia escolar, comisión de residencia escolar, financiación de la estrategia de residencia escolar en establecimientos educativos oficiales, responsabilidades de los diferentes actores y disposiciones finales. Se constituyó una mesa de trabajo con la Oficina Asesora de Planeación y Finanzas, la Subdirección de Monitoreo y Control y la Subdirección de Permanencia la cual realizó una revisión detallada del proyecto de decreto depurándolo y ajustándolo a la política educativa actual. Actualmente se encuentra en revisión del Despacho del Viceministerio de Educación Preescolar, Básica y Media para proceder a la remisión a la Oficina Asesora Jurídica.
-	Está en construcción el lineamiento técnico y operativo de las residencias escolares.
-	Se realizaron 28 asistencias técnicas a 20 Entidades Territoriales Certificadas en educación para el funcionamiento, formalización y fortalecimiento de las residencias escolares. Se visitaron 21 residencias escolares y se atendieron técnicamente 53 en reuniones con las ETC. 
-	En el marco del convenio 133 MEN-UPN se realizó el diagnóstico socio demográfico, técnico pedagógico, administrativo, financiero, condiciones de acceso a salud y nutrición, y vinculación familiar de los internados escolares del país. Esto permitirá establecer una línea de base, para definir acciones para el mejoramiento de las condiciones. Al 15 de diciembre de 2019, se logró levantar información de 536 internados escolares. El valor de la inversión de este convenio es de 2.800 millones a través del convenio 133.
-	En el marco del convenio 1133526 MEN-Fundación PLAN, con el objeto de hacer un fortalecimiento del componente de vida cotidiana y aprovechamiento del tiempo en la jornada del internado escolar, se avanzó en el diseño y ejecución del taller de 5 días de duración en cada uno de los 40 internados de 8 departamentos que será implementados. Se desarrollaron acciones de caracterización de gustos e intereses de las niñas, niños, y adolescentes residentes a partir de la realización de talleres artísticos, recreativos, lúdicos, literarios y de competencias socioemocionales para el total de residente, aproximadamente 3.836, niños, niñas y adolescentes. Se está terminando de consolidar la bolsa de elementos para cada internado las cuales se adquirirán a finales de diciembre y se entregarán a partir de febrero de 2020. El valor de la inversión de este convenio es de 2.476 millones.
-	En el marco del convenio 059 con la Organización de estado Iberoamericanos se adquirió la dotación por 500 millones de pesos para las residencias escolares en Amazonas de las Instituciones Educativas María Auxiliadora en Leticia y San Antonio de Padua en Mirití – Paraná. Está dotación fue entregada a la ETC y a la IE Maria Auxiliadora. De igual manera se elaboró un documento de trabajo del componente pedagógico para el fortalecimiento del lineamiento de residencias escolares en línea con el proyecto de decreto a emitir por el Ministerio de Educación Nacional.
-	Así mismo, en 2019 se priorizaron recursos por cerca de 2.500 millones para atender de manera integral los alojamientos y los baños de la residencia escolar de la IE Nuestra Señora de Nazareth en Leticia Amazonas y el mejoramiento de los baños de la residencia escolar de la IE Paraná en Mirití Amazonas, obras que se encuentran en elaboración del contrato ya que la licitación se adjudicó el 17 de diciembre. 
https://www.findeter.gov.co/loader.php?lServicio=Convocatoria&amp;lTipo=ultimasConvocatorias&amp;lFuncion=info&amp;NumProceso=PAF-MEN-O-057-2019
Los valores del presupuesto oficial el cual tiende a bajar en la adjudicación son:
•	Obras de Mejoramiento en el internado de la IE INDÍGENA MARIA AUXILIADORA, ESTABLECIMIENTO EDUCATIVO INTERNADO NAZARETH. LETICIA $ 1.899.669.774
•	Obras de Mejoramiento de la I.E. SAN ANTONIO DE PADUA, CORREGIMIENTO DEPARTAMENTAL. MIRITI $ 451.652.550</t>
  </si>
  <si>
    <t xml:space="preserve">-	En el marco del Convenio de Cooperación Internacional 059 de 2019, suscrito entre el Ministerio de Educación Nacional (MEN) y la Organización de Estados Iberoamericanos (OEI) se ejecutaron 10 procesos de asistencia técnica presencial a las Secretarías de Educación de Antioquia, Putumayo, Bolívar, Armenia, Huila, Cauca, Tumaco, Nariño, Vichada, y en el encuentro regional en Medellín estarán (Sucre, Córdoba). De igual manera se entregaron los siguientes productos finales: _x000D_
o	1. Documento de la Estrategia de coordinación y gestión a nivel nacional y territorial para la gestión del riesgo escolar, _x000D_
o	2. Documento diagnóstico de 96 ETC en Gestión del Riesgo, _x000D_
o	3. Documento del acompañamiento realizado en territorio a 12 secretarías de educación, _x000D_
o	4. Documento de conclusiones y recomendaciones para ETC y Ministerio de Educación. _x000D_
o	5.Matriz general de respuestas del diagnóstico, _x000D_
o	6. matriz de riesgos de internados)._x000D_
_x000D_
-	Por su parte en el marco del convenio de asociación suscrito entre el Ministerio de Educación Nacional y la Fundación Plan, cuyo objeto es el de Prestación de servicios en la implementación de estrategias de acceso, bienestar y permanencia educativa, dirigida a población en riesgo de deserción por reclutamiento, utilización, minas, violencia de género, embarazo adolescente u otras situaciones de vulneración;  se desarrollaron 60 talleres desarrollaron 60 talleres beneficiando a 1267 docentes y a 29 funcionarios de 30 Secretarías de Educación en 24 departamentos del País. _x000D_
-	Realización de 9 asistencias técnicas a 6 ETC por el equipo técnico del MEN._x000D_
-	Acompañamiento a la ETC Vichada para elaboración del plan de acción y atención para emergencia del pueblo Amurua y para la implementación y reactivación de la Mesa Territorial. _x000D_
-	Envió a las 96 ETC de orientaciones para prevenir afectaciones por temporada invernas en el año 2020. _x000D_
</t>
  </si>
  <si>
    <t>En el 2019, se desarrolla la base conceptual de la política pública integral de educación rural: antecedentes; diagnóstico situacional, identificación de factores clave para la elaboración de la política; propuesta de lineamientos y análisis de información secundaria de carácter cualitativo que incluye al PEER 1 y 2.</t>
  </si>
  <si>
    <t xml:space="preserve">En el año 2019, se desarrollaron las bases tecnicas, conceptuales y educativas de la educación para adultos, y en alianza con el Consejo Noruego se realizó la educación para adultos con apropiación cultural en el pacífico, se constituyó el Fondo en Administración con Icetex para seguir avanzando en la reducción de 1 punto porcentual en el analfabetismo a 2022. </t>
  </si>
  <si>
    <t xml:space="preserve">En el 2019, en alianza con el Ministerio de Transporte se desarrolló el decreto que reglamenta las zonas diferenciales de transporte y beneficia los modos y modalidades de transporte en las zonas rurales. </t>
  </si>
  <si>
    <t>Con corte a 31 de diciembre se realizaron 89 asistencias técnicas,  nuevas en temas como: estrategia de alfabetización CLEI 1, en aspectos técnicos, pedagógicos y operativos del MEF Caminar en Secundaría, en la formalización y fortalecimiento de residencias escolares, en la definición del plan de acción en la implementación de las estrategias pedagógicas multigradual, socialización de la ruta para la construcción del plan de permanencia, con el fin de identificar las cusas de deserción, en el anexo 13 A, capacitaciones en SIMPADE y SIMAT y en encuentros regionales con el tema del Sistema de Responsabilidad Penal para Adolescentes.</t>
  </si>
  <si>
    <t>Se han realizado 11 mesas regionales con la asistencia de: ETCE Asistentes 69, 100 Profesionales de Secretarias de Educación, 68 Profesionales ICBF, 31 Profesionales SENA, 81 Profesionales de Operadores ICBF,  129 Docentes y Directivos Docentes, 2 Profesional  de Procuraduría Provincial, 3 Suboficiales de Policía Nacional infancia y adolescencia, para un total de 414 asistentes._x000D_
-	Se ha acompañado a SED Cúcuta, SED Norte de Santander, SEM Tunja, SED San Andrés, SED Quindio y SEM Armenia en visita de Asistencia Técnica In Situ._x000D_
-	Las SED Norte de Santander, SEM Cúcuta, SEM Pitalito fueron acompañadas en video Reunión Virtual, de  igual manera se realizó Video Conferencia sobre lineamientos y plan  de acción 2019,  con la participación de 43 Secretarias de Educación._x000D_
-	Se construyo proyecto de Micro Sitio SRPA en Portal Colombia Aprende, se está en la espera de ejecución por parte de la oficina de innovación._x000D_
-	Se han realizado 4 Cohortes del diplomado para el fortalecimiento a la prestación del servicio educativo en el marco del SRPA, se han inscrito 386 docentes y profesionales de Secretarías de Educacion y Operadores ICBF, se han certificado 234 Estudiantes._x000D_
-	Realización de procesos de capacitación a docentes, directivos docentes y funcionarios de las ETC de Sucre, Sincelejo, Montería, Córdoba, Sahagún, Lorica, Apartado y Turbo para atención pertinente a población vinculada al sistema de responsabilidad penal para adolescentes, para la estructuración de la oferta educativa para medidas y sanciones privativas de la libertad._x000D_
-	Se realizo Encuentro Nacional  de Docentes en el marco del SRPA que contó con la participación de 16 ETCE y 28 Docentes que presentaron sus experiencias y desarrollo de Estrategia Pedagógica Multigrado para jóvenes con Sanción Privativa de la Libertad, este evento contó con la participación de la Dirección de Calidad Subdirección de Referentes._x000D_
-	Se realizo visitas de asistencia técnica a SEM Cali y SEM Bello para organizar la prestación de servicio educativo a sanciones no privativas de la libertad._x000D_
-	Se culmino la cuarta y quinta cohorte de Diplomado Virtual con 107 estudiantes.</t>
  </si>
  <si>
    <t>En comité Nº 12 del día 16 de Diciembre, del convenio 059, se recibió a satisfacción el último producto de seguimiento. La evidencia son los documentos recibidos</t>
  </si>
  <si>
    <t>Se tiene la versión final del documento, la misma fue radicada en sistemas mediante la mesa de ayuda Nº SOL401126</t>
  </si>
  <si>
    <t>Se recibieron los documentos finales del convenio 059 con la OEI.</t>
  </si>
  <si>
    <t>Durante el período se realizó jornada de planeación y evaluación,  con el objetivo de identificar  las ETC que se priorizaran en el 2020 para realizar las visitas de monitoreo  y seguimiento  al uso de los recursos del SGP - Educación .  *MV_1085_Listado de asistencia</t>
  </si>
  <si>
    <t>Durante el período se realizó jornada de planeación,  con el fin de organizar el proceso de capacitación a las ETC para la vigencia  2020.  *MV1085_1095_ Listado de asistencia</t>
  </si>
  <si>
    <t>Entrega  del esquema de validación de cuentas maestras del sector educativo. *MV1112. https://app.powerbi.com/groups/892d8102-a2ae-4abe-ab19-b3c6fa8c28df/reports/6eec824b-2820-496b-9312-74430cc38027?ctid=31fcfb3f-8a0b-4ab5-b792-74c9062b9c8e</t>
  </si>
  <si>
    <t>Durante el período se gestionaron 39 solicitudes de reconocimiento de deudas laborales por los siguientes conceptos:  Ascensos en el escalfón (5), Nómina (2), Homologación (19)Otras (10),  Primas (1), Sintrenal (1)  y ZDA (1) .  *MV1114. Solicitudes Deudas Laborales</t>
  </si>
  <si>
    <t>Se realizó en noviembre el taller de lideres de inspección y vigilancia. Se encuentra como evidencia el Link de la transmisión</t>
  </si>
  <si>
    <t>. Revisión del informe de gestión del contrato de fiducia mercantil No 83 de 1990 con corte al mes de DICIEMBRE de 2019. Participacion en la comisión Nacional de salud de la región 7 y 2. Participaciòn en los comites regionales de Quindio.</t>
  </si>
  <si>
    <t>Se realizó los días 1 al 6 de diciembre la Comisión IV del Espacio Nacional de Consulta y en ella se trabajaron los temas relacionados con los disensos de la instancia que administra y vigila la carrera y el escalafón docente, posteriormente los días 7 y 8 de diciembre se llevó a cabo la Plenaria del Espacio Nacional de Consulta de las Comunidades Negras, Afrocolombianas, Raizales  y Palenqueras, en el cual se presento al mismo la propuesta de proyecto de Estatuto y sobre la misma se llegaron a acuerdos en un 90%, quedando pendiente lo relacionado con la instancia que administra y vigila la carrera y la asimilación.
Justificación:  En 2019 en el marco del proceso de Consulta Previa se realizaron 8 mesas técnicas, 3 sesiones de comisiones IV, y una sesión del Espacio de Plenaria. Durante todo este proceso, el Ministerio de Educación Nacional garantizó financiera y técnicamente estos espacios de diálogo, sin embargo, es preciso indicar que el proceso de concertación avanzó hasta en un 90 %; dado que se tiene pendiente la concertaciòn final de los temas relacionados con la instancia que administra y vigila la carrera y el proceso de asimilaciòn, adicionalmente se esta a la espera de recibir un concepto del Consejo de Estado, relacionado con la Instancia que administra y vigila la carrera docente de las comunidades NARP. 
Por lo anterior, el proceso de concertaciòn con las comunidades NARP continua para el año 2020.</t>
  </si>
  <si>
    <t>Se continuaron con sesiones internas de trabajo en el MEN (02, 05 y 09 de diciembre de 2019), donde se analizó el proyecto de norma SEIP, se consolidó una presentación de todas las áreas con sus temáticas, escenarios de análisis, consecuencias y contrapropuestas, entre otros aspectos. El avance del año 2019 fue la entrega del documento proyecto de norma SEIP al MEN para su revisión y en la siguiente sesión de la CONTCEPI inicia el proceso de concertación.
Justificación: En 2019 en el marco del proceso de Consulta Previa se realizaron tres (3) sesiones conjuntas (Sesiones 38, 39 y 40), dos (2) sesiones extraordinarias, un (1) espacio autónomo, seis (6) subcomisiones. Durante todo este proceso, el Ministerio de Educación Nacional garantizó financiera y técnicamente estos espacios de diálogo y sólo hasta el mes de octubre fue radicada por los Pueblos Indìgenas en el MEN el proyecto de norma SEIP para la revisión técnica, jurídica y financiera del MEN.
Por lo anterior para el 2020 continua el proceso de concertación y no se cuenta con el documento de norma expedido.</t>
  </si>
  <si>
    <t xml:space="preserve">Esta actividad no presenta avance en este mes. </t>
  </si>
  <si>
    <t xml:space="preserve">Se realizó los días 1 al 6 de diciembre la Comisión IV del Espacio Nacional de Consulta y en ella se trabajaron los temas relacionados con los disensos de la instancia que administra y vigila la carrera y el escalafón docente, posteriormente los días 7 y 8 de diciembre se llevó a cabo la Plenaria del Espacio Nacional de Consulta de las Comunidades Negras, Afrocolombianas, Raizales  y Palenqueras, en el cual se presento al mismo la propuesta de proyecto de Estatuto y sobre la misma se llegaron a acuerdos en un 90%, quedando pendiente lo relacionado con la instancia que administra y vigila la carrera y la asimilación. </t>
  </si>
  <si>
    <t xml:space="preserve">Esta actividad no presenta avance en este mes.
Justificación: Esta publicación dependerá del resultado de la finalización de los procesos de Consulta Previa para contar con los documentos finales protocolizados en los diferentes espacios de concertación para su posterior publicación. Dichos procesos continuarán en el año 2020. </t>
  </si>
  <si>
    <t>Fecha: 2 de diciembre de 2019. 
Descripción: Con motivo del cumplimento de los acuerdos se realizó reunión con Mincultura y con la Organización Autoridades Tradicionales Indígenas de Colombia -AICO-, para trabajar la metodología del taller de  retroalimentación en territorio del Plan Nacional Decenal de Lenguas Nativas, esta Minga se desarrollará con 30 autoridades de los pueblos y organizaciones filiales a  AICO. 
Fecha: 3 de diciembre de 2019. 
Descripción: Se acompañó reunión intrainstitucional para realizar la ruta de acciones en virtud a la situación educativa de la ETC Vichada (PAE; Infraestructura, Calidad, Cobertura(acceso), para continuar con la ruta de acompañamiento. (De esto no hay soporte)
3.   Fecha: 9 y 11 de diciembre de 2019. 
Descripción: Se acompañó la mesa técnica de Gobierno para concertar internamente el Decreto, asimismo se acompañó la concertación con las delegadas de las 5 Organizaciones Indígenas nacionales para concertar la versión final del Decreto que formalizará la Comisión Nacional de Mujeres Indígenas
Fecha: 9 de diciembre de 2019. 
Descripción: Se acompañó la sesión del Consejo Asesor de Lenguas Nativas, en donde se eligió el nuevo presidente del CNLN, se proyectó el plan de acción de la Subcomisión de Educación.
Se cumple con el número de acompañamientos para el desarrollo de modelos interculturales</t>
  </si>
  <si>
    <t>El día 10 de diciembre de 2019 se participa en la Mesa de Concertación y protocolización del Plan Salvaguarda del Pueblo Indígena Totoróez, en Bogotá D.C., con el acompañamiento de la Dirección de Calidad del VEPBM y demás Entidades de Gobierno Nacional. Producto de esta concertación se realizó una reunión intersectorial en el Ministerio del Interior el 18 de diciembre, donde estuvieron convocadas entidades como ICBF, SENA, Ministerio de Cultura, Colciencias, MinTIC, para la revisión de la matriz en el componente educativo de manera integral y preparar la visita a territorio.
Se cumple con la meta de los 5 talleres de fortalecimiento del componente educativo de los planes de salvaguarda para los Pueblos indìgenas</t>
  </si>
  <si>
    <t>El  20 y 21 de diciembre se realiza asistencia técnica en Mocoa Putumayo en articulación con el VES (presencial), Subdirección de permanencia (Virtual PAE), se socializa los avances de la política educativa para Pueblos Indígenas; se tratan las temáticas de Educación Superior y se resuelven las inquietudes relacionadas con la contratación PAE indígena 2020. Asistieron los Pueblos indígenas de Putumayo, SED Putumayo y delegados oficiales de la CONTCEPI._x000D_
El 17 de diciembre se acompaño la Mesa de Trabajo del Programa de Desarrollo con Enfoque Territorial de la Sierra Nevada y la Serranía del Perija, en la cual participaron los pueblos indígenas y las comunidades NARP de la zona, en la cual el Ministerio presentó el avance y las acciones a ser desarrolladas para dar cumplimiento a las peticiones de las comunidades.  (De esto no hay soporte)_x000D_
El 17 y 18 de diciembre se participó en comisión mixta CRIC decreto 1811 de 2017</t>
  </si>
  <si>
    <t xml:space="preserve">Para el mes de diciembre no se realizaron talleres de socialización del Estatuto, pues las mesas de trabajo que se realizaron fueron comisión IV y Plenaria del Esoacio. </t>
  </si>
  <si>
    <t>Para el mes de diciembre, desde el Ministerio de Educación Nacional se finalizó la realización de talleres para el fortalecimiento de ambientes pedagógicos, la entrega de colecciones de libros en el marco del PNLE, así como la finalización de los procesos de formación y acompañamiento pedagógico situado a docentes a tráves del PTA y los diplomados desarrollados durante el año. Se ha realizado la recolección de los datos necesarios para el cálculo del avance de la meta, sin embargo, es necesario contar con el reporte de matricula del mes de diciembre para poder generar el avance cuantitivo a este corte. Se realizó un cálculo preliminar con la matricula consolidada a noviembre de 2019, según la cual tenemos 111.682 niños y  niñas de preescolar con educación inicial en el marco de la atención integral, lo que indica una cobertura del 19%.
Las evidencias aportadas corresponden a los reporte de beneficiarios de las acciones anteriomente mencionadas.</t>
  </si>
  <si>
    <t>En cuanto al indicador, porcentaje de avance en la consolidación del banco de elegibles para integrar las Salas de Evaluación de la CONACES, se adjudicó contrato CO1.PCCNTR.1123730 a la U T Selección CONACES 2019,  para la selección y evaluación de candidatos. La 7° Invitación Pública se abrió el 20/11/2019, se publicó en la página del MEN y en diferentes medios. Se desarrolla en 4 Etapas;  Registro, inscripción, cargue de documentos y verificación de requisitos mínimos de aspirantes. 2° Etapa, Aplicación prueba de conocimientos, 3° Etapa, Entrevista y 4° etapa, preselección y selección. En la 1° etapa se inscribieron más de 2.000 aspirantes. Frente a esta situación la Sala General en sesión del 2/12/2019 modificó cronograma desde el Recibo de observaciones y subsanaciones a la lista preliminar, con el fin de garantizar el proceso de selección de los aspirantes. El contrato se modificó y termina el 30/01/2020</t>
  </si>
  <si>
    <t>En cuanto al indicador que mide el avance en la estructuración el banco de pares, el 17/07 se firmó acta de inicio del ctt CO1.PCCNTR. 1010629 con Asesoría y Gestión Ltda. La depuración final de las bases de datos del Banco de Pares fueron entregadas a SACES el 5/11/2019. Con respecto a la entrega del banco de pares estructurado, la resolución fue proyectada por parte del equipo de la Dirección de Calidad y revisada en la sala de coordinadores de CONACES. Actualmente se encuentra en revisión por parte de la Ministra, para proceder con la publicación para observaciones ciudadanas, realizar ajustes derivados de dichas observaciones y posterior firma</t>
  </si>
  <si>
    <t>Durante el período enero -diciembre fueron realizadas en total 121 actividades de acompañamiento a las IES. Los temas tratados en el marco de dichas actividades se centran en atender las inquietudes relacionadas con el estado de los procesos e indicaciones para la radicación de información de los procesos a través del aplicativo SACES CNA. De igual manera en el mes de octubre se llevó a cabo la jornada de formación de pares académicos nacionales e internacionales en el marco del proceso definido para tal fin por ARCUSUR. Finalmente, en el mes de noviembre se llevó a cabo la jornada de Socialización de la V Convocatoria de acreditación regional de programas en el marco ARCUSUR, evento con el cual se cierra el plan de eventos contemplado por el CNA para el 2019.</t>
  </si>
  <si>
    <t>Para la construcción y ajuste de los Documentos, referentes, lineamientos, guías y resoluciones de calidad para la ES, se realizó el tercer ciclo de talleres "calidad es de todos - construcción de referentes", del 17 al 21 de junio, abarcando las siguientes modalidades: condiciones institucionales, derecho, TyT, salud, ciclos propedéuticos, posgrados, pregrado y Dual. De igual manera se realizó la sistematización de la información recolectada para la construcción del documento referentes y las resoluciones correspondientes. En el mes de julio se firmó el contrato No. 1029219 con la firma Angulo y Velandia, para la elaboración de las guías de los documentos, referentes, guías y resoluciones de calidad para la educación Superior. Se han realizado mesas con expertos técnicos en Salud y con Min Justicia para las guías de los programas de Derecho y de áreas de la salud. También se han realizado mesas de trabajo técnico con las salas de CONACES para este tipo de programas. 
Las 7 resoluciones que reglamentan las condiciones de calidad de instituciones y programas por niveles educativos y modalidades, procedimiento de registro calificado, condiciones de calidad Programas en el área de la salud y derecho, banco de pares y estructura de CONACES, establecidas por el decreto 1330 de 2019, fueron elaboradas por el equipo de la Dirección de Calidad; en los meses de noviembre y diciembre se llevaron a cabo 14 talleres “pedagogía y buenas prácticas del Decreto del SAC”, dirigido a la comunidad académica de las IES, en las ciudades de Bogotá, Bucaramanga, Barranquilla, Pereira, Cali, Cúcuta y Medellín, orientados a desarrollar insumos para una aplicación práctica del decreto desde los distintos roles del sistema de Aseguramiento de la Calidad, en dichos talleres se recogieron observaciones que debieron ser incorporadas en las resoluciones, las cuales actualmente se encuentran en revisión por parte de la Ministra, para proceder con la publicación para observaciones ciudadanas, realizar ajustes derivados de dichas observaciones y posterior firma de las mismas. Así mismo, se llevaron a cabo las mesas de trabajo con los viceministerios de salud y justicia. En este momento sólo está pendiente la aprobación final y la publicación para recibir observaciones de la ciudadanía. El avance a la fecha de este indicador es de un 85%, quedando pendiente la aprobación final de los documentos.</t>
  </si>
  <si>
    <t>Posterior a la revisión y ajustes al curso derivadas del plan piloto y aprobación de la versión final de contenidos del curso de pares en modalidad B-Learning, se superó la meta del número de pares de Acreditación de Alta Calidad capacitados, logrando que 165 pares culminaran los siete (7) módulos del curso.</t>
  </si>
  <si>
    <t>De los procesos radicados en 2019 se han surtido exitosamente todas las etapas del proceso para 2111 procesos; y se ha tramitado el desistimiento de 313 procesos. La fórmula del indicador se calcula sobre el número de trámites proyectados a recibir en 2019 que es 4.620.</t>
  </si>
  <si>
    <t>Para el sistema de información del Sistema de Aseguramiento de la Calidad - SAC, se analizaron oportunidades y soluciones de la arquitectura de negocio del SACES, identificando las necesidades y requerimientos de los actores del SAC. Se levantaron los requerimientos detallados funcionales y no funcionales, aplicables a la nueva plataforma TI SACES, que dá soporte a los procesos y trámites de aseguramiento de la Calidad. Hasta el momento se ha implementado, del trámite de registro calificado, las etapas de prerradicado y radicado y se está avanzando con las pruebas del Desarrollo y ajustes a estas mismas.
La empresa contratada para el desarrollo de Registro Calificado entregó su cronograma donde evidenció que el plazo de ejecucicón no lograba ser en el 2019, por lo cual con la aprobación de los supervisores se acordó un cronograma que abarca hasta abril de 2020.</t>
  </si>
  <si>
    <t>El sistema de información y procesamiento de solicitudes de convalidaciones de Educación Superior se soporta en la nueva resolución de convalidaciones (Resolución 10687 del 09 de octubre de 2019) expedida el día 16 de octubre de 2019, rigiendo a partir de dicha fecha; el sistema de información CONVALIDA en su primera fase incorporó los registros de los ciudadanos, el cargue de documentos y las primeras funciones asignadas a los profesionales del Grupo de Convalidaciones. En su segunda fase se está trabajando la integración de la gestión de los recursos y tutelas del proceso. Paralelamente se lanzó el nuevo micrositio de convalidaciones y posteriormente se estructuró la infografía del nuevo proceso de convalidación de títulos de ES en el país, la cual es presentada en los talleres regionales en distintas IES del país de la mano de la estrategia de socialización de los cambios realizados en la Dirección de Calidad para la ES.</t>
  </si>
  <si>
    <t>En torno a una estrategia en conjunto para la correcta conservación de bienes y rentas de las IES, Se realizo reunión con el equipo financiero de la Subdirección de Inspección y Vigilancia y la DIAN. Así mismo, la primera mesa de trabajo se realizo en julio 03 de 2019. Teniendo en cuenta la comunicación recibida de parte de la DIAN, se replanteó la estrategia de articulación inicialmente pensada para darle paso a una estrategia de Gobierno de Datos, la cual empezó su etapa de diseño durante la última semana de octubre y las dos primeras semanas de noviembre. A partir de entonces, y con el apoyo de la firma Ernst &amp; Young, se ha avanzado en el desarrollo de una batería de indicadores utilizando la herramienta de Microsoft “Power BI”, la cual toma como fuente primaria de información la base de datos correspondiente a los reportes financieros realizados por las IES en la herramienta HECCA del SNIES. Esta herramienta de prevención apoyará las gestiones que realiza la Subdirección de Inspección y Vigilancia a partir del año 2020 frente a la correcta conservación y destinación de bienes y rentas de las IES, en diciembre de 2019 se realizó segunda mesa de trabajo, en la cual se contó con la participación de la firma Ernst &amp; Young, y con ingenieros tanto de la Subdirección de Tecnología y Servicios de Información, como de la Subdirección de Desarrollo Sectorial. En el desarrollo de esta mesa se validaron conceptos técnicos frente a las fuentes de información disponibles, licenciamientos, arquitectura de datos, lenguaje de programación, estructura funcional de la batería de indicadores, tiempos de desarrollo y entregas, capacitación al Equipo MEN, soporte interno MEN, y máquina de pruebas, entre otros. Así mismo, se revisó el piloto diseñado por la firma contratada y se hicieron observaciones sobre  su funcionalidad para ajuste. Resultado de lo anterior, y de lo gestionado a lo largo de la vigencia 2019, se consolidó la etapa de diseño de una estrategia para la correcta conservación de bienes y rentas de las IES, la cual entrará en su etapa de desarrollo e implementación durante la vigencia 2020.</t>
  </si>
  <si>
    <t>Se gestionaron  las  38 medidas preventivas y/o de vigilancia especial adoptadas en 10 IES, logrando el 100% de lo planeado para esta vigencia, lo que nos permitió tener un adecuado seguimiento de vigilancia en estas instituciones. velando de esta forma por la calidad del servicio , su continuidad y porque en estas instituciones de educación superior sus rentas se conserven y se apliquen debidamente.</t>
  </si>
  <si>
    <t>Con el fin de realizar el diseño y pilotaje del programa de formación de la Escuela de Aseguramiento de la Calidad, en el mes de julio, se firmó la minuta del contrato interadministrativo No. 0061 de 2019, sucrito con y Universidad Nacional de Colombia. La UNal entregó posteriormente los siguientes poductos: 1) Estructura y funcionamiento de la Escuela, 2) Lìneamientos pedagógicos, 3) Fundamentación teórica Conceptual; 4) Diseño de contenidos y propuesta gráfica de los módulos, para la definición de estructura curricular, 5) Documentación de procesos y procedimientos para su operación y 6) Diseño general del Edusitio. Se adoptó el nombre de Red de Aseguramiento de la Calidad para la Escuela. La Universidad Nacional convocó y contrató a las IES y a los expertos internacionales que participan en la elaboración de contenidos. Se validaron las líneas estratégicas y su plan de acción con los órganos consultivos. Se finalizó el proceso formativo virtual de 368 pares de los dos primeros módulos del curso Red de Conocimiento SACES para Pares. Se entregaron los diseños instruccionales de todos los módulos previstos para la vigencia actual del curso. Se realizó la sesión presencial de cierre donde se entregaron las certificaciones de aprobación a los pares y miembros de la CONACES que participaron.</t>
  </si>
  <si>
    <t>El Modelo de Institucionalidad y Gobernanza del MNC fue presentado por el Consejo Privado de Competitividad (CPC) en Presidencia de la Republica donde participaron la Alta Consejeria Presidencial para la gestión del cumplimiento, MinTrabajo, MinEducación, SENA y Fundación Corona. La sesión tuvo por objetivo llegar a acuerdos entre las instituciones que han participado en el diseño del modelo de institucionalidad para acordar la estrategia a desarrollar durante en los próximos años y avanzar en su implementación, sobre ello se acuerda avanzar en la creación de una Agencia Nacional de Cualificaciones como modelo de institucionalidad único y autónomo lo cual requerirá acuerdos y procesos de transición entre las instituciones que actualmente tiene participación en el desarrollo del MNC en el país.</t>
  </si>
  <si>
    <t>El convenio 240/2019 MEN-CET Colsubsidio entregó al MEN documentos con el análisis de brechas de capital humano, la estructuración del campo de observación y análisis funcional finalizando de esta manera las etapas A, B y C de la ruta metodológica para diseñar las cualificaciones. De igual manera, se cumplió lo pactado contractualmente para desembolsar el 100% de los recursos MEN. Durante el primer semestre del año 2020 se desarrollará la etapa D completando el curso técnico y metodológico de los proyectos.</t>
  </si>
  <si>
    <t>El convenio 201 de 2019 (MEN-Camacol)entregó al MEN documentos con el análisis de brechas de capital humano, la estructuración del campo de observación y análisis funcional finalizando de esta manera las etapas A, B y C de la ruta metodológica para diseñar las cualificaciones. De igual manera, se cumplió lo pactado contractualmente para desembolsar el 100% de los recursos MEN. Durante el primer semestre del año 2020 se desarrollará la etapa D completando el curso técnico y metodológico de los proyectos.</t>
  </si>
  <si>
    <t>El cumplimento de este indicador esta desde Julio cuando se perfeccionó el convenio tripartito MEN-COLCIENCIAS-FONDO CALDAS y se trasladaron los recursos a la fiduprevisora para que realizara los pagos  de cofinanciación de acceso a las bases de datos cientificas de las 53 IES y 2 centros de investigación. Desde entoces se tiene los reportes trimestrales de acceso y uso de los recursos bibliograficos por parte de las 55 Instituciones.</t>
  </si>
  <si>
    <t>Indicador rezagado un año, el cual se reportará en el 2020 cuando se realice el cierre de estadisticas oficiales en Junio</t>
  </si>
  <si>
    <t xml:space="preserve">Indicador rezagado un año, el cual se reportará en el 2020 cuando se realice el cierre de estadisticas oficiales en Junio </t>
  </si>
  <si>
    <t xml:space="preserve">Indicador rezagado un año, el cual se reportará en el 2021 cuando se realice el cierre de estadisticas oficiales de las cifras de los años 2017, 2018, 2019, 2020 en junio del 2021 </t>
  </si>
  <si>
    <t>13  beneficiarios del programa VS, co-financiados con aportes del Ministerio de Educación Nacional, 10 se encuentran en Estados Unidos realizando sus estancias de investigación, 1 con visa estampada y 2 tienen visa en trámite
5 beneficiarios del programa FLTA 2020, se seleccionaron y formalizaron documentos mediante informe de Fulbright
61 beneficiarios ETA 2019 cofinanciados por el MEN se encuentran en sus ciudades asignadas y comenzaron actividades en las Instituciones de Educación Superior el 1 de agosto de 2019</t>
  </si>
  <si>
    <t>Se cuenta con caracterización de acciones de fortalecimiento de las IES en materia de regionalización y Ed Rural. Se entregó versión para consolidación política de educación rural con la actualización de acciones en educación superior.
Se adelantaron mesas de trabajo con RIMISP para la identificación de nodos dinamizadores - nodos oferta y nodos potenciales para la estrategia de fortalecimiento de Educaicón Superior Rural. Se cuenta con la apuesta de educación superior Rural</t>
  </si>
  <si>
    <t>De acuerdo al informe entregado por el contratista (Universidad EAFIT), para el mes de octubre se realizó prueba de concepto evolucionado del laboratorio con lideres del proyecto y mesa técnica del MEN. Este proceso implicó realizar ajustes al modelo inicial del laboratorio. 
De acuerdo al informe entregado por el contratista (Universidad EAFIT) se desarrolló un prototipo inicial de plataforma del laboratorio.
El contratista (Universidad EAFIT) entrega Laboratorio Virtual para la Innovación Educativa en la Educación Superior, con 4 lineas de servicio</t>
  </si>
  <si>
    <t>En las Juntas Administradoras se han validado y aprobado 3666 estudiantes, (desde octubre) lo cual representa el 92% del alcance de la meta para 2019.</t>
  </si>
  <si>
    <t>En las Juntas Administradoras se han aprobado 75.131, se epera en 2020 enfocarse en la movilización de la demanda para que los estudiantes se inscriban y acepten el beneficio.</t>
  </si>
  <si>
    <t>Se realizaron 4 talleres con el apoyo de ASCUN para la identificación de acciones que las IES vienen desarrollando en prevención y atención a los casos de violencias basadas en género.
Se realizó la revisión por parte de ONU Mujeres de la información remitida por las IES y del consolidado de los talleres de ASCUN, y se realizó comité  técnico del convenio.
Se construyó documento (primera versión para validación ) de lineamientos a las IES para la prevención, detección y atención de violencias basadas en género.</t>
  </si>
  <si>
    <t xml:space="preserve">Como rerultado de la caracterización de las IES públicas, tenemos que de las 63 IES consultadas 42 IES dieron respuesta, y de estas 33 cuentan con política y programas de educación inclusiva. </t>
  </si>
  <si>
    <t xml:space="preserve">Se adelantó proceso de articulación para integrar el INES (indice de inclusión en educación superior) a los sistemas de información de educación superior. Se realizron 4 talleres con participación de 151 IES para la sensibilización en los temas de género.
Se participó en espacios de concertación sobre indicadores PND grupos étnicos, acompañamiento en las jornadas de adjudicación de los fondos poblacionales (indígenas, Comunidades negras, Rrom). Se realizó mesa de trabajo con la UAIIN como parte del acompañamiento a la IES indígena propia. Se realizó solicitud a las IES para caracterización de acciones de promoción en acceso y permanencia con enfoque de educación inclusiva.
</t>
  </si>
  <si>
    <t>Identificacion de las 79 IES TyT que deben presentar condiciones institucionales con base en el decreto 1330 de 2019 para ser acompañadas en el 2020 
Se logro el compromiso de 33 empresas para participar activamente del piloto de modalidad dual TyT en Colombia
Se logro la manifestacion de interes de 24 IES con alta calidad para participar activamente del piloto de modalidad dual TyT en Colombia</t>
  </si>
  <si>
    <t>Mediante Resolución No. 6693 de 2019 se hizo el reconocimiento a 818 estudiantes como mejores bachilleres, cuya vigencia tiene 2 años para que los beneficairios puedan reclamar los subsidios ante el Icetex.</t>
  </si>
  <si>
    <t>Mediante Resolución No. 7876 de 2019 se adjudicó el beneficiario de la Beca Omaira Sánchez conforme a lo establecido en los artículos 2.5.3.4.4.2 y 2,5,3.4.4,3 del Decreto 1075 de 2015. Estudiante con el mejor resultados Saber 11 del año 2018 del municipio de Amero Guayabal (Tolima).</t>
  </si>
  <si>
    <t>Se elaboró la propuesta de decreto reglamentario artículo 4° de  la Ley 570 de 2.000 (mediante la cual se creó la Beca Luis Antonio Robles), con base en las observaciones de la Oficina Asesora Jurídica y el área misional (Despacho VES y la Direccion de Fomento) con el fin de publicar el documento en enero de 2020 para consulta de la ciudadanía.</t>
  </si>
  <si>
    <t>Se adjudicaron 21 beneficiarios a través de las convocatorias realizadas en 2019-1 y 2019-2 con recursos de la vigencia así como saldos disponibles del Fondo aportados por el Minsiterio de Educación y recursos de la Fundación Saldarriaga Concha.</t>
  </si>
  <si>
    <t>Se adjudicaron 2.000 beneficiarios a través de la convocatoria realizada en 2019-2 del Fondo Álvaro Ulcúe Chocué con recursos de la vigencia así como saldos disponibles del Fondo aportados por el Minsiterio de Educación Nacional.</t>
  </si>
  <si>
    <t>Se adjudicaron 2,559 beneficiarios a través de la convocatoria realizada en 2019-2 del Fondo Especial de Comunidades Negras con recursos de la vigencia así como saldos disponibles del Fondo aportados por el Minsiterio de Educación Nacional.</t>
  </si>
  <si>
    <t>19 como meta som acumulados. La meta para el 2019 son 6 nuevos de los cuales e adjudicaron 2 nuevos beneficiarios mediante la convocatoria raelizada en el 2019-2 del Fondo para la atención de la Población Rrom. Se presentaron 27 aspirantes, de los cuales 7 cruzaron con el Censo de Población Rrom del Ministerio del Interior, y 2 cumpliero con todas los requisitos.</t>
  </si>
  <si>
    <t>Se tiene la legalización de 1 nuevo beneficiario del Fondo Jóvenes Ciudadanos de Paz en la vigencia 2019.</t>
  </si>
  <si>
    <t>Se adjudicaron 541 beneficiarios mediante las convocatorias 2019-1 y 2019-2 del Fondo para el acceso a la educaación superior de la Población Víctima, con recursos de la vigencia así como saldos disponibles del Fondo aportados por el Minsiterio de Educación y recursos de la Secretaría de Educación de Bogotá.</t>
  </si>
  <si>
    <t>Se otorgaron subsidios a la tasa de interés de 20.000 créditos de las líneas Tú Eliges del Icetex en época de estudio</t>
  </si>
  <si>
    <t>Se autorizaron las condonaciones del 25% de las obligaciones de 8.464 beneficiarios de créditos del Icetex.</t>
  </si>
  <si>
    <t>Se autorizaron las condonaciones del 100% de las obligaciones de 213 beneficiarios de créditos del Icetex con el reconocimiento de Mejores Saber PRO.</t>
  </si>
  <si>
    <t>Se otorgaron subsidios a la tasa de interés de 102,939 créditos de las líneas Tú Eliges del Icetex en época de amortización.</t>
  </si>
  <si>
    <t>262 estudiantes con reconocimiento de Mejores Bachilleres reclamaron durante la vigencia 2019 los subsidios de matrícula y sostenimiento ante el Icetex.</t>
  </si>
  <si>
    <t>33.384 beneficiarios de las 4 convocatorias del Programa Ser Pilo Paga renovaron su crédito en el 2019.</t>
  </si>
  <si>
    <t>1 beneficiario del Fondo Beca Omaira Sánchez renovó su crédito durante la vigencia 2019.</t>
  </si>
  <si>
    <t>23 beneficiarios del Fondo de la Población con Discapacidad renovaron sus créditos ante el Icetex durante la vigencia 2019.</t>
  </si>
  <si>
    <t>5.351 beneficiarios del Fondo Álvaro Ulcúe Chocué renovaron sus créditos ante el Icetex durante la vigencia 2019.</t>
  </si>
  <si>
    <t>7.996 beneficiarios del Fondo Especial de Comunidades Negras renovaron sus créditos ante el Icetex durante la vigencia 2019.</t>
  </si>
  <si>
    <t>16 beneficiarios del Fondo para la atención de la Población Rrom renovaron sus créditos ante el Icetex durante la vigencia 2019.</t>
  </si>
  <si>
    <t>1 beneficiario del Fondo Jóvenes Ciudadanos de Paz renovó su crédito durante la vigencia 2019.</t>
  </si>
  <si>
    <t>2.742 beneficiarios del Fondo para el acceso a la educación superior de la Población Víctima la atención de la Población Rrom renovaron sus créditos ante el Icetex durante la vigencia 2019.</t>
  </si>
  <si>
    <t>Estrategia no desarrollada en 2019</t>
  </si>
  <si>
    <t>Se otorgaron subsidios a la tasa de interés de 54.006 créditos de las líneas Tú Eliges del Icetex en época de estudios.</t>
  </si>
  <si>
    <t>Se otorgaron subsidios de sostenimiento de 53.246 créditos de las líneas Tú Eliges del Icetex.</t>
  </si>
  <si>
    <t>Mediante la convocatoria 2019-2 del Fondo Mejores Saber PRO se adjudicaron 7 nuevos beneficiarios.</t>
  </si>
  <si>
    <t>Mediante la convocatoria 2019-2 del Fondo Alfonso López Michelsen se adjudicó 1 nuevo beneficiario en programa de Maestría en Derecho Internacional Humanitario.</t>
  </si>
  <si>
    <t>La asignación inicial de recursos para esta actividad se dio bajo el supuesto de la constitución de una alianza interinstitucional entre el Ministerio de Educación Nacional, el Ministerio del Interior y Colciencias. No obstante, ante las restricciones presupuestales de cada una de las entidades aliadas y el incremento de la TRM del dólar, moneda bajo la cual se hacen los supuestos de financiación de estudios en el exterior del Fondo Becas Hipólita, sólo hasta noviembre se pudieron gestionar recursos suficientes para constituir el Fondo Programa Becas Hipólita, el cual se creó mediante Convenio 281 del 27 de noviembre de 2019. Se tiene abierta la convocatoria, pero los beneficiarios empezarán a relacioanrse para la vigencia 2020.</t>
  </si>
  <si>
    <t>Mediante la convocatoria 2019-2 del Fondo Excelencia Docente se adjudicaron 500 nuevo beneficiario en programa de Maestría para docentes de educación preescolar, básica y media.</t>
  </si>
  <si>
    <t>21 beneficiarios del Fondo Posgrados Mejores Saber PRO renovaron sus créditos ante el Icetex durante la vigencia 2019.</t>
  </si>
  <si>
    <t>En la vigencia 2019 se llevaron a cabo tres eventos de formación y acompañamiento con los Rectores o representantes de las Escuelas Normales Superiores que participaron en el PTA. Como evidencia de estos eventos, se adjuntan las solicitudes de realización de las jornadas y los listados de asistencia que dan cuenta de los participantes de éstas llegando a un 75%</t>
  </si>
  <si>
    <t>En el marco del Convenio No. O59 entre la OEI y el MEN línea 1 - proceso 2.2,  se realizó la construcción y entrega de:
1.Documento final de la estrategia de acompañamiento, formación y seguimiento de la implementación de la Jornada Única en las ETC (secretarías de educación y establecimientos educativos)</t>
  </si>
  <si>
    <t>Se ha realizado el acompañamiento técnico a la ETC en el marco de la estrategia “Más tiempo para aprender, compartir y disfrutar”, donde se reconoce la importancia de avanzar en la implementación de la Jornada Única y en el incremento de la cobertura progresiva del programa con calidad, con el fin de que los niños, niñas y adolescentes del sistema educativo oficial cuenten con un tiempo escolar significativo. En este sentido, se han realizado durante el mes de noviembre 9 visitas a ECT Bogotá, Chía, Duitama, Facatativá, Funza, Fusagasugá, Girardot, Pitalito Y Uribia llegando a 95 ETC acompañadas en el 2019.</t>
  </si>
  <si>
    <t>La  implementación de las estrategias de formación docente orientadas por el Plan Nacional de Bilingüismo: inspiring teachers, ELT leaders, school to school (a través de la línea de formación docente en el marco del convenio con el british council). En el marco de la línea  estratégica de ambientes de aprendizaje innovadores se realizó formación docente a través de connecting cultures and talk, tell, post mediante alianzas establecidas por memorandos de emprendimiento, lo anterior permitió superar la meta para 2019.</t>
  </si>
  <si>
    <t xml:space="preserve">En el marco del Convenio de Cooperación Internación 131 de 2019 suscrito entre el Ministerio de Educación Nacional y el Centro Regional para el Fomento del Libro en América Latina y el Caribe, Cerlalc –se ejecutó entre otros el proyecto “¡Vive tu Biblioteca Escolar!” el cual para el año 2019 tuvo el propósito de fortalecer la Biblioteca Escolar de 641 sedes educativas del país, para que la comunidad acceda a libros de calidad, formación de  mediadores de lectura y a acciones de promoción de lectura y escritura en condiciones de equidad, calidad y pertinencia. 
A partir de las visitas in situ y los encuentros de formación llevados a cabo en el marco del proyecto “¡Vive tu Biblioteca Escolar!” entre los meses de agosto y noviembre de 2019, fueron formados 2.500 mediadores de lectura y escritura de las sedes focalizadas en dicho proyecto a través de los tutores en territorios contratados para tal fin así:
Secretaría de Educación	Cantidad de mediadores
Cúcuta	791
Duitama	20
Florencia	156
Huila	67
Girardot	107
Ibagué	421
Amazonas	12
Malambo	54
Pereira	363
San José del Guaviare	35
Soacha	132
Tumaco	204
Tunja	120
Uribia	18
Total	2.500
</t>
  </si>
  <si>
    <t xml:space="preserve">En el marco del Convenio 131 de 2019 suscrito entre el MEN y el Cerlalc, durante el mes de noviembre fue finalizado el proceso de recepción de los libros así mismo, finalizó el procesamiento físico de los mismo y fueron embaladas las colecciones dirigidas a cada IE de acuerdo a la focalización definida. Durante la segunda quincena de noviembre se llevó a cabo la distribución de las colecciones a nivel nacional para el cual fue reportada la entrega en el 100% de las IE focalizadas en el marco del proyecto ¡Vive tu biblioteca escolar.
Durante el mes de diciembre se realizó la consecución de las actas de entrega </t>
  </si>
  <si>
    <t xml:space="preserve">"
Durante la vigencia 2019, se formaron a 4887 personas de la comunidad educativa, sobre el Sistema de Información Unificado de convivencia Escolar - SIUCE dicho indicador se cumplió en el trimestre anterior."_x000D_
</t>
  </si>
  <si>
    <t xml:space="preserve">Durante el 2019, se contó con la participación de familias pertenecientes a 144 EE en diversos proyectos que lideró el MEN junto con OEI, OIM y Banco Mundial en donde se fortaleció la alianza familia -escuela, a través de las siguientes acciones:_x000D_
_x000D_
73 establecimientos que participaron de la construcción de los proyectos de protocolos de prevención en todo el país, convenio OEI._x000D_
_x000D_
61 establecimientos que participaron de la exploración de la relación Familia -Escuela y la identificación de iniciativas escolares con participación de familias (CONVENIO OIM- MEN)_x000D_
_x000D_
con Banco Mundial se logró la construcción y aplicación del instrumento de caracterización de la relación familia escuela en 10 IE en Nariño. </t>
  </si>
  <si>
    <t>Durante la vigencia 2019, 122859 estudiantes de los grados 5, 7, 9 y 11 participaron de la estrategia superáte con el saber y respondiendo el componente de ciencias sociales y competencias ciudadanas. Los datos reportados son según la plataforma Supérate con el Saber.</t>
  </si>
  <si>
    <t xml:space="preserve">"El equipo de Fortalecimiento a la gestión institucional,  viene acompañando a las Secretaria de Educación en el macroproceso D, mediante la guía 34, y el Sistema de Información para la Gestión de la Calidad Educativa - SIGCE, una herramienta tecnología la cual se actualizo en el año 2017, focalizando 18 secretarias de educación, mediante el desarrollo de un proceso de formación y acompañamiento a servidores de las educación y directivos docentes de los establecimientos educativos, para este año se tenía el cronograma de implementación de la herramienta SIGCE con las 96, con la llegada de la actual  administración, entra nuevamente la guía 34 y la herramienta SIGCE a revisión. A finales del mes de noviembre, desde ésta administración, se da vía  libre para continuar con el proceso de implementacion de la herramienta,  en este momento estamos en el proceso de trabajar con 33 secretarias de educación en el desarrollo y acompañamiento de la herramienta, lo que no cumple con la meta establecida, pero se  da el acercamiento con las SE en el ambiente de prueba establecido por tecnología para los encuentros, los cuales seran virtuales. De igual menera en el marco del convenio con OEI , nos encontramos a la espera para su armonización con este proceso.  
"
</t>
  </si>
  <si>
    <t xml:space="preserve">Durante el mes de diciembre se continuo en la articulación de la propuesta de calidad del Viceministerio de Educación Preescolar, Básica y Media a ser incluida en el documento de lineamientos para la inclusión y equidad en la educación . Se estableció una reorganización de los contenidos del documento. Se culminó la sistematización de los encuentros desarrollados. En el marco del convenio de la UPN, se elaboraron los indicadores de seguimiento para la implementación de la política. Se realizaron los envío correspondeientes de los documentos necesarios, para la validación del experto internacional. </t>
  </si>
  <si>
    <t xml:space="preserve">Se cuenta con recomendaciones para la formulación de los Planes Territoriales de Formación - PTF con vigencia a partir de 2019. Se convocó a las SE para participar en el espacio de análisis de los PTFD. Sin embargo, sólo 66 de ellas participaron en este proceso. Por otra parte se hizo un análisis de los 70 PTF enviados por las SE al MEN y se acompañó presencial o virtualmente a mas del 50% de SE según demanda de las mismas. </t>
  </si>
  <si>
    <t xml:space="preserve">Se cuenta con:
Documento final que consolida la compresión de lo que es una EdL.
Seguimiento a los procesos y productos.
Sistematización de las mesas de socialización.
Caracterización de los directivos docentes.
Inventario de programas de formación para difrectivos docentes.
Análisis de la normativadad.
Análisis de experiencias internacionales.
Portafolio de actores para SE.
Banco de oferentes de 12 universidades que ofertarán el diplomado en liderazgo para directivos. Sin embargo, dado que los procesos de formación para liderazgo se desarrollan en el marco de la Escuela de Liderazgo (EdL) del fondo 1400, hasta tanto no se contara con las modificaciones al fondo 1400 y la consolidación de la EdL, producto del convenio 156 de 2019 con fecha de vencimiento a 2019, no era posible avanzar con efectividad el proceso de formación en liderazgo.
</t>
  </si>
  <si>
    <t>En el mes de diciembre se dio apertura  a la plataforma de ICETEX para la inscripción de los 200 potenciales beneficiarios, los cuales se proyecta realicen el proceso de legalización de sus créditos educativos condonables a mas tardar en enero de 2020, de tal manera que inicien su proceso de formación en 2020-1._x000D_
La junta administradora del convenio 1461 de 2017 se va a llevar a cabo el 23 de diciembre de 2019.</t>
  </si>
  <si>
    <t>Con corte al 31 de diciembre se cuenta con los informes de la caracterización  consolidados. Por cuanto la consecusión de turores se hace a nivel regional, no fue posible contar con los restantes tutores que acompañaran el proceso de las ENS, debido a que entró en vigencia la ley de garantías y administrativamente las SE no lograron vincular a los tutores.</t>
  </si>
  <si>
    <t xml:space="preserve">Durante el segundo semestre de 2019, se realiza 30 asistencias técnicas en Entidades Territoriales certificadas, con el objetivo de empoderar a las secretarias en el desarrollo de procesos de orientación socio ocupacional en el territorio. </t>
  </si>
  <si>
    <t>Durante 2019 se acompañaron a 5,687 estudiantes en procesos de fortalecimiento de competencias básicas y socio emocionales en 7 entidades territoriales con el apoyo de 3 Instituciones de educación superior, las cuales participaron de una convocatoria en el mes de abril que conto con el concrso de 15 IES y la participación activa en territoriio de las entidades territoriales generando un dialogo que contribyo a propuestas de calidad presntadas por las IES. Posteriormente se suscribieron 7 Convenios entre las entidades territoriales y las IES para el desarrollo del proyecto en las tres regiones focalizadas por el MEN.listados finales y la recepción de la certificación de los rectores de los 19 establecimientos educativos, Se recibió la certificación de la secretaria de educación de Manizalles, y las cajas de herramientas para estudiantes. El presupuesto contaba con un rezago del año 2018,  de igual manera como parte de la contrapartida en el proceso de la convocatoria las IES aportaron recursos para la ampliacipon de la cobertura en este proyecto dentro de sus propuestas por tal motivo se supero la meta establecida para 2019.</t>
  </si>
  <si>
    <t xml:space="preserve">Con el ánimo de fortalecer a las comunidades educativas, en especial a las ubicadas en zonas rurales de municipios PDET, en el año 2019 se e desarrolló una estrategia encaminada al diseño, acompañamiento e implementación de una propuesta curricular que fortaleció los proyectos pedagógicos productivos para la innovación y el desarrollo sostenible en la Media Técnica Agropecuaria. Para ello, se acompañóa a los docentes y directivos docentes de 49 establecimientos educativos, en la transformación curricular, con una perspectiva de innovación agropecuaria y desarrollo sostenible, mediante estrategias para el emprendimiento y reconocimiento del entorno productivo de su región, de manera que puedan proyectar trayectorias futuras alrededor de estas oportunidades. En 2019 las regiones focalizadas para esta atención, Catatumbo, Montes de María y Pacífico Nariñense, abarcan 4 departamentos, 5 Entidades Territoriales Certificadas y 24 municipios._x000D_
_x000D_
El trabajo realizado en campo con los 49 establecimientos educativos dio como resultado un documento de orientaciones curriculares que será la carta de navegación para la media técnica agropecuaria en zonas rurales. 385 docentes y 1.298 estudiantes se beneficiaron de la implementación de esta propuesta y apoyaron el desarrollo de los planes de acción para su implementación en el año 2020. 
</t>
  </si>
  <si>
    <t xml:space="preserve">
Durante 2019 se realizó un trabajo conjunto entre las oficinas de Innovación y calidad de la educación preescolar, básica y media en el que se desarrollaron mesas para concertar los ecosistemas de innovación. Se entrega documento preliminar como resultado del trabajo realizado.</t>
  </si>
  <si>
    <t xml:space="preserve">
Durante 2019 se firma el Convenio con la Universidad de los Andes la cual hace entrega de los documentos de levantamiento de información de casos de uso y necesidades del Ministerio para el desarrollo del sistema de seguimiento a egresados. Se entregan los documentos preliminares con observaciones del equipo de trabajo los cuales serán validados en el mes de enero de 2020 por la Universidad para su aprobación.</t>
  </si>
  <si>
    <t>El día 26 de diciembre el ICFES remitió los resultados de los casos especiales a las ETC. Durante 2019 el ICFES entrego periódicamente informes sobre la implementación de la ECDF, dando cuenta de 88.937 educadores inscritos de los cuales 87.105 fueron habilitados y a la fecha han aprobaron 32.166</t>
  </si>
  <si>
    <t>El 15 de agosto del presente año finaliza el contrato interadministrativo 135 suscrito entre en MEN y el ICFES. El objeto del contrato era construir, aplicar, procesar y analizar el comportamiento del pilotaje muestral de la Prueba Saber 3°,5° y 9°.
El pilotaje se efectuó en el mes de noviembre.
Según información compartida por el ICFES al MEN en el mes de diciembre, la aplicación se realizó en 1.340 puntos de aplicación en 178 municipios de 29 departamentos del país. En este pilotaje, 8.202 estudiantes (7.3%) la presentaron de manera electrónica (por computador) y 104.049 (92.7%) en lápiz y papel.
En este mes de diciembre, el ICFES consolidó el informe Ejecutivo de aplicación de la Prueba con sus respectivos hallazgos y conclusiones.</t>
  </si>
  <si>
    <t>El 2 de diciembre se publicó en la página del MEN los finalistas de la estrategia de supérate con el Saber.
Entre el 4 al 6 diciembre los finalistas de Supérate con el Saber estuvieron en la ciudad de Bogotá con sus respectivos acompañantes, con el objetivo de presentar la prueba de la etapa final, en donde se definieron los ganadores.
El 4 de diciembre los finalistas y sus acompañantes llegaron a Bogotá y fueron a una visita guiada al Jardín Botánico.
El 5 de diciembre los finalistas presentaron la prueba final de Supérate y fueron al Parque Mundo Aventura.
El 6 de diciembreo se realizó la premiación de los ganadores y entrega de incentivos a los finalistas. Esta actividad contó con la participación de la Ministra.</t>
  </si>
  <si>
    <t>En el marco del componente 2 el contrato No. 133 de 2019: “construcción de referentes pedagógicos y curriculares para la educación inicial, preescolar, básica y media”, la UPN en el mes de diciembre se finalizan y concretan las Orientaciones Curriculares:
Un documento final de orientaciones pedagógicas para los niveles de educación básica y media en torno a la modalidad Virtual.
Un documento final de orientaciones operativas para la educación en modalidad Virtual en los niveles de educación básica y media.
Un documento final de orientaciones para la reglamentación de la educación en modalidad Virtual en los niveles de básica y media.
 Un documento final de orientaciones curriculares para los niveles de educación básica y media en torno a la Educación Física, Recreación y Deporte.
Un documento final de orientaciones curriculares para los niveles de educación básica y media en torno a la Educación Artística y Cultural.
Con esta estas Orientaciones Curriculares formuladas, se espera en enero del 2020, promover mesas de trabajo de las dependencias internas del Ministerio para asegurar las posturas de la política educativa nacional.</t>
  </si>
  <si>
    <t>Modelo Educativo Flexible para la comunidad Rrom: En el mes de diciembre siguieron los espacios de discusión para analizar conjuntamente con la Kumpañy Bogotá, aspectos, necesidades e intereses con miras a la construcción de una propuesta pedagógica para jóvenes y adultos del Pueblo Rrom. Se elabora un informe de avance en la construcción del MEF Pueblo Rrom.
Modelo Educativo Flexible (Guajira):  En el mes de diciembre el equipo de la OIM hace entrega del documento diagnóstico y caracterización de las comunidades Wiwa, Kogui, Wayuu y Kankuamo. Así mismo, se entrega el documento de justificación del modelo y la estructura de la malla. Es importante aclarar que frente a estos últimos documentos el equipo del Ministerio emitirá concepto técnico en enero.</t>
  </si>
  <si>
    <t>En el marco de la estrategia de Apoyo Académico Especial, durante el mes de dciembre  se realizaron 2  acompañamientos a las siguiente SEC: Secretaría de Educación de Valledupar y Secretaría de Educación del Cesar.</t>
  </si>
  <si>
    <t>El 12 de diciembre la Universidad de Caldas hizó entrega a la Subdirección de Referentes los productos relacionados en el Convenio 224 de 2019 los cuales fueron: Propuesta de validación del modelo; Documento del modelo de educación rural para Colombia; Canasta Educativa, Tabla de alcances y secuencias y malla currícular de las áreas de Ciencias Sociales, Lenguaje, Educación Religiosa, Matemáticas, Educación Física, Educación Artística, Ciencias Naturales y Tecnología.</t>
  </si>
  <si>
    <t xml:space="preserve">Durante el mes de diciembre se revisaron las segundas versiones de los entregables del conveio 131 MEN-CERÑALC  para los siguientes documentos, a saber:
a)	Mesa expertos
b)	Informe mesas
c)	Documento síntesis política
d)	Cometarios al primer documento por parte de experto internacional
e)	Se entrega proyección del insumo de contratación para la etapa 2020. 
VALE LA PENA SEÑALAR QUE LAS VERSIONES FINALES DE LOS DOCUMENTOS DE LA POLÍTICA SERÁN ENTREGADOS EL 26 DE DICIEMBRE Y QUE POR DIRECTRIZ MINISTERIAL, AXEL RIVAS EMITIRÁ UN CONCEPTO DE ELLOS. TODAS LAS RECOMENDACIONES Y OBSERVACIONES DE ESTE EXPERTO DEBERÁN SER INCORPORADAS A LA VERSIÓN FINAL QUE SERÁ ENTREGADA POR PARTE DEL CERLAC LA ÚLTIMA SEMANA DE ENERO DE 2020.  </t>
  </si>
  <si>
    <t>Durante los días 8 y 9 de octubre se desarrolló el Foro Educativa Nacional en el centro de convenciones Agora el cual contó con un aforo de 1056 personas.
Durante el mes de diciembre se continuo con  la construcción del documento de memorias del FEN 2019 y la elaboración de la cartilla digital de experiencias significativas</t>
  </si>
  <si>
    <t xml:space="preserve">Durante el mes de diciembre se gestionaron en total 490 solicitudes de convalidación de estudios realizados en el exterior, correspondientes a la educación Preescolar, Básica y Media. De estas, el 69.6% (341) corresponden a solicitudes de convalidación de título de bachiller, mientras que el 30.4% (149) restante corresponde a convalidaciones de estudios parciales.
Por otro lado, en el mes de diciembre se pudo constatar que el 29.2% (143) solicitudes fueron cerradas con Auto de archivo que declaró el desistimiento tácito de la petición, por inactividad del ciudadano, luego de realizar un requerimiento; mientras que el 70.8% (347) restante de las solicitudes finalizó con la expedición de la respectiva resolución o certificación de reconocimiento de los estudios realizados en el exterior.
</t>
  </si>
  <si>
    <t xml:space="preserve">E la Vigencia 2019 Pues se levantaron los requerimientos con los EE invitados a los eventos de capacitación y con las ETC .  Se consolidanro y Remitieron a la oficina de Tecnología, lo cuales realizaron los ajustes pertinentes.
</t>
  </si>
  <si>
    <t>Durante la vigencia 2019 se beneficiaron con la estrategia Aulas Sin Fronteras 55 establecimientos educativos</t>
  </si>
  <si>
    <t>Se seleccionaron 6 experiencias significativas en educación inclusiva, convivencia y educación inicial que serán publicadas, en 2020.</t>
  </si>
  <si>
    <t>"Durante la vigencia 2019 la dirección de Calidad desarrolló acompañamiento en la implementación de  programas y/o estrategias  de calidad educativa a  las secretarías de educación d ela siguiente manera:
Jornada Única:  87 ETC
Fortalecimiento a Comites de convivencia escolares: 96 ETC
Fortalecimiento de "</t>
  </si>
  <si>
    <t>A Diciembre 94.033 educadores ha participado de procesos de formación continua y situada: 83.648 PTA; 1.734 Programa Nacional de Bilingüismo; 2.500 Programa Nacional de lectura y escritura; 450 Diplomado Inclusión – 400 Diplomado Etnoeducación y 5.301 Cursos ECDF</t>
  </si>
  <si>
    <t>Con corte noviembre, según reporte matricula del SIMAT se avanzó en la implementación de la Jornada Única, a partir de la implementación de tiempo escolar significativo y de calidad para favorecer el aprendizaje de 1.117.724 niñas, niños y adolescentes desde el arte, la ciencia, el deporte y la tecnología, en el marco de la atención integral, lo cual representa un 15,22% de la matrícula oficial. 
Se realizó acompañamiento técnico a las Entidades Territoriales Certificadas (ETC) en el marco de la estrategia “Más tiempo para aprender, compartir y disfrutar”, donde se reconoce la importancia de avanzar en la implementación de la Jornada Única y el incremento de la cobertura progresiva del programa con calidad, con el fin de que los niños, niñas y adolescentes del sistema educativo oficial cuenten con un tiempo escolar significativo. Así, en diciembre se realizaron 8 visitas a las ETC Bogotá, Chía, Facatativa, Funza, Fusagasugá, Girardot, Pitalito y Uribia, llegando a 94 ETC acompañadas.</t>
  </si>
  <si>
    <t>En el mes de diciembre, los días 4 y 6, en la ciudad de Bogotá se llevó a cabo la final de Supérate con el Saber en la que participaron los 50 estudiantes con los mejores resultados de la semifinal. La actividad propuesta consideró espacios de trabajo con los estudiantes en el Jardín Botánico. En el evento de premiación participó la Señora Ministra de Educación, la Doctora María Victoria Angulo._x000D_
_x000D_
Es importante anotar que, en el mes de agosto los estudiantes de grado 11° de calendario A de todo el país presentaron las Pruebas Saber 11 y en el mes de noviembre el ICFES publicó los resultados y entró en etapa de reclamaciones por lo tanto, el avance en la meta de este indicador, se obtendrá una vez se estabilicen los resultados del ICFES aproximadamente en el mes de febrero de 2020._x000D_</t>
  </si>
  <si>
    <t xml:space="preserve">Con corte al 31 de diciembre se realizaron 10 mesas Regionales para analizar el estado del Programa y definir las nuevas orientaciones para el programa de doble titulación. Las mesas se realizaron en los departamentos de: Cundinamarca, Córdoba, Boyacá, Valle del Cauca, Santander, Chocó, La Guajira, Nariño, Antioquia y Bogotá, en cada una han participado el 100% de ETC, rectores de los establecimientos educativos y representantes de las regionales del SENA. Para el mes de febrero se tendrá el reporte oficial por parte del SENA de estudiantes certificados en doble titulación. </t>
  </si>
  <si>
    <t>Para el mes de diciembre, desde el Ministerio de Educación Nacional se finalizó la realización de talleres para el fortalecimiento de ambientes pedagógicos, la entrega de colecciones de libros en el marco del PNLE, así como la finalización de los procesos de formación y acompañamiento pedagógico situado a docentes a tráves del PTA y los diplomados desarrollados durante el año. Se ha realizado la recolección de los datos necesarios para el cálculo del avance de la meta, sin embargo, es necesario contar con el reporte de matricula del mes de diciembre para poder generar el avance cuantitivo a este corte. Se realizó un cálculo preliminar con la matricula consolidada a noviembre de 2019, según la cual tenemos 111.682 niños y  niñas de preescolar con educación inicial en el marco de la atención integral, lo que indica una cobertura del 22%, sobre el total de niños y niñas proyectados.
Las evidencias aportadas corresponden a los reporte de beneficiarios de las acciones anteriomente mencionadas.</t>
  </si>
  <si>
    <t>Durante el mes de diciembre se realizaron las pruebas funcionales en el ambiente de Certificación de Sistema de Seguimiento al Desarrollo Integral de la Primera Infancia - SSDIPI para las adecuaciones del Tablero de Control, el cual permitirá la optimización de todos los procesos para el cálculo de los indicadores y generación de las alertas tanto preventivas como correctivas, encontrando que aún deben realizarse ajustes para su correcto funcionamiento.
El medio de verificación reportado corresponde son las actas de recibido a satisfacción de los desarrollos realizados por la fábrica de software.</t>
  </si>
  <si>
    <t>Durante el mes de diciembre se finalizó la entrega de colecciones de libros especializados por parte del PNLE y la realización de talleres para el fortalecimiento de ambientes pedagógicos en el marco del convenio con la OEI, así mismo se realizó la verificación de los niños y niñas de preescolar que asisten a sedes que cuentan con dotación. El fortalecimiento de ambientes pedagógicos es  una condición que deben tener los niños y niñas de preescolar con educación inicial en el marco de la atención integral, por lo tanto, todos los niños y niñas cumplen con esta condición.
El medio de verificación reportado corresponde a los listados de sedes donde fueron entregadas las colecciones de libros, la verificación de dotaciones entregadas y el reporte de asistentes a los talleres de fortalecimiento de ambientes.</t>
  </si>
  <si>
    <t>En el mes de diciembre se realizó el proceso de formulaciòn de planes de mejoramiento con los prestadores privados de las 20 ETC focalizadas y se dio cierre al proceso de acompañamiento realizado en convenio con la Fundación Plan, mediante el cual se finalizó con un total de 3.626 sedes de educación inicial registradas en el RUPEI.
La evidencia aportada corresponde al listado de sedes registradas en el Registro Único de Prestadores de Educación Inicial, como parte del proceso de acompañamiento realizado.</t>
  </si>
  <si>
    <t>UPN, correspondientes a Acompañamiento Pedagógico Situado APS y Diplomado de Referentes técnicos en Educación Inicial y Preescolar, el acompañamiento pedagógico a las maestras y maestros a tráves del PTA, diplomado DUA con la Fundación Saldarriaga Concha, Fortalecimiento técnico y cualificación en el marco de la atención integral en preescolar con Compensar y Colsubsidio y Talleres de Fortalecimiento de Práctica Pédagogica con la UPTC, a tráves de los cuales se logró la formación de 12.456 agentes educativos, sin embargo, aún se esta finalizando el reporte de información de todas las personas que finalizaron los procesos.</t>
  </si>
  <si>
    <t>Los 3 beneficiarios formlaizaron sus documentos ante el ICETEX, legalizaron sus repectivos créditos y cuentan con el concepto viable (aprobados) de Icetex.</t>
  </si>
  <si>
    <t>En diciembre se realiza el análisis de esta informacion y se retroalimento a las IES dando lineamiento en la ejecucion de esteos recursos, Tambien se solicito el seguimiento con corte a 31 de diciembre de 2019, el cual se consolidará en enero del 2020</t>
  </si>
  <si>
    <t>Se realizó la revisión de los documentos metodológicos y se enviaron para ajustes. Adicionalmente, se llevo a cabo el taller de planes de fortalecimiento 2020-2022. Como medio de verificación se aporta Documentos metodológicos de distribución de nuevos recursos para IES Públicas</t>
  </si>
  <si>
    <t>A partir de la información reportada pos las IES en el SNIES, se construyeron Boletines publicables sobre tránsito a educación superior, movilidad estudiantil y deserción en Educación Superior. Como medios de verificación, se aportan Estadísticas y modelos sectoriales publicados y analizados</t>
  </si>
  <si>
    <t>Se realizó la presentación definitiva del proceso estadístico y se entregó la versión definitiva de las evidencias. Se recibieron dle equipo evaluador las observaciones, notas y las no conformidades. Por último se presentó y aprobó  el plan de mejoramiento al proceso estadístico. Como medio de verificación se aportan Documentos metodológicos del proceso estadístico, certificado del proceso estadístico</t>
  </si>
  <si>
    <t>Se publicaron los términos de referencia y se acompañó el proceso de recepción y calificación de las propuestas y se está apoyando la respuesta a observaciones de los proponentes. Como medio de verificación se aporta Documentos metodológicos y anexos técnicos como insumo para el proceso contractual.</t>
  </si>
  <si>
    <t>Se ejecutarán las 3000 horas contratadas con SOFINSER.</t>
  </si>
  <si>
    <t>SEGUIMIENTO PLAN DE ACCIÓN INSTITUCIONAL 2019</t>
  </si>
  <si>
    <t>SEGUIMIENTO IV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</si>
</sst>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quot;$&quot;\ * #,##0_-;\-&quot;$&quot;\ * #,##0_-;_-&quot;$&quot;\ * &quot;-&quot;_-;_-@_-"/>
    <numFmt numFmtId="41" formatCode="_-* #,##0_-;\-* #,##0_-;_-* &quot;-&quot;_-;_-@_-"/>
    <numFmt numFmtId="43" formatCode="_-* #,##0.00_-;\-* #,##0.00_-;_-* &quot;-&quot;??_-;_-@_-"/>
    <numFmt numFmtId="164" formatCode="_(* #,##0_);_(* \(#,##0\);_(* &quot;-&quot;??_);_(@_)"/>
    <numFmt numFmtId="165" formatCode="&quot;$&quot;\ #,##0"/>
    <numFmt numFmtId="166" formatCode="0.0"/>
    <numFmt numFmtId="168" formatCode="0.0%"/>
    <numFmt numFmtId="171" formatCode="[$-F400]h:mm:ss\ AM/PM"/>
    <numFmt numFmtId="172" formatCode="#,##0_ ;\-#,##0\ "/>
    <numFmt numFmtId="173" formatCode="#,##0.00_ ;\-#,##0.00\ "/>
    <numFmt numFmtId="174" formatCode="_-* #,##0_-;\-* #,##0_-;_-* &quot;-&quot;??_-;_-@_-"/>
    <numFmt numFmtId="175" formatCode="_-* #,##0.00_-;\-* #,##0.00_-;_-* &quot;-&quot;_-;_-@_-"/>
  </numFmts>
  <fonts count="38">
    <font>
      <sz val="11"/>
      <color theme="1"/>
      <name val="Calibri"/>
      <family val="2"/>
      <scheme val="minor"/>
    </font>
    <font>
      <sz val="11"/>
      <color theme="1"/>
      <name val="Calibri"/>
      <family val="2"/>
      <scheme val="minor"/>
    </font>
    <font>
      <b/>
      <sz val="11"/>
      <color theme="1"/>
      <name val="Calibri"/>
      <family val="2"/>
      <scheme val="minor"/>
    </font>
    <font>
      <b/>
      <sz val="26"/>
      <color theme="0"/>
      <name val="Arial"/>
      <family val="2"/>
    </font>
    <font>
      <b/>
      <sz val="11"/>
      <name val="Arial Narrow"/>
      <family val="2"/>
    </font>
    <font>
      <sz val="11"/>
      <color rgb="FF000000"/>
      <name val="Calibri"/>
      <family val="2"/>
    </font>
    <font>
      <sz val="12"/>
      <name val="Arial"/>
      <family val="2"/>
    </font>
    <font>
      <sz val="10"/>
      <name val="Arial"/>
      <family val="2"/>
    </font>
    <font>
      <sz val="12"/>
      <color theme="1"/>
      <name val="Arial"/>
      <family val="2"/>
    </font>
    <font>
      <b/>
      <sz val="24"/>
      <color theme="0"/>
      <name val="Arial"/>
      <family val="2"/>
    </font>
    <font>
      <sz val="24"/>
      <name val="Arial"/>
      <family val="2"/>
    </font>
    <font>
      <b/>
      <sz val="12"/>
      <color theme="1"/>
      <name val="Calibri"/>
      <family val="2"/>
      <scheme val="minor"/>
    </font>
    <font>
      <b/>
      <sz val="12"/>
      <name val="Arial"/>
      <family val="2"/>
    </font>
    <font>
      <b/>
      <sz val="12"/>
      <color theme="1"/>
      <name val="Arial"/>
      <family val="2"/>
    </font>
    <font>
      <sz val="12"/>
      <color theme="1"/>
      <name val="Calibri"/>
      <family val="2"/>
      <scheme val="minor"/>
    </font>
    <font>
      <sz val="11"/>
      <color rgb="FFFF0000"/>
      <name val="Calibri"/>
      <family val="2"/>
      <scheme val="minor"/>
    </font>
    <font>
      <sz val="11"/>
      <name val="Arial"/>
      <family val="2"/>
    </font>
    <font>
      <sz val="11"/>
      <color theme="1"/>
      <name val="Arial"/>
      <family val="2"/>
    </font>
    <font>
      <b/>
      <sz val="11"/>
      <name val="Arial"/>
      <family val="2"/>
    </font>
    <font>
      <sz val="11"/>
      <name val="Calibri"/>
      <family val="2"/>
      <scheme val="minor"/>
    </font>
    <font>
      <sz val="11"/>
      <color rgb="FF000000"/>
      <name val="Calibri"/>
      <family val="2"/>
      <scheme val="minor"/>
    </font>
    <font>
      <u/>
      <sz val="11"/>
      <color theme="1"/>
      <name val="Calibri"/>
      <family val="2"/>
      <scheme val="minor"/>
    </font>
    <font>
      <sz val="9"/>
      <color indexed="81"/>
      <name val="Tahoma"/>
      <family val="2"/>
    </font>
    <font>
      <b/>
      <sz val="9"/>
      <color indexed="81"/>
      <name val="Tahoma"/>
      <family val="2"/>
    </font>
    <font>
      <sz val="9"/>
      <color theme="1"/>
      <name val="Calibri"/>
      <family val="2"/>
      <scheme val="minor"/>
    </font>
    <font>
      <sz val="12"/>
      <color rgb="FFFF0000"/>
      <name val="Arial"/>
      <family val="2"/>
    </font>
    <font>
      <sz val="11"/>
      <color rgb="FFFF0000"/>
      <name val="Arial"/>
      <family val="2"/>
    </font>
    <font>
      <sz val="12"/>
      <color rgb="FF000000"/>
      <name val="Calibri"/>
      <family val="2"/>
    </font>
    <font>
      <b/>
      <sz val="11"/>
      <color rgb="FF000000"/>
      <name val="Calibri"/>
      <family val="2"/>
    </font>
    <font>
      <sz val="11"/>
      <color rgb="FFFF0000"/>
      <name val="Calibri (Cuerpo)"/>
    </font>
    <font>
      <b/>
      <sz val="9"/>
      <color rgb="FF000000"/>
      <name val="Tahoma"/>
      <family val="2"/>
    </font>
    <font>
      <sz val="9"/>
      <color rgb="FF000000"/>
      <name val="Tahoma"/>
      <family val="2"/>
    </font>
    <font>
      <sz val="12"/>
      <name val="Calibri"/>
      <family val="2"/>
      <scheme val="minor"/>
    </font>
    <font>
      <sz val="11"/>
      <name val="Arial Narrow"/>
      <family val="2"/>
    </font>
    <font>
      <sz val="12"/>
      <name val="Arial Narrow"/>
      <family val="2"/>
    </font>
    <font>
      <sz val="11"/>
      <name val="&quot;Arial Narrow&quot;"/>
    </font>
    <font>
      <b/>
      <sz val="26"/>
      <color theme="1"/>
      <name val="Arial"/>
      <family val="2"/>
    </font>
    <font>
      <b/>
      <sz val="9"/>
      <name val="Arial"/>
      <family val="2"/>
    </font>
  </fonts>
  <fills count="27">
    <fill>
      <patternFill patternType="none"/>
    </fill>
    <fill>
      <patternFill patternType="gray125"/>
    </fill>
    <fill>
      <patternFill patternType="solid">
        <fgColor theme="8" tint="-0.499984740745262"/>
        <bgColor indexed="64"/>
      </patternFill>
    </fill>
    <fill>
      <patternFill patternType="solid">
        <fgColor theme="8" tint="-0.249977111117893"/>
        <bgColor indexed="64"/>
      </patternFill>
    </fill>
    <fill>
      <patternFill patternType="solid">
        <fgColor theme="8"/>
        <bgColor indexed="64"/>
      </patternFill>
    </fill>
    <fill>
      <patternFill patternType="solid">
        <fgColor theme="8" tint="0.59999389629810485"/>
        <bgColor indexed="64"/>
      </patternFill>
    </fill>
    <fill>
      <patternFill patternType="solid">
        <fgColor theme="0" tint="-0.499984740745262"/>
        <bgColor indexed="64"/>
      </patternFill>
    </fill>
    <fill>
      <patternFill patternType="solid">
        <fgColor theme="4"/>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EAF1DD"/>
        <bgColor rgb="FFEAF1DD"/>
      </patternFill>
    </fill>
    <fill>
      <patternFill patternType="solid">
        <fgColor rgb="FFFDE9D9"/>
        <bgColor rgb="FFFDE9D9"/>
      </patternFill>
    </fill>
    <fill>
      <patternFill patternType="solid">
        <fgColor theme="9" tint="0.39997558519241921"/>
        <bgColor indexed="64"/>
      </patternFill>
    </fill>
    <fill>
      <patternFill patternType="solid">
        <fgColor theme="5" tint="0.39997558519241921"/>
        <bgColor indexed="64"/>
      </patternFill>
    </fill>
    <fill>
      <patternFill patternType="solid">
        <fgColor theme="0"/>
        <bgColor indexed="64"/>
      </patternFill>
    </fill>
    <fill>
      <patternFill patternType="solid">
        <fgColor rgb="FFFFFFFF"/>
        <bgColor indexed="64"/>
      </patternFill>
    </fill>
    <fill>
      <patternFill patternType="solid">
        <fgColor theme="5" tint="0.79998168889431442"/>
        <bgColor indexed="64"/>
      </patternFill>
    </fill>
    <fill>
      <patternFill patternType="solid">
        <fgColor rgb="FF00B05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CC"/>
        <bgColor indexed="64"/>
      </patternFill>
    </fill>
    <fill>
      <patternFill patternType="solid">
        <fgColor rgb="FFFFCCFF"/>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rgb="FFFFFFFF"/>
        <bgColor rgb="FFFFFFFF"/>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theme="0"/>
      </right>
      <top/>
      <bottom style="thin">
        <color indexed="64"/>
      </bottom>
      <diagonal/>
    </border>
    <border>
      <left style="medium">
        <color theme="0"/>
      </left>
      <right/>
      <top style="medium">
        <color theme="0"/>
      </top>
      <bottom style="thin">
        <color indexed="64"/>
      </bottom>
      <diagonal/>
    </border>
    <border>
      <left style="medium">
        <color theme="0"/>
      </left>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42" fontId="1" fillId="0" borderId="0" applyFont="0" applyFill="0" applyBorder="0" applyAlignment="0" applyProtection="0"/>
    <xf numFmtId="0" fontId="5" fillId="0" borderId="0"/>
    <xf numFmtId="0" fontId="7" fillId="0" borderId="0"/>
    <xf numFmtId="9" fontId="7" fillId="0" borderId="0" applyFont="0" applyFill="0" applyBorder="0" applyAlignment="0" applyProtection="0"/>
    <xf numFmtId="42" fontId="7" fillId="0" borderId="0" applyFont="0" applyFill="0" applyBorder="0" applyAlignment="0" applyProtection="0"/>
    <xf numFmtId="0" fontId="1" fillId="0" borderId="0"/>
    <xf numFmtId="41" fontId="1" fillId="0" borderId="0" applyFont="0" applyFill="0" applyBorder="0" applyAlignment="0" applyProtection="0"/>
    <xf numFmtId="0" fontId="20" fillId="0" borderId="0"/>
  </cellStyleXfs>
  <cellXfs count="428">
    <xf numFmtId="0" fontId="0" fillId="0" borderId="0" xfId="0"/>
    <xf numFmtId="0" fontId="3" fillId="4" borderId="1" xfId="0" applyFont="1" applyFill="1" applyBorder="1" applyAlignment="1" applyProtection="1">
      <alignment vertical="center"/>
      <protection locked="0"/>
    </xf>
    <xf numFmtId="0" fontId="3" fillId="5" borderId="1" xfId="0" applyFont="1" applyFill="1" applyBorder="1" applyAlignment="1" applyProtection="1">
      <alignment vertical="center"/>
      <protection locked="0"/>
    </xf>
    <xf numFmtId="0" fontId="3" fillId="6" borderId="2" xfId="0" applyFont="1" applyFill="1" applyBorder="1" applyAlignment="1" applyProtection="1">
      <alignment vertical="center"/>
      <protection locked="0"/>
    </xf>
    <xf numFmtId="0" fontId="3" fillId="6" borderId="3" xfId="0" applyFont="1" applyFill="1" applyBorder="1" applyAlignment="1" applyProtection="1">
      <alignment vertical="center"/>
      <protection locked="0"/>
    </xf>
    <xf numFmtId="0" fontId="4" fillId="11" borderId="1" xfId="0" applyFont="1" applyFill="1" applyBorder="1" applyAlignment="1" applyProtection="1">
      <alignment horizontal="center" vertical="center" wrapText="1"/>
      <protection locked="0"/>
    </xf>
    <xf numFmtId="0" fontId="4" fillId="12" borderId="1" xfId="0"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0" fontId="0" fillId="0" borderId="1" xfId="0" applyBorder="1"/>
    <xf numFmtId="0" fontId="0" fillId="0" borderId="1" xfId="0" applyBorder="1" applyProtection="1">
      <protection locked="0"/>
    </xf>
    <xf numFmtId="0" fontId="0" fillId="0" borderId="1" xfId="0" applyBorder="1" applyAlignment="1" applyProtection="1">
      <alignment horizontal="center" vertical="center"/>
      <protection locked="0"/>
    </xf>
    <xf numFmtId="0" fontId="0" fillId="0" borderId="1" xfId="0" applyBorder="1" applyAlignment="1" applyProtection="1">
      <alignment wrapText="1"/>
      <protection locked="0"/>
    </xf>
    <xf numFmtId="0" fontId="0" fillId="0" borderId="1" xfId="0" applyBorder="1" applyAlignment="1" applyProtection="1">
      <alignment horizontal="center" vertical="center" wrapText="1"/>
      <protection locked="0"/>
    </xf>
    <xf numFmtId="0" fontId="0" fillId="0" borderId="1" xfId="0" quotePrefix="1" applyBorder="1" applyAlignment="1" applyProtection="1">
      <alignment horizontal="center" vertical="center" wrapText="1"/>
      <protection locked="0"/>
    </xf>
    <xf numFmtId="0" fontId="0" fillId="15" borderId="1" xfId="0" applyFill="1" applyBorder="1" applyAlignment="1" applyProtection="1">
      <alignment vertical="center" wrapText="1"/>
      <protection locked="0"/>
    </xf>
    <xf numFmtId="0" fontId="0" fillId="15" borderId="1" xfId="0" applyFill="1" applyBorder="1" applyAlignment="1" applyProtection="1">
      <alignment horizontal="center" vertical="center"/>
      <protection locked="0"/>
    </xf>
    <xf numFmtId="165" fontId="0" fillId="15" borderId="1" xfId="0" applyNumberFormat="1" applyFill="1" applyBorder="1" applyAlignment="1" applyProtection="1">
      <alignment vertical="center" wrapText="1"/>
      <protection locked="0"/>
    </xf>
    <xf numFmtId="0" fontId="0" fillId="15" borderId="1" xfId="0" applyFill="1" applyBorder="1" applyAlignment="1" applyProtection="1">
      <alignment horizontal="center" vertical="center" wrapText="1"/>
      <protection locked="0"/>
    </xf>
    <xf numFmtId="0" fontId="0" fillId="0" borderId="0" xfId="0" applyProtection="1">
      <protection locked="0"/>
    </xf>
    <xf numFmtId="0" fontId="2" fillId="10" borderId="1" xfId="0" applyFont="1" applyFill="1" applyBorder="1" applyAlignment="1" applyProtection="1">
      <alignment horizontal="center" vertical="center" wrapText="1"/>
      <protection locked="0"/>
    </xf>
    <xf numFmtId="0" fontId="0" fillId="0" borderId="0" xfId="0" applyProtection="1"/>
    <xf numFmtId="0" fontId="3" fillId="2" borderId="1" xfId="0" applyFont="1" applyFill="1" applyBorder="1" applyAlignment="1" applyProtection="1">
      <alignment vertical="center"/>
    </xf>
    <xf numFmtId="0" fontId="3" fillId="3" borderId="1" xfId="0" applyFont="1" applyFill="1" applyBorder="1" applyAlignment="1" applyProtection="1">
      <alignment vertical="center"/>
    </xf>
    <xf numFmtId="0" fontId="3" fillId="4" borderId="1" xfId="0" applyFont="1" applyFill="1" applyBorder="1" applyAlignment="1" applyProtection="1">
      <alignment vertical="center"/>
    </xf>
    <xf numFmtId="0" fontId="2" fillId="7" borderId="1" xfId="0" applyFont="1" applyFill="1" applyBorder="1" applyAlignment="1" applyProtection="1">
      <alignment horizontal="center" vertical="center" wrapText="1"/>
    </xf>
    <xf numFmtId="0" fontId="2" fillId="8" borderId="1" xfId="0" applyFont="1" applyFill="1" applyBorder="1" applyAlignment="1" applyProtection="1">
      <alignment horizontal="center" vertical="center" wrapText="1"/>
    </xf>
    <xf numFmtId="0" fontId="2" fillId="9" borderId="1" xfId="0" applyFont="1" applyFill="1" applyBorder="1" applyAlignment="1" applyProtection="1">
      <alignment horizontal="center" vertical="center" wrapText="1"/>
    </xf>
    <xf numFmtId="0" fontId="2" fillId="10"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 xfId="0" applyBorder="1" applyAlignment="1" applyProtection="1">
      <alignment vertical="center" wrapText="1"/>
    </xf>
    <xf numFmtId="0" fontId="3" fillId="5" borderId="1" xfId="0" applyFont="1" applyFill="1" applyBorder="1" applyAlignment="1" applyProtection="1">
      <alignment vertical="center"/>
    </xf>
    <xf numFmtId="0" fontId="2" fillId="13" borderId="1" xfId="0" applyFont="1" applyFill="1" applyBorder="1" applyAlignment="1" applyProtection="1">
      <alignment horizontal="center" vertical="center" wrapText="1"/>
    </xf>
    <xf numFmtId="164" fontId="0" fillId="0" borderId="1" xfId="1" applyNumberFormat="1" applyFont="1" applyBorder="1" applyAlignment="1" applyProtection="1">
      <alignment horizontal="center" vertical="center" wrapText="1"/>
    </xf>
    <xf numFmtId="0" fontId="0" fillId="15" borderId="1" xfId="0" applyFill="1" applyBorder="1" applyAlignment="1" applyProtection="1">
      <alignment vertical="center" wrapText="1"/>
    </xf>
    <xf numFmtId="1" fontId="0" fillId="0" borderId="1" xfId="2" applyNumberFormat="1" applyFont="1" applyBorder="1" applyAlignment="1" applyProtection="1">
      <alignment horizontal="center" vertical="center" wrapText="1"/>
    </xf>
    <xf numFmtId="0" fontId="2" fillId="14" borderId="1" xfId="0" applyFont="1" applyFill="1" applyBorder="1" applyAlignment="1" applyProtection="1">
      <alignment horizontal="center" vertical="center" wrapText="1"/>
    </xf>
    <xf numFmtId="165" fontId="0" fillId="0" borderId="0" xfId="0" applyNumberFormat="1" applyProtection="1"/>
    <xf numFmtId="0" fontId="3" fillId="6" borderId="3" xfId="0" applyFont="1" applyFill="1" applyBorder="1" applyAlignment="1" applyProtection="1">
      <alignment vertical="center"/>
    </xf>
    <xf numFmtId="0" fontId="2" fillId="6" borderId="1" xfId="0" applyFont="1" applyFill="1" applyBorder="1" applyAlignment="1" applyProtection="1">
      <alignment horizontal="center" vertical="center" wrapText="1"/>
    </xf>
    <xf numFmtId="165" fontId="0" fillId="0" borderId="1" xfId="0" applyNumberFormat="1" applyBorder="1" applyAlignment="1" applyProtection="1">
      <alignment horizontal="center" vertical="center" wrapText="1"/>
    </xf>
    <xf numFmtId="1" fontId="0" fillId="0" borderId="1" xfId="0" applyNumberFormat="1" applyBorder="1" applyAlignment="1" applyProtection="1">
      <alignment horizontal="center" vertical="center" wrapText="1"/>
    </xf>
    <xf numFmtId="165" fontId="0" fillId="0" borderId="1" xfId="0" applyNumberFormat="1" applyBorder="1" applyAlignment="1" applyProtection="1">
      <alignment vertical="center" wrapText="1"/>
    </xf>
    <xf numFmtId="0" fontId="0" fillId="0" borderId="1" xfId="0" applyBorder="1" applyAlignment="1" applyProtection="1">
      <alignment horizontal="justify" vertical="center" wrapText="1"/>
    </xf>
    <xf numFmtId="0" fontId="6" fillId="0" borderId="0" xfId="0" applyFont="1" applyProtection="1">
      <protection locked="0"/>
    </xf>
    <xf numFmtId="0" fontId="10" fillId="15" borderId="0" xfId="0" applyFont="1" applyFill="1" applyAlignment="1" applyProtection="1">
      <alignment horizontal="center"/>
      <protection locked="0"/>
    </xf>
    <xf numFmtId="0" fontId="11" fillId="0" borderId="0" xfId="0" applyFont="1" applyAlignment="1" applyProtection="1">
      <alignment horizontal="center" vertical="center" wrapText="1"/>
      <protection locked="0"/>
    </xf>
    <xf numFmtId="0" fontId="0" fillId="0" borderId="1" xfId="0" applyBorder="1" applyProtection="1"/>
    <xf numFmtId="0" fontId="0" fillId="0" borderId="1" xfId="0" applyBorder="1" applyAlignment="1" applyProtection="1">
      <alignment horizontal="center" vertical="center"/>
    </xf>
    <xf numFmtId="0" fontId="9" fillId="3" borderId="5" xfId="0" applyFont="1" applyFill="1" applyBorder="1" applyAlignment="1" applyProtection="1">
      <alignment horizontal="center" vertical="center"/>
    </xf>
    <xf numFmtId="0" fontId="0" fillId="15" borderId="1" xfId="0" applyFill="1" applyBorder="1" applyAlignment="1" applyProtection="1">
      <alignment horizontal="center" vertical="center" wrapText="1"/>
    </xf>
    <xf numFmtId="1" fontId="0" fillId="0" borderId="1" xfId="2" applyNumberFormat="1" applyFont="1" applyBorder="1" applyAlignment="1" applyProtection="1">
      <alignment horizontal="center" vertical="center" wrapText="1"/>
      <protection locked="0"/>
    </xf>
    <xf numFmtId="0" fontId="0" fillId="0" borderId="0" xfId="0" pivotButton="1"/>
    <xf numFmtId="0" fontId="0" fillId="0" borderId="0" xfId="0" applyAlignment="1">
      <alignment horizontal="left"/>
    </xf>
    <xf numFmtId="41" fontId="0" fillId="0" borderId="0" xfId="0" applyNumberFormat="1"/>
    <xf numFmtId="10" fontId="0" fillId="0" borderId="0" xfId="0" applyNumberFormat="1"/>
    <xf numFmtId="9" fontId="11" fillId="0" borderId="0" xfId="2" applyFont="1"/>
    <xf numFmtId="0" fontId="2" fillId="0" borderId="1" xfId="0" applyFont="1" applyBorder="1" applyAlignment="1">
      <alignment horizontal="left"/>
    </xf>
    <xf numFmtId="0" fontId="2" fillId="0" borderId="1" xfId="0" applyFont="1" applyBorder="1" applyAlignment="1">
      <alignment horizontal="center"/>
    </xf>
    <xf numFmtId="0" fontId="2" fillId="0" borderId="1" xfId="0" applyFont="1" applyBorder="1" applyAlignment="1">
      <alignment horizontal="center" vertical="center"/>
    </xf>
    <xf numFmtId="9" fontId="0" fillId="0" borderId="1" xfId="2" applyFont="1" applyBorder="1"/>
    <xf numFmtId="9" fontId="0" fillId="0" borderId="1" xfId="0" applyNumberFormat="1" applyBorder="1"/>
    <xf numFmtId="9" fontId="11" fillId="0" borderId="1" xfId="2" applyFont="1" applyBorder="1"/>
    <xf numFmtId="9" fontId="11" fillId="0" borderId="1" xfId="0" applyNumberFormat="1" applyFont="1" applyBorder="1"/>
    <xf numFmtId="0" fontId="3" fillId="2" borderId="3" xfId="0" applyFont="1" applyFill="1" applyBorder="1" applyAlignment="1" applyProtection="1">
      <alignment vertical="center"/>
    </xf>
    <xf numFmtId="0" fontId="3" fillId="2" borderId="4" xfId="0" applyFont="1" applyFill="1" applyBorder="1" applyAlignment="1" applyProtection="1">
      <alignment vertical="center"/>
    </xf>
    <xf numFmtId="0" fontId="9" fillId="4" borderId="6" xfId="0" applyFont="1" applyFill="1" applyBorder="1" applyAlignment="1" applyProtection="1">
      <alignment vertical="center"/>
    </xf>
    <xf numFmtId="0" fontId="9" fillId="4" borderId="3" xfId="0" applyFont="1" applyFill="1" applyBorder="1" applyAlignment="1" applyProtection="1">
      <alignment vertical="center"/>
    </xf>
    <xf numFmtId="0" fontId="9" fillId="5" borderId="3" xfId="0" applyFont="1" applyFill="1" applyBorder="1" applyAlignment="1" applyProtection="1">
      <alignment vertical="center"/>
      <protection locked="0"/>
    </xf>
    <xf numFmtId="0" fontId="9" fillId="5" borderId="6" xfId="0" applyFont="1" applyFill="1" applyBorder="1" applyAlignment="1" applyProtection="1">
      <alignment vertical="center"/>
    </xf>
    <xf numFmtId="9" fontId="0" fillId="0" borderId="1" xfId="2" applyFont="1" applyBorder="1" applyAlignment="1" applyProtection="1">
      <alignment horizontal="center" vertical="center" wrapText="1"/>
    </xf>
    <xf numFmtId="3" fontId="0" fillId="0" borderId="1" xfId="0" applyNumberFormat="1" applyBorder="1" applyAlignment="1" applyProtection="1">
      <alignment horizontal="center" vertical="center" wrapText="1"/>
      <protection locked="0"/>
    </xf>
    <xf numFmtId="0" fontId="0" fillId="0" borderId="1" xfId="0" applyBorder="1" applyAlignment="1" applyProtection="1">
      <alignment horizontal="justify" vertical="top" wrapText="1"/>
      <protection locked="0"/>
    </xf>
    <xf numFmtId="0" fontId="15" fillId="0" borderId="1" xfId="0" applyFont="1" applyBorder="1" applyAlignment="1" applyProtection="1">
      <alignment horizontal="center" vertical="center" wrapText="1"/>
    </xf>
    <xf numFmtId="0" fontId="0" fillId="20" borderId="1" xfId="0" applyFill="1" applyBorder="1" applyProtection="1">
      <protection locked="0"/>
    </xf>
    <xf numFmtId="0" fontId="0" fillId="20" borderId="1" xfId="0" applyFill="1" applyBorder="1" applyAlignment="1" applyProtection="1">
      <alignment horizontal="justify" vertical="top" wrapText="1"/>
      <protection locked="0"/>
    </xf>
    <xf numFmtId="9" fontId="14" fillId="20" borderId="1" xfId="2" applyFont="1" applyFill="1" applyBorder="1" applyAlignment="1" applyProtection="1">
      <alignment horizontal="center" vertical="center" wrapText="1"/>
      <protection locked="0"/>
    </xf>
    <xf numFmtId="0" fontId="0" fillId="20" borderId="1" xfId="0" applyFill="1" applyBorder="1" applyAlignment="1" applyProtection="1">
      <alignment horizontal="center" vertical="center" wrapText="1"/>
      <protection locked="0"/>
    </xf>
    <xf numFmtId="9" fontId="14" fillId="0" borderId="1" xfId="2" applyFont="1" applyBorder="1" applyAlignment="1" applyProtection="1">
      <alignment horizontal="center" vertical="center" wrapText="1"/>
      <protection locked="0"/>
    </xf>
    <xf numFmtId="3" fontId="0" fillId="0" borderId="1" xfId="0" applyNumberFormat="1" applyBorder="1" applyAlignment="1" applyProtection="1">
      <alignment horizontal="center" vertical="center" wrapText="1"/>
    </xf>
    <xf numFmtId="0" fontId="9" fillId="5" borderId="3" xfId="0" applyFont="1" applyFill="1" applyBorder="1" applyAlignment="1" applyProtection="1">
      <alignment vertical="center"/>
    </xf>
    <xf numFmtId="0" fontId="0" fillId="0" borderId="1" xfId="0" applyBorder="1" applyAlignment="1" applyProtection="1">
      <alignment wrapText="1"/>
    </xf>
    <xf numFmtId="42" fontId="0" fillId="0" borderId="1" xfId="3" applyFont="1" applyBorder="1" applyAlignment="1" applyProtection="1">
      <alignment horizontal="center" vertical="center" wrapText="1"/>
    </xf>
    <xf numFmtId="0" fontId="0" fillId="0" borderId="1" xfId="0" applyBorder="1" applyAlignment="1" applyProtection="1">
      <alignment horizontal="left" vertical="center" wrapText="1"/>
    </xf>
    <xf numFmtId="0" fontId="19" fillId="0" borderId="1" xfId="0" applyFont="1" applyBorder="1" applyAlignment="1" applyProtection="1">
      <alignment vertical="center" wrapText="1"/>
    </xf>
    <xf numFmtId="1" fontId="19" fillId="0" borderId="1" xfId="2" applyNumberFormat="1" applyFont="1" applyBorder="1" applyAlignment="1" applyProtection="1">
      <alignment horizontal="center" vertical="center" wrapText="1"/>
    </xf>
    <xf numFmtId="0" fontId="0" fillId="0" borderId="1" xfId="0" applyBorder="1" applyAlignment="1" applyProtection="1">
      <alignment vertical="center"/>
    </xf>
    <xf numFmtId="0" fontId="0" fillId="0" borderId="1" xfId="0" applyBorder="1" applyAlignment="1" applyProtection="1">
      <alignment vertical="center"/>
      <protection locked="0"/>
    </xf>
    <xf numFmtId="0" fontId="0" fillId="19" borderId="1" xfId="0" applyFill="1" applyBorder="1" applyAlignment="1" applyProtection="1">
      <alignment horizontal="center" vertical="center" wrapText="1"/>
    </xf>
    <xf numFmtId="4" fontId="0" fillId="0" borderId="1" xfId="0" applyNumberFormat="1" applyBorder="1" applyAlignment="1" applyProtection="1">
      <alignment horizontal="center" vertical="center" wrapText="1"/>
      <protection locked="0"/>
    </xf>
    <xf numFmtId="0" fontId="21" fillId="0" borderId="1" xfId="0" applyFont="1" applyBorder="1" applyAlignment="1" applyProtection="1">
      <alignment vertical="center" wrapText="1"/>
    </xf>
    <xf numFmtId="0" fontId="0" fillId="0" borderId="1" xfId="0" applyFont="1" applyBorder="1" applyAlignment="1" applyProtection="1">
      <alignment vertical="center" wrapText="1"/>
    </xf>
    <xf numFmtId="0" fontId="0" fillId="0" borderId="1" xfId="0" applyFill="1" applyBorder="1" applyAlignment="1" applyProtection="1">
      <alignment vertical="center" wrapText="1"/>
    </xf>
    <xf numFmtId="0" fontId="0" fillId="0" borderId="1" xfId="0" applyFont="1" applyBorder="1" applyAlignment="1" applyProtection="1">
      <alignment horizontal="center" vertical="center" wrapText="1"/>
    </xf>
    <xf numFmtId="41" fontId="0" fillId="0" borderId="1" xfId="9" applyFont="1" applyBorder="1" applyAlignment="1" applyProtection="1">
      <alignment horizontal="center" vertical="center" wrapText="1"/>
    </xf>
    <xf numFmtId="0" fontId="0" fillId="0" borderId="0" xfId="0" applyAlignment="1" applyProtection="1">
      <alignment horizontal="center" vertical="center"/>
      <protection locked="0"/>
    </xf>
    <xf numFmtId="0" fontId="19" fillId="0" borderId="1" xfId="0"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41" fontId="15" fillId="0" borderId="1" xfId="9" applyFont="1" applyBorder="1" applyAlignment="1" applyProtection="1">
      <alignment horizontal="center" vertical="center" wrapText="1"/>
    </xf>
    <xf numFmtId="0" fontId="0" fillId="0" borderId="1" xfId="0" applyBorder="1" applyAlignment="1" applyProtection="1">
      <alignment horizontal="center"/>
    </xf>
    <xf numFmtId="0" fontId="0" fillId="0" borderId="7" xfId="0" applyBorder="1" applyAlignment="1" applyProtection="1">
      <alignment vertical="center" wrapText="1"/>
    </xf>
    <xf numFmtId="0" fontId="0" fillId="0" borderId="7" xfId="0" applyBorder="1" applyAlignment="1" applyProtection="1">
      <alignment horizontal="center"/>
    </xf>
    <xf numFmtId="0" fontId="0" fillId="0" borderId="7" xfId="0" applyBorder="1" applyProtection="1"/>
    <xf numFmtId="0" fontId="0" fillId="0" borderId="7" xfId="0" applyBorder="1" applyProtection="1">
      <protection locked="0"/>
    </xf>
    <xf numFmtId="0" fontId="0" fillId="0" borderId="7" xfId="0" applyBorder="1" applyAlignment="1" applyProtection="1">
      <alignment horizontal="center" vertical="center" wrapText="1"/>
    </xf>
    <xf numFmtId="0" fontId="0" fillId="0" borderId="8" xfId="0" applyBorder="1" applyAlignment="1" applyProtection="1">
      <alignment vertical="center" wrapText="1"/>
    </xf>
    <xf numFmtId="0" fontId="0" fillId="0" borderId="8" xfId="0" applyBorder="1" applyAlignment="1" applyProtection="1">
      <alignment horizontal="center"/>
    </xf>
    <xf numFmtId="0" fontId="0" fillId="0" borderId="8" xfId="0" applyBorder="1" applyProtection="1"/>
    <xf numFmtId="0" fontId="0" fillId="0" borderId="0" xfId="0" applyBorder="1" applyProtection="1"/>
    <xf numFmtId="0" fontId="0" fillId="0" borderId="0" xfId="0" applyBorder="1" applyProtection="1">
      <protection locked="0"/>
    </xf>
    <xf numFmtId="0" fontId="0" fillId="0" borderId="7" xfId="0" applyBorder="1" applyAlignment="1" applyProtection="1">
      <alignment horizontal="center" vertical="center" wrapText="1"/>
      <protection locked="0"/>
    </xf>
    <xf numFmtId="0" fontId="15" fillId="0" borderId="8" xfId="0" applyFont="1" applyBorder="1" applyAlignment="1" applyProtection="1">
      <alignment horizontal="center"/>
    </xf>
    <xf numFmtId="0" fontId="0" fillId="0" borderId="8" xfId="0" applyBorder="1" applyAlignment="1" applyProtection="1">
      <alignment horizontal="center" vertical="center" wrapText="1"/>
    </xf>
    <xf numFmtId="0" fontId="0" fillId="0" borderId="8" xfId="0" applyBorder="1" applyProtection="1">
      <protection locked="0"/>
    </xf>
    <xf numFmtId="0" fontId="0" fillId="0" borderId="8" xfId="0" applyBorder="1" applyAlignment="1" applyProtection="1">
      <alignment horizontal="center" vertical="center" wrapText="1"/>
      <protection locked="0"/>
    </xf>
    <xf numFmtId="0" fontId="15" fillId="0" borderId="1" xfId="0" applyFont="1" applyBorder="1" applyAlignment="1" applyProtection="1">
      <alignment vertical="center" wrapText="1"/>
    </xf>
    <xf numFmtId="41" fontId="19" fillId="0" borderId="1" xfId="9" applyFont="1" applyBorder="1" applyAlignment="1" applyProtection="1">
      <alignment horizontal="center" vertical="center" wrapText="1"/>
    </xf>
    <xf numFmtId="1" fontId="15" fillId="0" borderId="1" xfId="2" applyNumberFormat="1" applyFont="1" applyBorder="1" applyAlignment="1" applyProtection="1">
      <alignment horizontal="center" vertical="center" wrapText="1"/>
    </xf>
    <xf numFmtId="0" fontId="19" fillId="0" borderId="1" xfId="0" applyFont="1" applyBorder="1" applyAlignment="1" applyProtection="1">
      <alignment vertical="center" wrapText="1"/>
      <protection locked="0"/>
    </xf>
    <xf numFmtId="0" fontId="0" fillId="0" borderId="1" xfId="0" applyBorder="1" applyAlignment="1" applyProtection="1">
      <alignment horizontal="center"/>
      <protection locked="0"/>
    </xf>
    <xf numFmtId="0" fontId="19" fillId="15" borderId="1" xfId="0" applyFont="1" applyFill="1" applyBorder="1" applyAlignment="1" applyProtection="1">
      <alignment horizontal="justify" vertical="center" wrapText="1"/>
    </xf>
    <xf numFmtId="0" fontId="19" fillId="15" borderId="1" xfId="0" applyFont="1" applyFill="1" applyBorder="1" applyAlignment="1" applyProtection="1">
      <alignment vertical="center" wrapText="1"/>
    </xf>
    <xf numFmtId="9" fontId="19" fillId="15" borderId="1" xfId="2" applyFont="1" applyFill="1" applyBorder="1" applyAlignment="1" applyProtection="1">
      <alignment horizontal="center" vertical="center" wrapText="1"/>
    </xf>
    <xf numFmtId="0" fontId="0" fillId="15" borderId="0" xfId="0" applyFill="1" applyProtection="1">
      <protection locked="0"/>
    </xf>
    <xf numFmtId="0" fontId="19" fillId="15" borderId="1" xfId="0" applyFont="1" applyFill="1" applyBorder="1" applyAlignment="1" applyProtection="1">
      <alignment horizontal="justify" vertical="top" wrapText="1"/>
    </xf>
    <xf numFmtId="0" fontId="0" fillId="15" borderId="1" xfId="0" applyFill="1" applyBorder="1" applyAlignment="1" applyProtection="1">
      <alignment vertical="top" wrapText="1"/>
    </xf>
    <xf numFmtId="9" fontId="0" fillId="15" borderId="1" xfId="2" applyFont="1" applyFill="1" applyBorder="1" applyAlignment="1" applyProtection="1">
      <alignment horizontal="center" vertical="center" wrapText="1"/>
    </xf>
    <xf numFmtId="0" fontId="0" fillId="15" borderId="1" xfId="0" applyFill="1" applyBorder="1" applyProtection="1">
      <protection locked="0"/>
    </xf>
    <xf numFmtId="0" fontId="0" fillId="15" borderId="1" xfId="0" applyFill="1" applyBorder="1" applyAlignment="1" applyProtection="1">
      <alignment wrapText="1"/>
      <protection locked="0"/>
    </xf>
    <xf numFmtId="9" fontId="14" fillId="15" borderId="1" xfId="2" applyFont="1" applyFill="1" applyBorder="1" applyAlignment="1" applyProtection="1">
      <alignment horizontal="center" vertical="center" wrapText="1"/>
      <protection locked="0"/>
    </xf>
    <xf numFmtId="0" fontId="0" fillId="15" borderId="1" xfId="0" applyFill="1" applyBorder="1" applyAlignment="1" applyProtection="1">
      <alignment horizontal="justify" vertical="top" wrapText="1"/>
    </xf>
    <xf numFmtId="0" fontId="19" fillId="0" borderId="1" xfId="0" applyFont="1" applyBorder="1" applyAlignment="1" applyProtection="1">
      <alignment horizontal="justify" vertical="center" wrapText="1"/>
    </xf>
    <xf numFmtId="9" fontId="19" fillId="0" borderId="1" xfId="2" applyFont="1" applyBorder="1" applyAlignment="1" applyProtection="1">
      <alignment horizontal="center" vertical="center" wrapText="1"/>
    </xf>
    <xf numFmtId="0" fontId="19" fillId="0" borderId="1" xfId="0" applyFont="1" applyFill="1" applyBorder="1" applyAlignment="1" applyProtection="1">
      <alignment vertical="center" wrapText="1"/>
    </xf>
    <xf numFmtId="9" fontId="0" fillId="15" borderId="1" xfId="0" applyNumberFormat="1" applyFill="1" applyBorder="1" applyAlignment="1" applyProtection="1">
      <alignment horizontal="center" vertical="center"/>
    </xf>
    <xf numFmtId="168" fontId="0" fillId="15" borderId="1" xfId="0" applyNumberFormat="1" applyFill="1" applyBorder="1" applyAlignment="1" applyProtection="1">
      <alignment horizontal="center" vertical="center"/>
    </xf>
    <xf numFmtId="1" fontId="0" fillId="15" borderId="1" xfId="2" applyNumberFormat="1" applyFont="1" applyFill="1" applyBorder="1" applyAlignment="1" applyProtection="1">
      <alignment horizontal="center" vertical="center" wrapText="1"/>
    </xf>
    <xf numFmtId="0" fontId="0" fillId="15" borderId="1" xfId="0" applyFill="1" applyBorder="1" applyProtection="1"/>
    <xf numFmtId="0" fontId="0" fillId="22" borderId="1" xfId="0" applyFill="1" applyBorder="1" applyAlignment="1" applyProtection="1">
      <alignment horizontal="center" vertical="center" wrapText="1"/>
    </xf>
    <xf numFmtId="0" fontId="0" fillId="22" borderId="1" xfId="0" applyFill="1" applyBorder="1" applyAlignment="1" applyProtection="1">
      <alignment vertical="center" wrapText="1"/>
    </xf>
    <xf numFmtId="1" fontId="0" fillId="22" borderId="1" xfId="2" applyNumberFormat="1" applyFont="1" applyFill="1" applyBorder="1" applyAlignment="1" applyProtection="1">
      <alignment horizontal="center" vertical="center" wrapText="1"/>
    </xf>
    <xf numFmtId="0" fontId="0" fillId="22" borderId="1" xfId="0" applyFill="1" applyBorder="1" applyAlignment="1" applyProtection="1">
      <alignment horizontal="center" vertical="center" wrapText="1"/>
      <protection locked="0"/>
    </xf>
    <xf numFmtId="0" fontId="0" fillId="15" borderId="1" xfId="0" applyFill="1" applyBorder="1" applyAlignment="1" applyProtection="1">
      <alignment horizontal="center" vertical="center"/>
    </xf>
    <xf numFmtId="0" fontId="19" fillId="0" borderId="1" xfId="0" applyFont="1" applyBorder="1" applyAlignment="1" applyProtection="1">
      <alignment horizontal="center" vertical="center" wrapText="1"/>
    </xf>
    <xf numFmtId="0" fontId="0" fillId="20" borderId="1" xfId="0" applyFill="1" applyBorder="1" applyAlignment="1" applyProtection="1">
      <alignment wrapText="1"/>
      <protection locked="0"/>
    </xf>
    <xf numFmtId="0" fontId="0" fillId="15" borderId="1" xfId="0" applyFill="1" applyBorder="1" applyAlignment="1" applyProtection="1">
      <alignment horizontal="justify" vertical="top" wrapText="1"/>
      <protection locked="0"/>
    </xf>
    <xf numFmtId="0" fontId="19" fillId="23" borderId="1" xfId="0" applyFont="1" applyFill="1" applyBorder="1" applyAlignment="1" applyProtection="1">
      <alignment vertical="center" wrapText="1"/>
    </xf>
    <xf numFmtId="0" fontId="0" fillId="15" borderId="1" xfId="0" applyFill="1" applyBorder="1" applyAlignment="1" applyProtection="1">
      <alignment horizontal="justify" vertical="center" wrapText="1"/>
    </xf>
    <xf numFmtId="9" fontId="0" fillId="15" borderId="1" xfId="0" applyNumberFormat="1" applyFill="1" applyBorder="1" applyAlignment="1" applyProtection="1">
      <alignment horizontal="center" vertical="center" wrapText="1"/>
      <protection locked="0"/>
    </xf>
    <xf numFmtId="0" fontId="0" fillId="15" borderId="1" xfId="0" applyFill="1" applyBorder="1" applyAlignment="1" applyProtection="1">
      <alignment horizontal="justify" vertical="top"/>
      <protection locked="0"/>
    </xf>
    <xf numFmtId="0" fontId="0" fillId="15" borderId="9" xfId="0" applyFill="1" applyBorder="1" applyAlignment="1" applyProtection="1">
      <alignment vertical="center" wrapText="1"/>
    </xf>
    <xf numFmtId="1" fontId="0" fillId="15" borderId="9" xfId="2" applyNumberFormat="1" applyFont="1" applyFill="1" applyBorder="1" applyAlignment="1" applyProtection="1">
      <alignment horizontal="center" vertical="center" wrapText="1"/>
    </xf>
    <xf numFmtId="166" fontId="0" fillId="15" borderId="1" xfId="2" applyNumberFormat="1" applyFont="1" applyFill="1" applyBorder="1" applyAlignment="1" applyProtection="1">
      <alignment horizontal="center" vertical="center" wrapText="1"/>
    </xf>
    <xf numFmtId="0" fontId="0" fillId="24" borderId="1" xfId="0" applyFill="1" applyBorder="1" applyAlignment="1" applyProtection="1">
      <alignment horizontal="center" vertical="center" wrapText="1"/>
    </xf>
    <xf numFmtId="10" fontId="0" fillId="15" borderId="1" xfId="0" applyNumberFormat="1" applyFill="1" applyBorder="1" applyAlignment="1" applyProtection="1">
      <alignment horizontal="center" vertical="center" wrapText="1"/>
      <protection locked="0"/>
    </xf>
    <xf numFmtId="171" fontId="0" fillId="0" borderId="1" xfId="0" applyNumberFormat="1" applyBorder="1" applyAlignment="1" applyProtection="1">
      <alignment horizontal="justify" vertical="top" wrapText="1"/>
      <protection locked="0"/>
    </xf>
    <xf numFmtId="0" fontId="0" fillId="15" borderId="1" xfId="0" applyFill="1" applyBorder="1" applyAlignment="1" applyProtection="1">
      <alignment vertical="center"/>
    </xf>
    <xf numFmtId="0" fontId="25" fillId="25" borderId="1" xfId="0" applyFont="1" applyFill="1" applyBorder="1" applyAlignment="1" applyProtection="1">
      <alignment horizontal="center" vertical="center" wrapText="1"/>
    </xf>
    <xf numFmtId="0" fontId="8" fillId="0" borderId="1" xfId="0" applyFont="1" applyFill="1" applyBorder="1" applyAlignment="1" applyProtection="1">
      <alignment vertical="center" wrapText="1"/>
    </xf>
    <xf numFmtId="0" fontId="8" fillId="0" borderId="1" xfId="0" applyFont="1" applyFill="1" applyBorder="1" applyAlignment="1" applyProtection="1">
      <alignment horizontal="center" vertical="center" wrapText="1"/>
    </xf>
    <xf numFmtId="0" fontId="8" fillId="21" borderId="1" xfId="0" applyFont="1" applyFill="1" applyBorder="1" applyAlignment="1" applyProtection="1">
      <alignment horizontal="center" vertical="center" wrapText="1"/>
    </xf>
    <xf numFmtId="0" fontId="8" fillId="0" borderId="1"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xf>
    <xf numFmtId="41" fontId="8" fillId="0" borderId="1" xfId="9" applyFont="1" applyFill="1" applyBorder="1" applyAlignment="1" applyProtection="1">
      <alignment horizontal="center" vertical="center" wrapText="1"/>
      <protection locked="0"/>
    </xf>
    <xf numFmtId="10" fontId="8" fillId="0" borderId="1" xfId="2" applyNumberFormat="1" applyFont="1" applyFill="1" applyBorder="1" applyAlignment="1" applyProtection="1">
      <alignment horizontal="center" vertical="center" wrapText="1"/>
      <protection locked="0"/>
    </xf>
    <xf numFmtId="0" fontId="25" fillId="0" borderId="1" xfId="0" applyFont="1" applyFill="1" applyBorder="1" applyAlignment="1" applyProtection="1">
      <alignment vertical="center" wrapText="1"/>
    </xf>
    <xf numFmtId="9" fontId="8" fillId="0" borderId="1" xfId="2" applyFont="1" applyFill="1" applyBorder="1" applyAlignment="1" applyProtection="1">
      <alignment horizontal="center" vertical="center" wrapText="1"/>
    </xf>
    <xf numFmtId="10" fontId="8"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wrapText="1"/>
    </xf>
    <xf numFmtId="0" fontId="8" fillId="0" borderId="1" xfId="0" applyFont="1" applyFill="1" applyBorder="1" applyAlignment="1" applyProtection="1">
      <alignment horizontal="center" vertical="center" wrapText="1"/>
      <protection locked="0"/>
    </xf>
    <xf numFmtId="1" fontId="8" fillId="0" borderId="1" xfId="0" applyNumberFormat="1" applyFont="1" applyFill="1" applyBorder="1" applyAlignment="1" applyProtection="1">
      <alignment horizontal="center" vertical="center" wrapText="1"/>
      <protection locked="0"/>
    </xf>
    <xf numFmtId="1" fontId="8" fillId="0" borderId="1" xfId="2" applyNumberFormat="1" applyFont="1" applyFill="1" applyBorder="1" applyAlignment="1" applyProtection="1">
      <alignment horizontal="center" vertical="center" wrapText="1"/>
    </xf>
    <xf numFmtId="0" fontId="8" fillId="0" borderId="1" xfId="0" applyFont="1" applyFill="1" applyBorder="1" applyAlignment="1" applyProtection="1">
      <alignment vertical="center" wrapText="1"/>
      <protection locked="0"/>
    </xf>
    <xf numFmtId="41" fontId="8" fillId="0" borderId="1" xfId="9" applyFont="1" applyFill="1" applyBorder="1" applyAlignment="1" applyProtection="1">
      <alignment horizontal="center" vertical="center" wrapText="1"/>
    </xf>
    <xf numFmtId="0" fontId="8" fillId="0" borderId="10" xfId="0" applyFont="1" applyFill="1" applyBorder="1" applyAlignment="1" applyProtection="1">
      <alignment vertical="center" wrapText="1"/>
    </xf>
    <xf numFmtId="41" fontId="8" fillId="0" borderId="1" xfId="0" applyNumberFormat="1" applyFont="1" applyFill="1" applyBorder="1" applyAlignment="1" applyProtection="1">
      <alignment horizontal="left" vertical="center" wrapText="1"/>
      <protection locked="0"/>
    </xf>
    <xf numFmtId="3" fontId="8" fillId="0" borderId="1" xfId="0" applyNumberFormat="1" applyFont="1" applyFill="1" applyBorder="1" applyAlignment="1" applyProtection="1">
      <alignment vertical="center" wrapText="1"/>
    </xf>
    <xf numFmtId="0" fontId="8" fillId="0" borderId="1" xfId="0" applyFont="1" applyBorder="1" applyAlignment="1" applyProtection="1">
      <alignment vertical="center" wrapText="1"/>
    </xf>
    <xf numFmtId="3" fontId="8" fillId="0" borderId="1" xfId="0" applyNumberFormat="1" applyFont="1" applyFill="1" applyBorder="1" applyAlignment="1" applyProtection="1">
      <alignment horizontal="center" vertical="center" wrapText="1"/>
      <protection locked="0"/>
    </xf>
    <xf numFmtId="3" fontId="14" fillId="0" borderId="1" xfId="0" applyNumberFormat="1" applyFont="1" applyFill="1" applyBorder="1" applyAlignment="1" applyProtection="1">
      <alignment horizontal="center" vertical="center" wrapText="1"/>
      <protection locked="0"/>
    </xf>
    <xf numFmtId="168" fontId="8" fillId="0" borderId="1" xfId="2"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wrapText="1"/>
    </xf>
    <xf numFmtId="0" fontId="8" fillId="0" borderId="0" xfId="0" applyFont="1" applyFill="1" applyAlignment="1" applyProtection="1">
      <alignment wrapText="1"/>
    </xf>
    <xf numFmtId="0" fontId="8" fillId="21" borderId="1" xfId="0" applyFont="1" applyFill="1" applyBorder="1" applyAlignment="1" applyProtection="1">
      <alignment vertical="center" wrapText="1"/>
    </xf>
    <xf numFmtId="0" fontId="6" fillId="0" borderId="1" xfId="0" applyFont="1" applyFill="1" applyBorder="1" applyAlignment="1" applyProtection="1">
      <alignment vertical="center" wrapText="1"/>
    </xf>
    <xf numFmtId="0" fontId="25" fillId="0" borderId="1" xfId="0" applyFont="1" applyFill="1" applyBorder="1" applyAlignment="1" applyProtection="1">
      <alignment horizontal="center" vertical="center" wrapText="1"/>
    </xf>
    <xf numFmtId="0" fontId="8" fillId="0" borderId="1" xfId="0" applyFont="1" applyBorder="1" applyAlignment="1" applyProtection="1">
      <alignment horizontal="center" vertical="center" wrapText="1"/>
      <protection locked="0"/>
    </xf>
    <xf numFmtId="0" fontId="8" fillId="0" borderId="1" xfId="0" applyFont="1" applyFill="1" applyBorder="1" applyAlignment="1" applyProtection="1">
      <alignment horizontal="justify" vertical="center" wrapText="1"/>
    </xf>
    <xf numFmtId="2" fontId="8" fillId="0" borderId="1" xfId="2" applyNumberFormat="1"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xf>
    <xf numFmtId="0" fontId="16" fillId="0" borderId="1" xfId="0" applyFont="1" applyFill="1" applyBorder="1" applyAlignment="1" applyProtection="1">
      <alignment vertical="center" wrapText="1"/>
    </xf>
    <xf numFmtId="0" fontId="18" fillId="0" borderId="1" xfId="0" applyFont="1" applyFill="1" applyBorder="1" applyAlignment="1" applyProtection="1">
      <alignment vertical="center" wrapText="1"/>
    </xf>
    <xf numFmtId="0" fontId="17" fillId="0" borderId="1" xfId="0" applyFont="1" applyFill="1" applyBorder="1" applyAlignment="1" applyProtection="1">
      <alignment horizontal="center" vertical="center" wrapText="1"/>
      <protection locked="0"/>
    </xf>
    <xf numFmtId="1" fontId="17" fillId="0" borderId="1" xfId="0" applyNumberFormat="1" applyFont="1" applyFill="1" applyBorder="1" applyAlignment="1" applyProtection="1">
      <alignment horizontal="center" vertical="center" wrapText="1"/>
      <protection locked="0"/>
    </xf>
    <xf numFmtId="3" fontId="17" fillId="0" borderId="1" xfId="0" applyNumberFormat="1"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17" fillId="0" borderId="1" xfId="0" applyFont="1" applyBorder="1" applyAlignment="1" applyProtection="1">
      <alignment vertical="center" wrapText="1"/>
    </xf>
    <xf numFmtId="0" fontId="16" fillId="0" borderId="1" xfId="0" applyFont="1" applyFill="1" applyBorder="1" applyAlignment="1" applyProtection="1">
      <alignment horizontal="center" vertical="center" wrapText="1"/>
      <protection locked="0"/>
    </xf>
    <xf numFmtId="9" fontId="16" fillId="0" borderId="1" xfId="2" applyFont="1" applyFill="1" applyBorder="1" applyAlignment="1" applyProtection="1">
      <alignment horizontal="center" vertical="center" wrapText="1"/>
    </xf>
    <xf numFmtId="0" fontId="16" fillId="0" borderId="1" xfId="0" applyFont="1" applyFill="1" applyBorder="1" applyAlignment="1" applyProtection="1">
      <alignment vertical="center" wrapText="1"/>
      <protection locked="0"/>
    </xf>
    <xf numFmtId="0" fontId="16" fillId="0" borderId="1" xfId="0" applyFont="1" applyFill="1" applyBorder="1" applyProtection="1"/>
    <xf numFmtId="0" fontId="16" fillId="0" borderId="1" xfId="0" applyFont="1" applyFill="1" applyBorder="1" applyAlignment="1" applyProtection="1">
      <alignment horizontal="left" vertical="center" wrapText="1"/>
      <protection locked="0"/>
    </xf>
    <xf numFmtId="41" fontId="16" fillId="0" borderId="1" xfId="9" applyFont="1" applyFill="1" applyBorder="1" applyAlignment="1" applyProtection="1">
      <alignment horizontal="center" vertical="center" wrapText="1"/>
    </xf>
    <xf numFmtId="0" fontId="16" fillId="0" borderId="1" xfId="0" applyFont="1" applyFill="1" applyBorder="1" applyAlignment="1" applyProtection="1">
      <alignment wrapText="1"/>
      <protection locked="0"/>
    </xf>
    <xf numFmtId="3" fontId="0" fillId="0" borderId="1" xfId="0" applyNumberFormat="1" applyFill="1" applyBorder="1" applyAlignment="1" applyProtection="1">
      <alignment horizontal="center" vertical="center" wrapText="1"/>
      <protection locked="0"/>
    </xf>
    <xf numFmtId="0" fontId="16" fillId="0" borderId="1" xfId="9" applyNumberFormat="1" applyFont="1" applyFill="1" applyBorder="1" applyAlignment="1" applyProtection="1">
      <alignment horizontal="center" vertical="center" wrapText="1"/>
    </xf>
    <xf numFmtId="0" fontId="17" fillId="0" borderId="1" xfId="0" applyFont="1" applyFill="1" applyBorder="1" applyProtection="1"/>
    <xf numFmtId="0" fontId="17" fillId="0" borderId="0" xfId="0" applyFont="1" applyFill="1" applyProtection="1">
      <protection locked="0"/>
    </xf>
    <xf numFmtId="9" fontId="18" fillId="0" borderId="1" xfId="2" applyFont="1" applyFill="1" applyBorder="1" applyAlignment="1" applyProtection="1">
      <alignment horizontal="center" vertical="center" wrapText="1"/>
    </xf>
    <xf numFmtId="0" fontId="18" fillId="0" borderId="1" xfId="0" applyFont="1" applyFill="1" applyBorder="1" applyAlignment="1" applyProtection="1">
      <alignment vertical="center" wrapText="1"/>
      <protection locked="0"/>
    </xf>
    <xf numFmtId="0" fontId="26" fillId="0" borderId="1" xfId="0" applyFont="1" applyFill="1" applyBorder="1" applyProtection="1"/>
    <xf numFmtId="172" fontId="16" fillId="0" borderId="1" xfId="9" applyNumberFormat="1" applyFont="1" applyFill="1" applyBorder="1" applyAlignment="1" applyProtection="1">
      <alignment horizontal="center" vertical="center" wrapText="1"/>
    </xf>
    <xf numFmtId="41" fontId="16" fillId="0" borderId="1" xfId="9" applyFont="1" applyFill="1" applyBorder="1" applyAlignment="1" applyProtection="1">
      <alignment vertical="center" wrapText="1"/>
    </xf>
    <xf numFmtId="41" fontId="18" fillId="0" borderId="1" xfId="9" applyFont="1" applyFill="1" applyBorder="1" applyAlignment="1" applyProtection="1">
      <alignment horizontal="center" vertical="center" wrapText="1"/>
    </xf>
    <xf numFmtId="0" fontId="14" fillId="0" borderId="0" xfId="0" applyFont="1" applyAlignment="1" applyProtection="1">
      <alignment vertical="center" wrapText="1"/>
    </xf>
    <xf numFmtId="0" fontId="0" fillId="0" borderId="1" xfId="0" applyFill="1" applyBorder="1" applyAlignment="1" applyProtection="1">
      <alignment horizontal="center" vertical="center" wrapText="1"/>
    </xf>
    <xf numFmtId="2" fontId="0" fillId="0" borderId="1" xfId="2" applyNumberFormat="1" applyFont="1" applyBorder="1" applyAlignment="1" applyProtection="1">
      <alignment horizontal="center" vertical="center" wrapText="1"/>
    </xf>
    <xf numFmtId="0" fontId="14" fillId="0" borderId="0" xfId="0" applyFont="1" applyFill="1" applyAlignment="1" applyProtection="1">
      <alignment vertical="center" wrapText="1"/>
    </xf>
    <xf numFmtId="0" fontId="0" fillId="0" borderId="1" xfId="0" applyFill="1" applyBorder="1" applyAlignment="1" applyProtection="1">
      <alignment horizontal="center" vertical="center" wrapText="1"/>
      <protection locked="0"/>
    </xf>
    <xf numFmtId="2" fontId="0" fillId="0" borderId="1" xfId="2" applyNumberFormat="1" applyFont="1" applyFill="1" applyBorder="1" applyAlignment="1" applyProtection="1">
      <alignment horizontal="center" vertical="center" wrapText="1"/>
    </xf>
    <xf numFmtId="0" fontId="15" fillId="0" borderId="1" xfId="0" applyFont="1" applyFill="1" applyBorder="1" applyAlignment="1" applyProtection="1">
      <alignment vertical="center" wrapText="1"/>
    </xf>
    <xf numFmtId="0" fontId="0" fillId="0" borderId="0" xfId="0" applyFill="1" applyProtection="1">
      <protection locked="0"/>
    </xf>
    <xf numFmtId="0" fontId="0" fillId="17" borderId="1" xfId="0" applyFill="1" applyBorder="1" applyAlignment="1" applyProtection="1">
      <alignment horizontal="center" vertical="center" wrapText="1"/>
    </xf>
    <xf numFmtId="0" fontId="0" fillId="17" borderId="1" xfId="0" applyFill="1" applyBorder="1" applyAlignment="1" applyProtection="1">
      <alignment vertical="center" wrapText="1"/>
    </xf>
    <xf numFmtId="0" fontId="14" fillId="17" borderId="0" xfId="0" applyFont="1" applyFill="1" applyAlignment="1" applyProtection="1">
      <alignment vertical="center" wrapText="1"/>
    </xf>
    <xf numFmtId="3" fontId="0" fillId="17" borderId="1" xfId="0" applyNumberFormat="1" applyFill="1" applyBorder="1" applyAlignment="1" applyProtection="1">
      <alignment horizontal="center" vertical="center" wrapText="1"/>
      <protection locked="0"/>
    </xf>
    <xf numFmtId="0" fontId="0" fillId="17" borderId="1" xfId="0" applyFill="1" applyBorder="1" applyAlignment="1" applyProtection="1">
      <alignment horizontal="center" vertical="center" wrapText="1"/>
      <protection locked="0"/>
    </xf>
    <xf numFmtId="2" fontId="19" fillId="17" borderId="1" xfId="2" applyNumberFormat="1" applyFont="1" applyFill="1" applyBorder="1" applyAlignment="1" applyProtection="1">
      <alignment horizontal="center" vertical="center" wrapText="1"/>
    </xf>
    <xf numFmtId="2" fontId="0" fillId="17" borderId="1" xfId="2" applyNumberFormat="1" applyFont="1" applyFill="1" applyBorder="1" applyAlignment="1" applyProtection="1">
      <alignment horizontal="center" vertical="center" wrapText="1"/>
    </xf>
    <xf numFmtId="0" fontId="15" fillId="17" borderId="1" xfId="0" applyFont="1" applyFill="1" applyBorder="1" applyAlignment="1" applyProtection="1">
      <alignment vertical="center" wrapText="1"/>
    </xf>
    <xf numFmtId="0" fontId="0" fillId="17" borderId="0" xfId="0" applyFill="1" applyProtection="1">
      <protection locked="0"/>
    </xf>
    <xf numFmtId="0" fontId="19" fillId="0" borderId="1" xfId="0" applyFont="1" applyBorder="1" applyAlignment="1" applyProtection="1">
      <alignment wrapText="1"/>
      <protection locked="0"/>
    </xf>
    <xf numFmtId="0" fontId="19" fillId="0" borderId="1" xfId="0" applyFont="1" applyBorder="1" applyAlignment="1" applyProtection="1">
      <alignment horizontal="center" vertical="center" wrapText="1"/>
      <protection locked="0"/>
    </xf>
    <xf numFmtId="2" fontId="19" fillId="0" borderId="1" xfId="2" applyNumberFormat="1" applyFont="1" applyBorder="1" applyAlignment="1" applyProtection="1">
      <alignment horizontal="center" vertical="center" wrapText="1"/>
    </xf>
    <xf numFmtId="168" fontId="19" fillId="0" borderId="1" xfId="2" applyNumberFormat="1" applyFont="1" applyBorder="1" applyAlignment="1" applyProtection="1">
      <alignment horizontal="center" vertical="center" wrapText="1"/>
    </xf>
    <xf numFmtId="10" fontId="0" fillId="0" borderId="1" xfId="2" applyNumberFormat="1" applyFont="1" applyBorder="1" applyAlignment="1" applyProtection="1">
      <alignment horizontal="center" vertical="center" wrapText="1"/>
      <protection locked="0"/>
    </xf>
    <xf numFmtId="0" fontId="0" fillId="21" borderId="0" xfId="0" applyFill="1" applyProtection="1">
      <protection locked="0"/>
    </xf>
    <xf numFmtId="0" fontId="0" fillId="16" borderId="1" xfId="0" applyFill="1" applyBorder="1" applyAlignment="1" applyProtection="1">
      <alignment vertical="center" wrapText="1"/>
    </xf>
    <xf numFmtId="2" fontId="0" fillId="15" borderId="1" xfId="2" applyNumberFormat="1" applyFont="1" applyFill="1" applyBorder="1" applyAlignment="1" applyProtection="1">
      <alignment horizontal="center" vertical="center" wrapText="1"/>
    </xf>
    <xf numFmtId="0" fontId="8" fillId="15" borderId="0" xfId="0" applyFont="1" applyFill="1" applyProtection="1">
      <protection locked="0"/>
    </xf>
    <xf numFmtId="0" fontId="19" fillId="0" borderId="1" xfId="0" applyFont="1" applyBorder="1" applyAlignment="1" applyProtection="1">
      <alignment horizontal="left" vertical="center" wrapText="1"/>
      <protection locked="0"/>
    </xf>
    <xf numFmtId="0" fontId="19" fillId="0" borderId="0" xfId="0" applyFont="1" applyProtection="1">
      <protection locked="0"/>
    </xf>
    <xf numFmtId="0" fontId="19" fillId="0" borderId="1" xfId="0" applyFont="1" applyBorder="1" applyProtection="1">
      <protection locked="0"/>
    </xf>
    <xf numFmtId="9" fontId="19" fillId="0" borderId="1" xfId="0" applyNumberFormat="1" applyFont="1" applyBorder="1" applyAlignment="1" applyProtection="1">
      <alignment horizontal="center" vertical="center" wrapText="1"/>
    </xf>
    <xf numFmtId="1" fontId="19" fillId="0" borderId="1" xfId="9" applyNumberFormat="1" applyFont="1" applyBorder="1" applyAlignment="1" applyProtection="1">
      <alignment horizontal="center" vertical="center" wrapText="1"/>
    </xf>
    <xf numFmtId="0" fontId="19" fillId="0" borderId="1" xfId="0" applyFont="1" applyBorder="1" applyAlignment="1" applyProtection="1">
      <alignment vertical="top" wrapText="1"/>
    </xf>
    <xf numFmtId="0" fontId="19" fillId="0" borderId="1" xfId="0" applyFont="1" applyBorder="1" applyAlignment="1" applyProtection="1">
      <alignment horizontal="left" vertical="center" wrapText="1"/>
    </xf>
    <xf numFmtId="0" fontId="19" fillId="0" borderId="1" xfId="0" applyFont="1" applyBorder="1" applyAlignment="1" applyProtection="1">
      <alignment horizontal="center" vertical="center"/>
      <protection locked="0"/>
    </xf>
    <xf numFmtId="0" fontId="6" fillId="0" borderId="1" xfId="0" applyFont="1" applyBorder="1" applyProtection="1"/>
    <xf numFmtId="0" fontId="0" fillId="0" borderId="9" xfId="0" applyFill="1" applyBorder="1" applyAlignment="1" applyProtection="1">
      <alignment horizontal="center" vertical="center"/>
      <protection locked="0"/>
    </xf>
    <xf numFmtId="3" fontId="0" fillId="0" borderId="1" xfId="2" applyNumberFormat="1" applyFont="1" applyBorder="1" applyAlignment="1" applyProtection="1">
      <alignment horizontal="center" vertical="center" wrapText="1"/>
      <protection locked="0"/>
    </xf>
    <xf numFmtId="3" fontId="0" fillId="0" borderId="1" xfId="2" applyNumberFormat="1" applyFont="1" applyBorder="1" applyAlignment="1" applyProtection="1">
      <alignment horizontal="center" vertical="center" wrapText="1"/>
    </xf>
    <xf numFmtId="41" fontId="0" fillId="15" borderId="1" xfId="9" applyFont="1" applyFill="1" applyBorder="1" applyAlignment="1" applyProtection="1">
      <alignment horizontal="center" vertical="center" wrapText="1"/>
      <protection locked="0"/>
    </xf>
    <xf numFmtId="0" fontId="0" fillId="21" borderId="8" xfId="0" applyFill="1" applyBorder="1" applyAlignment="1" applyProtection="1">
      <alignment vertical="center" wrapText="1"/>
    </xf>
    <xf numFmtId="3" fontId="19" fillId="0" borderId="1" xfId="2" applyNumberFormat="1" applyFont="1" applyBorder="1" applyAlignment="1" applyProtection="1">
      <alignment horizontal="center" vertical="center" wrapText="1"/>
    </xf>
    <xf numFmtId="3" fontId="15" fillId="0" borderId="1" xfId="2" applyNumberFormat="1" applyFont="1" applyBorder="1" applyAlignment="1" applyProtection="1">
      <alignment horizontal="center" vertical="center" wrapText="1"/>
    </xf>
    <xf numFmtId="0" fontId="34" fillId="0" borderId="1" xfId="0" applyFont="1" applyBorder="1" applyAlignment="1" applyProtection="1">
      <alignment horizontal="left" vertical="center" wrapText="1"/>
      <protection locked="0"/>
    </xf>
    <xf numFmtId="9" fontId="19" fillId="0" borderId="1" xfId="9" applyNumberFormat="1" applyFont="1" applyBorder="1" applyAlignment="1" applyProtection="1">
      <alignment horizontal="center" vertical="center" wrapText="1"/>
    </xf>
    <xf numFmtId="3" fontId="19" fillId="0" borderId="1" xfId="0" applyNumberFormat="1" applyFont="1" applyBorder="1" applyAlignment="1" applyProtection="1">
      <alignment horizontal="center" vertical="center" wrapText="1"/>
      <protection locked="0"/>
    </xf>
    <xf numFmtId="0" fontId="19" fillId="0" borderId="0" xfId="0" applyFont="1" applyAlignment="1" applyProtection="1">
      <alignment vertical="center" wrapText="1"/>
    </xf>
    <xf numFmtId="0" fontId="33" fillId="0" borderId="1" xfId="0" applyFont="1" applyBorder="1" applyAlignment="1" applyProtection="1">
      <alignment horizontal="center" vertical="center" wrapText="1"/>
      <protection locked="0"/>
    </xf>
    <xf numFmtId="0" fontId="19" fillId="15" borderId="1" xfId="0" applyFont="1" applyFill="1" applyBorder="1" applyAlignment="1" applyProtection="1">
      <alignment horizontal="center" vertical="center" wrapText="1"/>
    </xf>
    <xf numFmtId="1" fontId="19" fillId="15" borderId="1" xfId="2" applyNumberFormat="1" applyFont="1" applyFill="1" applyBorder="1" applyAlignment="1" applyProtection="1">
      <alignment horizontal="center" vertical="center" wrapText="1"/>
    </xf>
    <xf numFmtId="9" fontId="19" fillId="15" borderId="1" xfId="9" applyNumberFormat="1" applyFont="1" applyFill="1" applyBorder="1" applyAlignment="1" applyProtection="1">
      <alignment horizontal="center" vertical="center" wrapText="1"/>
    </xf>
    <xf numFmtId="0" fontId="19" fillId="15" borderId="0" xfId="0" applyFont="1" applyFill="1" applyProtection="1">
      <protection locked="0"/>
    </xf>
    <xf numFmtId="0" fontId="19" fillId="15" borderId="1" xfId="9" applyNumberFormat="1" applyFont="1" applyFill="1" applyBorder="1" applyAlignment="1" applyProtection="1">
      <alignment horizontal="center" vertical="center" wrapText="1"/>
    </xf>
    <xf numFmtId="0" fontId="6" fillId="15" borderId="0" xfId="0" applyFont="1" applyFill="1" applyProtection="1">
      <protection locked="0"/>
    </xf>
    <xf numFmtId="0" fontId="19" fillId="0" borderId="0" xfId="0" applyFont="1" applyBorder="1" applyAlignment="1" applyProtection="1">
      <alignment vertical="center" wrapText="1"/>
    </xf>
    <xf numFmtId="0" fontId="35" fillId="26" borderId="1" xfId="0" applyFont="1" applyFill="1" applyBorder="1" applyAlignment="1" applyProtection="1">
      <alignment horizontal="left" vertical="top" wrapText="1"/>
      <protection locked="0"/>
    </xf>
    <xf numFmtId="0" fontId="19" fillId="15" borderId="9" xfId="0" applyFont="1" applyFill="1" applyBorder="1" applyAlignment="1" applyProtection="1">
      <alignment vertical="center" wrapText="1"/>
    </xf>
    <xf numFmtId="9" fontId="19" fillId="15" borderId="9" xfId="0" applyNumberFormat="1" applyFont="1" applyFill="1" applyBorder="1" applyAlignment="1" applyProtection="1">
      <alignment horizontal="center" vertical="center" wrapText="1"/>
    </xf>
    <xf numFmtId="0" fontId="19" fillId="0" borderId="9" xfId="0" applyFont="1" applyBorder="1" applyAlignment="1" applyProtection="1">
      <alignment vertical="center" wrapText="1"/>
    </xf>
    <xf numFmtId="9" fontId="19" fillId="0" borderId="9" xfId="0" applyNumberFormat="1" applyFont="1" applyBorder="1" applyAlignment="1" applyProtection="1">
      <alignment horizontal="center" vertical="center" wrapText="1"/>
    </xf>
    <xf numFmtId="0" fontId="19" fillId="0" borderId="0" xfId="0" applyFont="1" applyAlignment="1" applyProtection="1">
      <alignment horizontal="center" vertical="center"/>
      <protection locked="0"/>
    </xf>
    <xf numFmtId="0" fontId="19" fillId="15" borderId="0" xfId="0" applyFont="1" applyFill="1" applyAlignment="1" applyProtection="1">
      <alignment horizontal="center" vertical="center"/>
      <protection locked="0"/>
    </xf>
    <xf numFmtId="0" fontId="16" fillId="15" borderId="1" xfId="0" applyFont="1" applyFill="1" applyBorder="1" applyAlignment="1" applyProtection="1">
      <alignment vertical="center"/>
    </xf>
    <xf numFmtId="0" fontId="16" fillId="0" borderId="1" xfId="5" applyFont="1" applyFill="1" applyBorder="1" applyAlignment="1" applyProtection="1">
      <alignment vertical="center" wrapText="1"/>
    </xf>
    <xf numFmtId="168" fontId="16" fillId="0" borderId="1" xfId="5" applyNumberFormat="1" applyFont="1" applyFill="1" applyBorder="1" applyAlignment="1" applyProtection="1">
      <alignment vertical="center" wrapText="1"/>
    </xf>
    <xf numFmtId="9" fontId="16" fillId="0" borderId="1" xfId="6" applyFont="1" applyFill="1" applyBorder="1" applyAlignment="1" applyProtection="1">
      <alignment horizontal="center" vertical="center" wrapText="1"/>
    </xf>
    <xf numFmtId="10" fontId="16" fillId="0" borderId="1" xfId="5" applyNumberFormat="1" applyFont="1" applyFill="1" applyBorder="1" applyAlignment="1" applyProtection="1">
      <alignment horizontal="center" vertical="center" wrapText="1"/>
    </xf>
    <xf numFmtId="10" fontId="16" fillId="0" borderId="1" xfId="5" applyNumberFormat="1" applyFont="1" applyFill="1" applyBorder="1" applyAlignment="1" applyProtection="1">
      <alignment vertical="center" wrapText="1"/>
    </xf>
    <xf numFmtId="10" fontId="16" fillId="0" borderId="1" xfId="5" applyNumberFormat="1" applyFont="1" applyFill="1" applyBorder="1" applyAlignment="1" applyProtection="1">
      <alignment vertical="center" wrapText="1"/>
      <protection locked="0"/>
    </xf>
    <xf numFmtId="3" fontId="16" fillId="0" borderId="1" xfId="2" applyNumberFormat="1" applyFont="1" applyFill="1" applyBorder="1" applyAlignment="1" applyProtection="1">
      <alignment vertical="center" wrapText="1"/>
    </xf>
    <xf numFmtId="0" fontId="16" fillId="0" borderId="1" xfId="0" applyFont="1" applyBorder="1" applyProtection="1"/>
    <xf numFmtId="0" fontId="16" fillId="0" borderId="0" xfId="0" applyFont="1" applyProtection="1">
      <protection locked="0"/>
    </xf>
    <xf numFmtId="9" fontId="16" fillId="0" borderId="1" xfId="6" applyFont="1" applyFill="1" applyBorder="1" applyAlignment="1" applyProtection="1">
      <alignment vertical="center" wrapText="1"/>
    </xf>
    <xf numFmtId="0" fontId="16" fillId="0" borderId="1" xfId="0" applyFont="1" applyFill="1" applyBorder="1" applyAlignment="1" applyProtection="1">
      <alignment vertical="center"/>
    </xf>
    <xf numFmtId="9" fontId="16" fillId="0" borderId="1" xfId="9" applyNumberFormat="1" applyFont="1" applyFill="1" applyBorder="1" applyAlignment="1" applyProtection="1">
      <alignment vertical="center" wrapText="1"/>
    </xf>
    <xf numFmtId="9" fontId="16" fillId="0" borderId="1" xfId="2" applyFont="1" applyFill="1" applyBorder="1" applyAlignment="1" applyProtection="1">
      <alignment vertical="center" wrapText="1"/>
    </xf>
    <xf numFmtId="0" fontId="16" fillId="0" borderId="0" xfId="0" applyFont="1" applyFill="1" applyProtection="1">
      <protection locked="0"/>
    </xf>
    <xf numFmtId="0" fontId="6" fillId="15" borderId="1" xfId="0" applyFont="1" applyFill="1" applyBorder="1" applyAlignment="1" applyProtection="1">
      <alignment horizontal="right" vertical="center"/>
    </xf>
    <xf numFmtId="0" fontId="6" fillId="0" borderId="1" xfId="5" applyFont="1" applyFill="1" applyBorder="1" applyAlignment="1" applyProtection="1">
      <alignment vertical="center" wrapText="1"/>
    </xf>
    <xf numFmtId="168" fontId="6" fillId="0" borderId="1" xfId="5" applyNumberFormat="1" applyFont="1" applyFill="1" applyBorder="1" applyAlignment="1" applyProtection="1">
      <alignment vertical="center" wrapText="1"/>
    </xf>
    <xf numFmtId="9" fontId="6" fillId="0" borderId="1" xfId="6" applyFont="1" applyFill="1" applyBorder="1" applyAlignment="1" applyProtection="1">
      <alignment horizontal="center" vertical="center" wrapText="1"/>
    </xf>
    <xf numFmtId="10" fontId="6" fillId="0" borderId="1" xfId="5" applyNumberFormat="1" applyFont="1" applyFill="1" applyBorder="1" applyAlignment="1" applyProtection="1">
      <alignment horizontal="center" vertical="center" wrapText="1"/>
    </xf>
    <xf numFmtId="10" fontId="6" fillId="0" borderId="1" xfId="5" applyNumberFormat="1" applyFont="1" applyFill="1" applyBorder="1" applyAlignment="1" applyProtection="1">
      <alignment vertical="center" wrapText="1"/>
    </xf>
    <xf numFmtId="10" fontId="6" fillId="0" borderId="1" xfId="5" applyNumberFormat="1" applyFont="1" applyFill="1" applyBorder="1" applyAlignment="1" applyProtection="1">
      <alignment vertical="center" wrapText="1"/>
      <protection locked="0"/>
    </xf>
    <xf numFmtId="41" fontId="6" fillId="0" borderId="1" xfId="9" applyFont="1" applyFill="1" applyBorder="1" applyAlignment="1" applyProtection="1">
      <alignment vertical="center" wrapText="1"/>
    </xf>
    <xf numFmtId="3" fontId="6" fillId="0" borderId="1" xfId="9" applyNumberFormat="1" applyFont="1" applyFill="1" applyBorder="1" applyAlignment="1" applyProtection="1">
      <alignment horizontal="center" vertical="center" wrapText="1"/>
    </xf>
    <xf numFmtId="9" fontId="6" fillId="0" borderId="1" xfId="6" applyFont="1" applyFill="1" applyBorder="1" applyAlignment="1" applyProtection="1">
      <alignment vertical="center" wrapText="1"/>
    </xf>
    <xf numFmtId="9" fontId="6" fillId="0" borderId="1" xfId="2" applyFont="1" applyFill="1" applyBorder="1" applyAlignment="1" applyProtection="1">
      <alignment horizontal="center" vertical="center" wrapText="1"/>
    </xf>
    <xf numFmtId="3" fontId="6" fillId="0" borderId="1" xfId="5" applyNumberFormat="1" applyFont="1" applyFill="1" applyBorder="1" applyAlignment="1" applyProtection="1">
      <alignment horizontal="center" vertical="center" wrapText="1"/>
    </xf>
    <xf numFmtId="3" fontId="6" fillId="0" borderId="1" xfId="2" applyNumberFormat="1" applyFont="1" applyFill="1" applyBorder="1" applyAlignment="1" applyProtection="1">
      <alignment horizontal="center" vertical="center" wrapText="1"/>
    </xf>
    <xf numFmtId="0" fontId="16" fillId="0" borderId="1" xfId="0" applyFont="1" applyBorder="1" applyAlignment="1" applyProtection="1">
      <alignment horizontal="center"/>
    </xf>
    <xf numFmtId="3" fontId="6" fillId="0" borderId="1" xfId="2" applyNumberFormat="1" applyFont="1" applyFill="1" applyBorder="1" applyAlignment="1" applyProtection="1">
      <alignment vertical="center" wrapText="1"/>
    </xf>
    <xf numFmtId="168" fontId="6" fillId="0" borderId="1" xfId="2" applyNumberFormat="1" applyFont="1" applyFill="1" applyBorder="1" applyAlignment="1" applyProtection="1">
      <alignment horizontal="center" vertical="center" wrapText="1"/>
    </xf>
    <xf numFmtId="0" fontId="16" fillId="0" borderId="1" xfId="0" applyFont="1" applyFill="1" applyBorder="1" applyAlignment="1" applyProtection="1">
      <alignment horizontal="center"/>
    </xf>
    <xf numFmtId="9" fontId="6" fillId="0" borderId="1" xfId="9" applyNumberFormat="1" applyFont="1" applyFill="1" applyBorder="1" applyAlignment="1" applyProtection="1">
      <alignment vertical="center" wrapText="1"/>
    </xf>
    <xf numFmtId="0" fontId="6" fillId="0" borderId="1" xfId="5" applyFont="1" applyFill="1" applyBorder="1" applyAlignment="1" applyProtection="1">
      <alignment horizontal="center" vertical="center" wrapText="1"/>
    </xf>
    <xf numFmtId="9" fontId="6" fillId="0" borderId="1" xfId="2" applyFont="1" applyFill="1" applyBorder="1" applyAlignment="1" applyProtection="1">
      <alignment vertical="center" wrapText="1"/>
    </xf>
    <xf numFmtId="0" fontId="17" fillId="15" borderId="0" xfId="0" applyFont="1" applyFill="1" applyProtection="1"/>
    <xf numFmtId="0" fontId="8" fillId="15" borderId="0" xfId="0" applyFont="1" applyFill="1" applyProtection="1"/>
    <xf numFmtId="0" fontId="17" fillId="0" borderId="1" xfId="0" applyFont="1" applyBorder="1" applyAlignment="1" applyProtection="1">
      <alignment horizontal="center"/>
    </xf>
    <xf numFmtId="0" fontId="17" fillId="0" borderId="1" xfId="0" applyFont="1" applyFill="1" applyBorder="1" applyAlignment="1" applyProtection="1">
      <alignment horizontal="center" vertical="center"/>
    </xf>
    <xf numFmtId="3" fontId="17" fillId="0" borderId="1" xfId="0" applyNumberFormat="1" applyFont="1" applyFill="1" applyBorder="1" applyAlignment="1" applyProtection="1">
      <alignment horizontal="center" vertical="center" wrapText="1"/>
    </xf>
    <xf numFmtId="0" fontId="17" fillId="0" borderId="1" xfId="0" applyFont="1" applyFill="1" applyBorder="1" applyAlignment="1" applyProtection="1">
      <alignment vertical="center" wrapText="1"/>
    </xf>
    <xf numFmtId="3" fontId="17" fillId="0" borderId="1" xfId="0" applyNumberFormat="1" applyFont="1" applyFill="1" applyBorder="1" applyAlignment="1" applyProtection="1">
      <alignment vertical="center" wrapText="1"/>
    </xf>
    <xf numFmtId="3" fontId="17" fillId="0" borderId="1" xfId="9" applyNumberFormat="1" applyFont="1" applyFill="1" applyBorder="1" applyAlignment="1" applyProtection="1">
      <alignment horizontal="center" vertical="center" wrapText="1"/>
    </xf>
    <xf numFmtId="0" fontId="16" fillId="0" borderId="7" xfId="5" applyFont="1" applyFill="1" applyBorder="1" applyAlignment="1" applyProtection="1">
      <alignment vertical="center" wrapText="1"/>
    </xf>
    <xf numFmtId="168" fontId="16" fillId="0" borderId="7" xfId="5" applyNumberFormat="1" applyFont="1" applyFill="1" applyBorder="1" applyAlignment="1" applyProtection="1">
      <alignment vertical="center" wrapText="1"/>
    </xf>
    <xf numFmtId="0" fontId="17" fillId="0" borderId="7" xfId="0" applyFont="1" applyBorder="1" applyAlignment="1" applyProtection="1">
      <alignment vertical="center" wrapText="1"/>
    </xf>
    <xf numFmtId="0" fontId="17" fillId="0" borderId="7" xfId="0" applyFont="1" applyBorder="1" applyAlignment="1" applyProtection="1">
      <alignment horizontal="center"/>
    </xf>
    <xf numFmtId="0" fontId="17" fillId="0" borderId="7" xfId="0" applyFont="1" applyFill="1" applyBorder="1" applyAlignment="1" applyProtection="1">
      <alignment vertical="center" wrapText="1"/>
    </xf>
    <xf numFmtId="1" fontId="0" fillId="0" borderId="1" xfId="2" applyNumberFormat="1" applyFont="1" applyBorder="1" applyAlignment="1" applyProtection="1">
      <alignment horizontal="right" vertical="center" wrapText="1"/>
    </xf>
    <xf numFmtId="41" fontId="0" fillId="15" borderId="1" xfId="9" applyFont="1" applyFill="1" applyBorder="1" applyAlignment="1" applyProtection="1">
      <alignment horizontal="center" vertical="center" wrapText="1"/>
    </xf>
    <xf numFmtId="174" fontId="0" fillId="0" borderId="1" xfId="1" applyNumberFormat="1" applyFont="1" applyBorder="1" applyAlignment="1" applyProtection="1">
      <alignment horizontal="center" vertical="center" wrapText="1"/>
    </xf>
    <xf numFmtId="1" fontId="0" fillId="15" borderId="1" xfId="2" applyNumberFormat="1" applyFont="1" applyFill="1" applyBorder="1" applyAlignment="1" applyProtection="1">
      <alignment horizontal="right" vertical="center" wrapText="1"/>
    </xf>
    <xf numFmtId="3" fontId="0" fillId="15" borderId="1" xfId="0" applyNumberFormat="1" applyFill="1" applyBorder="1" applyAlignment="1" applyProtection="1">
      <alignment horizontal="center" vertical="center" wrapText="1"/>
      <protection locked="0"/>
    </xf>
    <xf numFmtId="9" fontId="0" fillId="15" borderId="1" xfId="2" applyFont="1" applyFill="1" applyBorder="1" applyAlignment="1" applyProtection="1">
      <alignment horizontal="right" vertical="center" wrapText="1"/>
    </xf>
    <xf numFmtId="175" fontId="0" fillId="0" borderId="1" xfId="9" applyNumberFormat="1" applyFont="1" applyBorder="1" applyAlignment="1" applyProtection="1">
      <alignment horizontal="center" vertical="center" wrapText="1"/>
    </xf>
    <xf numFmtId="41" fontId="17" fillId="0" borderId="1" xfId="9" applyFont="1" applyFill="1" applyBorder="1" applyAlignment="1" applyProtection="1">
      <alignment horizontal="center" vertical="center" wrapText="1"/>
    </xf>
    <xf numFmtId="175" fontId="19" fillId="15" borderId="1" xfId="9" applyNumberFormat="1" applyFont="1" applyFill="1" applyBorder="1" applyAlignment="1" applyProtection="1">
      <alignment horizontal="center" vertical="center" wrapText="1"/>
    </xf>
    <xf numFmtId="0" fontId="14" fillId="0" borderId="0" xfId="0" applyFont="1" applyBorder="1" applyAlignment="1" applyProtection="1">
      <alignment vertical="center" wrapText="1"/>
    </xf>
    <xf numFmtId="3" fontId="8" fillId="0" borderId="0" xfId="0" applyNumberFormat="1" applyFont="1" applyFill="1" applyBorder="1" applyAlignment="1" applyProtection="1">
      <alignment vertical="center" wrapText="1"/>
    </xf>
    <xf numFmtId="0" fontId="11" fillId="7" borderId="9" xfId="0" applyFont="1" applyFill="1" applyBorder="1" applyAlignment="1" applyProtection="1">
      <alignment horizontal="center" vertical="center" wrapText="1"/>
    </xf>
    <xf numFmtId="0" fontId="11" fillId="8" borderId="9" xfId="0" applyFont="1" applyFill="1" applyBorder="1" applyAlignment="1" applyProtection="1">
      <alignment horizontal="center" vertical="center" wrapText="1"/>
    </xf>
    <xf numFmtId="0" fontId="11" fillId="9" borderId="9" xfId="0" applyFont="1" applyFill="1" applyBorder="1" applyAlignment="1" applyProtection="1">
      <alignment horizontal="center" vertical="center" wrapText="1"/>
    </xf>
    <xf numFmtId="0" fontId="11" fillId="10" borderId="9" xfId="0" applyFont="1" applyFill="1" applyBorder="1" applyAlignment="1" applyProtection="1">
      <alignment horizontal="center" vertical="center" wrapText="1"/>
    </xf>
    <xf numFmtId="0" fontId="12" fillId="11" borderId="9" xfId="0" applyFont="1" applyFill="1" applyBorder="1" applyAlignment="1" applyProtection="1">
      <alignment horizontal="center" vertical="center" wrapText="1"/>
      <protection locked="0"/>
    </xf>
    <xf numFmtId="9" fontId="12" fillId="11" borderId="9" xfId="2" applyFont="1" applyFill="1" applyBorder="1" applyAlignment="1" applyProtection="1">
      <alignment horizontal="center" vertical="center" wrapText="1"/>
      <protection locked="0"/>
    </xf>
    <xf numFmtId="0" fontId="13" fillId="13" borderId="9" xfId="0" applyFont="1" applyFill="1" applyBorder="1" applyAlignment="1" applyProtection="1">
      <alignment horizontal="center" vertical="center" wrapText="1"/>
    </xf>
    <xf numFmtId="0" fontId="11" fillId="13" borderId="9" xfId="0" applyFont="1" applyFill="1" applyBorder="1" applyAlignment="1" applyProtection="1">
      <alignment horizontal="center" vertical="center" wrapText="1"/>
    </xf>
    <xf numFmtId="0" fontId="11" fillId="18" borderId="9" xfId="0" applyFont="1" applyFill="1" applyBorder="1" applyAlignment="1" applyProtection="1">
      <alignment horizontal="center" vertical="center" wrapText="1"/>
    </xf>
    <xf numFmtId="3" fontId="0" fillId="20" borderId="1" xfId="0" applyNumberFormat="1" applyFill="1" applyBorder="1" applyAlignment="1" applyProtection="1">
      <alignment horizontal="center" vertical="center" wrapText="1"/>
      <protection locked="0"/>
    </xf>
    <xf numFmtId="0" fontId="0" fillId="15" borderId="0" xfId="0" applyFill="1" applyAlignment="1" applyProtection="1">
      <alignment horizontal="center" vertical="center" wrapText="1"/>
      <protection locked="0"/>
    </xf>
    <xf numFmtId="0" fontId="0" fillId="20" borderId="1" xfId="0" applyFill="1" applyBorder="1" applyAlignment="1" applyProtection="1">
      <alignment horizontal="center" vertical="center"/>
      <protection locked="0"/>
    </xf>
    <xf numFmtId="9" fontId="14" fillId="0" borderId="1" xfId="2" applyFont="1" applyFill="1" applyBorder="1" applyAlignment="1" applyProtection="1">
      <alignment horizontal="center" vertical="center" wrapText="1"/>
      <protection locked="0"/>
    </xf>
    <xf numFmtId="9" fontId="0" fillId="20" borderId="1" xfId="0" applyNumberFormat="1" applyFill="1" applyBorder="1" applyAlignment="1" applyProtection="1">
      <alignment horizontal="center" vertical="center"/>
      <protection locked="0"/>
    </xf>
    <xf numFmtId="0" fontId="0" fillId="20" borderId="0" xfId="0" applyFill="1" applyBorder="1" applyProtection="1">
      <protection locked="0"/>
    </xf>
    <xf numFmtId="0" fontId="0" fillId="20" borderId="1" xfId="0" applyFill="1" applyBorder="1" applyAlignment="1" applyProtection="1">
      <alignment vertical="center"/>
      <protection locked="0"/>
    </xf>
    <xf numFmtId="9" fontId="24" fillId="20" borderId="1" xfId="2" applyFont="1" applyFill="1" applyBorder="1" applyAlignment="1" applyProtection="1">
      <alignment horizontal="center" vertical="center" wrapText="1"/>
      <protection locked="0"/>
    </xf>
    <xf numFmtId="9" fontId="24" fillId="0" borderId="1" xfId="2" applyFont="1" applyBorder="1" applyAlignment="1" applyProtection="1">
      <alignment horizontal="center" vertical="center" wrapText="1"/>
      <protection locked="0"/>
    </xf>
    <xf numFmtId="0" fontId="0" fillId="20" borderId="1" xfId="0" applyFill="1" applyBorder="1" applyAlignment="1" applyProtection="1">
      <alignment vertical="center" wrapText="1"/>
      <protection locked="0"/>
    </xf>
    <xf numFmtId="0" fontId="0" fillId="20" borderId="7" xfId="0" applyFill="1" applyBorder="1" applyProtection="1">
      <protection locked="0"/>
    </xf>
    <xf numFmtId="0" fontId="0" fillId="20" borderId="7" xfId="0"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20" borderId="8" xfId="0" applyFill="1" applyBorder="1" applyAlignment="1" applyProtection="1">
      <alignment horizontal="center" vertical="center"/>
      <protection locked="0"/>
    </xf>
    <xf numFmtId="0" fontId="0" fillId="20" borderId="7" xfId="0" applyFill="1" applyBorder="1" applyAlignment="1" applyProtection="1">
      <alignment horizontal="center" vertical="center" wrapText="1"/>
      <protection locked="0"/>
    </xf>
    <xf numFmtId="0" fontId="0" fillId="0" borderId="8" xfId="0" applyBorder="1" applyAlignment="1" applyProtection="1">
      <alignment horizontal="center" vertical="center"/>
      <protection locked="0"/>
    </xf>
    <xf numFmtId="0" fontId="0" fillId="20" borderId="8" xfId="0" applyFill="1" applyBorder="1" applyProtection="1">
      <protection locked="0"/>
    </xf>
    <xf numFmtId="0" fontId="0" fillId="20" borderId="8" xfId="0" applyFill="1" applyBorder="1" applyAlignment="1" applyProtection="1">
      <alignment horizontal="center" vertical="center" wrapText="1"/>
      <protection locked="0"/>
    </xf>
    <xf numFmtId="1" fontId="0" fillId="20" borderId="1" xfId="2" applyNumberFormat="1" applyFont="1" applyFill="1" applyBorder="1" applyAlignment="1" applyProtection="1">
      <alignment horizontal="center" vertical="center" wrapText="1"/>
      <protection locked="0"/>
    </xf>
    <xf numFmtId="1" fontId="15" fillId="0" borderId="1" xfId="2" applyNumberFormat="1" applyFont="1" applyBorder="1" applyAlignment="1" applyProtection="1">
      <alignment horizontal="center" vertical="center" wrapText="1"/>
      <protection locked="0"/>
    </xf>
    <xf numFmtId="0" fontId="0" fillId="20" borderId="1" xfId="0" applyFill="1" applyBorder="1" applyAlignment="1" applyProtection="1">
      <alignment horizontal="center"/>
      <protection locked="0"/>
    </xf>
    <xf numFmtId="1" fontId="15" fillId="20" borderId="1" xfId="2" applyNumberFormat="1" applyFont="1" applyFill="1" applyBorder="1" applyAlignment="1" applyProtection="1">
      <alignment horizontal="center" vertical="center" wrapText="1"/>
      <protection locked="0"/>
    </xf>
    <xf numFmtId="0" fontId="0" fillId="22" borderId="1" xfId="0" applyFill="1" applyBorder="1" applyAlignment="1" applyProtection="1">
      <alignment wrapText="1"/>
      <protection locked="0"/>
    </xf>
    <xf numFmtId="9" fontId="0" fillId="20" borderId="1" xfId="0" applyNumberFormat="1" applyFill="1" applyBorder="1" applyAlignment="1" applyProtection="1">
      <alignment horizontal="center" vertical="center" wrapText="1"/>
      <protection locked="0"/>
    </xf>
    <xf numFmtId="0" fontId="0" fillId="20" borderId="1" xfId="0" applyFill="1" applyBorder="1" applyAlignment="1" applyProtection="1">
      <alignment horizontal="justify" vertical="top"/>
      <protection locked="0"/>
    </xf>
    <xf numFmtId="9" fontId="0" fillId="20" borderId="1" xfId="0" applyNumberFormat="1" applyFill="1" applyBorder="1" applyProtection="1">
      <protection locked="0"/>
    </xf>
    <xf numFmtId="9" fontId="0" fillId="15" borderId="1" xfId="0" applyNumberFormat="1" applyFill="1" applyBorder="1" applyProtection="1">
      <protection locked="0"/>
    </xf>
    <xf numFmtId="10" fontId="0" fillId="20" borderId="1" xfId="0" applyNumberFormat="1" applyFill="1" applyBorder="1" applyAlignment="1" applyProtection="1">
      <alignment horizontal="center" vertical="center" wrapText="1"/>
      <protection locked="0"/>
    </xf>
    <xf numFmtId="171" fontId="0" fillId="20" borderId="1" xfId="0" applyNumberFormat="1" applyFill="1" applyBorder="1" applyAlignment="1" applyProtection="1">
      <alignment horizontal="justify" vertical="top" wrapText="1"/>
      <protection locked="0"/>
    </xf>
    <xf numFmtId="168" fontId="14" fillId="20" borderId="1" xfId="2" applyNumberFormat="1" applyFont="1" applyFill="1" applyBorder="1" applyAlignment="1" applyProtection="1">
      <alignment horizontal="center" vertical="center" wrapText="1"/>
      <protection locked="0"/>
    </xf>
    <xf numFmtId="9" fontId="8" fillId="20" borderId="1" xfId="2" applyFont="1" applyFill="1" applyBorder="1" applyAlignment="1" applyProtection="1">
      <alignment vertical="center" wrapText="1"/>
      <protection locked="0"/>
    </xf>
    <xf numFmtId="9" fontId="8" fillId="0" borderId="1" xfId="2" applyFont="1" applyFill="1" applyBorder="1" applyAlignment="1" applyProtection="1">
      <alignment vertical="center" wrapText="1"/>
      <protection locked="0"/>
    </xf>
    <xf numFmtId="9" fontId="8" fillId="0" borderId="1" xfId="2" applyFont="1" applyFill="1" applyBorder="1" applyAlignment="1" applyProtection="1">
      <alignment horizontal="center" vertical="center" wrapText="1"/>
      <protection locked="0"/>
    </xf>
    <xf numFmtId="9" fontId="8" fillId="20" borderId="1" xfId="2" applyFont="1" applyFill="1" applyBorder="1" applyAlignment="1" applyProtection="1">
      <alignment horizontal="center" vertical="center" wrapText="1"/>
      <protection locked="0"/>
    </xf>
    <xf numFmtId="0" fontId="17" fillId="0" borderId="0" xfId="0" applyFont="1" applyFill="1" applyAlignment="1" applyProtection="1">
      <alignment wrapText="1"/>
      <protection locked="0"/>
    </xf>
    <xf numFmtId="0" fontId="8" fillId="0" borderId="0" xfId="0" applyFont="1" applyFill="1" applyAlignment="1" applyProtection="1">
      <alignment wrapText="1"/>
      <protection locked="0"/>
    </xf>
    <xf numFmtId="173" fontId="6" fillId="0" borderId="1" xfId="9" applyNumberFormat="1" applyFont="1" applyFill="1" applyBorder="1" applyAlignment="1" applyProtection="1">
      <alignment horizontal="center" vertical="center" wrapText="1"/>
      <protection locked="0"/>
    </xf>
    <xf numFmtId="0" fontId="17" fillId="0" borderId="0" xfId="0" applyFont="1" applyFill="1" applyAlignment="1" applyProtection="1">
      <alignment vertical="center" wrapText="1"/>
      <protection locked="0"/>
    </xf>
    <xf numFmtId="9" fontId="17" fillId="20" borderId="1" xfId="2" applyFont="1" applyFill="1" applyBorder="1" applyAlignment="1" applyProtection="1">
      <alignment vertical="center" wrapText="1"/>
      <protection locked="0"/>
    </xf>
    <xf numFmtId="0" fontId="17" fillId="0" borderId="0" xfId="0" applyFont="1" applyProtection="1">
      <protection locked="0"/>
    </xf>
    <xf numFmtId="9" fontId="0" fillId="20" borderId="1" xfId="2" applyFont="1" applyFill="1" applyBorder="1" applyAlignment="1" applyProtection="1">
      <alignment vertical="center" wrapText="1"/>
      <protection locked="0"/>
    </xf>
    <xf numFmtId="0" fontId="17" fillId="15" borderId="0" xfId="0" applyFont="1" applyFill="1" applyProtection="1">
      <protection locked="0"/>
    </xf>
    <xf numFmtId="9" fontId="17" fillId="20" borderId="1" xfId="2" applyFont="1" applyFill="1" applyBorder="1" applyAlignment="1" applyProtection="1">
      <alignment horizontal="center" vertical="center" wrapText="1"/>
      <protection locked="0"/>
    </xf>
    <xf numFmtId="0" fontId="26" fillId="0" borderId="0" xfId="0" applyFont="1" applyFill="1" applyProtection="1">
      <protection locked="0"/>
    </xf>
    <xf numFmtId="9" fontId="0" fillId="0" borderId="1" xfId="2" applyFont="1" applyBorder="1" applyAlignment="1" applyProtection="1">
      <alignment vertical="center" wrapText="1"/>
      <protection locked="0"/>
    </xf>
    <xf numFmtId="9" fontId="0" fillId="0" borderId="1" xfId="2" applyFont="1" applyFill="1" applyBorder="1" applyAlignment="1" applyProtection="1">
      <alignment vertical="center" wrapText="1"/>
      <protection locked="0"/>
    </xf>
    <xf numFmtId="9" fontId="0" fillId="17" borderId="1" xfId="2" applyFont="1" applyFill="1" applyBorder="1" applyAlignment="1" applyProtection="1">
      <alignment vertical="center" wrapText="1"/>
      <protection locked="0"/>
    </xf>
    <xf numFmtId="10" fontId="19" fillId="0" borderId="1" xfId="2" applyNumberFormat="1" applyFont="1" applyBorder="1" applyAlignment="1" applyProtection="1">
      <alignment horizontal="center" vertical="center" wrapText="1"/>
      <protection locked="0"/>
    </xf>
    <xf numFmtId="168" fontId="19" fillId="0" borderId="1" xfId="2" applyNumberFormat="1" applyFont="1" applyBorder="1" applyAlignment="1" applyProtection="1">
      <alignment vertical="center" wrapText="1"/>
      <protection locked="0"/>
    </xf>
    <xf numFmtId="9" fontId="0" fillId="0" borderId="1" xfId="0" applyNumberFormat="1" applyBorder="1" applyAlignment="1" applyProtection="1">
      <alignment vertical="center" wrapText="1"/>
      <protection locked="0"/>
    </xf>
    <xf numFmtId="168" fontId="19" fillId="20" borderId="1" xfId="2" applyNumberFormat="1" applyFont="1" applyFill="1" applyBorder="1" applyAlignment="1" applyProtection="1">
      <alignment vertical="center" wrapText="1"/>
      <protection locked="0"/>
    </xf>
    <xf numFmtId="9" fontId="19" fillId="0" borderId="1" xfId="2" applyFont="1" applyBorder="1" applyAlignment="1" applyProtection="1">
      <alignment vertical="center" wrapText="1"/>
      <protection locked="0"/>
    </xf>
    <xf numFmtId="0" fontId="6" fillId="0" borderId="1" xfId="0" applyFont="1" applyBorder="1" applyProtection="1">
      <protection locked="0"/>
    </xf>
    <xf numFmtId="9" fontId="0" fillId="20" borderId="1" xfId="0" applyNumberFormat="1" applyFill="1" applyBorder="1" applyAlignment="1" applyProtection="1">
      <alignment vertical="center" wrapText="1"/>
      <protection locked="0"/>
    </xf>
    <xf numFmtId="9" fontId="32" fillId="0" borderId="1" xfId="2" applyFont="1" applyFill="1" applyBorder="1" applyAlignment="1" applyProtection="1">
      <alignment horizontal="center" vertical="center" wrapText="1"/>
      <protection locked="0"/>
    </xf>
    <xf numFmtId="9" fontId="19" fillId="20" borderId="1" xfId="2" applyFont="1" applyFill="1" applyBorder="1" applyAlignment="1" applyProtection="1">
      <alignment vertical="center" wrapText="1"/>
      <protection locked="0"/>
    </xf>
    <xf numFmtId="41" fontId="6" fillId="0" borderId="1" xfId="9" applyFont="1" applyFill="1" applyBorder="1" applyAlignment="1" applyProtection="1">
      <alignment vertical="center" wrapText="1"/>
      <protection locked="0"/>
    </xf>
    <xf numFmtId="0" fontId="17" fillId="0" borderId="1" xfId="0" applyFont="1" applyFill="1" applyBorder="1" applyAlignment="1" applyProtection="1">
      <alignment wrapText="1"/>
      <protection locked="0"/>
    </xf>
    <xf numFmtId="0" fontId="17" fillId="20" borderId="1" xfId="2" applyNumberFormat="1" applyFont="1" applyFill="1" applyBorder="1" applyAlignment="1" applyProtection="1">
      <alignment horizontal="center" vertical="center" wrapText="1"/>
      <protection locked="0"/>
    </xf>
    <xf numFmtId="0" fontId="17" fillId="0" borderId="7" xfId="0" applyFont="1" applyBorder="1" applyAlignment="1" applyProtection="1">
      <alignment horizontal="center" vertical="center" wrapText="1"/>
      <protection locked="0"/>
    </xf>
    <xf numFmtId="0" fontId="17" fillId="0" borderId="7" xfId="0" applyFont="1" applyFill="1" applyBorder="1" applyAlignment="1" applyProtection="1">
      <alignment wrapText="1"/>
      <protection locked="0"/>
    </xf>
    <xf numFmtId="0" fontId="0" fillId="0" borderId="1" xfId="0" applyFont="1" applyBorder="1" applyAlignment="1" applyProtection="1">
      <alignment horizontal="justify" vertical="center"/>
    </xf>
    <xf numFmtId="0" fontId="0" fillId="0" borderId="11" xfId="0" applyFont="1" applyBorder="1" applyAlignment="1" applyProtection="1">
      <alignment horizontal="justify" vertical="center"/>
    </xf>
    <xf numFmtId="0" fontId="25" fillId="21" borderId="1" xfId="0" applyFont="1" applyFill="1" applyBorder="1" applyAlignment="1" applyProtection="1">
      <alignment horizontal="center" vertical="center" wrapText="1"/>
    </xf>
    <xf numFmtId="0" fontId="0" fillId="21" borderId="1" xfId="0" applyFill="1" applyBorder="1" applyAlignment="1" applyProtection="1">
      <alignment horizontal="center" vertical="center" wrapText="1"/>
    </xf>
    <xf numFmtId="0" fontId="0" fillId="24" borderId="1" xfId="0" applyFill="1" applyBorder="1" applyAlignment="1" applyProtection="1">
      <alignment vertical="center" wrapText="1"/>
    </xf>
    <xf numFmtId="0" fontId="0" fillId="24" borderId="1" xfId="0" applyFill="1" applyBorder="1" applyAlignment="1" applyProtection="1">
      <alignment wrapText="1"/>
    </xf>
    <xf numFmtId="1" fontId="0" fillId="24" borderId="1" xfId="2" applyNumberFormat="1" applyFont="1" applyFill="1" applyBorder="1" applyAlignment="1" applyProtection="1">
      <alignment horizontal="center" vertical="center" wrapText="1"/>
    </xf>
    <xf numFmtId="0" fontId="0" fillId="24" borderId="0" xfId="0" applyFill="1" applyProtection="1">
      <protection locked="0"/>
    </xf>
    <xf numFmtId="0" fontId="0" fillId="24" borderId="1" xfId="0" applyFill="1" applyBorder="1" applyProtection="1"/>
    <xf numFmtId="1" fontId="0" fillId="15" borderId="1" xfId="2" applyNumberFormat="1" applyFont="1" applyFill="1" applyBorder="1" applyAlignment="1" applyProtection="1">
      <alignment horizontal="center" vertical="center" wrapText="1"/>
      <protection locked="0"/>
    </xf>
    <xf numFmtId="0" fontId="0" fillId="22" borderId="1" xfId="0" applyFill="1" applyBorder="1" applyAlignment="1" applyProtection="1">
      <alignment vertical="center" wrapText="1"/>
      <protection locked="0"/>
    </xf>
    <xf numFmtId="1" fontId="8" fillId="0" borderId="1" xfId="2" applyNumberFormat="1" applyFont="1" applyFill="1" applyBorder="1" applyAlignment="1" applyProtection="1">
      <alignment horizontal="center" vertical="center" wrapText="1"/>
      <protection locked="0"/>
    </xf>
    <xf numFmtId="9" fontId="14" fillId="20" borderId="1" xfId="2" applyFont="1" applyFill="1" applyBorder="1" applyAlignment="1" applyProtection="1">
      <alignment vertical="center" wrapText="1"/>
      <protection locked="0"/>
    </xf>
    <xf numFmtId="1" fontId="8" fillId="19" borderId="1" xfId="0" applyNumberFormat="1" applyFont="1" applyFill="1" applyBorder="1" applyAlignment="1" applyProtection="1">
      <alignment horizontal="center" vertical="center" wrapText="1"/>
      <protection locked="0"/>
    </xf>
    <xf numFmtId="9" fontId="8" fillId="19" borderId="1" xfId="2" applyFont="1" applyFill="1" applyBorder="1" applyAlignment="1" applyProtection="1">
      <alignment horizontal="center" vertical="center" wrapText="1"/>
      <protection locked="0"/>
    </xf>
    <xf numFmtId="9" fontId="8" fillId="19" borderId="1" xfId="2" applyFont="1" applyFill="1" applyBorder="1" applyAlignment="1" applyProtection="1">
      <alignment vertical="center" wrapText="1"/>
      <protection locked="0"/>
    </xf>
    <xf numFmtId="41" fontId="8" fillId="19" borderId="1" xfId="9" applyFont="1" applyFill="1" applyBorder="1" applyAlignment="1" applyProtection="1">
      <alignment horizontal="center" vertical="center" wrapText="1"/>
      <protection locked="0"/>
    </xf>
    <xf numFmtId="0" fontId="8" fillId="0" borderId="0" xfId="0" applyFont="1"/>
    <xf numFmtId="0" fontId="36" fillId="15" borderId="0" xfId="10" applyFont="1" applyFill="1" applyAlignment="1">
      <alignment horizontal="center" vertical="center" wrapText="1"/>
    </xf>
    <xf numFmtId="0" fontId="36" fillId="15" borderId="0" xfId="10" applyFont="1" applyFill="1" applyAlignment="1">
      <alignment vertical="center" wrapText="1"/>
    </xf>
    <xf numFmtId="0" fontId="36" fillId="15" borderId="3" xfId="10" applyFont="1" applyFill="1" applyBorder="1" applyAlignment="1">
      <alignment vertical="center" wrapText="1"/>
    </xf>
    <xf numFmtId="0" fontId="37" fillId="13" borderId="0" xfId="10" applyFont="1" applyFill="1" applyAlignment="1">
      <alignment horizontal="center" vertical="center" wrapText="1"/>
    </xf>
    <xf numFmtId="0" fontId="37" fillId="13" borderId="3" xfId="10" applyFont="1" applyFill="1" applyBorder="1" applyAlignment="1">
      <alignment horizontal="center" vertical="center" wrapText="1"/>
    </xf>
  </cellXfs>
  <cellStyles count="11">
    <cellStyle name="Millares" xfId="1" builtinId="3"/>
    <cellStyle name="Millares [0]" xfId="9" builtinId="6"/>
    <cellStyle name="Moneda [0]" xfId="3" builtinId="7"/>
    <cellStyle name="Moneda [0] 2" xfId="7" xr:uid="{00000000-0005-0000-0000-000003000000}"/>
    <cellStyle name="Normal" xfId="0" builtinId="0"/>
    <cellStyle name="Normal 10 2 2 2 3 2" xfId="8" xr:uid="{00000000-0005-0000-0000-000005000000}"/>
    <cellStyle name="Normal 2 2" xfId="10" xr:uid="{364344C9-CF03-46CE-B1A9-CD082E3E51B7}"/>
    <cellStyle name="Normal 2 2 3" xfId="5" xr:uid="{00000000-0005-0000-0000-000006000000}"/>
    <cellStyle name="Normal 5" xfId="4" xr:uid="{00000000-0005-0000-0000-000007000000}"/>
    <cellStyle name="Porcentaje" xfId="2" builtinId="5"/>
    <cellStyle name="Porcentaje 2" xfId="6" xr:uid="{00000000-0005-0000-0000-000009000000}"/>
  </cellStyles>
  <dxfs count="260">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numFmt numFmtId="2" formatCode="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numFmt numFmtId="2" formatCode="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outline="0">
        <bottom style="thin">
          <color indexed="64"/>
        </bottom>
      </border>
    </dxf>
    <dxf>
      <border outline="0">
        <top style="thin">
          <color indexed="64"/>
        </top>
      </border>
    </dxf>
    <dxf>
      <protection locked="0" hidden="0"/>
    </dxf>
    <dxf>
      <protection locked="0" hidden="0"/>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numFmt numFmtId="2" formatCode="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numFmt numFmtId="2" formatCode="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outline="0">
        <bottom style="thin">
          <color indexed="64"/>
        </bottom>
      </border>
    </dxf>
    <dxf>
      <border outline="0">
        <top style="thin">
          <color indexed="64"/>
        </top>
      </border>
    </dxf>
    <dxf>
      <protection locked="0" hidden="0"/>
    </dxf>
    <dxf>
      <protection locked="0" hidden="0"/>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numFmt numFmtId="2" formatCode="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numFmt numFmtId="2" formatCode="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outline="0">
        <bottom style="thin">
          <color indexed="64"/>
        </bottom>
      </border>
    </dxf>
    <dxf>
      <border outline="0">
        <top style="thin">
          <color indexed="64"/>
        </top>
      </border>
    </dxf>
    <dxf>
      <protection locked="0" hidden="0"/>
    </dxf>
    <dxf>
      <protection locked="0" hidden="0"/>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numFmt numFmtId="2" formatCode="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numFmt numFmtId="2" formatCode="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outline="0">
        <bottom style="thin">
          <color indexed="64"/>
        </bottom>
      </border>
    </dxf>
    <dxf>
      <border outline="0">
        <top style="thin">
          <color indexed="64"/>
        </top>
      </border>
    </dxf>
    <dxf>
      <protection locked="0" hidden="0"/>
    </dxf>
    <dxf>
      <protection locked="0" hidden="0"/>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numFmt numFmtId="2" formatCode="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numFmt numFmtId="2" formatCode="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outline="0">
        <bottom style="thin">
          <color indexed="64"/>
        </bottom>
      </border>
    </dxf>
    <dxf>
      <border outline="0">
        <top style="thin">
          <color indexed="64"/>
        </top>
      </border>
    </dxf>
    <dxf>
      <protection locked="0" hidden="0"/>
    </dxf>
    <dxf>
      <protection locked="0" hidden="0"/>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numFmt numFmtId="2" formatCode="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numFmt numFmtId="2" formatCode="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outline="0">
        <bottom style="thin">
          <color indexed="64"/>
        </bottom>
      </border>
    </dxf>
    <dxf>
      <border outline="0">
        <top style="thin">
          <color indexed="64"/>
        </top>
      </border>
    </dxf>
    <dxf>
      <protection locked="0" hidden="0"/>
    </dxf>
    <dxf>
      <protection locked="0" hidden="0"/>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numFmt numFmtId="2" formatCode="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numFmt numFmtId="2" formatCode="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outline="0">
        <bottom style="thin">
          <color indexed="64"/>
        </bottom>
      </border>
    </dxf>
    <dxf>
      <border outline="0">
        <top style="thin">
          <color indexed="64"/>
        </top>
      </border>
    </dxf>
    <dxf>
      <protection locked="0" hidden="0"/>
    </dxf>
    <dxf>
      <protection locked="0" hidden="0"/>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numFmt numFmtId="2" formatCode="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numFmt numFmtId="2" formatCode="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outline="0">
        <bottom style="thin">
          <color indexed="64"/>
        </bottom>
      </border>
    </dxf>
    <dxf>
      <border outline="0">
        <top style="thin">
          <color indexed="64"/>
        </top>
      </border>
    </dxf>
    <dxf>
      <protection locked="0" hidden="0"/>
    </dxf>
    <dxf>
      <protection locked="0" hidden="0"/>
    </dxf>
    <dxf>
      <numFmt numFmtId="33" formatCode="_-* #,##0_-;\-* #,##0_-;_-* &quot;-&quot;_-;_-@_-"/>
    </dxf>
    <dxf>
      <numFmt numFmtId="33" formatCode="_-* #,##0_-;\-* #,##0_-;_-* &quot;-&quot;_-;_-@_-"/>
    </dxf>
    <dxf>
      <numFmt numFmtId="14" formatCode="0.00%"/>
    </dxf>
    <dxf>
      <numFmt numFmtId="33" formatCode="_-* #,##0_-;\-* #,##0_-;_-* &quot;-&quot;_-;_-@_-"/>
    </dxf>
  </dxfs>
  <tableStyles count="0" defaultTableStyle="TableStyleMedium2" defaultPivotStyle="PivotStyleLight16"/>
  <colors>
    <mruColors>
      <color rgb="FFFF00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28576</xdr:colOff>
      <xdr:row>0</xdr:row>
      <xdr:rowOff>66677</xdr:rowOff>
    </xdr:from>
    <xdr:to>
      <xdr:col>3</xdr:col>
      <xdr:colOff>584200</xdr:colOff>
      <xdr:row>2</xdr:row>
      <xdr:rowOff>460375</xdr:rowOff>
    </xdr:to>
    <xdr:pic>
      <xdr:nvPicPr>
        <xdr:cNvPr id="5" name="Imagen 4" descr="https://intranetmen.mineducacion.gov.co/comunidades/oac/SiteAssets/Imagen%20institucional%202018/Logo%20Mineducación.png">
          <a:extLst>
            <a:ext uri="{FF2B5EF4-FFF2-40B4-BE49-F238E27FC236}">
              <a16:creationId xmlns:a16="http://schemas.microsoft.com/office/drawing/2014/main" id="{17316B3D-1E7D-48B0-B9D4-EF3692D245C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66677"/>
          <a:ext cx="5699124" cy="147002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139</xdr:col>
      <xdr:colOff>1833561</xdr:colOff>
      <xdr:row>0</xdr:row>
      <xdr:rowOff>152400</xdr:rowOff>
    </xdr:from>
    <xdr:to>
      <xdr:col>141</xdr:col>
      <xdr:colOff>1574345</xdr:colOff>
      <xdr:row>5</xdr:row>
      <xdr:rowOff>0</xdr:rowOff>
    </xdr:to>
    <xdr:sp macro="" textlink="">
      <xdr:nvSpPr>
        <xdr:cNvPr id="3" name="4 Rectángulo redondeado">
          <a:extLst>
            <a:ext uri="{FF2B5EF4-FFF2-40B4-BE49-F238E27FC236}">
              <a16:creationId xmlns:a16="http://schemas.microsoft.com/office/drawing/2014/main" id="{F95B340F-71B5-4185-92DA-A3247476B24A}"/>
            </a:ext>
          </a:extLst>
        </xdr:cNvPr>
        <xdr:cNvSpPr/>
      </xdr:nvSpPr>
      <xdr:spPr>
        <a:xfrm>
          <a:off x="140165136" y="152400"/>
          <a:ext cx="4465184" cy="1019175"/>
        </a:xfrm>
        <a:prstGeom prst="round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es-CO" sz="2000" b="1">
              <a:solidFill>
                <a:sysClr val="windowText" lastClr="000000"/>
              </a:solidFill>
              <a:effectLst/>
              <a:latin typeface="+mn-lt"/>
              <a:ea typeface="+mn-ea"/>
              <a:cs typeface="+mn-cs"/>
            </a:rPr>
            <a:t>Código: </a:t>
          </a:r>
          <a:r>
            <a:rPr lang="es-CO" sz="2000" b="0">
              <a:solidFill>
                <a:sysClr val="windowText" lastClr="000000"/>
              </a:solidFill>
              <a:effectLst/>
              <a:latin typeface="+mn-lt"/>
              <a:ea typeface="+mn-ea"/>
              <a:cs typeface="+mn-cs"/>
            </a:rPr>
            <a:t>PL-FT-01</a:t>
          </a:r>
        </a:p>
        <a:p>
          <a:r>
            <a:rPr lang="es-CO" sz="2000" b="1">
              <a:solidFill>
                <a:sysClr val="windowText" lastClr="000000"/>
              </a:solidFill>
              <a:effectLst/>
              <a:latin typeface="+mn-lt"/>
              <a:ea typeface="+mn-ea"/>
              <a:cs typeface="+mn-cs"/>
            </a:rPr>
            <a:t>Versión</a:t>
          </a:r>
          <a:r>
            <a:rPr lang="es-CO" sz="2000">
              <a:solidFill>
                <a:sysClr val="windowText" lastClr="000000"/>
              </a:solidFill>
              <a:effectLst/>
              <a:latin typeface="+mn-lt"/>
              <a:ea typeface="+mn-ea"/>
              <a:cs typeface="+mn-cs"/>
            </a:rPr>
            <a:t>: 4</a:t>
          </a:r>
        </a:p>
        <a:p>
          <a:r>
            <a:rPr lang="es-CO" sz="2000">
              <a:solidFill>
                <a:sysClr val="windowText" lastClr="000000"/>
              </a:solidFill>
              <a:effectLst/>
              <a:latin typeface="+mn-lt"/>
              <a:ea typeface="+mn-ea"/>
              <a:cs typeface="+mn-cs"/>
            </a:rPr>
            <a:t>Rige a partir de su publicación en el SIG</a:t>
          </a:r>
          <a:endParaRPr lang="es-CO" sz="2000">
            <a:solidFill>
              <a:sysClr val="windowText" lastClr="000000"/>
            </a:solidFill>
          </a:endParaRPr>
        </a:p>
      </xdr:txBody>
    </xdr:sp>
    <xdr:clientData/>
  </xdr:twoCellAnchor>
  <xdr:twoCellAnchor>
    <xdr:from>
      <xdr:col>139</xdr:col>
      <xdr:colOff>1833561</xdr:colOff>
      <xdr:row>0</xdr:row>
      <xdr:rowOff>152400</xdr:rowOff>
    </xdr:from>
    <xdr:to>
      <xdr:col>141</xdr:col>
      <xdr:colOff>1574345</xdr:colOff>
      <xdr:row>5</xdr:row>
      <xdr:rowOff>0</xdr:rowOff>
    </xdr:to>
    <xdr:sp macro="" textlink="">
      <xdr:nvSpPr>
        <xdr:cNvPr id="5" name="4 Rectángulo redondeado">
          <a:extLst>
            <a:ext uri="{FF2B5EF4-FFF2-40B4-BE49-F238E27FC236}">
              <a16:creationId xmlns:a16="http://schemas.microsoft.com/office/drawing/2014/main" id="{92401F61-267C-4593-B0B0-12BA15C90DD0}"/>
            </a:ext>
          </a:extLst>
        </xdr:cNvPr>
        <xdr:cNvSpPr/>
      </xdr:nvSpPr>
      <xdr:spPr>
        <a:xfrm>
          <a:off x="140165136" y="152400"/>
          <a:ext cx="4465184" cy="1019175"/>
        </a:xfrm>
        <a:prstGeom prst="round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es-CO" sz="2000" b="1">
              <a:solidFill>
                <a:sysClr val="windowText" lastClr="000000"/>
              </a:solidFill>
              <a:effectLst/>
              <a:latin typeface="+mn-lt"/>
              <a:ea typeface="+mn-ea"/>
              <a:cs typeface="+mn-cs"/>
            </a:rPr>
            <a:t>Código: </a:t>
          </a:r>
          <a:r>
            <a:rPr lang="es-CO" sz="2000" b="0">
              <a:solidFill>
                <a:sysClr val="windowText" lastClr="000000"/>
              </a:solidFill>
              <a:effectLst/>
              <a:latin typeface="+mn-lt"/>
              <a:ea typeface="+mn-ea"/>
              <a:cs typeface="+mn-cs"/>
            </a:rPr>
            <a:t>PL-FT-01</a:t>
          </a:r>
        </a:p>
        <a:p>
          <a:r>
            <a:rPr lang="es-CO" sz="2000" b="1">
              <a:solidFill>
                <a:sysClr val="windowText" lastClr="000000"/>
              </a:solidFill>
              <a:effectLst/>
              <a:latin typeface="+mn-lt"/>
              <a:ea typeface="+mn-ea"/>
              <a:cs typeface="+mn-cs"/>
            </a:rPr>
            <a:t>Versión</a:t>
          </a:r>
          <a:r>
            <a:rPr lang="es-CO" sz="2000">
              <a:solidFill>
                <a:sysClr val="windowText" lastClr="000000"/>
              </a:solidFill>
              <a:effectLst/>
              <a:latin typeface="+mn-lt"/>
              <a:ea typeface="+mn-ea"/>
              <a:cs typeface="+mn-cs"/>
            </a:rPr>
            <a:t>: 4</a:t>
          </a:r>
        </a:p>
        <a:p>
          <a:r>
            <a:rPr lang="es-CO" sz="2000">
              <a:solidFill>
                <a:sysClr val="windowText" lastClr="000000"/>
              </a:solidFill>
              <a:effectLst/>
              <a:latin typeface="+mn-lt"/>
              <a:ea typeface="+mn-ea"/>
              <a:cs typeface="+mn-cs"/>
            </a:rPr>
            <a:t>Rige a partir de su publicación en el SIG</a:t>
          </a:r>
          <a:endParaRPr lang="es-CO" sz="2000">
            <a:solidFill>
              <a:sysClr val="windowText" lastClr="000000"/>
            </a:solidFill>
          </a:endParaRPr>
        </a:p>
      </xdr:txBody>
    </xdr:sp>
    <xdr:clientData/>
  </xdr:twoCellAnchor>
  <xdr:twoCellAnchor editAs="oneCell">
    <xdr:from>
      <xdr:col>0</xdr:col>
      <xdr:colOff>28575</xdr:colOff>
      <xdr:row>0</xdr:row>
      <xdr:rowOff>66677</xdr:rowOff>
    </xdr:from>
    <xdr:to>
      <xdr:col>3</xdr:col>
      <xdr:colOff>866774</xdr:colOff>
      <xdr:row>2</xdr:row>
      <xdr:rowOff>295275</xdr:rowOff>
    </xdr:to>
    <xdr:pic>
      <xdr:nvPicPr>
        <xdr:cNvPr id="6" name="Imagen 5" descr="https://intranetmen.mineducacion.gov.co/comunidades/oac/SiteAssets/Imagen%20institucional%202018/Logo%20Mineducación.png">
          <a:extLst>
            <a:ext uri="{FF2B5EF4-FFF2-40B4-BE49-F238E27FC236}">
              <a16:creationId xmlns:a16="http://schemas.microsoft.com/office/drawing/2014/main" id="{C39FD8B8-820A-4B6B-B05D-57570FC3F9D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66677"/>
          <a:ext cx="5981699" cy="130492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139</xdr:col>
      <xdr:colOff>1833561</xdr:colOff>
      <xdr:row>0</xdr:row>
      <xdr:rowOff>152400</xdr:rowOff>
    </xdr:from>
    <xdr:to>
      <xdr:col>141</xdr:col>
      <xdr:colOff>1574345</xdr:colOff>
      <xdr:row>5</xdr:row>
      <xdr:rowOff>0</xdr:rowOff>
    </xdr:to>
    <xdr:sp macro="" textlink="">
      <xdr:nvSpPr>
        <xdr:cNvPr id="3" name="4 Rectángulo redondeado">
          <a:extLst>
            <a:ext uri="{FF2B5EF4-FFF2-40B4-BE49-F238E27FC236}">
              <a16:creationId xmlns:a16="http://schemas.microsoft.com/office/drawing/2014/main" id="{A8D21573-AEEE-4CB2-BC9B-3EF41EB0D14E}"/>
            </a:ext>
          </a:extLst>
        </xdr:cNvPr>
        <xdr:cNvSpPr/>
      </xdr:nvSpPr>
      <xdr:spPr>
        <a:xfrm>
          <a:off x="140165136" y="152400"/>
          <a:ext cx="4465184" cy="1019175"/>
        </a:xfrm>
        <a:prstGeom prst="round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es-CO" sz="2000" b="1">
              <a:solidFill>
                <a:sysClr val="windowText" lastClr="000000"/>
              </a:solidFill>
              <a:effectLst/>
              <a:latin typeface="+mn-lt"/>
              <a:ea typeface="+mn-ea"/>
              <a:cs typeface="+mn-cs"/>
            </a:rPr>
            <a:t>Código: </a:t>
          </a:r>
          <a:r>
            <a:rPr lang="es-CO" sz="2000" b="0">
              <a:solidFill>
                <a:sysClr val="windowText" lastClr="000000"/>
              </a:solidFill>
              <a:effectLst/>
              <a:latin typeface="+mn-lt"/>
              <a:ea typeface="+mn-ea"/>
              <a:cs typeface="+mn-cs"/>
            </a:rPr>
            <a:t>PL-FT-01</a:t>
          </a:r>
        </a:p>
        <a:p>
          <a:r>
            <a:rPr lang="es-CO" sz="2000" b="1">
              <a:solidFill>
                <a:sysClr val="windowText" lastClr="000000"/>
              </a:solidFill>
              <a:effectLst/>
              <a:latin typeface="+mn-lt"/>
              <a:ea typeface="+mn-ea"/>
              <a:cs typeface="+mn-cs"/>
            </a:rPr>
            <a:t>Versión</a:t>
          </a:r>
          <a:r>
            <a:rPr lang="es-CO" sz="2000">
              <a:solidFill>
                <a:sysClr val="windowText" lastClr="000000"/>
              </a:solidFill>
              <a:effectLst/>
              <a:latin typeface="+mn-lt"/>
              <a:ea typeface="+mn-ea"/>
              <a:cs typeface="+mn-cs"/>
            </a:rPr>
            <a:t>: 4</a:t>
          </a:r>
        </a:p>
        <a:p>
          <a:r>
            <a:rPr lang="es-CO" sz="2000">
              <a:solidFill>
                <a:sysClr val="windowText" lastClr="000000"/>
              </a:solidFill>
              <a:effectLst/>
              <a:latin typeface="+mn-lt"/>
              <a:ea typeface="+mn-ea"/>
              <a:cs typeface="+mn-cs"/>
            </a:rPr>
            <a:t>Rige a partir de su publicación en el SIG</a:t>
          </a:r>
          <a:endParaRPr lang="es-CO" sz="2000">
            <a:solidFill>
              <a:sysClr val="windowText" lastClr="000000"/>
            </a:solidFill>
          </a:endParaRPr>
        </a:p>
      </xdr:txBody>
    </xdr:sp>
    <xdr:clientData/>
  </xdr:twoCellAnchor>
  <xdr:twoCellAnchor>
    <xdr:from>
      <xdr:col>139</xdr:col>
      <xdr:colOff>1833561</xdr:colOff>
      <xdr:row>0</xdr:row>
      <xdr:rowOff>152400</xdr:rowOff>
    </xdr:from>
    <xdr:to>
      <xdr:col>141</xdr:col>
      <xdr:colOff>1574345</xdr:colOff>
      <xdr:row>5</xdr:row>
      <xdr:rowOff>0</xdr:rowOff>
    </xdr:to>
    <xdr:sp macro="" textlink="">
      <xdr:nvSpPr>
        <xdr:cNvPr id="5" name="4 Rectángulo redondeado">
          <a:extLst>
            <a:ext uri="{FF2B5EF4-FFF2-40B4-BE49-F238E27FC236}">
              <a16:creationId xmlns:a16="http://schemas.microsoft.com/office/drawing/2014/main" id="{53D8BDF6-759A-4E62-A169-54412D826602}"/>
            </a:ext>
          </a:extLst>
        </xdr:cNvPr>
        <xdr:cNvSpPr/>
      </xdr:nvSpPr>
      <xdr:spPr>
        <a:xfrm>
          <a:off x="140165136" y="152400"/>
          <a:ext cx="4465184" cy="1019175"/>
        </a:xfrm>
        <a:prstGeom prst="round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es-CO" sz="2000" b="1">
              <a:solidFill>
                <a:sysClr val="windowText" lastClr="000000"/>
              </a:solidFill>
              <a:effectLst/>
              <a:latin typeface="+mn-lt"/>
              <a:ea typeface="+mn-ea"/>
              <a:cs typeface="+mn-cs"/>
            </a:rPr>
            <a:t>Código: </a:t>
          </a:r>
          <a:r>
            <a:rPr lang="es-CO" sz="2000" b="0">
              <a:solidFill>
                <a:sysClr val="windowText" lastClr="000000"/>
              </a:solidFill>
              <a:effectLst/>
              <a:latin typeface="+mn-lt"/>
              <a:ea typeface="+mn-ea"/>
              <a:cs typeface="+mn-cs"/>
            </a:rPr>
            <a:t>PL-FT-01</a:t>
          </a:r>
        </a:p>
        <a:p>
          <a:r>
            <a:rPr lang="es-CO" sz="2000" b="1">
              <a:solidFill>
                <a:sysClr val="windowText" lastClr="000000"/>
              </a:solidFill>
              <a:effectLst/>
              <a:latin typeface="+mn-lt"/>
              <a:ea typeface="+mn-ea"/>
              <a:cs typeface="+mn-cs"/>
            </a:rPr>
            <a:t>Versión</a:t>
          </a:r>
          <a:r>
            <a:rPr lang="es-CO" sz="2000">
              <a:solidFill>
                <a:sysClr val="windowText" lastClr="000000"/>
              </a:solidFill>
              <a:effectLst/>
              <a:latin typeface="+mn-lt"/>
              <a:ea typeface="+mn-ea"/>
              <a:cs typeface="+mn-cs"/>
            </a:rPr>
            <a:t>: 4</a:t>
          </a:r>
        </a:p>
        <a:p>
          <a:r>
            <a:rPr lang="es-CO" sz="2000">
              <a:solidFill>
                <a:sysClr val="windowText" lastClr="000000"/>
              </a:solidFill>
              <a:effectLst/>
              <a:latin typeface="+mn-lt"/>
              <a:ea typeface="+mn-ea"/>
              <a:cs typeface="+mn-cs"/>
            </a:rPr>
            <a:t>Rige a partir de su publicación en el SIG</a:t>
          </a:r>
          <a:endParaRPr lang="es-CO" sz="2000">
            <a:solidFill>
              <a:sysClr val="windowText" lastClr="000000"/>
            </a:solidFill>
          </a:endParaRPr>
        </a:p>
      </xdr:txBody>
    </xdr:sp>
    <xdr:clientData/>
  </xdr:twoCellAnchor>
  <xdr:twoCellAnchor editAs="oneCell">
    <xdr:from>
      <xdr:col>0</xdr:col>
      <xdr:colOff>28576</xdr:colOff>
      <xdr:row>0</xdr:row>
      <xdr:rowOff>66677</xdr:rowOff>
    </xdr:from>
    <xdr:to>
      <xdr:col>3</xdr:col>
      <xdr:colOff>561975</xdr:colOff>
      <xdr:row>2</xdr:row>
      <xdr:rowOff>428625</xdr:rowOff>
    </xdr:to>
    <xdr:pic>
      <xdr:nvPicPr>
        <xdr:cNvPr id="6" name="Imagen 5" descr="https://intranetmen.mineducacion.gov.co/comunidades/oac/SiteAssets/Imagen%20institucional%202018/Logo%20Mineducación.png">
          <a:extLst>
            <a:ext uri="{FF2B5EF4-FFF2-40B4-BE49-F238E27FC236}">
              <a16:creationId xmlns:a16="http://schemas.microsoft.com/office/drawing/2014/main" id="{E6411257-B987-4A59-BD72-89A68259E9D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66677"/>
          <a:ext cx="5676899" cy="1438273"/>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139</xdr:col>
      <xdr:colOff>1833561</xdr:colOff>
      <xdr:row>0</xdr:row>
      <xdr:rowOff>152400</xdr:rowOff>
    </xdr:from>
    <xdr:to>
      <xdr:col>141</xdr:col>
      <xdr:colOff>1574345</xdr:colOff>
      <xdr:row>5</xdr:row>
      <xdr:rowOff>0</xdr:rowOff>
    </xdr:to>
    <xdr:sp macro="" textlink="">
      <xdr:nvSpPr>
        <xdr:cNvPr id="3" name="4 Rectángulo redondeado">
          <a:extLst>
            <a:ext uri="{FF2B5EF4-FFF2-40B4-BE49-F238E27FC236}">
              <a16:creationId xmlns:a16="http://schemas.microsoft.com/office/drawing/2014/main" id="{F24447E8-51D0-486A-A267-23028B35EF45}"/>
            </a:ext>
          </a:extLst>
        </xdr:cNvPr>
        <xdr:cNvSpPr/>
      </xdr:nvSpPr>
      <xdr:spPr>
        <a:xfrm>
          <a:off x="140165136" y="152400"/>
          <a:ext cx="4465184" cy="1019175"/>
        </a:xfrm>
        <a:prstGeom prst="round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es-CO" sz="2000" b="1">
              <a:solidFill>
                <a:sysClr val="windowText" lastClr="000000"/>
              </a:solidFill>
              <a:effectLst/>
              <a:latin typeface="+mn-lt"/>
              <a:ea typeface="+mn-ea"/>
              <a:cs typeface="+mn-cs"/>
            </a:rPr>
            <a:t>Código: </a:t>
          </a:r>
          <a:r>
            <a:rPr lang="es-CO" sz="2000" b="0">
              <a:solidFill>
                <a:sysClr val="windowText" lastClr="000000"/>
              </a:solidFill>
              <a:effectLst/>
              <a:latin typeface="+mn-lt"/>
              <a:ea typeface="+mn-ea"/>
              <a:cs typeface="+mn-cs"/>
            </a:rPr>
            <a:t>PL-FT-01</a:t>
          </a:r>
        </a:p>
        <a:p>
          <a:r>
            <a:rPr lang="es-CO" sz="2000" b="1">
              <a:solidFill>
                <a:sysClr val="windowText" lastClr="000000"/>
              </a:solidFill>
              <a:effectLst/>
              <a:latin typeface="+mn-lt"/>
              <a:ea typeface="+mn-ea"/>
              <a:cs typeface="+mn-cs"/>
            </a:rPr>
            <a:t>Versión</a:t>
          </a:r>
          <a:r>
            <a:rPr lang="es-CO" sz="2000">
              <a:solidFill>
                <a:sysClr val="windowText" lastClr="000000"/>
              </a:solidFill>
              <a:effectLst/>
              <a:latin typeface="+mn-lt"/>
              <a:ea typeface="+mn-ea"/>
              <a:cs typeface="+mn-cs"/>
            </a:rPr>
            <a:t>: 4</a:t>
          </a:r>
        </a:p>
        <a:p>
          <a:r>
            <a:rPr lang="es-CO" sz="2000">
              <a:solidFill>
                <a:sysClr val="windowText" lastClr="000000"/>
              </a:solidFill>
              <a:effectLst/>
              <a:latin typeface="+mn-lt"/>
              <a:ea typeface="+mn-ea"/>
              <a:cs typeface="+mn-cs"/>
            </a:rPr>
            <a:t>Rige a partir de su publicación en el SIG</a:t>
          </a:r>
          <a:endParaRPr lang="es-CO" sz="2000">
            <a:solidFill>
              <a:sysClr val="windowText" lastClr="000000"/>
            </a:solidFill>
          </a:endParaRPr>
        </a:p>
      </xdr:txBody>
    </xdr:sp>
    <xdr:clientData/>
  </xdr:twoCellAnchor>
  <xdr:twoCellAnchor editAs="oneCell">
    <xdr:from>
      <xdr:col>0</xdr:col>
      <xdr:colOff>57150</xdr:colOff>
      <xdr:row>0</xdr:row>
      <xdr:rowOff>19051</xdr:rowOff>
    </xdr:from>
    <xdr:to>
      <xdr:col>2</xdr:col>
      <xdr:colOff>2867025</xdr:colOff>
      <xdr:row>2</xdr:row>
      <xdr:rowOff>390525</xdr:rowOff>
    </xdr:to>
    <xdr:pic>
      <xdr:nvPicPr>
        <xdr:cNvPr id="4" name="Imagen 3" descr="https://intranetmen.mineducacion.gov.co/comunidades/oac/SiteAssets/Imagen%20institucional%202018/Logo%20Mineducación.png">
          <a:extLst>
            <a:ext uri="{FF2B5EF4-FFF2-40B4-BE49-F238E27FC236}">
              <a16:creationId xmlns:a16="http://schemas.microsoft.com/office/drawing/2014/main" id="{E999B258-2A38-455C-9E54-DA385613828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19051"/>
          <a:ext cx="5010150" cy="1447799"/>
        </a:xfrm>
        <a:prstGeom prst="rect">
          <a:avLst/>
        </a:prstGeom>
        <a:noFill/>
        <a:ln>
          <a:noFill/>
        </a:ln>
      </xdr:spPr>
    </xdr:pic>
    <xdr:clientData/>
  </xdr:twoCellAnchor>
  <xdr:twoCellAnchor>
    <xdr:from>
      <xdr:col>139</xdr:col>
      <xdr:colOff>1833561</xdr:colOff>
      <xdr:row>0</xdr:row>
      <xdr:rowOff>152400</xdr:rowOff>
    </xdr:from>
    <xdr:to>
      <xdr:col>141</xdr:col>
      <xdr:colOff>1574345</xdr:colOff>
      <xdr:row>5</xdr:row>
      <xdr:rowOff>0</xdr:rowOff>
    </xdr:to>
    <xdr:sp macro="" textlink="">
      <xdr:nvSpPr>
        <xdr:cNvPr id="5" name="4 Rectángulo redondeado">
          <a:extLst>
            <a:ext uri="{FF2B5EF4-FFF2-40B4-BE49-F238E27FC236}">
              <a16:creationId xmlns:a16="http://schemas.microsoft.com/office/drawing/2014/main" id="{B80F8E49-8881-4C1B-AA0F-091940D669D6}"/>
            </a:ext>
          </a:extLst>
        </xdr:cNvPr>
        <xdr:cNvSpPr/>
      </xdr:nvSpPr>
      <xdr:spPr>
        <a:xfrm>
          <a:off x="140165136" y="152400"/>
          <a:ext cx="4465184" cy="1019175"/>
        </a:xfrm>
        <a:prstGeom prst="round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es-CO" sz="2000" b="1">
              <a:solidFill>
                <a:sysClr val="windowText" lastClr="000000"/>
              </a:solidFill>
              <a:effectLst/>
              <a:latin typeface="+mn-lt"/>
              <a:ea typeface="+mn-ea"/>
              <a:cs typeface="+mn-cs"/>
            </a:rPr>
            <a:t>Código: </a:t>
          </a:r>
          <a:r>
            <a:rPr lang="es-CO" sz="2000" b="0">
              <a:solidFill>
                <a:sysClr val="windowText" lastClr="000000"/>
              </a:solidFill>
              <a:effectLst/>
              <a:latin typeface="+mn-lt"/>
              <a:ea typeface="+mn-ea"/>
              <a:cs typeface="+mn-cs"/>
            </a:rPr>
            <a:t>PL-FT-01</a:t>
          </a:r>
        </a:p>
        <a:p>
          <a:r>
            <a:rPr lang="es-CO" sz="2000" b="1">
              <a:solidFill>
                <a:sysClr val="windowText" lastClr="000000"/>
              </a:solidFill>
              <a:effectLst/>
              <a:latin typeface="+mn-lt"/>
              <a:ea typeface="+mn-ea"/>
              <a:cs typeface="+mn-cs"/>
            </a:rPr>
            <a:t>Versión</a:t>
          </a:r>
          <a:r>
            <a:rPr lang="es-CO" sz="2000">
              <a:solidFill>
                <a:sysClr val="windowText" lastClr="000000"/>
              </a:solidFill>
              <a:effectLst/>
              <a:latin typeface="+mn-lt"/>
              <a:ea typeface="+mn-ea"/>
              <a:cs typeface="+mn-cs"/>
            </a:rPr>
            <a:t>: 4</a:t>
          </a:r>
        </a:p>
        <a:p>
          <a:r>
            <a:rPr lang="es-CO" sz="2000">
              <a:solidFill>
                <a:sysClr val="windowText" lastClr="000000"/>
              </a:solidFill>
              <a:effectLst/>
              <a:latin typeface="+mn-lt"/>
              <a:ea typeface="+mn-ea"/>
              <a:cs typeface="+mn-cs"/>
            </a:rPr>
            <a:t>Rige a partir de su publicación en el SIG</a:t>
          </a:r>
          <a:endParaRPr lang="es-CO" sz="20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66678</xdr:rowOff>
    </xdr:from>
    <xdr:to>
      <xdr:col>3</xdr:col>
      <xdr:colOff>1485900</xdr:colOff>
      <xdr:row>2</xdr:row>
      <xdr:rowOff>457201</xdr:rowOff>
    </xdr:to>
    <xdr:pic>
      <xdr:nvPicPr>
        <xdr:cNvPr id="2" name="Imagen 1" descr="https://intranetmen.mineducacion.gov.co/comunidades/oac/SiteAssets/Imagen%20institucional%202018/Logo%20Mineducación.png">
          <a:extLst>
            <a:ext uri="{FF2B5EF4-FFF2-40B4-BE49-F238E27FC236}">
              <a16:creationId xmlns:a16="http://schemas.microsoft.com/office/drawing/2014/main" id="{D912BFD5-B312-4EB2-8AFF-E8F42CBE3E2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66678"/>
          <a:ext cx="6600825" cy="1466848"/>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28574</xdr:colOff>
      <xdr:row>0</xdr:row>
      <xdr:rowOff>66677</xdr:rowOff>
    </xdr:from>
    <xdr:to>
      <xdr:col>5</xdr:col>
      <xdr:colOff>1257300</xdr:colOff>
      <xdr:row>2</xdr:row>
      <xdr:rowOff>419100</xdr:rowOff>
    </xdr:to>
    <xdr:pic>
      <xdr:nvPicPr>
        <xdr:cNvPr id="2" name="Imagen 1" descr="https://intranetmen.mineducacion.gov.co/comunidades/oac/SiteAssets/Imagen%20institucional%202018/Logo%20Mineducación.png">
          <a:extLst>
            <a:ext uri="{FF2B5EF4-FFF2-40B4-BE49-F238E27FC236}">
              <a16:creationId xmlns:a16="http://schemas.microsoft.com/office/drawing/2014/main" id="{F5929380-3C95-44E5-95A6-414FB92325A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 y="66677"/>
          <a:ext cx="9705976" cy="1438273"/>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xdr:colOff>
      <xdr:row>0</xdr:row>
      <xdr:rowOff>66677</xdr:rowOff>
    </xdr:from>
    <xdr:to>
      <xdr:col>3</xdr:col>
      <xdr:colOff>920750</xdr:colOff>
      <xdr:row>2</xdr:row>
      <xdr:rowOff>148167</xdr:rowOff>
    </xdr:to>
    <xdr:pic>
      <xdr:nvPicPr>
        <xdr:cNvPr id="2" name="Imagen 1" descr="https://intranetmen.mineducacion.gov.co/comunidades/oac/SiteAssets/Imagen%20institucional%202018/Logo%20Mineducación.png">
          <a:extLst>
            <a:ext uri="{FF2B5EF4-FFF2-40B4-BE49-F238E27FC236}">
              <a16:creationId xmlns:a16="http://schemas.microsoft.com/office/drawing/2014/main" id="{987E9EF9-6255-4576-953A-97B639F30ED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66677"/>
          <a:ext cx="6035675" cy="116099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28575</xdr:colOff>
      <xdr:row>0</xdr:row>
      <xdr:rowOff>66677</xdr:rowOff>
    </xdr:from>
    <xdr:to>
      <xdr:col>4</xdr:col>
      <xdr:colOff>416717</xdr:colOff>
      <xdr:row>2</xdr:row>
      <xdr:rowOff>369093</xdr:rowOff>
    </xdr:to>
    <xdr:pic>
      <xdr:nvPicPr>
        <xdr:cNvPr id="2" name="Imagen 1" descr="https://intranetmen.mineducacion.gov.co/comunidades/oac/SiteAssets/Imagen%20institucional%202018/Logo%20Mineducación.png">
          <a:extLst>
            <a:ext uri="{FF2B5EF4-FFF2-40B4-BE49-F238E27FC236}">
              <a16:creationId xmlns:a16="http://schemas.microsoft.com/office/drawing/2014/main" id="{3E082D73-5E83-4ADE-8F4E-C4A15FC43DC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66677"/>
          <a:ext cx="7079455" cy="1373979"/>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educaciongovco.sharepoint.com/Users/mtamayo/AppData/Local/Microsoft/Windows/INetCache/Content.Outlook/JXW2RFA0/PL-FT-01%20V4.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AI-OCAI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AI - 2019"/>
      <sheetName val="Instructivo"/>
      <sheetName val="Listas"/>
      <sheetName val="PAA"/>
      <sheetName val="Catalogo presupuestal"/>
      <sheetName val="Cuenta 01"/>
      <sheetName val="Hoja5"/>
      <sheetName val="Hoja3"/>
    </sheetNames>
    <sheetDataSet>
      <sheetData sheetId="0" refreshError="1"/>
      <sheetData sheetId="1" refreshError="1"/>
      <sheetData sheetId="2">
        <row r="6">
          <cell r="C6" t="str">
            <v>VPBM</v>
          </cell>
          <cell r="D6" t="str">
            <v>VES</v>
          </cell>
          <cell r="E6" t="str">
            <v>SG</v>
          </cell>
          <cell r="F6" t="str">
            <v>DM</v>
          </cell>
        </row>
      </sheetData>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mtamayo\AppData\Local\Microsoft\Windows\INetCache\Content.Outlook\JXW2RFA0\PAI-Consolidado%20octubre%20final%20-%20copia.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lisa Gabriela Benavides Montenegro" refreshedDate="43663.700577083335" createdVersion="6" refreshedVersion="6" minRefreshableVersion="3" recordCount="11" xr:uid="{00000000-000A-0000-FFFF-FFFF00000000}">
  <cacheSource type="worksheet">
    <worksheetSource ref="A6:BA17" sheet="JUNIO" r:id="rId2"/>
  </cacheSource>
  <cacheFields count="53">
    <cacheField name="Consecutivo" numFmtId="0">
      <sharedItems containsMixedTypes="1" containsNumber="1" containsInteger="1" minValue="32" maxValue="40"/>
    </cacheField>
    <cacheField name="Despacho" numFmtId="0">
      <sharedItems/>
    </cacheField>
    <cacheField name="Dirección/Oficina Asesora/Subdirección" numFmtId="0">
      <sharedItems/>
    </cacheField>
    <cacheField name="Subdirección" numFmtId="0">
      <sharedItems/>
    </cacheField>
    <cacheField name="Dimensión MIPG" numFmtId="0">
      <sharedItems/>
    </cacheField>
    <cacheField name="Objetivo del SIG" numFmtId="0">
      <sharedItems containsNonDate="0" containsString="0" containsBlank="1"/>
    </cacheField>
    <cacheField name="Meta Objetivos de Desarrollo Sostenible- ODS" numFmtId="0">
      <sharedItems/>
    </cacheField>
    <cacheField name="Objetivo estratégico PND 2018-2022" numFmtId="0">
      <sharedItems/>
    </cacheField>
    <cacheField name="Indicador de Resultado PND 2018-2022" numFmtId="0">
      <sharedItems/>
    </cacheField>
    <cacheField name="Responde a:" numFmtId="0">
      <sharedItems/>
    </cacheField>
    <cacheField name="Meta PND 2018-2022" numFmtId="0">
      <sharedItems containsSemiMixedTypes="0" containsString="0" containsNumber="1" containsInteger="1" minValue="0" maxValue="0"/>
    </cacheField>
    <cacheField name="Línea base 2018" numFmtId="0">
      <sharedItems containsSemiMixedTypes="0" containsString="0" containsNumber="1" containsInteger="1" minValue="0" maxValue="0"/>
    </cacheField>
    <cacheField name="Meta Acumulada 2019" numFmtId="0">
      <sharedItems containsSemiMixedTypes="0" containsString="0" containsNumber="1" containsInteger="1" minValue="0" maxValue="0"/>
    </cacheField>
    <cacheField name="Programa Meta" numFmtId="0">
      <sharedItems containsNonDate="0" containsString="0" containsBlank="1"/>
    </cacheField>
    <cacheField name="Mes" numFmtId="0">
      <sharedItems/>
    </cacheField>
    <cacheField name="Avance cuantitativo " numFmtId="0">
      <sharedItems containsNonDate="0" containsString="0" containsBlank="1"/>
    </cacheField>
    <cacheField name="% de avance" numFmtId="0">
      <sharedItems containsNonDate="0" containsString="0" containsBlank="1"/>
    </cacheField>
    <cacheField name="Avance descriptivo " numFmtId="0">
      <sharedItems containsNonDate="0" containsString="0" containsBlank="1"/>
    </cacheField>
    <cacheField name="Reporte Validado" numFmtId="0">
      <sharedItems containsNonDate="0" containsString="0" containsBlank="1"/>
    </cacheField>
    <cacheField name="Observaciones" numFmtId="0">
      <sharedItems containsNonDate="0" containsString="0" containsBlank="1"/>
    </cacheField>
    <cacheField name="Estrategia " numFmtId="0">
      <sharedItems containsBlank="1"/>
    </cacheField>
    <cacheField name="Indicador de gestión  y producto " numFmtId="0">
      <sharedItems containsBlank="1" count="4">
        <s v="Recursos gestionados "/>
        <s v="Número de espacios de carácter multilateral y bilateral a nivel internacional con participación activa del Ministerio de Educación."/>
        <s v="Número de escenarios internacionales en los que se promociona a Colombia como destino académico de calidad."/>
        <m u="1"/>
      </sharedItems>
    </cacheField>
    <cacheField name="Responde a:2" numFmtId="0">
      <sharedItems containsBlank="1"/>
    </cacheField>
    <cacheField name="Línea base 20182" numFmtId="1">
      <sharedItems containsString="0" containsBlank="1" containsNumber="1" containsInteger="1" minValue="0" maxValue="0"/>
    </cacheField>
    <cacheField name="meta 2019" numFmtId="0">
      <sharedItems containsString="0" containsBlank="1" containsNumber="1" containsInteger="1" minValue="3" maxValue="35000000000"/>
    </cacheField>
    <cacheField name="Programa Meta2" numFmtId="0">
      <sharedItems containsNonDate="0" containsString="0" containsBlank="1"/>
    </cacheField>
    <cacheField name="Focalización" numFmtId="0">
      <sharedItems containsNonDate="0" containsString="0" containsBlank="1"/>
    </cacheField>
    <cacheField name="Medio de Verificación" numFmtId="0">
      <sharedItems containsBlank="1"/>
    </cacheField>
    <cacheField name="Avance cuantitativo 2" numFmtId="0">
      <sharedItems containsString="0" containsBlank="1" containsNumber="1" containsInteger="1" minValue="1" maxValue="24266031440"/>
    </cacheField>
    <cacheField name="% de avance2" numFmtId="0">
      <sharedItems containsString="0" containsBlank="1" containsNumber="1" minValue="0.33333333333333331" maxValue="0.69331518400000003"/>
    </cacheField>
    <cacheField name="Avance descriptivo 2" numFmtId="0">
      <sharedItems containsBlank="1" longText="1"/>
    </cacheField>
    <cacheField name="Reporte Validado2" numFmtId="0">
      <sharedItems containsBlank="1"/>
    </cacheField>
    <cacheField name="Observaciones2" numFmtId="0">
      <sharedItems containsBlank="1" longText="1"/>
    </cacheField>
    <cacheField name="Proyecto de Inversión 2019" numFmtId="0">
      <sharedItems/>
    </cacheField>
    <cacheField name="Tipo de gasto" numFmtId="0">
      <sharedItems/>
    </cacheField>
    <cacheField name="Cta. Prog." numFmtId="0">
      <sharedItems containsSemiMixedTypes="0" containsString="0" containsNumber="1" containsInteger="1" minValue="2299" maxValue="2299"/>
    </cacheField>
    <cacheField name="ObjG Proy." numFmtId="0">
      <sharedItems/>
    </cacheField>
    <cacheField name="Ord SubP. Gasto" numFmtId="0">
      <sharedItems/>
    </cacheField>
    <cacheField name="Actividad Proyecto de Inversión" numFmtId="0">
      <sharedItems/>
    </cacheField>
    <cacheField name="Producto proyecto de inversión" numFmtId="0">
      <sharedItems count="1">
        <s v="Servicio de Educación Informal para la Gestión Administrativa"/>
      </sharedItems>
    </cacheField>
    <cacheField name="Código producto proyecto de inversión" numFmtId="0">
      <sharedItems containsBlank="1"/>
    </cacheField>
    <cacheField name="Número de Plan de Compras" numFmtId="0">
      <sharedItems containsMixedTypes="1" containsNumber="1" containsInteger="1" minValue="23" maxValue="1311"/>
    </cacheField>
    <cacheField name="Descripción de la necesidad " numFmtId="0">
      <sharedItems longText="1"/>
    </cacheField>
    <cacheField name="Registro Presupuestal" numFmtId="0">
      <sharedItems containsBlank="1" containsMixedTypes="1" containsNumber="1" containsInteger="1" minValue="153719" maxValue="486919" count="7">
        <n v="153719"/>
        <n v="486319"/>
        <n v="486919"/>
        <s v="154119- 154219"/>
        <s v="367819-391219-410819-436519-   456019-493319- 478019-487919- 515719-456119"/>
        <n v="379219"/>
        <m/>
      </sharedItems>
    </cacheField>
    <cacheField name="Concepto de gasto" numFmtId="0">
      <sharedItems/>
    </cacheField>
    <cacheField name="Tipo de gasto2" numFmtId="0">
      <sharedItems count="1">
        <s v="Inversión"/>
      </sharedItems>
    </cacheField>
    <cacheField name="Valor unitario" numFmtId="165">
      <sharedItems containsSemiMixedTypes="0" containsString="0" containsNumber="1" minValue="573000" maxValue="242000000"/>
    </cacheField>
    <cacheField name="cantidad (meses ó unidades)" numFmtId="1">
      <sharedItems containsSemiMixedTypes="0" containsString="0" containsNumber="1" containsInteger="1" minValue="1" maxValue="12"/>
    </cacheField>
    <cacheField name="Rubro presupuestal" numFmtId="1">
      <sharedItems/>
    </cacheField>
    <cacheField name="Descripción del uso pesupuestal" numFmtId="1">
      <sharedItems/>
    </cacheField>
    <cacheField name="Uso presupuestal" numFmtId="1">
      <sharedItems/>
    </cacheField>
    <cacheField name="Valor Total " numFmtId="165">
      <sharedItems containsSemiMixedTypes="0" containsString="0" containsNumber="1" minValue="0" maxValue="222000000"/>
    </cacheField>
    <cacheField name="Valor total 2" numFmtId="165">
      <sharedItems containsSemiMixedTypes="0" containsString="0" containsNumber="1" containsInteger="1" minValue="0" maxValue="6589650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
  <r>
    <n v="32"/>
    <s v="DM"/>
    <s v="_Oficina_de_Cooperación_y_Asuntos_Internacionales"/>
    <s v="_Oficina_de_Cooperación_y_Asuntos_Internacionales"/>
    <s v="Gestión con valores para Resultados"/>
    <m/>
    <s v="NA"/>
    <s v="Eficiencia y Dearrollo de Capacidades para una gestión moderna del sector"/>
    <s v="NA"/>
    <s v="NA"/>
    <n v="0"/>
    <n v="0"/>
    <n v="0"/>
    <m/>
    <s v="junio"/>
    <m/>
    <m/>
    <m/>
    <m/>
    <m/>
    <s v="Gestionar alianzas y recursos financieros, técnicos e institucionales para apoyar las líneas estratégicas del sector."/>
    <x v="0"/>
    <s v="Gestión interna"/>
    <n v="0"/>
    <n v="35000000000"/>
    <m/>
    <m/>
    <s v="Instrumento de cooperación firmado y/o matriz de relación de cooperación técnica"/>
    <n v="24266031440"/>
    <n v="0.69331518400000003"/>
    <s v="Durante el mes de junio se llevaron a cabo reuniones para gestión de alianzas con diecisiete (17) aliados. Dichas reuniones fueron: Embajada de EE. UU, Embajada de Canadá, APC, Cancillería, Save the Children, ICBF, Global Communities, Corpoeducación, Unicef, Fundación Global Humanitaria, Fundación Genesis, CNA, PNUD, Mintrabajo, SENA, ACNUR, ICFES._x000a__x000a_En el mes de junio nos encontramos en gestión de alianzas por tal motivo no se reporta avance cuantitativo, y no se carga medio de verificación."/>
    <s v="SI"/>
    <s v="En este mes se ajustó la LB a cero (0) dado que los recursos gestionados no se acumulan de una vigencia a otra. También se adiciona un nuevo contrato asociado a este indicador. Así al terminar el primer semestre se alcanza un 70% de avance del indicador que lo ubica en un rango aceptable de avance. Se describen las reuniones que se realizaron durante el mes enfocadas en la gestión de alianzas. No se presentó avance cuantitativo por lo tanto no se requiere medio de verificación."/>
    <s v="_FORTALECIMIENTO_DEL_ACCESO_A_INFORMACIÓN_ESTRATÉGICA_E_INSTITUCIONAL_DEL_SECTOR_EDUCATIVO_NACIONAL"/>
    <s v="C"/>
    <n v="2299"/>
    <s v="0700"/>
    <s v="8-0"/>
    <s v="Realizar_acciones_de_divulgación_externa_de_la_gestión_del_MEN_."/>
    <x v="0"/>
    <s v="2299058"/>
    <n v="97"/>
    <s v="Prestación de servicios profesionales para apoyar la gestión de alianzas que permita consolidar los planes y proyectos del ministerio de educación nacional y el desarrollo de una agenda de eventos asociados a esta labor"/>
    <x v="0"/>
    <s v="Contratista"/>
    <x v="0"/>
    <n v="6000000"/>
    <n v="12"/>
    <s v="C-2299-0700-8-0-2299058-02"/>
    <s v="Otros servicios profesionales y técnicos N.C.P."/>
    <s v="A-02-02-02-008-03-09-"/>
    <n v="70600000"/>
    <n v="24000000"/>
  </r>
  <r>
    <s v="32A"/>
    <s v="DM"/>
    <s v="_Oficina_de_Cooperación_y_Asuntos_Internacionales"/>
    <s v="_Oficina_de_Cooperación_y_Asuntos_Internacionales"/>
    <s v="Gestión con valores para Resultados"/>
    <m/>
    <s v="NA"/>
    <s v="Eficiencia y Dearrollo de Capacidades para una gestión moderna del sector"/>
    <s v="NA"/>
    <s v="NA"/>
    <n v="0"/>
    <n v="0"/>
    <n v="0"/>
    <m/>
    <s v="junio"/>
    <m/>
    <m/>
    <m/>
    <m/>
    <m/>
    <m/>
    <x v="0"/>
    <m/>
    <m/>
    <m/>
    <m/>
    <m/>
    <m/>
    <m/>
    <m/>
    <m/>
    <m/>
    <m/>
    <s v="_FORTALECIMIENTO_DEL_ACCESO_A_INFORMACIÓN_ESTRATÉGICA_E_INSTITUCIONAL_DEL_SECTOR_EDUCATIVO_NACIONAL"/>
    <s v="C"/>
    <n v="2299"/>
    <s v="0700"/>
    <s v="8-0"/>
    <s v="Realizar_acciones_de_divulgación_externa_de_la_gestión_del_MEN_."/>
    <x v="0"/>
    <m/>
    <n v="1310"/>
    <s v="Prestación de servicios profesionales para apoyar la gestión de alianzas que permita consolidar los planes y proyectos del ministerio de educación nacional y el desarrollo de una agenda de eventos asociados a esta labor"/>
    <x v="1"/>
    <s v="Contratista"/>
    <x v="0"/>
    <n v="6000000"/>
    <n v="7"/>
    <s v="C-2299-0700-8-0-2299058-02"/>
    <s v="Otros servicios profesionales y técnicos N.C.P."/>
    <s v="A-02-02-02-008-03-09-"/>
    <n v="0"/>
    <n v="42000000"/>
  </r>
  <r>
    <n v="33"/>
    <s v="DM"/>
    <s v="_Oficina_de_Cooperación_y_Asuntos_Internacionales"/>
    <s v="_Oficina_de_Cooperación_y_Asuntos_Internacionales"/>
    <s v="Gestión con valores para Resultados"/>
    <m/>
    <s v="NA"/>
    <s v="Eficiencia y Dearrollo de Capacidades para una gestión moderna del sector"/>
    <s v="NA"/>
    <s v="NA"/>
    <n v="0"/>
    <n v="0"/>
    <n v="0"/>
    <m/>
    <s v="junio"/>
    <m/>
    <m/>
    <m/>
    <m/>
    <m/>
    <s v="Posicionar al Ministerio de Educación Nacional como un referente a nivel internacional. _x000a_"/>
    <x v="1"/>
    <s v="Gestión interna"/>
    <n v="0"/>
    <n v="3"/>
    <m/>
    <m/>
    <s v="Informe del Espacio"/>
    <n v="2"/>
    <n v="0.66666666666666663"/>
    <s v="Durante el mes de junio el MEN participó Reunión virtual de la Red de Especialistas de Marco de Cualificaciones de la Alianza del Pacífico (REMCAP), dentro de los compromisos se acordó que cada país realizará las gestiones internas en torno a la viabilidad de contar con los recursos que se requieren para llevar a cabo el encuentro presencial y concretar el tema del acompañamiento de expertos en Marcos de Cualificaciones en la etapa de elaboración del plan de trabajo."/>
    <s v="SI"/>
    <s v="No se registra avance cuantitativo, no obstante se describen de manera clara, la acción que aporta a la realización de un nuevo espacio de participación. Se agreega como medio de verificación de la acción el acta de reunión sin firmar. Se sugiere que cuando se tenga el acta firmada se reemplace el archivo. En este mes se adicionó un nuevo contrato asociado a este indicador._x000a__x000a_El Área aclara que el acta responde a reunión realizada de manera virtual con invitados ubicados fuera del país, de manera que no requiere firmas."/>
    <s v="_FORTALECIMIENTO_DEL_ACCESO_A_INFORMACIÓN_ESTRATÉGICA_E_INSTITUCIONAL_DEL_SECTOR_EDUCATIVO_NACIONAL"/>
    <s v="C"/>
    <n v="2299"/>
    <s v="0700"/>
    <s v="8-0"/>
    <s v="Realizar_acciones_de_divulgación_externa_de_la_gestión_del_MEN_."/>
    <x v="0"/>
    <s v="2299058"/>
    <n v="101"/>
    <s v="Prestar servicios profesionales a la Oficina de Cooperación y Asuntos Internacionales para realizar la gestión de alianzas con agencias de cooperación internacional y gobiernos extranjeros que permitan consolidar los planes y proyectos del Ministerio de Educación Nacional y el desarrollo de una agenda de eventos asociados a esta labor."/>
    <x v="0"/>
    <s v="Contratista"/>
    <x v="0"/>
    <n v="7000000"/>
    <n v="12"/>
    <s v="C-2299-0700-8-0-2299058-02"/>
    <s v="Otros servicios profesionales y técnicos N.C.P."/>
    <s v="A-02-02-02-008-03-09-"/>
    <n v="82400000"/>
    <n v="28000000"/>
  </r>
  <r>
    <s v="33A"/>
    <s v="DM"/>
    <s v="_Oficina_de_Cooperación_y_Asuntos_Internacionales"/>
    <s v="_Oficina_de_Cooperación_y_Asuntos_Internacionales"/>
    <s v="Gestión con valores para Resultados"/>
    <m/>
    <s v="NA"/>
    <s v="Eficiencia y Dearrollo de Capacidades para una gestión moderna del sector"/>
    <s v="NA"/>
    <s v="NA"/>
    <n v="0"/>
    <n v="0"/>
    <n v="0"/>
    <m/>
    <s v="junio"/>
    <m/>
    <m/>
    <m/>
    <m/>
    <m/>
    <m/>
    <x v="1"/>
    <m/>
    <m/>
    <m/>
    <m/>
    <m/>
    <m/>
    <m/>
    <m/>
    <m/>
    <m/>
    <m/>
    <s v="_FORTALECIMIENTO_DEL_ACCESO_A_INFORMACIÓN_ESTRATÉGICA_E_INSTITUCIONAL_DEL_SECTOR_EDUCATIVO_NACIONAL"/>
    <s v="C"/>
    <n v="2299"/>
    <s v="0700"/>
    <s v="8-0"/>
    <s v="Realizar_acciones_de_divulgación_externa_de_la_gestión_del_MEN_."/>
    <x v="0"/>
    <m/>
    <n v="1311"/>
    <s v="Prestar servicios profesionales a la Oficina de Cooperación y Asuntos Internacionales para realizar la gestión de alianzas con agencias de cooperación internacional y gobiernos extranjeros que permitan consolidar los planes y proyectos del Ministerio de Educación Nacional y el desarrollo de una agenda de eventos asociados a esta labor."/>
    <x v="2"/>
    <s v="Contratista"/>
    <x v="0"/>
    <n v="7000000"/>
    <n v="7"/>
    <s v="C-2299-0700-8-0-2299058-02"/>
    <s v="Otros servicios profesionales y técnicos N.C.P."/>
    <s v="A-02-02-02-008-03-09-"/>
    <n v="0"/>
    <n v="49000000"/>
  </r>
  <r>
    <n v="34"/>
    <s v="DM"/>
    <s v="_Oficina_de_Cooperación_y_Asuntos_Internacionales"/>
    <s v="_Oficina_de_Cooperación_y_Asuntos_Internacionales"/>
    <s v="Gestión con valores para Resultados"/>
    <m/>
    <s v="NA"/>
    <s v="Eficiencia y Dearrollo de Capacidades para una gestión moderna del sector"/>
    <s v="NA"/>
    <s v="NA"/>
    <n v="0"/>
    <n v="0"/>
    <n v="0"/>
    <m/>
    <s v="junio"/>
    <m/>
    <m/>
    <m/>
    <m/>
    <m/>
    <s v="Promover la internacionalización de la educación superior de Colombia y posicionar al país como un destino de educación de calidad"/>
    <x v="2"/>
    <s v="Gestión interna"/>
    <n v="0"/>
    <n v="3"/>
    <m/>
    <m/>
    <s v="Memorias "/>
    <n v="1"/>
    <n v="0.33333333333333331"/>
    <s v="El día 21 de junio se llevó a cabo la sexta Mesa Intersectorial para la internacionalización de la Educación Superior. En el marco de esta mesa se presentó los resultados de la participación de la NAFSA 2019., se presentaron los avances y objetivos de la reuniones entre Procolombia , La Red CCYK y el MEN con el fin de poder incluir la educación como un servicio de exportación y poder beneficiarnos de los servicios que ofrece Procolombia dentro y fuera del país, y se presenta la idea de retomar un documento donde se pueda recoger las necesidades principales en materia de educación y CTI, con el fin de poder compartirlo con las Misiones Diplomáticas en el país y con las representaciones de Colombia en el exterior._x000a_El 26 de junio se realizó la reunión de preparación del Foro Internacional de Calidad de la Educación Superior, que se llevará a cabo el 15 y 16 de agosto, liderado por la Dirección de Fomento y la Dirección de Calidad del MEN."/>
    <s v="SI"/>
    <s v="No se registra avance cuantitativo, no obstante se describen de manera clara, las acción que se requieren para aumentar el número de escenarios de promocióm del país como destino académico. Se carga medio de verificación de una de las acciones liderada por el área, la otra la lidero las direcciones de Fomento y Calidad de Educación Superior."/>
    <s v="_FORTALECIMIENTO_DEL_ACCESO_A_INFORMACIÓN_ESTRATÉGICA_E_INSTITUCIONAL_DEL_SECTOR_EDUCATIVO_NACIONAL"/>
    <s v="C"/>
    <n v="2299"/>
    <s v="0700"/>
    <s v="8-0"/>
    <s v="Realizar_acciones_de_divulgación_externa_de_la_gestión_del_MEN_."/>
    <x v="0"/>
    <s v="2299058"/>
    <n v="103"/>
    <s v="Prestar servicios profesionales y de asesoramiento a la oficina de cooperación y asuntos internacionales para apoyar la gestión de alianzas con el sector privado que permitan consolidar los planes y proyectos del ministerio de educación nacional y el desarrollo de una agenda de eventos asociados a esta labor."/>
    <x v="3"/>
    <s v="Contratista"/>
    <x v="0"/>
    <n v="9000000"/>
    <n v="12"/>
    <s v="C-2299-0700-8-0-2299058-02"/>
    <s v="Otros servicios profesionales y técnicos N.C.P."/>
    <s v="A-02-02-02-008-03-09-"/>
    <n v="105900000"/>
    <n v="20400000"/>
  </r>
  <r>
    <n v="35"/>
    <s v="DM"/>
    <s v="_Oficina_de_Cooperación_y_Asuntos_Internacionales"/>
    <s v="_Oficina_de_Cooperación_y_Asuntos_Internacionales"/>
    <s v="Gestión con valores para Resultados"/>
    <m/>
    <s v="NA"/>
    <s v="Eficiencia y Dearrollo de Capacidades para una gestión moderna del sector"/>
    <s v="NA"/>
    <s v="NA"/>
    <n v="0"/>
    <n v="0"/>
    <n v="0"/>
    <m/>
    <s v="junio"/>
    <m/>
    <m/>
    <m/>
    <m/>
    <m/>
    <m/>
    <x v="2"/>
    <m/>
    <m/>
    <m/>
    <m/>
    <m/>
    <m/>
    <m/>
    <m/>
    <m/>
    <m/>
    <m/>
    <s v="_FORTALECIMIENTO_DEL_ACCESO_A_INFORMACIÓN_ESTRATÉGICA_E_INSTITUCIONAL_DEL_SECTOR_EDUCATIVO_NACIONAL"/>
    <s v="C"/>
    <n v="2299"/>
    <s v="0700"/>
    <s v="8-0"/>
    <s v="Realizar_acciones_de_divulgación_externa_de_la_gestión_del_MEN_."/>
    <x v="0"/>
    <s v="2299058"/>
    <s v="Víaticos"/>
    <s v="Viáticos"/>
    <x v="4"/>
    <s v="Viáticos-Alojamiento"/>
    <x v="0"/>
    <n v="34380000"/>
    <n v="1"/>
    <s v="C-2299-0700-8-0-2299058-02"/>
    <s v="SERVICIOS DE ALOJAMIENTO PARA ESTANCIAS CORTAS"/>
    <s v="A-02-02-02-006-03-01-"/>
    <n v="34380000"/>
    <n v="34580000"/>
  </r>
  <r>
    <n v="36"/>
    <s v="DM"/>
    <s v="_Oficina_de_Cooperación_y_Asuntos_Internacionales"/>
    <s v="_Oficina_de_Cooperación_y_Asuntos_Internacionales"/>
    <s v="Gestión con valores para Resultados"/>
    <m/>
    <s v="NA"/>
    <s v="Eficiencia y Dearrollo de Capacidades para una gestión moderna del sector"/>
    <s v="NA"/>
    <s v="NA"/>
    <n v="0"/>
    <n v="0"/>
    <n v="0"/>
    <m/>
    <s v="junio"/>
    <m/>
    <m/>
    <m/>
    <m/>
    <m/>
    <m/>
    <x v="2"/>
    <m/>
    <m/>
    <m/>
    <m/>
    <m/>
    <m/>
    <m/>
    <m/>
    <m/>
    <m/>
    <m/>
    <s v="_FORTALECIMIENTO_DEL_ACCESO_A_INFORMACIÓN_ESTRATÉGICA_E_INSTITUCIONAL_DEL_SECTOR_EDUCATIVO_NACIONAL"/>
    <s v="C"/>
    <n v="2299"/>
    <s v="0700"/>
    <s v="8-0"/>
    <s v="Realizar_acciones_de_divulgación_externa_de_la_gestión_del_MEN_."/>
    <x v="0"/>
    <s v="2299058"/>
    <s v="Víaticos"/>
    <s v="Viáticos"/>
    <x v="4"/>
    <s v="Viáticos-Alimentación"/>
    <x v="0"/>
    <n v="16616999.999999998"/>
    <n v="1"/>
    <s v="C-2299-0700-8-0-2299058-02"/>
    <s v="SERVICIOS DE SUMINISTRO DE COMIDAS"/>
    <s v="A-02-02-02-006-03-03-"/>
    <n v="16616999.999999998"/>
    <n v="16617000"/>
  </r>
  <r>
    <n v="37"/>
    <s v="DM"/>
    <s v="_Oficina_de_Cooperación_y_Asuntos_Internacionales"/>
    <s v="_Oficina_de_Cooperación_y_Asuntos_Internacionales"/>
    <s v="Gestión con valores para Resultados"/>
    <m/>
    <s v="NA"/>
    <s v="Eficiencia y Dearrollo de Capacidades para una gestión moderna del sector"/>
    <s v="NA"/>
    <s v="NA"/>
    <n v="0"/>
    <n v="0"/>
    <n v="0"/>
    <m/>
    <s v="junio"/>
    <m/>
    <m/>
    <m/>
    <m/>
    <m/>
    <m/>
    <x v="2"/>
    <m/>
    <m/>
    <m/>
    <m/>
    <m/>
    <m/>
    <m/>
    <m/>
    <m/>
    <m/>
    <m/>
    <s v="_FORTALECIMIENTO_DEL_ACCESO_A_INFORMACIÓN_ESTRATÉGICA_E_INSTITUCIONAL_DEL_SECTOR_EDUCATIVO_NACIONAL"/>
    <s v="C"/>
    <n v="2299"/>
    <s v="0700"/>
    <s v="8-0"/>
    <s v="Realizar_acciones_de_divulgación_externa_de_la_gestión_del_MEN_."/>
    <x v="0"/>
    <s v="2299058"/>
    <s v="Víaticos"/>
    <s v="Viáticos"/>
    <x v="4"/>
    <s v="Viáticos-bebidas"/>
    <x v="0"/>
    <n v="573000"/>
    <n v="1"/>
    <s v="C-2299-0700-8-0-2299058-02"/>
    <s v="SERVICIOS DE SUMINISTRO DE BEBIDAS PARA SU CONSUMO DENTRO DEL ESTABLECIMIENTO"/>
    <s v="A-02-02-02-006-03-04-"/>
    <n v="573000"/>
    <n v="573000"/>
  </r>
  <r>
    <n v="38"/>
    <s v="DM"/>
    <s v="_Oficina_de_Cooperación_y_Asuntos_Internacionales"/>
    <s v="_Oficina_de_Cooperación_y_Asuntos_Internacionales"/>
    <s v="Gestión con valores para Resultados"/>
    <m/>
    <s v="NA"/>
    <s v="Eficiencia y Dearrollo de Capacidades para una gestión moderna del sector"/>
    <s v="NA"/>
    <s v="NA"/>
    <n v="0"/>
    <n v="0"/>
    <n v="0"/>
    <m/>
    <s v="junio"/>
    <m/>
    <m/>
    <m/>
    <m/>
    <m/>
    <m/>
    <x v="2"/>
    <m/>
    <m/>
    <m/>
    <m/>
    <m/>
    <m/>
    <m/>
    <m/>
    <m/>
    <m/>
    <m/>
    <s v="_FORTALECIMIENTO_DEL_ACCESO_A_INFORMACIÓN_ESTRATÉGICA_E_INSTITUCIONAL_DEL_SECTOR_EDUCATIVO_NACIONAL"/>
    <s v="C"/>
    <n v="2299"/>
    <s v="0700"/>
    <s v="8-0"/>
    <s v="Realizar_acciones_de_divulgación_externa_de_la_gestión_del_MEN_."/>
    <x v="0"/>
    <s v="2299058"/>
    <s v="Víaticos"/>
    <s v="Viáticos"/>
    <x v="4"/>
    <s v="Viáticos-desplazamiento terrestre"/>
    <x v="0"/>
    <n v="5730000"/>
    <n v="1"/>
    <s v="C-2299-0700-8-0-2299058-02"/>
    <s v="_SERVICIOS_DE_TRANSPORTE_DE_PASAJEROS"/>
    <s v="A-02-02-02-006-04--"/>
    <n v="5530000"/>
    <n v="5530000"/>
  </r>
  <r>
    <n v="39"/>
    <s v="DM"/>
    <s v="_Oficina_de_Cooperación_y_Asuntos_Internacionales"/>
    <s v="_Oficina_de_Cooperación_y_Asuntos_Internacionales"/>
    <s v="Gestión con valores para Resultados"/>
    <m/>
    <s v="NA"/>
    <s v="Eficiencia y Dearrollo de Capacidades para una gestión moderna del sector"/>
    <s v="NA"/>
    <s v="NA"/>
    <n v="0"/>
    <n v="0"/>
    <n v="0"/>
    <m/>
    <s v="junio"/>
    <m/>
    <m/>
    <m/>
    <m/>
    <m/>
    <m/>
    <x v="2"/>
    <m/>
    <m/>
    <m/>
    <m/>
    <m/>
    <m/>
    <m/>
    <m/>
    <m/>
    <m/>
    <m/>
    <s v="_FORTALECIMIENTO_DEL_ACCESO_A_INFORMACIÓN_ESTRATÉGICA_E_INSTITUCIONAL_DEL_SECTOR_EDUCATIVO_NACIONAL"/>
    <s v="C"/>
    <n v="2299"/>
    <s v="0700"/>
    <s v="8-0"/>
    <s v="Realizar_acciones_de_divulgación_externa_de_la_gestión_del_MEN_."/>
    <x v="0"/>
    <s v="2299058"/>
    <n v="1125"/>
    <s v="Tiquetes"/>
    <x v="5"/>
    <s v="Tiquetes"/>
    <x v="0"/>
    <n v="92000000"/>
    <n v="1"/>
    <s v="C-2299-0700-8-0-2299058-02"/>
    <s v="_SERVICIOS_DE_TRANSPORTE_DE_PASAJEROS"/>
    <s v="A-02-02-02-006-04--"/>
    <n v="92000000"/>
    <n v="65896503"/>
  </r>
  <r>
    <n v="40"/>
    <s v="DM"/>
    <s v="_Oficina_de_Cooperación_y_Asuntos_Internacionales"/>
    <s v="_Oficina_de_Cooperación_y_Asuntos_Internacionales"/>
    <s v="Gestión con valores para Resultados"/>
    <m/>
    <s v="NA"/>
    <s v="Eficiencia y Dearrollo de Capacidades para una gestión moderna del sector"/>
    <s v="NA"/>
    <s v="NA"/>
    <n v="0"/>
    <n v="0"/>
    <n v="0"/>
    <m/>
    <s v="junio"/>
    <m/>
    <m/>
    <m/>
    <m/>
    <m/>
    <m/>
    <x v="2"/>
    <m/>
    <m/>
    <m/>
    <m/>
    <m/>
    <m/>
    <m/>
    <m/>
    <m/>
    <m/>
    <m/>
    <s v="_FORTALECIMIENTO_DEL_ACCESO_A_INFORMACIÓN_ESTRATÉGICA_E_INSTITUCIONAL_DEL_SECTOR_EDUCATIVO_NACIONAL"/>
    <s v="C"/>
    <n v="2299"/>
    <s v="0700"/>
    <s v="8-0"/>
    <s v="Realizar_acciones_de_divulgación_externa_de_la_gestión_del_MEN_."/>
    <x v="0"/>
    <s v="2299058"/>
    <n v="23"/>
    <s v="Logística"/>
    <x v="6"/>
    <s v="Logística"/>
    <x v="0"/>
    <n v="242000000"/>
    <n v="1"/>
    <s v="C-2299-0700-8-0-2299058-02"/>
    <s v="SERVICIOS DE ORGANIZACIÓN Y ASISTENCIA DE CONVENCIONES Y FERIAS"/>
    <s v="A-02-02-02-008-05-09-06"/>
    <n v="22200000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1000000}" name="TablaDinámica6"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9:B23" firstHeaderRow="1" firstDataRow="1" firstDataCol="1" rowPageCount="3" colPageCount="1"/>
  <pivotFields count="53">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Row" subtotalTop="0" showAll="0">
      <items count="5">
        <item x="2"/>
        <item x="1"/>
        <item x="0"/>
        <item m="1" x="3"/>
        <item t="default"/>
      </items>
    </pivotField>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2">
        <item x="0"/>
        <item t="default"/>
      </items>
    </pivotField>
    <pivotField subtotalTop="0" showAll="0"/>
    <pivotField subtotalTop="0" showAll="0"/>
    <pivotField subtotalTop="0" showAll="0"/>
    <pivotField axis="axisPage" subtotalTop="0" multipleItemSelectionAllowed="1" showAll="0">
      <items count="8">
        <item x="0"/>
        <item x="1"/>
        <item x="2"/>
        <item x="4"/>
        <item h="1" x="6"/>
        <item x="3"/>
        <item x="5"/>
        <item t="default"/>
      </items>
    </pivotField>
    <pivotField subtotalTop="0" showAll="0"/>
    <pivotField axis="axisPage" subtotalTop="0" multipleItemSelectionAllowed="1" showAll="0">
      <items count="2">
        <item x="0"/>
        <item t="default"/>
      </items>
    </pivotField>
    <pivotField numFmtId="165" subtotalTop="0" showAll="0"/>
    <pivotField numFmtId="1" subtotalTop="0" showAll="0"/>
    <pivotField subtotalTop="0" showAll="0"/>
    <pivotField subtotalTop="0" showAll="0"/>
    <pivotField subtotalTop="0" showAll="0"/>
    <pivotField numFmtId="165" subtotalTop="0" showAll="0"/>
    <pivotField dataField="1" numFmtId="165" subtotalTop="0" showAll="0"/>
  </pivotFields>
  <rowFields count="1">
    <field x="21"/>
  </rowFields>
  <rowItems count="4">
    <i>
      <x/>
    </i>
    <i>
      <x v="1"/>
    </i>
    <i>
      <x v="2"/>
    </i>
    <i t="grand">
      <x/>
    </i>
  </rowItems>
  <colItems count="1">
    <i/>
  </colItems>
  <pageFields count="3">
    <pageField fld="45" hier="-1"/>
    <pageField fld="39" hier="-1"/>
    <pageField fld="43" hier="-1"/>
  </pageFields>
  <dataFields count="1">
    <dataField name="Suma de Valor total 2" fld="52" baseField="0" baseItem="0"/>
  </dataFields>
  <formats count="1">
    <format dxfId="25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Dinámica5"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5:C9" firstHeaderRow="0" firstDataRow="1" firstDataCol="1" rowPageCount="3" colPageCount="1"/>
  <pivotFields count="53">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Row" subtotalTop="0" showAll="0">
      <items count="5">
        <item x="2"/>
        <item x="1"/>
        <item x="0"/>
        <item m="1" x="3"/>
        <item t="default"/>
      </items>
    </pivotField>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2">
        <item x="0"/>
        <item t="default"/>
      </items>
    </pivotField>
    <pivotField subtotalTop="0" showAll="0"/>
    <pivotField subtotalTop="0" showAll="0"/>
    <pivotField subtotalTop="0" showAll="0"/>
    <pivotField axis="axisPage" subtotalTop="0" showAll="0">
      <items count="8">
        <item x="0"/>
        <item x="1"/>
        <item x="2"/>
        <item x="4"/>
        <item x="6"/>
        <item x="3"/>
        <item x="5"/>
        <item t="default"/>
      </items>
    </pivotField>
    <pivotField subtotalTop="0" showAll="0"/>
    <pivotField axis="axisPage" subtotalTop="0" multipleItemSelectionAllowed="1" showAll="0">
      <items count="2">
        <item x="0"/>
        <item t="default"/>
      </items>
    </pivotField>
    <pivotField numFmtId="165" subtotalTop="0" showAll="0"/>
    <pivotField numFmtId="1" subtotalTop="0" showAll="0"/>
    <pivotField subtotalTop="0" showAll="0"/>
    <pivotField subtotalTop="0" showAll="0"/>
    <pivotField subtotalTop="0" showAll="0"/>
    <pivotField dataField="1" numFmtId="165" subtotalTop="0" showAll="0"/>
    <pivotField dataField="1" numFmtId="165" subtotalTop="0" showAll="0"/>
  </pivotFields>
  <rowFields count="1">
    <field x="21"/>
  </rowFields>
  <rowItems count="4">
    <i>
      <x/>
    </i>
    <i>
      <x v="1"/>
    </i>
    <i>
      <x v="2"/>
    </i>
    <i t="grand">
      <x/>
    </i>
  </rowItems>
  <colFields count="1">
    <field x="-2"/>
  </colFields>
  <colItems count="2">
    <i>
      <x/>
    </i>
    <i i="1">
      <x v="1"/>
    </i>
  </colItems>
  <pageFields count="3">
    <pageField fld="45" hier="-1"/>
    <pageField fld="39" hier="-1"/>
    <pageField fld="43" hier="-1"/>
  </pageFields>
  <dataFields count="2">
    <dataField name="Suma de Valor Total " fld="51" baseField="0" baseItem="0"/>
    <dataField name="Suma de Valor total 2" fld="52" baseField="0" baseItem="0"/>
  </dataFields>
  <formats count="1">
    <format dxfId="25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700-000002000000}" name="TablaDinámica7"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1:B35" firstHeaderRow="1" firstDataRow="1" firstDataCol="1" rowPageCount="3" colPageCount="1"/>
  <pivotFields count="53">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Row" subtotalTop="0" showAll="0">
      <items count="5">
        <item x="2"/>
        <item x="1"/>
        <item x="0"/>
        <item m="1" x="3"/>
        <item t="default"/>
      </items>
    </pivotField>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2">
        <item x="0"/>
        <item t="default"/>
      </items>
    </pivotField>
    <pivotField subtotalTop="0" showAll="0"/>
    <pivotField subtotalTop="0" showAll="0"/>
    <pivotField subtotalTop="0" showAll="0"/>
    <pivotField axis="axisPage" subtotalTop="0" showAll="0">
      <items count="8">
        <item x="0"/>
        <item x="1"/>
        <item x="2"/>
        <item x="4"/>
        <item x="6"/>
        <item x="3"/>
        <item x="5"/>
        <item t="default"/>
      </items>
    </pivotField>
    <pivotField subtotalTop="0" showAll="0"/>
    <pivotField axis="axisPage" subtotalTop="0" multipleItemSelectionAllowed="1" showAll="0">
      <items count="2">
        <item x="0"/>
        <item t="default"/>
      </items>
    </pivotField>
    <pivotField numFmtId="165" subtotalTop="0" showAll="0"/>
    <pivotField numFmtId="1" subtotalTop="0" showAll="0"/>
    <pivotField subtotalTop="0" showAll="0"/>
    <pivotField subtotalTop="0" showAll="0"/>
    <pivotField subtotalTop="0" showAll="0"/>
    <pivotField dataField="1" numFmtId="165" subtotalTop="0" showAll="0"/>
    <pivotField numFmtId="165" subtotalTop="0" showAll="0"/>
  </pivotFields>
  <rowFields count="1">
    <field x="21"/>
  </rowFields>
  <rowItems count="4">
    <i>
      <x/>
    </i>
    <i>
      <x v="1"/>
    </i>
    <i>
      <x v="2"/>
    </i>
    <i t="grand">
      <x/>
    </i>
  </rowItems>
  <colItems count="1">
    <i/>
  </colItems>
  <pageFields count="3">
    <pageField fld="45" hier="-1"/>
    <pageField fld="39" hier="-1"/>
    <pageField fld="43" hier="-1"/>
  </pageFields>
  <dataFields count="1">
    <dataField name="Suma de Valor Total " fld="51" showDataAs="percentOfTotal" baseField="21" baseItem="1" numFmtId="10"/>
  </dataFields>
  <formats count="2">
    <format dxfId="259">
      <pivotArea outline="0" collapsedLevelsAreSubtotals="1" fieldPosition="0"/>
    </format>
    <format dxfId="258">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E4B32BF-BAE2-462A-B0E6-F436DDB3D860}" name="TablaPrincipalConsolidada" displayName="TablaPrincipalConsolidada" ref="A5:AB1554" totalsRowShown="0" headerRowDxfId="255" dataDxfId="254" headerRowBorderDxfId="252" tableBorderDxfId="253">
  <autoFilter ref="A5:AB1554" xr:uid="{4B29F09A-000D-4D26-A4B3-70FE0E1FB85D}"/>
  <tableColumns count="28">
    <tableColumn id="1" xr3:uid="{7E7509BA-2125-4F96-A931-4254051760B8}" name="D - Consecutivo" dataDxfId="251"/>
    <tableColumn id="2" xr3:uid="{AAD90E83-0D90-45BF-8FA8-08C948ACA413}" name="D - Despacho" dataDxfId="250"/>
    <tableColumn id="3" xr3:uid="{54C28E05-55A0-4F36-9BFC-D9B69329EC6D}" name="D - Dirección/Oficina Asesora/Subdirección" dataDxfId="249"/>
    <tableColumn id="4" xr3:uid="{28D0951F-A895-4BFE-831A-39A55BB9BBE6}" name="D - Subdirección" dataDxfId="248"/>
    <tableColumn id="5" xr3:uid="{096B744A-0196-4AD1-8427-327B1816CA58}" name="D - Dimensión MIPG" dataDxfId="247"/>
    <tableColumn id="6" xr3:uid="{151A75F3-04EE-4861-B1D3-85B65B3E56B3}" name="D - Objetivo del SIG" dataDxfId="246"/>
    <tableColumn id="7" xr3:uid="{F1AC9525-8391-4FF0-B13B-F22A7FCD25A9}" name="D - Meta Objetivos de Desarrollo Sostenible- ODS" dataDxfId="245"/>
    <tableColumn id="8" xr3:uid="{E2C08DE9-4247-4DD0-BC7A-83F0C629DDAD}" name="IR - Objetivo estratégico PND 2018-2022" dataDxfId="244"/>
    <tableColumn id="9" xr3:uid="{4035487B-5768-4E10-93BA-660C70365997}" name="IR - Indicador de Resultado PND 2018-2022" dataDxfId="243"/>
    <tableColumn id="11" xr3:uid="{7466E717-625F-441E-9F2F-452287693685}" name="IR - esponde a:" dataDxfId="242"/>
    <tableColumn id="12" xr3:uid="{D989E26A-E918-4A1F-A06A-9A129D2EE023}" name="IR - Periodicidad" dataDxfId="241"/>
    <tableColumn id="13" xr3:uid="{87A846B3-0BF9-4957-9019-84A40D575587}" name="IR - Meta PND 2018-2022" dataDxfId="240"/>
    <tableColumn id="14" xr3:uid="{521268AB-492B-425F-9E6F-BAE4E69B2168}" name="IR - Línea base 2018" dataDxfId="239"/>
    <tableColumn id="15" xr3:uid="{266C3E52-5E0B-4B96-A241-0E563F7C28CF}" name="IR - Meta Acumulada 2019" dataDxfId="238"/>
    <tableColumn id="61" xr3:uid="{B74CAAB8-1291-433B-94B4-59B8D6DB69AD}" name="IR - Avance cuantitativo diciembre" dataDxfId="237"/>
    <tableColumn id="62" xr3:uid="{9E948154-204C-438D-AF1F-E97B118BAB84}" name="IR - % de avance diciembre" dataDxfId="236"/>
    <tableColumn id="64" xr3:uid="{94C7D712-7D22-46BD-8095-2C32897829D5}" name="IR - Avance descriptivo diciembre" dataDxfId="235"/>
    <tableColumn id="68" xr3:uid="{254C6520-EBC3-411D-9C93-861D66575750}" name="IGP - Estrategia " dataDxfId="234"/>
    <tableColumn id="69" xr3:uid="{A85134DB-CB56-4293-8DC6-478B3994FFD0}" name="IGP - Indicador de gestión  y producto " dataDxfId="233"/>
    <tableColumn id="70" xr3:uid="{ADD4CE11-32B6-4D99-8077-948181CC8AB7}" name="IGP - Responde a:" dataDxfId="232"/>
    <tableColumn id="71" xr3:uid="{5766C992-3F1F-4D91-85EA-BFBB78EC96AD}" name="IGP - Línea base 2018" dataDxfId="231" dataCellStyle="Porcentaje"/>
    <tableColumn id="72" xr3:uid="{C5DFF0B7-FE15-4A65-9B07-99D648833F7B}" name="IGP - meta 2019" dataDxfId="230" dataCellStyle="Porcentaje"/>
    <tableColumn id="73" xr3:uid="{4292C251-207A-462E-8E0C-42EB79C624B8}" name="IGP - Focalización" dataDxfId="229"/>
    <tableColumn id="74" xr3:uid="{DD341550-DC27-4CA6-B06C-221E36CE3897}" name="IGP - Medio de Verificación" dataDxfId="228"/>
    <tableColumn id="75" xr3:uid="{A95FB60E-E125-4612-B167-489D746B183F}" name="IGP - Periodicidad del indicador" dataDxfId="227"/>
    <tableColumn id="117" xr3:uid="{56F60A2A-AE88-406F-8A24-3BB0A7C58E1A}" name="IGP - Avance cuantitativo diciembre" dataDxfId="226"/>
    <tableColumn id="118" xr3:uid="{D6B5DAB0-7EE2-465B-AE8F-FD2258B33017}" name="IGP - % de avance diciembre" dataDxfId="225"/>
    <tableColumn id="120" xr3:uid="{604CED2D-CA09-4969-9CC9-08F6EAAE57B8}" name="IGP - Avance descriptivo diciembre" dataDxfId="22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2107274-967A-46AA-A1E2-C5E5244D0452}" name="TablaPrincipalConsolidada7" displayName="TablaPrincipalConsolidada7" ref="A5:AB26" totalsRowShown="0" headerRowDxfId="223" dataDxfId="222" headerRowBorderDxfId="220" tableBorderDxfId="221">
  <autoFilter ref="A5:AB26" xr:uid="{E9497DF8-CB11-4B33-8287-A3B56E8E2731}"/>
  <tableColumns count="28">
    <tableColumn id="1" xr3:uid="{9EF6832B-5A57-4217-906E-E1D369EAA13D}" name="D - Consecutivo" dataDxfId="219"/>
    <tableColumn id="2" xr3:uid="{75CEADE7-E8A7-4CE3-8039-059B22449FD3}" name="D - Despacho" dataDxfId="218"/>
    <tableColumn id="3" xr3:uid="{3D0E522D-C383-4144-B20E-94C666343E14}" name="D - Dirección/Oficina Asesora/Subdirección" dataDxfId="217"/>
    <tableColumn id="4" xr3:uid="{F9100135-83CC-4583-808B-2A4BE6A533D4}" name="D - Subdirección" dataDxfId="216"/>
    <tableColumn id="5" xr3:uid="{25BA911E-087B-4F28-AFE6-B3B2621D3623}" name="D - Dimensión MIPG" dataDxfId="215"/>
    <tableColumn id="6" xr3:uid="{DA30B37C-62C0-4DDC-898A-872C9A02D3C3}" name="D - Objetivo del SIG" dataDxfId="214"/>
    <tableColumn id="7" xr3:uid="{B7621DA2-D431-47AE-9CDD-FBBAD63CE2FA}" name="D - Meta Objetivos de Desarrollo Sostenible- ODS" dataDxfId="213"/>
    <tableColumn id="8" xr3:uid="{BC83EAEA-874A-4411-8C63-32FF805A2C6E}" name="IR - Objetivo estratégico PND 2018-2022" dataDxfId="212"/>
    <tableColumn id="9" xr3:uid="{D0372D96-7109-43A2-A236-4E9ABF16F9A5}" name="IR - Indicador de Resultado PND 2018-2022" dataDxfId="211"/>
    <tableColumn id="11" xr3:uid="{BC04144A-D54A-46D9-82AE-766597859B5A}" name="IR - esponde a:" dataDxfId="210"/>
    <tableColumn id="12" xr3:uid="{E4C93189-7157-48BC-A223-F1A9F4F12A0E}" name="IR - Periodicidad" dataDxfId="209"/>
    <tableColumn id="13" xr3:uid="{40DD8DA2-A361-4FF1-91C9-4843D9CE7B91}" name="IR - Meta PND 2018-2022" dataDxfId="208"/>
    <tableColumn id="14" xr3:uid="{8A5665DA-B141-4931-B9A0-6E6BAE6E2592}" name="IR - Línea base 2018" dataDxfId="207"/>
    <tableColumn id="15" xr3:uid="{FE85B1DC-2CE0-4EDA-B0A8-8245BA064592}" name="IR - Meta Acumulada 2019" dataDxfId="206"/>
    <tableColumn id="61" xr3:uid="{ACD3AB14-17D2-470B-9ED2-E96D34694ABC}" name="IR - Avance cuantitativo diciembre" dataDxfId="205"/>
    <tableColumn id="62" xr3:uid="{76475F33-FB1E-4C67-B099-A0CC85E5C848}" name="IR - % de avance diciembre" dataDxfId="204"/>
    <tableColumn id="64" xr3:uid="{EAE39F7F-F5FB-4A59-B736-ABF384791579}" name="IR - Avance descriptivo diciembre" dataDxfId="203"/>
    <tableColumn id="68" xr3:uid="{F6320031-5B96-4423-983F-E0CE1C6B796B}" name="IGP - Estrategia " dataDxfId="202"/>
    <tableColumn id="69" xr3:uid="{5D739CD7-49F3-4684-81ED-339A0AC5BD41}" name="IGP - Indicador de gestión  y producto " dataDxfId="201"/>
    <tableColumn id="70" xr3:uid="{8F4B1076-D608-448F-8168-6FB2530336E5}" name="IGP - Responde a:" dataDxfId="200"/>
    <tableColumn id="71" xr3:uid="{D279737C-B307-4697-86BD-486FF86FAD2F}" name="IGP - Línea base 2018" dataDxfId="199" dataCellStyle="Porcentaje"/>
    <tableColumn id="72" xr3:uid="{9E817A38-4348-4A3C-B664-2F89840CB666}" name="IGP - meta 2019" dataDxfId="198" dataCellStyle="Porcentaje"/>
    <tableColumn id="73" xr3:uid="{6428622E-1D19-40DB-82F6-9369C95FBA5D}" name="IGP - Focalización" dataDxfId="197"/>
    <tableColumn id="74" xr3:uid="{055231A8-5BA0-4880-A078-12590C00E7EB}" name="IGP - Medio de Verificación" dataDxfId="196"/>
    <tableColumn id="75" xr3:uid="{6A15B477-46CA-46A4-9A51-A123FD715EB8}" name="IGP - Periodicidad del indicador" dataDxfId="195"/>
    <tableColumn id="117" xr3:uid="{678D0F51-7168-47D2-A203-DB0CB005447D}" name="IGP - Avance cuantitativo diciembre" dataDxfId="194"/>
    <tableColumn id="118" xr3:uid="{7321288A-F426-4123-8C70-04AC66102A10}" name="IGP - % de avance diciembre" dataDxfId="193"/>
    <tableColumn id="120" xr3:uid="{02359E2A-58E2-4115-AD66-790D9F498871}" name="IGP - Avance descriptivo diciembre" dataDxfId="19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3090608-0B9B-435B-B45F-096B2C22B8E7}" name="TablaPrincipalConsolidada8" displayName="TablaPrincipalConsolidada8" ref="A5:AB855" totalsRowShown="0" headerRowDxfId="191" dataDxfId="190" headerRowBorderDxfId="188" tableBorderDxfId="189">
  <autoFilter ref="A5:AB855" xr:uid="{B50468F7-4C4E-468E-A6E7-633F962F9471}"/>
  <tableColumns count="28">
    <tableColumn id="1" xr3:uid="{D335FAF3-A7AE-4152-B74A-F359111FB918}" name="D - Consecutivo" dataDxfId="187"/>
    <tableColumn id="2" xr3:uid="{8F0456C4-5336-48A6-BBA0-8C557A2D0B97}" name="D - Despacho" dataDxfId="186"/>
    <tableColumn id="3" xr3:uid="{017626CE-35D2-4ADF-868A-C7F7F9D65AA2}" name="D - Dirección/Oficina Asesora/Subdirección" dataDxfId="185"/>
    <tableColumn id="4" xr3:uid="{C88B6C6E-DF86-49F0-A0E3-788F927819F0}" name="D - Subdirección" dataDxfId="184"/>
    <tableColumn id="5" xr3:uid="{C242D4CF-CC6D-4865-BC91-51D786418F3A}" name="D - Dimensión MIPG" dataDxfId="183"/>
    <tableColumn id="6" xr3:uid="{734655B8-690E-426F-BB10-CCE0577ED941}" name="D - Objetivo del SIG" dataDxfId="182"/>
    <tableColumn id="7" xr3:uid="{61D6DFFB-4CC3-408E-9640-C02BC93E0793}" name="D - Meta Objetivos de Desarrollo Sostenible- ODS" dataDxfId="181"/>
    <tableColumn id="8" xr3:uid="{1239B895-B93B-4112-AB4F-8689B52F7E67}" name="IR - Objetivo estratégico PND 2018-2022" dataDxfId="180"/>
    <tableColumn id="9" xr3:uid="{0CD4D09C-3180-4594-9050-734C2FDF9042}" name="IR - Indicador de Resultado PND 2018-2022" dataDxfId="179"/>
    <tableColumn id="11" xr3:uid="{C295C141-D62E-4F98-817F-AABBC62EC41E}" name="IR - esponde a:" dataDxfId="178"/>
    <tableColumn id="12" xr3:uid="{CC246B04-0F34-422B-A46F-905BC6CB65B3}" name="IR - Periodicidad" dataDxfId="177"/>
    <tableColumn id="13" xr3:uid="{18F50617-3E0F-4ABC-85E2-9BDC09988A9E}" name="IR - Meta PND 2018-2022" dataDxfId="176"/>
    <tableColumn id="14" xr3:uid="{1A1AC2AB-74AF-4766-9FCA-129B834B7A58}" name="IR - Línea base 2018" dataDxfId="175"/>
    <tableColumn id="15" xr3:uid="{28C99046-6DE2-4A84-B55F-B8A96301D13B}" name="IR - Meta Acumulada 2019" dataDxfId="174"/>
    <tableColumn id="61" xr3:uid="{CE5022A8-8778-4AE0-8579-9F52AC932AE0}" name="IR - Avance cuantitativo diciembre" dataDxfId="173"/>
    <tableColumn id="62" xr3:uid="{1103AAE9-499E-4CC4-BD97-57F994828BB7}" name="IR - % de avance diciembre" dataDxfId="172"/>
    <tableColumn id="64" xr3:uid="{8EFE6556-8E77-42B7-BA2A-35B5A72037EB}" name="IR - Avance descriptivo diciembre" dataDxfId="171"/>
    <tableColumn id="68" xr3:uid="{F9BFF069-9E3E-4F4A-BE89-C5B4616F3EA7}" name="IGP - Estrategia " dataDxfId="170"/>
    <tableColumn id="69" xr3:uid="{6A3F0F8C-BE3C-47FE-9FBF-BAC02C784FB9}" name="IGP - Indicador de gestión  y producto " dataDxfId="169"/>
    <tableColumn id="70" xr3:uid="{13382993-24CB-43CD-B5AF-D1416053D0A0}" name="IGP - Responde a:" dataDxfId="168"/>
    <tableColumn id="71" xr3:uid="{A95BB338-DD91-4C55-9674-50455CD52D7E}" name="IGP - Línea base 2018" dataDxfId="167" dataCellStyle="Porcentaje"/>
    <tableColumn id="72" xr3:uid="{DEA2D4B0-A1AD-41AE-AB75-F310FEFACD28}" name="IGP - meta 2019" dataDxfId="166" dataCellStyle="Porcentaje"/>
    <tableColumn id="73" xr3:uid="{C0F86753-5AB4-4156-ACE9-7D70ACC8A7A4}" name="IGP - Focalización" dataDxfId="165"/>
    <tableColumn id="74" xr3:uid="{BF18348C-436C-4B95-99B7-43F08CF10D65}" name="IGP - Medio de Verificación" dataDxfId="164"/>
    <tableColumn id="75" xr3:uid="{990F078C-A43B-4383-85EE-1301FB7225B1}" name="IGP - Periodicidad del indicador" dataDxfId="163"/>
    <tableColumn id="117" xr3:uid="{BE03A506-D634-4155-945F-7E7A683D2DC7}" name="IGP - Avance cuantitativo diciembre" dataDxfId="162"/>
    <tableColumn id="118" xr3:uid="{DB1E07F5-6E57-4EC5-8D02-23B4FDBDC553}" name="IGP - % de avance diciembre" dataDxfId="161"/>
    <tableColumn id="120" xr3:uid="{CE724017-4AE9-4CF3-86A2-2172238C53EC}" name="IGP - Avance descriptivo diciembre" dataDxfId="160"/>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8DCC324-1BA3-4D64-9BFA-6E1C6B2CB8A2}" name="TablaPrincipalConsolidada9" displayName="TablaPrincipalConsolidada9" ref="A5:AB528" totalsRowShown="0" headerRowDxfId="159" dataDxfId="158" headerRowBorderDxfId="156" tableBorderDxfId="157">
  <autoFilter ref="A5:AB528" xr:uid="{74012378-4989-4B7C-BC60-F0115B259624}"/>
  <tableColumns count="28">
    <tableColumn id="1" xr3:uid="{DF9DA6EB-3820-4625-B2E6-CD87CB268015}" name="D - Consecutivo" dataDxfId="155"/>
    <tableColumn id="2" xr3:uid="{B8951A13-EC86-4A41-ABFF-85ADEA46CB4E}" name="D - Despacho" dataDxfId="154"/>
    <tableColumn id="3" xr3:uid="{F6A9A3D9-5FDC-45B3-AD67-DF1B426B529B}" name="D - Dirección/Oficina Asesora/Subdirección" dataDxfId="153"/>
    <tableColumn id="4" xr3:uid="{92B26CC2-9EB9-47B8-89BE-AACB8C08BC08}" name="D - Subdirección" dataDxfId="152"/>
    <tableColumn id="5" xr3:uid="{790B51BE-DFCE-4EE5-8835-7C9A7866F159}" name="D - Dimensión MIPG" dataDxfId="151"/>
    <tableColumn id="6" xr3:uid="{2543693A-31D1-4503-9844-9A207F900CDD}" name="D - Objetivo del SIG" dataDxfId="150"/>
    <tableColumn id="7" xr3:uid="{416CCE10-7F28-4E1D-9FA1-95353782F340}" name="D - Meta Objetivos de Desarrollo Sostenible- ODS" dataDxfId="149"/>
    <tableColumn id="8" xr3:uid="{49053185-17CE-44DF-921D-65A4E8B4EFDE}" name="IR - Objetivo estratégico PND 2018-2022" dataDxfId="148"/>
    <tableColumn id="9" xr3:uid="{60599B25-DBA8-4A8F-B67E-1EE26F4F93C0}" name="IR - Indicador de Resultado PND 2018-2022" dataDxfId="147"/>
    <tableColumn id="11" xr3:uid="{C6F1F51F-7616-475D-AADC-5D1420E7CC0C}" name="IR - esponde a:" dataDxfId="146"/>
    <tableColumn id="12" xr3:uid="{DC0A1993-EA28-4A4A-B43F-6E13E554F66E}" name="IR - Periodicidad" dataDxfId="145"/>
    <tableColumn id="13" xr3:uid="{E52622FA-34FB-43E6-8FAD-E1D39C80F19E}" name="IR - Meta PND 2018-2022" dataDxfId="144"/>
    <tableColumn id="14" xr3:uid="{5F589F6E-3C26-4B1B-8303-33C0D7ACB5E4}" name="IR - Línea base 2018" dataDxfId="143"/>
    <tableColumn id="15" xr3:uid="{69D61341-9E02-4A97-81ED-8D4EA80F17D2}" name="IR - Meta Acumulada 2019" dataDxfId="142"/>
    <tableColumn id="61" xr3:uid="{ED358E4C-7E2E-4E6F-943E-CED28F8C7D64}" name="IR - Avance cuantitativo diciembre" dataDxfId="141"/>
    <tableColumn id="62" xr3:uid="{F4FDCDFB-5156-4705-8880-1BF4D2BFC428}" name="IR - % de avance diciembre" dataDxfId="140"/>
    <tableColumn id="64" xr3:uid="{4B8B48A8-ADF0-4BB8-B5AE-62AE8199995F}" name="IR - Avance descriptivo diciembre" dataDxfId="139"/>
    <tableColumn id="68" xr3:uid="{428FC7A8-DAD6-4B6D-9362-DAE13DDED395}" name="IGP - Estrategia " dataDxfId="138"/>
    <tableColumn id="69" xr3:uid="{D70A8394-1012-481A-8D06-5AB13CB18125}" name="IGP - Indicador de gestión  y producto " dataDxfId="137"/>
    <tableColumn id="70" xr3:uid="{DF4C53D6-35A4-42A6-9537-A3397424AD77}" name="IGP - Responde a:" dataDxfId="136"/>
    <tableColumn id="71" xr3:uid="{344723A7-9745-4BA5-A175-E7B931656EC8}" name="IGP - Línea base 2018" dataDxfId="135" dataCellStyle="Porcentaje"/>
    <tableColumn id="72" xr3:uid="{9A011800-2DD6-4FA4-BE8A-73725FBEE1CE}" name="IGP - meta 2019" dataDxfId="134" dataCellStyle="Porcentaje"/>
    <tableColumn id="73" xr3:uid="{7045E452-94F4-48D9-B286-D25ACB12BA55}" name="IGP - Focalización" dataDxfId="133"/>
    <tableColumn id="74" xr3:uid="{ABFCC8F0-7E6D-493D-8FF9-A771D920AC4A}" name="IGP - Medio de Verificación" dataDxfId="132"/>
    <tableColumn id="75" xr3:uid="{D0F9A3F2-B2EC-4FB2-90E3-C64D2696A903}" name="IGP - Periodicidad del indicador" dataDxfId="131"/>
    <tableColumn id="117" xr3:uid="{5F6CB124-7DCE-448F-9E8D-77588444D5B3}" name="IGP - Avance cuantitativo diciembre" dataDxfId="130"/>
    <tableColumn id="118" xr3:uid="{0FC207C2-13BA-4E58-AB78-3A4F73DC3378}" name="IGP - % de avance diciembre" dataDxfId="129"/>
    <tableColumn id="120" xr3:uid="{A5744775-A62F-4BE3-B834-C8813D667251}" name="IGP - Avance descriptivo diciembre" dataDxfId="128"/>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FA28F12-4687-41FF-8899-B3C20D9A8E07}" name="TablaPrincipalConsolidada10" displayName="TablaPrincipalConsolidada10" ref="A5:AB8" totalsRowShown="0" headerRowDxfId="127" dataDxfId="126" headerRowBorderDxfId="124" tableBorderDxfId="125">
  <autoFilter ref="A5:AB8" xr:uid="{A56B0B42-65BD-4C5B-9FC6-2C0E3BFD83B0}"/>
  <tableColumns count="28">
    <tableColumn id="1" xr3:uid="{EBC5E506-7EA2-4DAC-8DE0-9980117DE165}" name="D - Consecutivo" dataDxfId="123"/>
    <tableColumn id="2" xr3:uid="{92CE50EA-8EC5-476E-855D-BF6634E66126}" name="D - Despacho" dataDxfId="122"/>
    <tableColumn id="3" xr3:uid="{0A8DFE38-E8D8-4EC9-B882-6F7311A5EB9C}" name="D - Dirección/Oficina Asesora/Subdirección" dataDxfId="121"/>
    <tableColumn id="4" xr3:uid="{23C6B890-2A8D-4906-978B-F8B6E6EB6514}" name="D - Subdirección" dataDxfId="120"/>
    <tableColumn id="5" xr3:uid="{F1FE83E4-48C2-4AFE-9513-742311053EA6}" name="D - Dimensión MIPG" dataDxfId="119"/>
    <tableColumn id="6" xr3:uid="{7BC5D195-FCF1-4AFB-B4AE-E646CA04C7B5}" name="D - Objetivo del SIG" dataDxfId="118"/>
    <tableColumn id="7" xr3:uid="{DD7BCBE1-2AA4-4717-8449-6CF64A3457C4}" name="D - Meta Objetivos de Desarrollo Sostenible- ODS" dataDxfId="117"/>
    <tableColumn id="8" xr3:uid="{A75AF61C-FF64-4A39-8D31-625A5C63BFE6}" name="IR - Objetivo estratégico PND 2018-2022" dataDxfId="116"/>
    <tableColumn id="9" xr3:uid="{47046ED9-0877-4E39-81D1-F366071B8F7F}" name="IR - Indicador de Resultado PND 2018-2022" dataDxfId="115"/>
    <tableColumn id="11" xr3:uid="{CF37DFE6-A744-4007-B77B-5BE65FA8FF59}" name="IR - esponde a:" dataDxfId="114"/>
    <tableColumn id="12" xr3:uid="{84807B94-B511-484A-A4D5-9D197A0FEF89}" name="IR - Periodicidad" dataDxfId="113"/>
    <tableColumn id="13" xr3:uid="{5C825905-44E2-43C9-B5FC-C3BF888B280E}" name="IR - Meta PND 2018-2022" dataDxfId="112"/>
    <tableColumn id="14" xr3:uid="{C3877CCC-D19F-4CC4-88B8-C14B05D8D2D0}" name="IR - Línea base 2018" dataDxfId="111"/>
    <tableColumn id="15" xr3:uid="{2D4556FA-05BC-4487-A569-08C92895C4CA}" name="IR - Meta Acumulada 2019" dataDxfId="110"/>
    <tableColumn id="61" xr3:uid="{88933F7B-D6D6-419F-A8DE-3F5BD0565CC1}" name="IR - Avance cuantitativo diciembre" dataDxfId="109"/>
    <tableColumn id="62" xr3:uid="{DAD67043-BA44-41F2-ADA2-5118A0470BB5}" name="IR - % de avance diciembre" dataDxfId="108"/>
    <tableColumn id="64" xr3:uid="{D168B332-B21C-4479-AA37-B032116C3DE0}" name="IR - Avance descriptivo diciembre" dataDxfId="107"/>
    <tableColumn id="68" xr3:uid="{29BEA5C6-CA0C-4991-A562-77611CAA16D9}" name="IGP - Estrategia " dataDxfId="106"/>
    <tableColumn id="69" xr3:uid="{14E0C3FB-1359-45BC-AB8B-7E71C51FC033}" name="IGP - Indicador de gestión  y producto " dataDxfId="105"/>
    <tableColumn id="70" xr3:uid="{F24732AF-FCF7-4520-AC95-380A0EA37513}" name="IGP - Responde a:" dataDxfId="104"/>
    <tableColumn id="71" xr3:uid="{772534D4-78C5-403F-99E3-D30B8D8A4FB8}" name="IGP - Línea base 2018" dataDxfId="103" dataCellStyle="Porcentaje"/>
    <tableColumn id="72" xr3:uid="{850F3CAD-BFC5-4291-B96C-9753D1352EDA}" name="IGP - meta 2019" dataDxfId="102" dataCellStyle="Porcentaje"/>
    <tableColumn id="73" xr3:uid="{C4A972FF-7708-47F0-9181-63B210E7C93D}" name="IGP - Focalización" dataDxfId="101"/>
    <tableColumn id="74" xr3:uid="{30C5240E-EA32-48EA-90E3-F0E05B092212}" name="IGP - Medio de Verificación" dataDxfId="100"/>
    <tableColumn id="75" xr3:uid="{C2D4FE1B-A27C-41FD-A63C-AF5BFEEE286F}" name="IGP - Periodicidad del indicador" dataDxfId="99"/>
    <tableColumn id="117" xr3:uid="{B6BF3541-46E7-4368-8E21-48C627CF00D0}" name="IGP - Avance cuantitativo diciembre" dataDxfId="98"/>
    <tableColumn id="118" xr3:uid="{C2980717-878E-4DFE-B1A4-F577636546DE}" name="IGP - % de avance diciembre" dataDxfId="97"/>
    <tableColumn id="120" xr3:uid="{CBF0E922-B7E2-46AF-88B5-09DBA1CD6285}" name="IGP - Avance descriptivo diciembre" dataDxfId="96"/>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7CA7BF7-314C-40D6-AFE3-554C487364AF}" name="TablaPrincipalConsolidada11" displayName="TablaPrincipalConsolidada11" ref="A5:AB89" totalsRowShown="0" headerRowDxfId="95" dataDxfId="94" headerRowBorderDxfId="92" tableBorderDxfId="93">
  <autoFilter ref="A5:AB89" xr:uid="{BBA5EBAA-81F4-45AF-A0BD-CE3C0F269AA4}"/>
  <tableColumns count="28">
    <tableColumn id="1" xr3:uid="{9C7C5969-5024-4E3B-B89B-F260CEA806D1}" name="D - Consecutivo" dataDxfId="91"/>
    <tableColumn id="2" xr3:uid="{8698C273-80B1-42E7-9737-478149A48150}" name="D - Despacho" dataDxfId="90"/>
    <tableColumn id="3" xr3:uid="{11B787F2-7821-45FD-B450-94335BD0AFE5}" name="D - Dirección/Oficina Asesora/Subdirección" dataDxfId="89"/>
    <tableColumn id="4" xr3:uid="{2C22C678-13B0-4DC2-9A24-90751F3F54BA}" name="D - Subdirección" dataDxfId="88"/>
    <tableColumn id="5" xr3:uid="{8CAD521B-80D0-4A6E-BEAA-92A92845FC61}" name="D - Dimensión MIPG" dataDxfId="87"/>
    <tableColumn id="6" xr3:uid="{1B6CDF15-E7D5-42E1-B539-BFD391A919B6}" name="D - Objetivo del SIG" dataDxfId="86"/>
    <tableColumn id="7" xr3:uid="{1299EAA8-AEAD-4CFA-828E-F2B2E84381E4}" name="D - Meta Objetivos de Desarrollo Sostenible- ODS" dataDxfId="85"/>
    <tableColumn id="8" xr3:uid="{4F774FC2-E00E-408E-B4EB-0BF89CA75B74}" name="IR - Objetivo estratégico PND 2018-2022" dataDxfId="84"/>
    <tableColumn id="9" xr3:uid="{0A7C0CA2-434C-4ECF-9D09-82E1285FE6A3}" name="IR - Indicador de Resultado PND 2018-2022" dataDxfId="83"/>
    <tableColumn id="11" xr3:uid="{6402F563-1726-411C-BA23-78388C356CED}" name="IR - esponde a:" dataDxfId="82"/>
    <tableColumn id="12" xr3:uid="{C8ADE096-A5B6-44B1-B068-2FC26F8F02D7}" name="IR - Periodicidad" dataDxfId="81"/>
    <tableColumn id="13" xr3:uid="{F153B740-9CB4-4CC0-9D21-2FC414268C78}" name="IR - Meta PND 2018-2022" dataDxfId="80"/>
    <tableColumn id="14" xr3:uid="{F2B2D658-C9E9-4C06-AFB4-BEE5BCC21726}" name="IR - Línea base 2018" dataDxfId="79"/>
    <tableColumn id="15" xr3:uid="{79723CE0-00E8-4149-A07C-B52568DAAECC}" name="IR - Meta Acumulada 2019" dataDxfId="78"/>
    <tableColumn id="61" xr3:uid="{813710A0-5984-4F89-8EA8-1A59D9E5D6D0}" name="IR - Avance cuantitativo diciembre" dataDxfId="77"/>
    <tableColumn id="62" xr3:uid="{A9D39ADC-2FC5-4C36-A5F6-4741CD1EDCC1}" name="IR - % de avance diciembre" dataDxfId="76"/>
    <tableColumn id="64" xr3:uid="{1072E8CA-D448-4C14-B8DC-90A716FAC994}" name="IR - Avance descriptivo diciembre" dataDxfId="75"/>
    <tableColumn id="68" xr3:uid="{EFC8A772-D749-4C45-BDED-36DE821E5152}" name="IGP - Estrategia " dataDxfId="74"/>
    <tableColumn id="69" xr3:uid="{FAD9C611-54AA-4441-8526-361D863EB294}" name="IGP - Indicador de gestión  y producto " dataDxfId="73"/>
    <tableColumn id="70" xr3:uid="{C7A512B6-BEB8-4647-B591-95E0C5894677}" name="IGP - Responde a:" dataDxfId="72"/>
    <tableColumn id="71" xr3:uid="{CA62033E-D1FF-4C54-90B7-4D3964668FFD}" name="IGP - Línea base 2018" dataDxfId="71" dataCellStyle="Porcentaje"/>
    <tableColumn id="72" xr3:uid="{306ACB4D-2CF7-4563-9A6D-C98989BD1526}" name="IGP - meta 2019" dataDxfId="70" dataCellStyle="Porcentaje"/>
    <tableColumn id="73" xr3:uid="{5D81F7A3-C20A-4E7F-B020-7D09FF61B045}" name="IGP - Focalización" dataDxfId="69"/>
    <tableColumn id="74" xr3:uid="{2715A618-B109-46A8-816E-070D26A9D3E6}" name="IGP - Medio de Verificación" dataDxfId="68"/>
    <tableColumn id="75" xr3:uid="{1D26A5E5-8BA9-42D3-9CB6-5CECBBB9A28A}" name="IGP - Periodicidad del indicador" dataDxfId="67"/>
    <tableColumn id="117" xr3:uid="{13273CD4-4644-4A0D-BE58-71E1627AFCB5}" name="IGP - Avance cuantitativo diciembre" dataDxfId="66"/>
    <tableColumn id="118" xr3:uid="{6578238B-89B3-4760-9090-4D61424C94EA}" name="IGP - % de avance diciembre" dataDxfId="65"/>
    <tableColumn id="120" xr3:uid="{F2C13D48-6116-4D8D-AC00-CF1BC6A17A17}" name="IGP - Avance descriptivo diciembre" dataDxfId="64"/>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F6C311A-3F67-4DD6-AC6B-518D6D79CA85}" name="TablaPrincipalConsolidada12" displayName="TablaPrincipalConsolidada12" ref="A5:AB52" totalsRowShown="0" headerRowDxfId="63" dataDxfId="62" headerRowBorderDxfId="60" tableBorderDxfId="61">
  <autoFilter ref="A5:AB52" xr:uid="{6C77F5BD-9E06-4A4D-9E50-748ADC83F272}"/>
  <tableColumns count="28">
    <tableColumn id="1" xr3:uid="{AFE55503-F1B7-4325-B597-9934512BB79F}" name="D - Consecutivo" dataDxfId="59"/>
    <tableColumn id="2" xr3:uid="{25AB18C7-BF3B-428D-9EDD-9E9106C3427E}" name="D - Despacho" dataDxfId="58"/>
    <tableColumn id="3" xr3:uid="{71E48E9B-5544-4749-83DA-A2AAED577B84}" name="D - Dirección/Oficina Asesora/Subdirección" dataDxfId="57"/>
    <tableColumn id="4" xr3:uid="{E1160DCA-C9DC-47AA-A4CA-BC620215E01E}" name="D - Subdirección" dataDxfId="56"/>
    <tableColumn id="5" xr3:uid="{74B8611E-04BD-44C1-A29C-2EEA33C7085F}" name="D - Dimensión MIPG" dataDxfId="55"/>
    <tableColumn id="6" xr3:uid="{C23CA075-AAB4-449F-8787-CD3E49030417}" name="D - Objetivo del SIG" dataDxfId="54"/>
    <tableColumn id="7" xr3:uid="{7167E3C5-82FE-474C-B007-B92F6F49969A}" name="D - Meta Objetivos de Desarrollo Sostenible- ODS" dataDxfId="53"/>
    <tableColumn id="8" xr3:uid="{7ED8C24E-34C3-41C2-9C84-A319A2D5B0C6}" name="IR - Objetivo estratégico PND 2018-2022" dataDxfId="52"/>
    <tableColumn id="9" xr3:uid="{5FC6596B-2A72-4F2B-9ADF-703DBDAB365F}" name="IR - Indicador de Resultado PND 2018-2022" dataDxfId="51"/>
    <tableColumn id="11" xr3:uid="{E1734463-EF55-442D-B390-26A4DEE6B19B}" name="IR - esponde a:" dataDxfId="50"/>
    <tableColumn id="12" xr3:uid="{7A15CCFE-8A8B-4FC7-8347-3A39F6A89FC8}" name="IR - Periodicidad" dataDxfId="49"/>
    <tableColumn id="13" xr3:uid="{4C2BD7E8-809B-4A0B-B335-F819724B0D33}" name="IR - Meta PND 2018-2022" dataDxfId="48"/>
    <tableColumn id="14" xr3:uid="{CE5944CC-BC0F-439D-9828-CD76F229699B}" name="IR - Línea base 2018" dataDxfId="47"/>
    <tableColumn id="15" xr3:uid="{D2CB9CB2-5358-4AE6-9988-CB6F7E33F662}" name="IR - Meta Acumulada 2019" dataDxfId="46"/>
    <tableColumn id="61" xr3:uid="{D75F6028-03AD-4395-B517-106BF2051978}" name="IR - Avance cuantitativo diciembre" dataDxfId="45"/>
    <tableColumn id="62" xr3:uid="{166242B8-D0E5-4A07-9924-5854B0B31B3E}" name="IR - % de avance diciembre" dataDxfId="44"/>
    <tableColumn id="64" xr3:uid="{C05323D7-CB41-4F8E-8078-2480E284E989}" name="IR - Avance descriptivo diciembre" dataDxfId="43"/>
    <tableColumn id="68" xr3:uid="{98375348-5396-49A3-8E6B-22704E667652}" name="IGP - Estrategia " dataDxfId="42"/>
    <tableColumn id="69" xr3:uid="{D3F8AA53-DBFD-435B-960E-669DEE283323}" name="IGP - Indicador de gestión  y producto " dataDxfId="41"/>
    <tableColumn id="70" xr3:uid="{6836733B-9D7E-454A-AF27-F7C0F95A730D}" name="IGP - Responde a:" dataDxfId="40"/>
    <tableColumn id="71" xr3:uid="{9BDC2DE2-743A-40B2-9242-58B304F3C05B}" name="IGP - Línea base 2018" dataDxfId="39" dataCellStyle="Porcentaje"/>
    <tableColumn id="72" xr3:uid="{BDF64E0C-8A3C-42D7-8257-9B3B30800014}" name="IGP - meta 2019" dataDxfId="38" dataCellStyle="Porcentaje"/>
    <tableColumn id="73" xr3:uid="{258484AF-8079-4D36-AE38-1D6A321797E9}" name="IGP - Focalización" dataDxfId="37"/>
    <tableColumn id="74" xr3:uid="{53AA3AB0-A409-40A1-A4C7-1A547062012F}" name="IGP - Medio de Verificación" dataDxfId="36"/>
    <tableColumn id="75" xr3:uid="{EC03CD7C-03AE-4C2B-8F74-6D3C361C93AB}" name="IGP - Periodicidad del indicador" dataDxfId="35"/>
    <tableColumn id="117" xr3:uid="{794E091C-E625-4AE4-B694-7E6A368C1E1B}" name="IGP - Avance cuantitativo diciembre" dataDxfId="34"/>
    <tableColumn id="118" xr3:uid="{88977728-7017-4577-8AEB-D18B9656DA8C}" name="IGP - % de avance diciembre" dataDxfId="33"/>
    <tableColumn id="120" xr3:uid="{97C6A1E6-10C2-459F-A4CE-125E86F6BA8E}" name="IGP - Avance descriptivo diciembre" dataDxfId="32"/>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11A4A0E7-0C93-4852-A341-723E1F9C395F}" name="TablaPrincipalConsolidada13" displayName="TablaPrincipalConsolidada13" ref="A5:AB26" totalsRowShown="0" headerRowDxfId="31" dataDxfId="30" headerRowBorderDxfId="28" tableBorderDxfId="29">
  <autoFilter ref="A5:AB26" xr:uid="{4DC47C17-3308-484C-96CF-6A259CD731E7}"/>
  <tableColumns count="28">
    <tableColumn id="1" xr3:uid="{C01FFAB5-3C45-4304-B287-7B07A75E7A82}" name="D - Consecutivo" dataDxfId="27"/>
    <tableColumn id="2" xr3:uid="{55A8339C-5D0E-4586-9E1C-D7D36548F899}" name="D - Despacho" dataDxfId="26"/>
    <tableColumn id="3" xr3:uid="{70A049EE-90A6-43C2-9A0C-584B1F3090FE}" name="D - Dirección/Oficina Asesora/Subdirección" dataDxfId="25"/>
    <tableColumn id="4" xr3:uid="{F9912500-3A78-46CF-8205-C379A2FE0EDA}" name="D - Subdirección" dataDxfId="24"/>
    <tableColumn id="5" xr3:uid="{A4089613-4254-4EF9-9958-A0B710780F6E}" name="D - Dimensión MIPG" dataDxfId="23"/>
    <tableColumn id="6" xr3:uid="{0B90E79E-BC84-4EDD-ABE9-8AC48D49FEA6}" name="D - Objetivo del SIG" dataDxfId="22"/>
    <tableColumn id="7" xr3:uid="{69354785-B1DA-4AC4-A3BE-04DD475A1F4E}" name="D - Meta Objetivos de Desarrollo Sostenible- ODS" dataDxfId="21"/>
    <tableColumn id="8" xr3:uid="{22BBC330-FE48-4A4A-8BA5-5E7106BA9392}" name="IR - Objetivo estratégico PND 2018-2022" dataDxfId="20"/>
    <tableColumn id="9" xr3:uid="{0A2C0CF3-774D-44FB-A02E-37D32F8597E1}" name="IR - Indicador de Resultado PND 2018-2022" dataDxfId="19"/>
    <tableColumn id="11" xr3:uid="{7A1BD1CF-E098-4C54-B78C-788D7ED49AF0}" name="IR - esponde a:" dataDxfId="18"/>
    <tableColumn id="12" xr3:uid="{BF4361E9-93A6-41F9-8EDC-1613EBFCAC73}" name="IR - Periodicidad" dataDxfId="17"/>
    <tableColumn id="13" xr3:uid="{6E3A0BE4-F224-4CF5-94FC-F07529DFB228}" name="IR - Meta PND 2018-2022" dataDxfId="16"/>
    <tableColumn id="14" xr3:uid="{949916C4-2A38-4E17-A05B-26A3E7636FFF}" name="IR - Línea base 2018" dataDxfId="15"/>
    <tableColumn id="15" xr3:uid="{7E32A444-CDA7-4AD8-92F8-32DF1E1AC338}" name="IR - Meta Acumulada 2019" dataDxfId="14"/>
    <tableColumn id="61" xr3:uid="{3912EBDA-B123-4568-B6BD-7CF47612BC99}" name="IR - Avance cuantitativo diciembre" dataDxfId="13"/>
    <tableColumn id="62" xr3:uid="{235631D2-DF84-4B92-9768-8C2F9EAC8C87}" name="IR - % de avance diciembre" dataDxfId="12"/>
    <tableColumn id="64" xr3:uid="{6E309552-87E3-4314-A592-36EA2471E502}" name="IR - Avance descriptivo diciembre" dataDxfId="11"/>
    <tableColumn id="68" xr3:uid="{921868B1-2B92-4145-957F-C6C636D9BC6D}" name="IGP - Estrategia " dataDxfId="10"/>
    <tableColumn id="69" xr3:uid="{04BCA2AF-58F3-4637-9D1F-97DEE952D2CC}" name="IGP - Indicador de gestión  y producto " dataDxfId="9"/>
    <tableColumn id="70" xr3:uid="{B18E90B9-B20A-411E-B76D-C285A420524F}" name="IGP - Responde a:" dataDxfId="8"/>
    <tableColumn id="71" xr3:uid="{89CEE473-29A0-47E0-A9D8-599C0A9FC422}" name="IGP - Línea base 2018" dataDxfId="7" dataCellStyle="Porcentaje"/>
    <tableColumn id="72" xr3:uid="{35DBFE1B-7FF8-4322-9A48-1B7B48163224}" name="IGP - meta 2019" dataDxfId="6" dataCellStyle="Porcentaje"/>
    <tableColumn id="73" xr3:uid="{D9C5A3E6-67F4-4AAC-8D4A-8885FE57CCB9}" name="IGP - Focalización" dataDxfId="5"/>
    <tableColumn id="74" xr3:uid="{1E63FF1D-3B9E-4868-836C-A794E7BF1579}" name="IGP - Medio de Verificación" dataDxfId="4"/>
    <tableColumn id="75" xr3:uid="{2FD6AEF8-9CE0-46F0-955F-3B948FDD77BC}" name="IGP - Periodicidad del indicador" dataDxfId="3"/>
    <tableColumn id="117" xr3:uid="{1331734E-9404-44C3-8D72-3921862576CA}" name="IGP - Avance cuantitativo diciembre" dataDxfId="2"/>
    <tableColumn id="118" xr3:uid="{0A2FA638-F8FF-43DF-A384-ABB79C402B80}" name="IGP - % de avance diciembre" dataDxfId="1"/>
    <tableColumn id="120" xr3:uid="{19FF3711-94D2-44B9-869F-D9BC753534FD}" name="IGP - Avance descriptivo diciembre"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2.vml"/><Relationship Id="rId1" Type="http://schemas.openxmlformats.org/officeDocument/2006/relationships/drawing" Target="../drawings/drawing3.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3.vml"/><Relationship Id="rId1" Type="http://schemas.openxmlformats.org/officeDocument/2006/relationships/drawing" Target="../drawings/drawing4.xml"/><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5D9F1-D48E-4B95-98CE-947E0DDE3E13}">
  <dimension ref="A1:WYU1554"/>
  <sheetViews>
    <sheetView zoomScale="60" zoomScaleNormal="60" workbookViewId="0">
      <selection activeCell="F7" sqref="F7"/>
    </sheetView>
  </sheetViews>
  <sheetFormatPr baseColWidth="10" defaultColWidth="11.42578125" defaultRowHeight="15"/>
  <cols>
    <col min="1" max="1" width="17.7109375" style="22" customWidth="1"/>
    <col min="2" max="2" width="15.28515625" style="22" customWidth="1"/>
    <col min="3" max="3" width="44.140625" style="22" customWidth="1"/>
    <col min="4" max="4" width="23.140625" style="22" customWidth="1"/>
    <col min="5" max="5" width="26.5703125" style="22" customWidth="1"/>
    <col min="6" max="6" width="30.7109375" style="22" customWidth="1"/>
    <col min="7" max="7" width="49" style="22" customWidth="1"/>
    <col min="8" max="8" width="41" style="22" customWidth="1"/>
    <col min="9" max="9" width="43.42578125" style="22" customWidth="1"/>
    <col min="10" max="10" width="16.7109375" style="22" customWidth="1"/>
    <col min="11" max="11" width="18.5703125" style="22" customWidth="1"/>
    <col min="12" max="12" width="27" style="22" customWidth="1"/>
    <col min="13" max="13" width="21.5703125" style="22" customWidth="1"/>
    <col min="14" max="14" width="28" style="22" customWidth="1"/>
    <col min="15" max="15" width="41" style="20" customWidth="1"/>
    <col min="16" max="16" width="33" style="20" customWidth="1"/>
    <col min="17" max="17" width="40.85546875" style="20" customWidth="1"/>
    <col min="18" max="18" width="26.85546875" style="22" customWidth="1"/>
    <col min="19" max="19" width="38.5703125" style="22" customWidth="1"/>
    <col min="20" max="20" width="21.42578125" style="22" customWidth="1"/>
    <col min="21" max="21" width="23" style="22" customWidth="1"/>
    <col min="22" max="22" width="18.140625" style="22" customWidth="1"/>
    <col min="23" max="23" width="22.5703125" style="22" customWidth="1"/>
    <col min="24" max="24" width="29" style="22" customWidth="1"/>
    <col min="25" max="25" width="32.85546875" style="22" customWidth="1"/>
    <col min="26" max="26" width="50" style="20" customWidth="1"/>
    <col min="27" max="27" width="34.7109375" style="20" customWidth="1"/>
    <col min="28" max="28" width="54.7109375" style="20" customWidth="1"/>
    <col min="29" max="16384" width="11.42578125" style="20"/>
  </cols>
  <sheetData>
    <row r="1" spans="1:28" customFormat="1" ht="33.75" customHeight="1">
      <c r="A1" s="422"/>
      <c r="B1" s="423" t="s">
        <v>1633</v>
      </c>
      <c r="C1" s="423"/>
      <c r="D1" s="423"/>
      <c r="E1" s="423"/>
      <c r="F1" s="423"/>
      <c r="G1" s="423"/>
      <c r="H1" s="423"/>
      <c r="I1" s="423"/>
      <c r="J1" s="423"/>
      <c r="K1" s="423"/>
      <c r="L1" s="423"/>
      <c r="M1" s="423"/>
      <c r="N1" s="423"/>
      <c r="O1" s="423"/>
      <c r="P1" s="423"/>
      <c r="Q1" s="424"/>
    </row>
    <row r="2" spans="1:28" customFormat="1" ht="51" customHeight="1">
      <c r="A2" s="425"/>
      <c r="B2" s="423"/>
      <c r="C2" s="423"/>
      <c r="D2" s="423"/>
      <c r="E2" s="423"/>
      <c r="F2" s="423"/>
      <c r="G2" s="423"/>
      <c r="H2" s="423"/>
      <c r="I2" s="423"/>
      <c r="J2" s="423"/>
      <c r="K2" s="423"/>
      <c r="L2" s="423"/>
      <c r="M2" s="423"/>
      <c r="N2" s="423"/>
      <c r="O2" s="423"/>
      <c r="P2" s="423"/>
      <c r="Q2" s="20"/>
      <c r="Z2" s="426" t="s">
        <v>1634</v>
      </c>
      <c r="AA2" s="426"/>
      <c r="AB2" s="426"/>
    </row>
    <row r="3" spans="1:28" customFormat="1" ht="51" customHeight="1" thickBot="1">
      <c r="A3" s="425"/>
      <c r="B3" s="423"/>
      <c r="C3" s="423"/>
      <c r="D3" s="423"/>
      <c r="E3" s="423"/>
      <c r="F3" s="423"/>
      <c r="G3" s="423"/>
      <c r="H3" s="423"/>
      <c r="I3" s="423"/>
      <c r="J3" s="423"/>
      <c r="K3" s="423"/>
      <c r="L3" s="423"/>
      <c r="M3" s="423"/>
      <c r="N3" s="423"/>
      <c r="O3" s="423"/>
      <c r="P3" s="423"/>
      <c r="Q3" s="20"/>
      <c r="Z3" s="427"/>
      <c r="AA3" s="427"/>
      <c r="AB3" s="427"/>
    </row>
    <row r="4" spans="1:28" s="46" customFormat="1" ht="30.75" customHeight="1">
      <c r="A4" s="65" t="s">
        <v>14</v>
      </c>
      <c r="B4" s="65"/>
      <c r="C4" s="65"/>
      <c r="D4" s="65"/>
      <c r="E4" s="65"/>
      <c r="F4" s="66"/>
      <c r="G4" s="50" t="s">
        <v>15</v>
      </c>
      <c r="H4" s="67" t="s">
        <v>16</v>
      </c>
      <c r="I4" s="68"/>
      <c r="J4" s="68"/>
      <c r="K4" s="68"/>
      <c r="L4" s="68"/>
      <c r="M4" s="68"/>
      <c r="N4" s="68"/>
      <c r="O4" s="69"/>
      <c r="P4" s="69"/>
      <c r="Q4" s="69"/>
      <c r="R4" s="70" t="s">
        <v>17</v>
      </c>
      <c r="S4" s="81"/>
      <c r="T4" s="81"/>
      <c r="U4" s="81"/>
      <c r="V4" s="81"/>
      <c r="W4" s="81"/>
      <c r="X4" s="81"/>
      <c r="Y4" s="81"/>
      <c r="Z4" s="69"/>
      <c r="AA4" s="69"/>
      <c r="AB4" s="69"/>
    </row>
    <row r="5" spans="1:28" s="47" customFormat="1" ht="31.5">
      <c r="A5" s="335" t="s">
        <v>19</v>
      </c>
      <c r="B5" s="336" t="s">
        <v>0</v>
      </c>
      <c r="C5" s="336" t="s">
        <v>3</v>
      </c>
      <c r="D5" s="336" t="s">
        <v>20</v>
      </c>
      <c r="E5" s="336" t="s">
        <v>21</v>
      </c>
      <c r="F5" s="336" t="s">
        <v>22</v>
      </c>
      <c r="G5" s="337" t="s">
        <v>23</v>
      </c>
      <c r="H5" s="338" t="s">
        <v>24</v>
      </c>
      <c r="I5" s="338" t="s">
        <v>25</v>
      </c>
      <c r="J5" s="338" t="s">
        <v>26</v>
      </c>
      <c r="K5" s="338" t="s">
        <v>27</v>
      </c>
      <c r="L5" s="338" t="s">
        <v>28</v>
      </c>
      <c r="M5" s="338" t="s">
        <v>29</v>
      </c>
      <c r="N5" s="338" t="s">
        <v>30</v>
      </c>
      <c r="O5" s="340" t="s">
        <v>31</v>
      </c>
      <c r="P5" s="339" t="s">
        <v>32</v>
      </c>
      <c r="Q5" s="339" t="s">
        <v>33</v>
      </c>
      <c r="R5" s="341" t="s">
        <v>34</v>
      </c>
      <c r="S5" s="342" t="s">
        <v>35</v>
      </c>
      <c r="T5" s="342" t="s">
        <v>36</v>
      </c>
      <c r="U5" s="342" t="s">
        <v>37</v>
      </c>
      <c r="V5" s="342" t="s">
        <v>38</v>
      </c>
      <c r="W5" s="342" t="s">
        <v>39</v>
      </c>
      <c r="X5" s="342" t="s">
        <v>40</v>
      </c>
      <c r="Y5" s="343" t="s">
        <v>41</v>
      </c>
      <c r="Z5" s="340" t="s">
        <v>42</v>
      </c>
      <c r="AA5" s="339" t="s">
        <v>43</v>
      </c>
      <c r="AB5" s="339" t="s">
        <v>44</v>
      </c>
    </row>
    <row r="6" spans="1:28" s="124" customFormat="1" ht="144" customHeight="1">
      <c r="A6" s="51">
        <v>1</v>
      </c>
      <c r="B6" s="31" t="s">
        <v>45</v>
      </c>
      <c r="C6" s="31" t="s">
        <v>8</v>
      </c>
      <c r="D6" s="31" t="s">
        <v>8</v>
      </c>
      <c r="E6" s="31" t="s">
        <v>46</v>
      </c>
      <c r="F6" s="31" t="s">
        <v>47</v>
      </c>
      <c r="G6" s="31" t="s">
        <v>48</v>
      </c>
      <c r="H6" s="35" t="s">
        <v>49</v>
      </c>
      <c r="I6" s="31" t="s">
        <v>50</v>
      </c>
      <c r="J6" s="30" t="s">
        <v>48</v>
      </c>
      <c r="K6" s="30" t="s">
        <v>51</v>
      </c>
      <c r="L6" s="30">
        <v>0</v>
      </c>
      <c r="M6" s="30">
        <v>0</v>
      </c>
      <c r="N6" s="30">
        <v>0</v>
      </c>
      <c r="O6" s="344"/>
      <c r="P6" s="77"/>
      <c r="Q6" s="78"/>
      <c r="R6" s="31" t="s">
        <v>48</v>
      </c>
      <c r="S6" s="31" t="s">
        <v>52</v>
      </c>
      <c r="T6" s="31" t="s">
        <v>53</v>
      </c>
      <c r="U6" s="324">
        <v>0</v>
      </c>
      <c r="V6" s="325">
        <v>20100000</v>
      </c>
      <c r="W6" s="31" t="s">
        <v>51</v>
      </c>
      <c r="X6" s="31" t="s">
        <v>54</v>
      </c>
      <c r="Y6" s="31" t="s">
        <v>55</v>
      </c>
      <c r="Z6" s="72">
        <v>21080549</v>
      </c>
      <c r="AA6" s="77">
        <v>1.05</v>
      </c>
      <c r="AB6" s="14" t="s">
        <v>1366</v>
      </c>
    </row>
    <row r="7" spans="1:28" s="124" customFormat="1" ht="124.5" customHeight="1">
      <c r="A7" s="51" t="s">
        <v>66</v>
      </c>
      <c r="B7" s="31" t="s">
        <v>45</v>
      </c>
      <c r="C7" s="31" t="s">
        <v>8</v>
      </c>
      <c r="D7" s="31" t="s">
        <v>8</v>
      </c>
      <c r="E7" s="31" t="s">
        <v>46</v>
      </c>
      <c r="F7" s="31" t="s">
        <v>47</v>
      </c>
      <c r="G7" s="31" t="s">
        <v>48</v>
      </c>
      <c r="H7" s="35" t="s">
        <v>49</v>
      </c>
      <c r="I7" s="31" t="s">
        <v>50</v>
      </c>
      <c r="J7" s="30" t="s">
        <v>48</v>
      </c>
      <c r="K7" s="30" t="s">
        <v>51</v>
      </c>
      <c r="L7" s="30">
        <v>0</v>
      </c>
      <c r="M7" s="30">
        <v>0</v>
      </c>
      <c r="N7" s="30">
        <v>0</v>
      </c>
      <c r="O7" s="344"/>
      <c r="P7" s="77"/>
      <c r="Q7" s="78"/>
      <c r="R7" s="31" t="s">
        <v>48</v>
      </c>
      <c r="S7" s="31" t="s">
        <v>52</v>
      </c>
      <c r="T7" s="31"/>
      <c r="U7" s="324"/>
      <c r="V7" s="325"/>
      <c r="W7" s="31"/>
      <c r="X7" s="31"/>
      <c r="Y7" s="31"/>
      <c r="Z7" s="72"/>
      <c r="AA7" s="77"/>
      <c r="AB7" s="14"/>
    </row>
    <row r="8" spans="1:28" s="124" customFormat="1" ht="267" customHeight="1">
      <c r="A8" s="51">
        <f>A6+1</f>
        <v>2</v>
      </c>
      <c r="B8" s="31" t="s">
        <v>45</v>
      </c>
      <c r="C8" s="31" t="s">
        <v>8</v>
      </c>
      <c r="D8" s="31" t="s">
        <v>8</v>
      </c>
      <c r="E8" s="31" t="s">
        <v>46</v>
      </c>
      <c r="F8" s="31" t="s">
        <v>47</v>
      </c>
      <c r="G8" s="31" t="s">
        <v>48</v>
      </c>
      <c r="H8" s="35" t="s">
        <v>49</v>
      </c>
      <c r="I8" s="31" t="s">
        <v>50</v>
      </c>
      <c r="J8" s="30" t="s">
        <v>48</v>
      </c>
      <c r="K8" s="30" t="s">
        <v>51</v>
      </c>
      <c r="L8" s="30"/>
      <c r="M8" s="30"/>
      <c r="N8" s="30"/>
      <c r="O8" s="344"/>
      <c r="P8" s="77"/>
      <c r="Q8" s="78"/>
      <c r="R8" s="31" t="s">
        <v>48</v>
      </c>
      <c r="S8" s="31" t="s">
        <v>67</v>
      </c>
      <c r="T8" s="31" t="s">
        <v>53</v>
      </c>
      <c r="U8" s="326">
        <v>888000</v>
      </c>
      <c r="V8" s="325">
        <v>1000000</v>
      </c>
      <c r="W8" s="31" t="s">
        <v>51</v>
      </c>
      <c r="X8" s="84" t="s">
        <v>68</v>
      </c>
      <c r="Y8" s="84" t="s">
        <v>55</v>
      </c>
      <c r="Z8" s="72">
        <v>1002302</v>
      </c>
      <c r="AA8" s="77">
        <v>1.01</v>
      </c>
      <c r="AB8" s="14" t="s">
        <v>1367</v>
      </c>
    </row>
    <row r="9" spans="1:28" s="124" customFormat="1" ht="30">
      <c r="A9" s="51">
        <f>A8+1</f>
        <v>3</v>
      </c>
      <c r="B9" s="31" t="s">
        <v>45</v>
      </c>
      <c r="C9" s="31" t="s">
        <v>8</v>
      </c>
      <c r="D9" s="31" t="s">
        <v>8</v>
      </c>
      <c r="E9" s="31" t="s">
        <v>46</v>
      </c>
      <c r="F9" s="31" t="s">
        <v>47</v>
      </c>
      <c r="G9" s="31" t="s">
        <v>48</v>
      </c>
      <c r="H9" s="35" t="s">
        <v>49</v>
      </c>
      <c r="I9" s="31" t="s">
        <v>50</v>
      </c>
      <c r="J9" s="30" t="s">
        <v>48</v>
      </c>
      <c r="K9" s="30" t="s">
        <v>51</v>
      </c>
      <c r="L9" s="30"/>
      <c r="M9" s="30"/>
      <c r="N9" s="30"/>
      <c r="O9" s="145"/>
      <c r="P9" s="78"/>
      <c r="Q9" s="78"/>
      <c r="R9" s="31" t="s">
        <v>48</v>
      </c>
      <c r="S9" s="31" t="s">
        <v>67</v>
      </c>
      <c r="T9" s="31"/>
      <c r="U9" s="36"/>
      <c r="V9" s="36"/>
      <c r="W9" s="31"/>
      <c r="X9" s="31"/>
      <c r="Y9" s="31"/>
      <c r="Z9" s="13"/>
      <c r="AA9" s="14"/>
      <c r="AB9" s="14"/>
    </row>
    <row r="10" spans="1:28" s="124" customFormat="1" ht="30">
      <c r="A10" s="51">
        <v>4</v>
      </c>
      <c r="B10" s="31" t="s">
        <v>45</v>
      </c>
      <c r="C10" s="31" t="s">
        <v>8</v>
      </c>
      <c r="D10" s="31" t="s">
        <v>8</v>
      </c>
      <c r="E10" s="31" t="s">
        <v>46</v>
      </c>
      <c r="F10" s="31" t="s">
        <v>47</v>
      </c>
      <c r="G10" s="31" t="s">
        <v>48</v>
      </c>
      <c r="H10" s="35" t="s">
        <v>49</v>
      </c>
      <c r="I10" s="31" t="s">
        <v>50</v>
      </c>
      <c r="J10" s="30" t="s">
        <v>48</v>
      </c>
      <c r="K10" s="30" t="s">
        <v>51</v>
      </c>
      <c r="L10" s="30"/>
      <c r="M10" s="30"/>
      <c r="N10" s="30"/>
      <c r="O10" s="145"/>
      <c r="P10" s="78"/>
      <c r="Q10" s="78"/>
      <c r="R10" s="31" t="s">
        <v>48</v>
      </c>
      <c r="S10" s="31" t="s">
        <v>67</v>
      </c>
      <c r="T10" s="31"/>
      <c r="U10" s="36"/>
      <c r="V10" s="36"/>
      <c r="W10" s="31"/>
      <c r="X10" s="31"/>
      <c r="Y10" s="31"/>
      <c r="Z10" s="13"/>
      <c r="AA10" s="14"/>
      <c r="AB10" s="14"/>
    </row>
    <row r="11" spans="1:28" s="124" customFormat="1" ht="30">
      <c r="A11" s="51">
        <v>5</v>
      </c>
      <c r="B11" s="31" t="s">
        <v>45</v>
      </c>
      <c r="C11" s="31" t="s">
        <v>8</v>
      </c>
      <c r="D11" s="31" t="s">
        <v>8</v>
      </c>
      <c r="E11" s="31" t="s">
        <v>46</v>
      </c>
      <c r="F11" s="31" t="s">
        <v>47</v>
      </c>
      <c r="G11" s="31" t="s">
        <v>48</v>
      </c>
      <c r="H11" s="35" t="s">
        <v>49</v>
      </c>
      <c r="I11" s="31" t="s">
        <v>50</v>
      </c>
      <c r="J11" s="30" t="s">
        <v>48</v>
      </c>
      <c r="K11" s="30" t="s">
        <v>51</v>
      </c>
      <c r="L11" s="30"/>
      <c r="M11" s="30"/>
      <c r="N11" s="30"/>
      <c r="O11" s="145"/>
      <c r="P11" s="78"/>
      <c r="Q11" s="78"/>
      <c r="R11" s="31" t="s">
        <v>48</v>
      </c>
      <c r="S11" s="31" t="s">
        <v>67</v>
      </c>
      <c r="T11" s="31"/>
      <c r="U11" s="36"/>
      <c r="V11" s="36"/>
      <c r="W11" s="31"/>
      <c r="X11" s="31"/>
      <c r="Y11" s="31"/>
      <c r="Z11" s="13"/>
      <c r="AA11" s="14"/>
      <c r="AB11" s="14"/>
    </row>
    <row r="12" spans="1:28" s="124" customFormat="1" ht="30">
      <c r="A12" s="51" t="s">
        <v>69</v>
      </c>
      <c r="B12" s="35" t="s">
        <v>45</v>
      </c>
      <c r="C12" s="35" t="s">
        <v>8</v>
      </c>
      <c r="D12" s="35" t="s">
        <v>8</v>
      </c>
      <c r="E12" s="35" t="s">
        <v>46</v>
      </c>
      <c r="F12" s="35" t="s">
        <v>47</v>
      </c>
      <c r="G12" s="35" t="s">
        <v>48</v>
      </c>
      <c r="H12" s="35" t="s">
        <v>49</v>
      </c>
      <c r="I12" s="35" t="s">
        <v>50</v>
      </c>
      <c r="J12" s="51" t="s">
        <v>48</v>
      </c>
      <c r="K12" s="51" t="s">
        <v>51</v>
      </c>
      <c r="L12" s="51"/>
      <c r="M12" s="51"/>
      <c r="N12" s="51"/>
      <c r="O12" s="129"/>
      <c r="P12" s="19"/>
      <c r="Q12" s="19"/>
      <c r="R12" s="35" t="s">
        <v>48</v>
      </c>
      <c r="S12" s="35" t="s">
        <v>70</v>
      </c>
      <c r="T12" s="35"/>
      <c r="U12" s="137"/>
      <c r="V12" s="137"/>
      <c r="W12" s="35"/>
      <c r="X12" s="35"/>
      <c r="Y12" s="35"/>
      <c r="Z12" s="129"/>
      <c r="AA12" s="19"/>
      <c r="AB12" s="19"/>
    </row>
    <row r="13" spans="1:28" s="124" customFormat="1" ht="30">
      <c r="A13" s="51">
        <v>6</v>
      </c>
      <c r="B13" s="35" t="s">
        <v>45</v>
      </c>
      <c r="C13" s="35" t="s">
        <v>8</v>
      </c>
      <c r="D13" s="35" t="s">
        <v>8</v>
      </c>
      <c r="E13" s="35" t="s">
        <v>46</v>
      </c>
      <c r="F13" s="35" t="s">
        <v>47</v>
      </c>
      <c r="G13" s="35" t="s">
        <v>48</v>
      </c>
      <c r="H13" s="35" t="s">
        <v>49</v>
      </c>
      <c r="I13" s="35" t="s">
        <v>50</v>
      </c>
      <c r="J13" s="51" t="s">
        <v>48</v>
      </c>
      <c r="K13" s="51" t="s">
        <v>51</v>
      </c>
      <c r="L13" s="51"/>
      <c r="M13" s="51"/>
      <c r="N13" s="51"/>
      <c r="O13" s="129"/>
      <c r="P13" s="19"/>
      <c r="Q13" s="19"/>
      <c r="R13" s="35" t="s">
        <v>48</v>
      </c>
      <c r="S13" s="35" t="s">
        <v>67</v>
      </c>
      <c r="T13" s="35"/>
      <c r="U13" s="137"/>
      <c r="V13" s="137"/>
      <c r="W13" s="35"/>
      <c r="X13" s="35"/>
      <c r="Y13" s="35"/>
      <c r="Z13" s="129"/>
      <c r="AA13" s="19"/>
      <c r="AB13" s="19"/>
    </row>
    <row r="14" spans="1:28" s="124" customFormat="1" ht="30">
      <c r="A14" s="51" t="s">
        <v>71</v>
      </c>
      <c r="B14" s="35" t="s">
        <v>45</v>
      </c>
      <c r="C14" s="35" t="s">
        <v>8</v>
      </c>
      <c r="D14" s="35" t="s">
        <v>8</v>
      </c>
      <c r="E14" s="35" t="s">
        <v>46</v>
      </c>
      <c r="F14" s="35" t="s">
        <v>47</v>
      </c>
      <c r="G14" s="35" t="s">
        <v>48</v>
      </c>
      <c r="H14" s="35" t="s">
        <v>49</v>
      </c>
      <c r="I14" s="35" t="s">
        <v>50</v>
      </c>
      <c r="J14" s="51" t="s">
        <v>48</v>
      </c>
      <c r="K14" s="51" t="s">
        <v>51</v>
      </c>
      <c r="L14" s="51"/>
      <c r="M14" s="51"/>
      <c r="N14" s="51"/>
      <c r="O14" s="129"/>
      <c r="P14" s="19"/>
      <c r="Q14" s="19"/>
      <c r="R14" s="35" t="s">
        <v>48</v>
      </c>
      <c r="S14" s="35" t="s">
        <v>70</v>
      </c>
      <c r="T14" s="35"/>
      <c r="U14" s="137"/>
      <c r="V14" s="137"/>
      <c r="W14" s="35"/>
      <c r="X14" s="35"/>
      <c r="Y14" s="35"/>
      <c r="Z14" s="129"/>
      <c r="AA14" s="19"/>
      <c r="AB14" s="19"/>
    </row>
    <row r="15" spans="1:28" s="124" customFormat="1" ht="30">
      <c r="A15" s="51">
        <v>7</v>
      </c>
      <c r="B15" s="35" t="s">
        <v>45</v>
      </c>
      <c r="C15" s="35" t="s">
        <v>8</v>
      </c>
      <c r="D15" s="35" t="s">
        <v>8</v>
      </c>
      <c r="E15" s="35" t="s">
        <v>46</v>
      </c>
      <c r="F15" s="35" t="s">
        <v>47</v>
      </c>
      <c r="G15" s="35" t="s">
        <v>48</v>
      </c>
      <c r="H15" s="35" t="s">
        <v>49</v>
      </c>
      <c r="I15" s="35" t="s">
        <v>50</v>
      </c>
      <c r="J15" s="51" t="s">
        <v>48</v>
      </c>
      <c r="K15" s="51" t="s">
        <v>51</v>
      </c>
      <c r="L15" s="51"/>
      <c r="M15" s="51"/>
      <c r="N15" s="51"/>
      <c r="O15" s="129"/>
      <c r="P15" s="19"/>
      <c r="Q15" s="19"/>
      <c r="R15" s="35" t="s">
        <v>48</v>
      </c>
      <c r="S15" s="35" t="s">
        <v>67</v>
      </c>
      <c r="T15" s="35"/>
      <c r="U15" s="137"/>
      <c r="V15" s="137"/>
      <c r="W15" s="35"/>
      <c r="X15" s="35"/>
      <c r="Y15" s="35"/>
      <c r="Z15" s="129"/>
      <c r="AA15" s="19"/>
      <c r="AB15" s="19"/>
    </row>
    <row r="16" spans="1:28" s="124" customFormat="1" ht="30">
      <c r="A16" s="51">
        <v>8</v>
      </c>
      <c r="B16" s="35" t="s">
        <v>45</v>
      </c>
      <c r="C16" s="35" t="s">
        <v>8</v>
      </c>
      <c r="D16" s="35" t="s">
        <v>8</v>
      </c>
      <c r="E16" s="35" t="s">
        <v>46</v>
      </c>
      <c r="F16" s="35" t="s">
        <v>47</v>
      </c>
      <c r="G16" s="35" t="s">
        <v>48</v>
      </c>
      <c r="H16" s="35" t="s">
        <v>49</v>
      </c>
      <c r="I16" s="35" t="s">
        <v>50</v>
      </c>
      <c r="J16" s="51" t="s">
        <v>48</v>
      </c>
      <c r="K16" s="51" t="s">
        <v>51</v>
      </c>
      <c r="L16" s="51"/>
      <c r="M16" s="51"/>
      <c r="N16" s="51"/>
      <c r="O16" s="129"/>
      <c r="P16" s="19"/>
      <c r="Q16" s="19"/>
      <c r="R16" s="35" t="s">
        <v>48</v>
      </c>
      <c r="S16" s="35" t="s">
        <v>67</v>
      </c>
      <c r="T16" s="35"/>
      <c r="U16" s="137"/>
      <c r="V16" s="137"/>
      <c r="W16" s="35"/>
      <c r="X16" s="35"/>
      <c r="Y16" s="35"/>
      <c r="Z16" s="129"/>
      <c r="AA16" s="19"/>
      <c r="AB16" s="19"/>
    </row>
    <row r="17" spans="1:28" s="124" customFormat="1" ht="30">
      <c r="A17" s="51" t="s">
        <v>72</v>
      </c>
      <c r="B17" s="35" t="s">
        <v>45</v>
      </c>
      <c r="C17" s="35" t="s">
        <v>8</v>
      </c>
      <c r="D17" s="35" t="s">
        <v>8</v>
      </c>
      <c r="E17" s="35" t="s">
        <v>46</v>
      </c>
      <c r="F17" s="35" t="s">
        <v>47</v>
      </c>
      <c r="G17" s="35" t="s">
        <v>48</v>
      </c>
      <c r="H17" s="35" t="s">
        <v>49</v>
      </c>
      <c r="I17" s="35" t="s">
        <v>50</v>
      </c>
      <c r="J17" s="51" t="s">
        <v>48</v>
      </c>
      <c r="K17" s="51" t="s">
        <v>51</v>
      </c>
      <c r="L17" s="51"/>
      <c r="M17" s="51"/>
      <c r="N17" s="51"/>
      <c r="O17" s="129"/>
      <c r="P17" s="19"/>
      <c r="Q17" s="19"/>
      <c r="R17" s="35" t="s">
        <v>48</v>
      </c>
      <c r="S17" s="35" t="s">
        <v>67</v>
      </c>
      <c r="T17" s="35"/>
      <c r="U17" s="137"/>
      <c r="V17" s="137"/>
      <c r="W17" s="35"/>
      <c r="X17" s="35"/>
      <c r="Y17" s="35"/>
      <c r="Z17" s="129"/>
      <c r="AA17" s="78"/>
      <c r="AB17" s="19"/>
    </row>
    <row r="18" spans="1:28" s="124" customFormat="1" ht="30">
      <c r="A18" s="51" t="s">
        <v>73</v>
      </c>
      <c r="B18" s="35" t="s">
        <v>45</v>
      </c>
      <c r="C18" s="35" t="s">
        <v>8</v>
      </c>
      <c r="D18" s="35" t="s">
        <v>8</v>
      </c>
      <c r="E18" s="35" t="s">
        <v>46</v>
      </c>
      <c r="F18" s="35" t="s">
        <v>47</v>
      </c>
      <c r="G18" s="35" t="s">
        <v>48</v>
      </c>
      <c r="H18" s="35" t="s">
        <v>49</v>
      </c>
      <c r="I18" s="35" t="s">
        <v>50</v>
      </c>
      <c r="J18" s="51" t="s">
        <v>48</v>
      </c>
      <c r="K18" s="51" t="s">
        <v>51</v>
      </c>
      <c r="L18" s="51"/>
      <c r="M18" s="51"/>
      <c r="N18" s="51"/>
      <c r="O18" s="129"/>
      <c r="P18" s="19"/>
      <c r="Q18" s="19"/>
      <c r="R18" s="35" t="s">
        <v>48</v>
      </c>
      <c r="S18" s="35" t="s">
        <v>67</v>
      </c>
      <c r="T18" s="35"/>
      <c r="U18" s="137"/>
      <c r="V18" s="137"/>
      <c r="W18" s="35"/>
      <c r="X18" s="35"/>
      <c r="Y18" s="35"/>
      <c r="Z18" s="129"/>
      <c r="AA18" s="78"/>
      <c r="AB18" s="19"/>
    </row>
    <row r="19" spans="1:28" s="124" customFormat="1" ht="180.75" customHeight="1">
      <c r="A19" s="51">
        <v>9</v>
      </c>
      <c r="B19" s="35" t="s">
        <v>45</v>
      </c>
      <c r="C19" s="35" t="s">
        <v>8</v>
      </c>
      <c r="D19" s="35" t="s">
        <v>8</v>
      </c>
      <c r="E19" s="35" t="s">
        <v>46</v>
      </c>
      <c r="F19" s="35" t="s">
        <v>47</v>
      </c>
      <c r="G19" s="35" t="s">
        <v>48</v>
      </c>
      <c r="H19" s="35" t="s">
        <v>49</v>
      </c>
      <c r="I19" s="35" t="s">
        <v>50</v>
      </c>
      <c r="J19" s="51" t="s">
        <v>48</v>
      </c>
      <c r="K19" s="51" t="s">
        <v>51</v>
      </c>
      <c r="L19" s="51"/>
      <c r="M19" s="51"/>
      <c r="N19" s="51"/>
      <c r="O19" s="328"/>
      <c r="P19" s="130"/>
      <c r="Q19" s="19"/>
      <c r="R19" s="35" t="s">
        <v>48</v>
      </c>
      <c r="S19" s="35" t="s">
        <v>70</v>
      </c>
      <c r="T19" s="35" t="s">
        <v>53</v>
      </c>
      <c r="U19" s="327">
        <v>0</v>
      </c>
      <c r="V19" s="325">
        <v>2430</v>
      </c>
      <c r="W19" s="35"/>
      <c r="X19" s="35" t="s">
        <v>74</v>
      </c>
      <c r="Y19" s="35" t="s">
        <v>55</v>
      </c>
      <c r="Z19" s="328">
        <v>2677</v>
      </c>
      <c r="AA19" s="130">
        <v>1.1000000000000001</v>
      </c>
      <c r="AB19" s="19" t="s">
        <v>1368</v>
      </c>
    </row>
    <row r="20" spans="1:28" s="124" customFormat="1" ht="30">
      <c r="A20" s="51">
        <v>10</v>
      </c>
      <c r="B20" s="35" t="s">
        <v>45</v>
      </c>
      <c r="C20" s="35" t="s">
        <v>8</v>
      </c>
      <c r="D20" s="35" t="s">
        <v>8</v>
      </c>
      <c r="E20" s="35" t="s">
        <v>46</v>
      </c>
      <c r="F20" s="35" t="s">
        <v>47</v>
      </c>
      <c r="G20" s="35" t="s">
        <v>48</v>
      </c>
      <c r="H20" s="35" t="s">
        <v>49</v>
      </c>
      <c r="I20" s="35" t="s">
        <v>50</v>
      </c>
      <c r="J20" s="51" t="s">
        <v>48</v>
      </c>
      <c r="K20" s="51" t="s">
        <v>51</v>
      </c>
      <c r="L20" s="51"/>
      <c r="M20" s="51"/>
      <c r="N20" s="51"/>
      <c r="O20" s="129"/>
      <c r="P20" s="19"/>
      <c r="Q20" s="19"/>
      <c r="R20" s="35" t="s">
        <v>48</v>
      </c>
      <c r="S20" s="35" t="s">
        <v>70</v>
      </c>
      <c r="T20" s="35"/>
      <c r="U20" s="137"/>
      <c r="V20" s="137"/>
      <c r="W20" s="35"/>
      <c r="X20" s="35"/>
      <c r="Y20" s="35"/>
      <c r="Z20" s="129"/>
      <c r="AA20" s="19"/>
      <c r="AB20" s="19"/>
    </row>
    <row r="21" spans="1:28" s="124" customFormat="1" ht="30">
      <c r="A21" s="51">
        <f>A20+1</f>
        <v>11</v>
      </c>
      <c r="B21" s="35" t="s">
        <v>45</v>
      </c>
      <c r="C21" s="35" t="s">
        <v>8</v>
      </c>
      <c r="D21" s="35" t="s">
        <v>8</v>
      </c>
      <c r="E21" s="35" t="s">
        <v>46</v>
      </c>
      <c r="F21" s="35" t="s">
        <v>47</v>
      </c>
      <c r="G21" s="35" t="s">
        <v>48</v>
      </c>
      <c r="H21" s="35" t="s">
        <v>49</v>
      </c>
      <c r="I21" s="35" t="s">
        <v>50</v>
      </c>
      <c r="J21" s="51" t="s">
        <v>48</v>
      </c>
      <c r="K21" s="51" t="s">
        <v>51</v>
      </c>
      <c r="L21" s="51"/>
      <c r="M21" s="51"/>
      <c r="N21" s="51"/>
      <c r="O21" s="129"/>
      <c r="P21" s="19"/>
      <c r="Q21" s="19"/>
      <c r="R21" s="35" t="s">
        <v>48</v>
      </c>
      <c r="S21" s="35" t="s">
        <v>70</v>
      </c>
      <c r="T21" s="35"/>
      <c r="U21" s="137"/>
      <c r="V21" s="137"/>
      <c r="W21" s="35"/>
      <c r="X21" s="35"/>
      <c r="Y21" s="35"/>
      <c r="Z21" s="129"/>
      <c r="AA21" s="19"/>
      <c r="AB21" s="19"/>
    </row>
    <row r="22" spans="1:28" s="124" customFormat="1" ht="30">
      <c r="A22" s="51" t="s">
        <v>75</v>
      </c>
      <c r="B22" s="35" t="s">
        <v>45</v>
      </c>
      <c r="C22" s="35" t="s">
        <v>8</v>
      </c>
      <c r="D22" s="35" t="s">
        <v>8</v>
      </c>
      <c r="E22" s="35" t="s">
        <v>46</v>
      </c>
      <c r="F22" s="35" t="s">
        <v>47</v>
      </c>
      <c r="G22" s="35" t="s">
        <v>48</v>
      </c>
      <c r="H22" s="35" t="s">
        <v>49</v>
      </c>
      <c r="I22" s="35" t="s">
        <v>50</v>
      </c>
      <c r="J22" s="51" t="s">
        <v>48</v>
      </c>
      <c r="K22" s="51" t="s">
        <v>51</v>
      </c>
      <c r="L22" s="51"/>
      <c r="M22" s="51"/>
      <c r="N22" s="51"/>
      <c r="O22" s="129"/>
      <c r="P22" s="19"/>
      <c r="Q22" s="19"/>
      <c r="R22" s="35" t="s">
        <v>48</v>
      </c>
      <c r="S22" s="35" t="s">
        <v>70</v>
      </c>
      <c r="T22" s="35"/>
      <c r="U22" s="137"/>
      <c r="V22" s="137"/>
      <c r="W22" s="35"/>
      <c r="X22" s="35"/>
      <c r="Y22" s="35"/>
      <c r="Z22" s="129"/>
      <c r="AA22" s="19"/>
      <c r="AB22" s="19"/>
    </row>
    <row r="23" spans="1:28" s="124" customFormat="1" ht="30">
      <c r="A23" s="51">
        <f>A21+1</f>
        <v>12</v>
      </c>
      <c r="B23" s="35" t="s">
        <v>45</v>
      </c>
      <c r="C23" s="35" t="s">
        <v>8</v>
      </c>
      <c r="D23" s="35" t="s">
        <v>8</v>
      </c>
      <c r="E23" s="35" t="s">
        <v>46</v>
      </c>
      <c r="F23" s="35" t="s">
        <v>47</v>
      </c>
      <c r="G23" s="35" t="s">
        <v>48</v>
      </c>
      <c r="H23" s="35" t="s">
        <v>49</v>
      </c>
      <c r="I23" s="35" t="s">
        <v>50</v>
      </c>
      <c r="J23" s="51" t="s">
        <v>48</v>
      </c>
      <c r="K23" s="51" t="s">
        <v>51</v>
      </c>
      <c r="L23" s="51"/>
      <c r="M23" s="51"/>
      <c r="N23" s="51"/>
      <c r="O23" s="129"/>
      <c r="P23" s="19"/>
      <c r="Q23" s="19"/>
      <c r="R23" s="35" t="s">
        <v>48</v>
      </c>
      <c r="S23" s="35" t="s">
        <v>70</v>
      </c>
      <c r="T23" s="35"/>
      <c r="U23" s="137"/>
      <c r="V23" s="137"/>
      <c r="W23" s="35"/>
      <c r="X23" s="35"/>
      <c r="Y23" s="35"/>
      <c r="Z23" s="129"/>
      <c r="AA23" s="19"/>
      <c r="AB23" s="19"/>
    </row>
    <row r="24" spans="1:28" s="124" customFormat="1" ht="45">
      <c r="A24" s="51" t="s">
        <v>76</v>
      </c>
      <c r="B24" s="35" t="s">
        <v>45</v>
      </c>
      <c r="C24" s="35" t="s">
        <v>8</v>
      </c>
      <c r="D24" s="35" t="s">
        <v>8</v>
      </c>
      <c r="E24" s="35" t="s">
        <v>46</v>
      </c>
      <c r="F24" s="35" t="s">
        <v>47</v>
      </c>
      <c r="G24" s="35" t="s">
        <v>48</v>
      </c>
      <c r="H24" s="35" t="s">
        <v>49</v>
      </c>
      <c r="I24" s="35" t="s">
        <v>50</v>
      </c>
      <c r="J24" s="51" t="s">
        <v>48</v>
      </c>
      <c r="K24" s="51" t="s">
        <v>51</v>
      </c>
      <c r="L24" s="51"/>
      <c r="M24" s="51"/>
      <c r="N24" s="51"/>
      <c r="O24" s="328"/>
      <c r="P24" s="130"/>
      <c r="Q24" s="19"/>
      <c r="R24" s="35" t="s">
        <v>48</v>
      </c>
      <c r="S24" s="35" t="s">
        <v>77</v>
      </c>
      <c r="T24" s="35"/>
      <c r="U24" s="329"/>
      <c r="V24" s="127"/>
      <c r="W24" s="35"/>
      <c r="X24" s="35"/>
      <c r="Y24" s="35"/>
      <c r="Z24" s="328"/>
      <c r="AA24" s="130"/>
      <c r="AB24" s="19"/>
    </row>
    <row r="25" spans="1:28" s="124" customFormat="1" ht="30">
      <c r="A25" s="51">
        <v>13</v>
      </c>
      <c r="B25" s="35" t="s">
        <v>45</v>
      </c>
      <c r="C25" s="35" t="s">
        <v>8</v>
      </c>
      <c r="D25" s="35" t="s">
        <v>8</v>
      </c>
      <c r="E25" s="35" t="s">
        <v>46</v>
      </c>
      <c r="F25" s="35" t="s">
        <v>47</v>
      </c>
      <c r="G25" s="35" t="s">
        <v>48</v>
      </c>
      <c r="H25" s="35" t="s">
        <v>49</v>
      </c>
      <c r="I25" s="35" t="s">
        <v>50</v>
      </c>
      <c r="J25" s="51" t="s">
        <v>48</v>
      </c>
      <c r="K25" s="51" t="s">
        <v>51</v>
      </c>
      <c r="L25" s="51"/>
      <c r="M25" s="51"/>
      <c r="N25" s="51"/>
      <c r="O25" s="129"/>
      <c r="P25" s="19"/>
      <c r="Q25" s="19"/>
      <c r="R25" s="35" t="s">
        <v>48</v>
      </c>
      <c r="S25" s="35" t="s">
        <v>70</v>
      </c>
      <c r="T25" s="35"/>
      <c r="U25" s="137"/>
      <c r="V25" s="137"/>
      <c r="W25" s="35"/>
      <c r="X25" s="35"/>
      <c r="Y25" s="35"/>
      <c r="Z25" s="129"/>
      <c r="AA25" s="19"/>
      <c r="AB25" s="19"/>
    </row>
    <row r="26" spans="1:28" s="124" customFormat="1" ht="62.25" customHeight="1">
      <c r="A26" s="51">
        <v>14</v>
      </c>
      <c r="B26" s="35" t="s">
        <v>45</v>
      </c>
      <c r="C26" s="35" t="s">
        <v>8</v>
      </c>
      <c r="D26" s="35" t="s">
        <v>8</v>
      </c>
      <c r="E26" s="35" t="s">
        <v>46</v>
      </c>
      <c r="F26" s="35" t="s">
        <v>47</v>
      </c>
      <c r="G26" s="35" t="s">
        <v>48</v>
      </c>
      <c r="H26" s="35" t="s">
        <v>49</v>
      </c>
      <c r="I26" s="35" t="s">
        <v>50</v>
      </c>
      <c r="J26" s="51" t="s">
        <v>48</v>
      </c>
      <c r="K26" s="51" t="s">
        <v>51</v>
      </c>
      <c r="L26" s="51"/>
      <c r="M26" s="51"/>
      <c r="N26" s="51"/>
      <c r="O26" s="129"/>
      <c r="P26" s="19"/>
      <c r="Q26" s="19"/>
      <c r="R26" s="35" t="s">
        <v>48</v>
      </c>
      <c r="S26" s="35" t="s">
        <v>70</v>
      </c>
      <c r="T26" s="35"/>
      <c r="U26" s="137"/>
      <c r="V26" s="137"/>
      <c r="W26" s="35"/>
      <c r="X26" s="35"/>
      <c r="Y26" s="35"/>
      <c r="Z26" s="129"/>
      <c r="AA26" s="19"/>
      <c r="AB26" s="19"/>
    </row>
    <row r="27" spans="1:28" s="124" customFormat="1" ht="69" customHeight="1">
      <c r="A27" s="51">
        <v>15</v>
      </c>
      <c r="B27" s="35" t="s">
        <v>45</v>
      </c>
      <c r="C27" s="35" t="s">
        <v>8</v>
      </c>
      <c r="D27" s="35" t="s">
        <v>8</v>
      </c>
      <c r="E27" s="35" t="s">
        <v>46</v>
      </c>
      <c r="F27" s="35" t="s">
        <v>47</v>
      </c>
      <c r="G27" s="35" t="s">
        <v>48</v>
      </c>
      <c r="H27" s="35" t="s">
        <v>49</v>
      </c>
      <c r="I27" s="35" t="s">
        <v>50</v>
      </c>
      <c r="J27" s="51" t="s">
        <v>48</v>
      </c>
      <c r="K27" s="51" t="s">
        <v>51</v>
      </c>
      <c r="L27" s="51"/>
      <c r="M27" s="51"/>
      <c r="N27" s="51"/>
      <c r="O27" s="129"/>
      <c r="P27" s="19"/>
      <c r="Q27" s="19"/>
      <c r="R27" s="35" t="s">
        <v>48</v>
      </c>
      <c r="S27" s="35" t="s">
        <v>70</v>
      </c>
      <c r="T27" s="35"/>
      <c r="U27" s="137"/>
      <c r="V27" s="137"/>
      <c r="W27" s="35"/>
      <c r="X27" s="35"/>
      <c r="Y27" s="35"/>
      <c r="Z27" s="129"/>
      <c r="AA27" s="19"/>
      <c r="AB27" s="19"/>
    </row>
    <row r="28" spans="1:28" s="124" customFormat="1" ht="30">
      <c r="A28" s="51">
        <v>16</v>
      </c>
      <c r="B28" s="35" t="s">
        <v>45</v>
      </c>
      <c r="C28" s="35" t="s">
        <v>8</v>
      </c>
      <c r="D28" s="35" t="s">
        <v>8</v>
      </c>
      <c r="E28" s="35" t="s">
        <v>46</v>
      </c>
      <c r="F28" s="35" t="s">
        <v>47</v>
      </c>
      <c r="G28" s="35" t="s">
        <v>48</v>
      </c>
      <c r="H28" s="35" t="s">
        <v>49</v>
      </c>
      <c r="I28" s="35" t="s">
        <v>50</v>
      </c>
      <c r="J28" s="51" t="s">
        <v>48</v>
      </c>
      <c r="K28" s="51" t="s">
        <v>51</v>
      </c>
      <c r="L28" s="51"/>
      <c r="M28" s="51"/>
      <c r="N28" s="51"/>
      <c r="O28" s="129"/>
      <c r="P28" s="19"/>
      <c r="Q28" s="19"/>
      <c r="R28" s="35" t="s">
        <v>48</v>
      </c>
      <c r="S28" s="35" t="s">
        <v>70</v>
      </c>
      <c r="T28" s="35"/>
      <c r="U28" s="137"/>
      <c r="V28" s="137"/>
      <c r="W28" s="35"/>
      <c r="X28" s="35"/>
      <c r="Y28" s="35"/>
      <c r="Z28" s="129"/>
      <c r="AA28" s="19"/>
      <c r="AB28" s="19"/>
    </row>
    <row r="29" spans="1:28" s="124" customFormat="1" ht="30">
      <c r="A29" s="51">
        <v>17</v>
      </c>
      <c r="B29" s="35" t="s">
        <v>45</v>
      </c>
      <c r="C29" s="35" t="s">
        <v>8</v>
      </c>
      <c r="D29" s="35" t="s">
        <v>8</v>
      </c>
      <c r="E29" s="35" t="s">
        <v>46</v>
      </c>
      <c r="F29" s="35" t="s">
        <v>47</v>
      </c>
      <c r="G29" s="35" t="s">
        <v>48</v>
      </c>
      <c r="H29" s="35" t="s">
        <v>49</v>
      </c>
      <c r="I29" s="35" t="s">
        <v>50</v>
      </c>
      <c r="J29" s="51" t="s">
        <v>48</v>
      </c>
      <c r="K29" s="51" t="s">
        <v>51</v>
      </c>
      <c r="L29" s="51"/>
      <c r="M29" s="51"/>
      <c r="N29" s="51"/>
      <c r="O29" s="129"/>
      <c r="P29" s="19"/>
      <c r="Q29" s="19"/>
      <c r="R29" s="35" t="s">
        <v>48</v>
      </c>
      <c r="S29" s="35" t="s">
        <v>70</v>
      </c>
      <c r="T29" s="35"/>
      <c r="U29" s="137"/>
      <c r="V29" s="137"/>
      <c r="W29" s="35"/>
      <c r="X29" s="35"/>
      <c r="Y29" s="35"/>
      <c r="Z29" s="129"/>
      <c r="AA29" s="19"/>
      <c r="AB29" s="19"/>
    </row>
    <row r="30" spans="1:28" s="124" customFormat="1" ht="30">
      <c r="A30" s="51">
        <v>18</v>
      </c>
      <c r="B30" s="35" t="s">
        <v>45</v>
      </c>
      <c r="C30" s="35" t="s">
        <v>8</v>
      </c>
      <c r="D30" s="35" t="s">
        <v>8</v>
      </c>
      <c r="E30" s="35" t="s">
        <v>46</v>
      </c>
      <c r="F30" s="35" t="s">
        <v>47</v>
      </c>
      <c r="G30" s="35" t="s">
        <v>48</v>
      </c>
      <c r="H30" s="35" t="s">
        <v>49</v>
      </c>
      <c r="I30" s="35" t="s">
        <v>50</v>
      </c>
      <c r="J30" s="51" t="s">
        <v>48</v>
      </c>
      <c r="K30" s="51" t="s">
        <v>51</v>
      </c>
      <c r="L30" s="51"/>
      <c r="M30" s="51"/>
      <c r="N30" s="51"/>
      <c r="O30" s="129"/>
      <c r="P30" s="19"/>
      <c r="Q30" s="19"/>
      <c r="R30" s="35" t="s">
        <v>48</v>
      </c>
      <c r="S30" s="35" t="s">
        <v>70</v>
      </c>
      <c r="T30" s="35"/>
      <c r="U30" s="137"/>
      <c r="V30" s="137"/>
      <c r="W30" s="35"/>
      <c r="X30" s="35"/>
      <c r="Y30" s="35"/>
      <c r="Z30" s="129"/>
      <c r="AA30" s="19"/>
      <c r="AB30" s="19"/>
    </row>
    <row r="31" spans="1:28" s="124" customFormat="1" ht="30">
      <c r="A31" s="51" t="s">
        <v>91</v>
      </c>
      <c r="B31" s="35" t="s">
        <v>45</v>
      </c>
      <c r="C31" s="35" t="s">
        <v>8</v>
      </c>
      <c r="D31" s="35" t="s">
        <v>8</v>
      </c>
      <c r="E31" s="35" t="s">
        <v>46</v>
      </c>
      <c r="F31" s="35" t="s">
        <v>47</v>
      </c>
      <c r="G31" s="35" t="s">
        <v>48</v>
      </c>
      <c r="H31" s="35" t="s">
        <v>49</v>
      </c>
      <c r="I31" s="35" t="s">
        <v>50</v>
      </c>
      <c r="J31" s="51" t="s">
        <v>48</v>
      </c>
      <c r="K31" s="51" t="s">
        <v>51</v>
      </c>
      <c r="L31" s="51"/>
      <c r="M31" s="51"/>
      <c r="N31" s="51"/>
      <c r="O31" s="129"/>
      <c r="P31" s="19"/>
      <c r="Q31" s="19"/>
      <c r="R31" s="35" t="s">
        <v>48</v>
      </c>
      <c r="S31" s="35" t="s">
        <v>70</v>
      </c>
      <c r="T31" s="35"/>
      <c r="U31" s="137"/>
      <c r="V31" s="137"/>
      <c r="W31" s="35"/>
      <c r="X31" s="35"/>
      <c r="Y31" s="35"/>
      <c r="Z31" s="129"/>
      <c r="AA31" s="78"/>
      <c r="AB31" s="19"/>
    </row>
    <row r="32" spans="1:28" s="124" customFormat="1" ht="168.75" customHeight="1">
      <c r="A32" s="51">
        <v>19</v>
      </c>
      <c r="B32" s="35" t="s">
        <v>45</v>
      </c>
      <c r="C32" s="35" t="s">
        <v>8</v>
      </c>
      <c r="D32" s="35" t="s">
        <v>8</v>
      </c>
      <c r="E32" s="35" t="s">
        <v>46</v>
      </c>
      <c r="F32" s="35" t="s">
        <v>47</v>
      </c>
      <c r="G32" s="35" t="s">
        <v>48</v>
      </c>
      <c r="H32" s="35" t="s">
        <v>49</v>
      </c>
      <c r="I32" s="35" t="s">
        <v>50</v>
      </c>
      <c r="J32" s="51" t="s">
        <v>48</v>
      </c>
      <c r="K32" s="51" t="s">
        <v>51</v>
      </c>
      <c r="L32" s="51"/>
      <c r="M32" s="51"/>
      <c r="N32" s="51"/>
      <c r="O32" s="328"/>
      <c r="P32" s="130"/>
      <c r="Q32" s="19"/>
      <c r="R32" s="35" t="s">
        <v>48</v>
      </c>
      <c r="S32" s="35" t="s">
        <v>77</v>
      </c>
      <c r="T32" s="35" t="s">
        <v>53</v>
      </c>
      <c r="U32" s="327">
        <v>0</v>
      </c>
      <c r="V32" s="325">
        <v>1</v>
      </c>
      <c r="W32" s="35"/>
      <c r="X32" s="35" t="s">
        <v>92</v>
      </c>
      <c r="Y32" s="35" t="s">
        <v>55</v>
      </c>
      <c r="Z32" s="328">
        <v>100</v>
      </c>
      <c r="AA32" s="130">
        <v>1</v>
      </c>
      <c r="AB32" s="19" t="s">
        <v>1369</v>
      </c>
    </row>
    <row r="33" spans="1:28" s="124" customFormat="1" ht="45">
      <c r="A33" s="51">
        <v>20</v>
      </c>
      <c r="B33" s="35" t="s">
        <v>45</v>
      </c>
      <c r="C33" s="35" t="s">
        <v>8</v>
      </c>
      <c r="D33" s="35" t="s">
        <v>8</v>
      </c>
      <c r="E33" s="35" t="s">
        <v>46</v>
      </c>
      <c r="F33" s="35" t="s">
        <v>47</v>
      </c>
      <c r="G33" s="35" t="s">
        <v>48</v>
      </c>
      <c r="H33" s="35" t="s">
        <v>49</v>
      </c>
      <c r="I33" s="35" t="s">
        <v>50</v>
      </c>
      <c r="J33" s="51" t="s">
        <v>48</v>
      </c>
      <c r="K33" s="51" t="s">
        <v>51</v>
      </c>
      <c r="L33" s="51"/>
      <c r="M33" s="51"/>
      <c r="N33" s="51"/>
      <c r="O33" s="129"/>
      <c r="P33" s="345"/>
      <c r="Q33" s="19"/>
      <c r="R33" s="35" t="s">
        <v>48</v>
      </c>
      <c r="S33" s="35" t="s">
        <v>77</v>
      </c>
      <c r="T33" s="35"/>
      <c r="U33" s="137"/>
      <c r="V33" s="137"/>
      <c r="W33" s="35"/>
      <c r="X33" s="35"/>
      <c r="Y33" s="35"/>
      <c r="Z33" s="129"/>
      <c r="AA33" s="345"/>
      <c r="AB33" s="19"/>
    </row>
    <row r="34" spans="1:28" s="124" customFormat="1" ht="91.5" customHeight="1">
      <c r="A34" s="51" t="s">
        <v>93</v>
      </c>
      <c r="B34" s="35" t="s">
        <v>45</v>
      </c>
      <c r="C34" s="35" t="s">
        <v>8</v>
      </c>
      <c r="D34" s="35" t="s">
        <v>8</v>
      </c>
      <c r="E34" s="35" t="s">
        <v>46</v>
      </c>
      <c r="F34" s="35" t="s">
        <v>47</v>
      </c>
      <c r="G34" s="35" t="s">
        <v>48</v>
      </c>
      <c r="H34" s="35" t="s">
        <v>49</v>
      </c>
      <c r="I34" s="35" t="s">
        <v>50</v>
      </c>
      <c r="J34" s="51" t="s">
        <v>48</v>
      </c>
      <c r="K34" s="51" t="s">
        <v>51</v>
      </c>
      <c r="L34" s="51"/>
      <c r="M34" s="51"/>
      <c r="N34" s="51"/>
      <c r="O34" s="328"/>
      <c r="P34" s="130"/>
      <c r="Q34" s="19"/>
      <c r="R34" s="35" t="s">
        <v>48</v>
      </c>
      <c r="S34" s="35" t="s">
        <v>94</v>
      </c>
      <c r="T34" s="35"/>
      <c r="U34" s="327"/>
      <c r="V34" s="325"/>
      <c r="W34" s="35"/>
      <c r="X34" s="35"/>
      <c r="Y34" s="35"/>
      <c r="Z34" s="328"/>
      <c r="AA34" s="130"/>
      <c r="AB34" s="19"/>
    </row>
    <row r="35" spans="1:28" s="124" customFormat="1" ht="45">
      <c r="A35" s="51">
        <f>A33+1</f>
        <v>21</v>
      </c>
      <c r="B35" s="35" t="s">
        <v>45</v>
      </c>
      <c r="C35" s="35" t="s">
        <v>8</v>
      </c>
      <c r="D35" s="35" t="s">
        <v>8</v>
      </c>
      <c r="E35" s="35" t="s">
        <v>46</v>
      </c>
      <c r="F35" s="35" t="s">
        <v>47</v>
      </c>
      <c r="G35" s="35" t="s">
        <v>48</v>
      </c>
      <c r="H35" s="35" t="s">
        <v>49</v>
      </c>
      <c r="I35" s="35" t="s">
        <v>50</v>
      </c>
      <c r="J35" s="51" t="s">
        <v>48</v>
      </c>
      <c r="K35" s="51" t="s">
        <v>51</v>
      </c>
      <c r="L35" s="51"/>
      <c r="M35" s="51"/>
      <c r="N35" s="51"/>
      <c r="O35" s="129"/>
      <c r="P35" s="19"/>
      <c r="Q35" s="19"/>
      <c r="R35" s="35" t="s">
        <v>48</v>
      </c>
      <c r="S35" s="35" t="s">
        <v>77</v>
      </c>
      <c r="T35" s="138"/>
      <c r="U35" s="138"/>
      <c r="V35" s="138"/>
      <c r="W35" s="138"/>
      <c r="X35" s="138"/>
      <c r="Y35" s="138"/>
      <c r="Z35" s="129"/>
      <c r="AA35" s="19"/>
      <c r="AB35" s="19"/>
    </row>
    <row r="36" spans="1:28" s="124" customFormat="1" ht="45">
      <c r="A36" s="51">
        <f>A35+1</f>
        <v>22</v>
      </c>
      <c r="B36" s="35" t="s">
        <v>45</v>
      </c>
      <c r="C36" s="35" t="s">
        <v>8</v>
      </c>
      <c r="D36" s="35" t="s">
        <v>8</v>
      </c>
      <c r="E36" s="35" t="s">
        <v>46</v>
      </c>
      <c r="F36" s="35" t="s">
        <v>47</v>
      </c>
      <c r="G36" s="35" t="s">
        <v>48</v>
      </c>
      <c r="H36" s="35" t="s">
        <v>49</v>
      </c>
      <c r="I36" s="35" t="s">
        <v>50</v>
      </c>
      <c r="J36" s="51" t="s">
        <v>48</v>
      </c>
      <c r="K36" s="51" t="s">
        <v>51</v>
      </c>
      <c r="L36" s="51"/>
      <c r="M36" s="51"/>
      <c r="N36" s="51"/>
      <c r="O36" s="129"/>
      <c r="P36" s="19"/>
      <c r="Q36" s="19"/>
      <c r="R36" s="35" t="s">
        <v>48</v>
      </c>
      <c r="S36" s="35" t="s">
        <v>77</v>
      </c>
      <c r="T36" s="138"/>
      <c r="U36" s="138"/>
      <c r="V36" s="138"/>
      <c r="W36" s="138"/>
      <c r="X36" s="138"/>
      <c r="Y36" s="138"/>
      <c r="Z36" s="129"/>
      <c r="AA36" s="19"/>
      <c r="AB36" s="19"/>
    </row>
    <row r="37" spans="1:28" s="124" customFormat="1" ht="45">
      <c r="A37" s="51">
        <v>23</v>
      </c>
      <c r="B37" s="35" t="s">
        <v>45</v>
      </c>
      <c r="C37" s="35" t="s">
        <v>8</v>
      </c>
      <c r="D37" s="35" t="s">
        <v>8</v>
      </c>
      <c r="E37" s="35" t="s">
        <v>46</v>
      </c>
      <c r="F37" s="35" t="s">
        <v>47</v>
      </c>
      <c r="G37" s="35" t="s">
        <v>48</v>
      </c>
      <c r="H37" s="35" t="s">
        <v>49</v>
      </c>
      <c r="I37" s="35" t="s">
        <v>50</v>
      </c>
      <c r="J37" s="51" t="s">
        <v>48</v>
      </c>
      <c r="K37" s="51" t="s">
        <v>51</v>
      </c>
      <c r="L37" s="51"/>
      <c r="M37" s="51"/>
      <c r="N37" s="51"/>
      <c r="O37" s="129"/>
      <c r="P37" s="19"/>
      <c r="Q37" s="19"/>
      <c r="R37" s="35" t="s">
        <v>48</v>
      </c>
      <c r="S37" s="35" t="s">
        <v>77</v>
      </c>
      <c r="T37" s="35"/>
      <c r="U37" s="137"/>
      <c r="V37" s="137"/>
      <c r="W37" s="35"/>
      <c r="X37" s="35"/>
      <c r="Y37" s="35"/>
      <c r="Z37" s="129"/>
      <c r="AA37" s="19"/>
      <c r="AB37" s="19"/>
    </row>
    <row r="38" spans="1:28" s="124" customFormat="1" ht="45">
      <c r="A38" s="51" t="s">
        <v>95</v>
      </c>
      <c r="B38" s="35" t="s">
        <v>45</v>
      </c>
      <c r="C38" s="35" t="s">
        <v>8</v>
      </c>
      <c r="D38" s="35" t="s">
        <v>8</v>
      </c>
      <c r="E38" s="35" t="s">
        <v>46</v>
      </c>
      <c r="F38" s="35" t="s">
        <v>47</v>
      </c>
      <c r="G38" s="35" t="s">
        <v>48</v>
      </c>
      <c r="H38" s="35" t="s">
        <v>49</v>
      </c>
      <c r="I38" s="35" t="s">
        <v>50</v>
      </c>
      <c r="J38" s="51" t="s">
        <v>48</v>
      </c>
      <c r="K38" s="51" t="s">
        <v>51</v>
      </c>
      <c r="L38" s="51"/>
      <c r="M38" s="51"/>
      <c r="N38" s="51"/>
      <c r="O38" s="129"/>
      <c r="P38" s="19"/>
      <c r="Q38" s="19"/>
      <c r="R38" s="35" t="s">
        <v>48</v>
      </c>
      <c r="S38" s="35" t="s">
        <v>77</v>
      </c>
      <c r="T38" s="35"/>
      <c r="U38" s="137"/>
      <c r="V38" s="137"/>
      <c r="W38" s="35"/>
      <c r="X38" s="35"/>
      <c r="Y38" s="35"/>
      <c r="Z38" s="129"/>
      <c r="AA38" s="78"/>
      <c r="AB38" s="19"/>
    </row>
    <row r="39" spans="1:28" s="124" customFormat="1" ht="156.75" customHeight="1">
      <c r="A39" s="51">
        <v>24</v>
      </c>
      <c r="B39" s="35" t="s">
        <v>45</v>
      </c>
      <c r="C39" s="35" t="s">
        <v>8</v>
      </c>
      <c r="D39" s="35" t="s">
        <v>8</v>
      </c>
      <c r="E39" s="35" t="s">
        <v>46</v>
      </c>
      <c r="F39" s="35" t="s">
        <v>47</v>
      </c>
      <c r="G39" s="35" t="s">
        <v>48</v>
      </c>
      <c r="H39" s="35" t="s">
        <v>49</v>
      </c>
      <c r="I39" s="35" t="s">
        <v>50</v>
      </c>
      <c r="J39" s="51" t="s">
        <v>48</v>
      </c>
      <c r="K39" s="51" t="s">
        <v>51</v>
      </c>
      <c r="L39" s="51"/>
      <c r="M39" s="51"/>
      <c r="N39" s="51"/>
      <c r="O39" s="328"/>
      <c r="P39" s="130"/>
      <c r="Q39" s="19"/>
      <c r="R39" s="35" t="s">
        <v>48</v>
      </c>
      <c r="S39" s="35" t="s">
        <v>96</v>
      </c>
      <c r="T39" s="35" t="s">
        <v>53</v>
      </c>
      <c r="U39" s="327">
        <v>0</v>
      </c>
      <c r="V39" s="325">
        <v>180</v>
      </c>
      <c r="W39" s="35"/>
      <c r="X39" s="35" t="s">
        <v>97</v>
      </c>
      <c r="Y39" s="35" t="s">
        <v>55</v>
      </c>
      <c r="Z39" s="328">
        <v>172</v>
      </c>
      <c r="AA39" s="130">
        <v>0.96</v>
      </c>
      <c r="AB39" s="19" t="s">
        <v>1370</v>
      </c>
    </row>
    <row r="40" spans="1:28" s="124" customFormat="1" ht="30">
      <c r="A40" s="51">
        <v>25</v>
      </c>
      <c r="B40" s="35" t="s">
        <v>45</v>
      </c>
      <c r="C40" s="35" t="s">
        <v>8</v>
      </c>
      <c r="D40" s="35" t="s">
        <v>8</v>
      </c>
      <c r="E40" s="35" t="s">
        <v>46</v>
      </c>
      <c r="F40" s="35" t="s">
        <v>47</v>
      </c>
      <c r="G40" s="35" t="s">
        <v>48</v>
      </c>
      <c r="H40" s="35" t="s">
        <v>49</v>
      </c>
      <c r="I40" s="35" t="s">
        <v>50</v>
      </c>
      <c r="J40" s="51" t="s">
        <v>48</v>
      </c>
      <c r="K40" s="51" t="s">
        <v>51</v>
      </c>
      <c r="L40" s="51"/>
      <c r="M40" s="51"/>
      <c r="N40" s="51"/>
      <c r="O40" s="129"/>
      <c r="P40" s="19"/>
      <c r="Q40" s="19"/>
      <c r="R40" s="35" t="s">
        <v>48</v>
      </c>
      <c r="S40" s="35" t="s">
        <v>96</v>
      </c>
      <c r="T40" s="35"/>
      <c r="U40" s="137"/>
      <c r="V40" s="137"/>
      <c r="W40" s="35"/>
      <c r="X40" s="35"/>
      <c r="Y40" s="35"/>
      <c r="Z40" s="129"/>
      <c r="AA40" s="19"/>
      <c r="AB40" s="19"/>
    </row>
    <row r="41" spans="1:28" s="124" customFormat="1" ht="30">
      <c r="A41" s="51">
        <v>26</v>
      </c>
      <c r="B41" s="35" t="s">
        <v>45</v>
      </c>
      <c r="C41" s="35" t="s">
        <v>8</v>
      </c>
      <c r="D41" s="35" t="s">
        <v>8</v>
      </c>
      <c r="E41" s="35" t="s">
        <v>46</v>
      </c>
      <c r="F41" s="35" t="s">
        <v>47</v>
      </c>
      <c r="G41" s="35" t="s">
        <v>48</v>
      </c>
      <c r="H41" s="35" t="s">
        <v>49</v>
      </c>
      <c r="I41" s="35" t="s">
        <v>50</v>
      </c>
      <c r="J41" s="51" t="s">
        <v>48</v>
      </c>
      <c r="K41" s="51" t="s">
        <v>51</v>
      </c>
      <c r="L41" s="51"/>
      <c r="M41" s="51"/>
      <c r="N41" s="51"/>
      <c r="O41" s="129"/>
      <c r="P41" s="19"/>
      <c r="Q41" s="19"/>
      <c r="R41" s="35" t="s">
        <v>48</v>
      </c>
      <c r="S41" s="35" t="s">
        <v>96</v>
      </c>
      <c r="T41" s="35"/>
      <c r="U41" s="137"/>
      <c r="V41" s="137"/>
      <c r="W41" s="35"/>
      <c r="X41" s="35"/>
      <c r="Y41" s="35"/>
      <c r="Z41" s="129"/>
      <c r="AA41" s="19"/>
      <c r="AB41" s="19"/>
    </row>
    <row r="42" spans="1:28" s="124" customFormat="1" ht="30">
      <c r="A42" s="51" t="s">
        <v>100</v>
      </c>
      <c r="B42" s="35" t="s">
        <v>45</v>
      </c>
      <c r="C42" s="35" t="s">
        <v>8</v>
      </c>
      <c r="D42" s="35" t="s">
        <v>8</v>
      </c>
      <c r="E42" s="35" t="s">
        <v>46</v>
      </c>
      <c r="F42" s="35" t="s">
        <v>47</v>
      </c>
      <c r="G42" s="35" t="s">
        <v>48</v>
      </c>
      <c r="H42" s="35" t="s">
        <v>49</v>
      </c>
      <c r="I42" s="35" t="s">
        <v>50</v>
      </c>
      <c r="J42" s="51" t="s">
        <v>48</v>
      </c>
      <c r="K42" s="51" t="s">
        <v>51</v>
      </c>
      <c r="L42" s="51"/>
      <c r="M42" s="51"/>
      <c r="N42" s="51"/>
      <c r="O42" s="129"/>
      <c r="P42" s="19"/>
      <c r="Q42" s="19"/>
      <c r="R42" s="35" t="s">
        <v>48</v>
      </c>
      <c r="S42" s="35" t="s">
        <v>96</v>
      </c>
      <c r="T42" s="35"/>
      <c r="U42" s="137"/>
      <c r="V42" s="137"/>
      <c r="W42" s="35"/>
      <c r="X42" s="35"/>
      <c r="Y42" s="35"/>
      <c r="Z42" s="129"/>
      <c r="AA42" s="78"/>
      <c r="AB42" s="19"/>
    </row>
    <row r="43" spans="1:28" s="412" customFormat="1" ht="30">
      <c r="A43" s="154" t="s">
        <v>101</v>
      </c>
      <c r="B43" s="409" t="s">
        <v>45</v>
      </c>
      <c r="C43" s="409" t="s">
        <v>8</v>
      </c>
      <c r="D43" s="409" t="s">
        <v>8</v>
      </c>
      <c r="E43" s="409" t="s">
        <v>46</v>
      </c>
      <c r="F43" s="409" t="s">
        <v>47</v>
      </c>
      <c r="G43" s="409" t="s">
        <v>48</v>
      </c>
      <c r="H43" s="409" t="s">
        <v>49</v>
      </c>
      <c r="I43" s="409" t="s">
        <v>50</v>
      </c>
      <c r="J43" s="154" t="s">
        <v>48</v>
      </c>
      <c r="K43" s="154" t="s">
        <v>51</v>
      </c>
      <c r="L43" s="154"/>
      <c r="M43" s="154"/>
      <c r="N43" s="154"/>
      <c r="O43" s="410"/>
      <c r="P43" s="154"/>
      <c r="Q43" s="154"/>
      <c r="R43" s="409" t="s">
        <v>48</v>
      </c>
      <c r="S43" s="409" t="s">
        <v>96</v>
      </c>
      <c r="T43" s="409"/>
      <c r="U43" s="411"/>
      <c r="V43" s="411"/>
      <c r="W43" s="409"/>
      <c r="X43" s="409"/>
      <c r="Y43" s="409"/>
      <c r="Z43" s="410"/>
      <c r="AA43" s="154"/>
      <c r="AB43" s="154"/>
    </row>
    <row r="44" spans="1:28" s="124" customFormat="1" ht="153" customHeight="1">
      <c r="A44" s="51">
        <f>A41+1</f>
        <v>27</v>
      </c>
      <c r="B44" s="35" t="s">
        <v>45</v>
      </c>
      <c r="C44" s="35" t="s">
        <v>8</v>
      </c>
      <c r="D44" s="35" t="s">
        <v>8</v>
      </c>
      <c r="E44" s="35" t="s">
        <v>46</v>
      </c>
      <c r="F44" s="35" t="s">
        <v>47</v>
      </c>
      <c r="G44" s="35" t="s">
        <v>48</v>
      </c>
      <c r="H44" s="35" t="s">
        <v>49</v>
      </c>
      <c r="I44" s="35" t="s">
        <v>50</v>
      </c>
      <c r="J44" s="51" t="s">
        <v>48</v>
      </c>
      <c r="K44" s="51" t="s">
        <v>51</v>
      </c>
      <c r="L44" s="51"/>
      <c r="M44" s="51"/>
      <c r="N44" s="51"/>
      <c r="O44" s="328"/>
      <c r="P44" s="130"/>
      <c r="Q44" s="19"/>
      <c r="R44" s="35" t="s">
        <v>48</v>
      </c>
      <c r="S44" s="35" t="s">
        <v>94</v>
      </c>
      <c r="T44" s="35" t="s">
        <v>53</v>
      </c>
      <c r="U44" s="327">
        <v>0</v>
      </c>
      <c r="V44" s="325">
        <v>1300</v>
      </c>
      <c r="W44" s="35"/>
      <c r="X44" s="35" t="s">
        <v>102</v>
      </c>
      <c r="Y44" s="35" t="s">
        <v>55</v>
      </c>
      <c r="Z44" s="328">
        <v>1498</v>
      </c>
      <c r="AA44" s="130">
        <v>1.1499999999999999</v>
      </c>
      <c r="AB44" s="19" t="s">
        <v>1371</v>
      </c>
    </row>
    <row r="45" spans="1:28" s="124" customFormat="1" ht="30">
      <c r="A45" s="51">
        <f>A44+1</f>
        <v>28</v>
      </c>
      <c r="B45" s="35" t="s">
        <v>45</v>
      </c>
      <c r="C45" s="35" t="s">
        <v>8</v>
      </c>
      <c r="D45" s="35" t="s">
        <v>8</v>
      </c>
      <c r="E45" s="35" t="s">
        <v>46</v>
      </c>
      <c r="F45" s="35" t="s">
        <v>47</v>
      </c>
      <c r="G45" s="35" t="s">
        <v>48</v>
      </c>
      <c r="H45" s="35" t="s">
        <v>49</v>
      </c>
      <c r="I45" s="35" t="s">
        <v>50</v>
      </c>
      <c r="J45" s="51" t="s">
        <v>48</v>
      </c>
      <c r="K45" s="51" t="s">
        <v>51</v>
      </c>
      <c r="L45" s="51"/>
      <c r="M45" s="51"/>
      <c r="N45" s="51"/>
      <c r="O45" s="128"/>
      <c r="P45" s="17"/>
      <c r="Q45" s="19"/>
      <c r="R45" s="35" t="s">
        <v>48</v>
      </c>
      <c r="S45" s="35" t="s">
        <v>94</v>
      </c>
      <c r="T45" s="35"/>
      <c r="U45" s="137"/>
      <c r="V45" s="137"/>
      <c r="W45" s="35"/>
      <c r="X45" s="35"/>
      <c r="Y45" s="35"/>
      <c r="Z45" s="128"/>
      <c r="AA45" s="17"/>
      <c r="AB45" s="19"/>
    </row>
    <row r="46" spans="1:28" s="124" customFormat="1" ht="30">
      <c r="A46" s="51">
        <v>29</v>
      </c>
      <c r="B46" s="35" t="s">
        <v>45</v>
      </c>
      <c r="C46" s="35" t="s">
        <v>8</v>
      </c>
      <c r="D46" s="35" t="s">
        <v>8</v>
      </c>
      <c r="E46" s="35" t="s">
        <v>46</v>
      </c>
      <c r="F46" s="35" t="s">
        <v>47</v>
      </c>
      <c r="G46" s="35" t="s">
        <v>48</v>
      </c>
      <c r="H46" s="35" t="s">
        <v>49</v>
      </c>
      <c r="I46" s="35" t="s">
        <v>50</v>
      </c>
      <c r="J46" s="51" t="s">
        <v>48</v>
      </c>
      <c r="K46" s="51" t="s">
        <v>51</v>
      </c>
      <c r="L46" s="51"/>
      <c r="M46" s="51"/>
      <c r="N46" s="51"/>
      <c r="O46" s="128"/>
      <c r="P46" s="17"/>
      <c r="Q46" s="19"/>
      <c r="R46" s="35" t="s">
        <v>48</v>
      </c>
      <c r="S46" s="35" t="s">
        <v>94</v>
      </c>
      <c r="T46" s="35"/>
      <c r="U46" s="137"/>
      <c r="V46" s="137"/>
      <c r="W46" s="35"/>
      <c r="X46" s="35"/>
      <c r="Y46" s="35"/>
      <c r="Z46" s="128"/>
      <c r="AA46" s="17"/>
      <c r="AB46" s="19"/>
    </row>
    <row r="47" spans="1:28" s="124" customFormat="1" ht="30">
      <c r="A47" s="51" t="s">
        <v>103</v>
      </c>
      <c r="B47" s="35" t="s">
        <v>45</v>
      </c>
      <c r="C47" s="35" t="s">
        <v>8</v>
      </c>
      <c r="D47" s="35" t="s">
        <v>8</v>
      </c>
      <c r="E47" s="35" t="s">
        <v>46</v>
      </c>
      <c r="F47" s="35" t="s">
        <v>47</v>
      </c>
      <c r="G47" s="35" t="s">
        <v>48</v>
      </c>
      <c r="H47" s="35" t="s">
        <v>49</v>
      </c>
      <c r="I47" s="35" t="s">
        <v>50</v>
      </c>
      <c r="J47" s="51" t="s">
        <v>48</v>
      </c>
      <c r="K47" s="51" t="s">
        <v>51</v>
      </c>
      <c r="L47" s="51"/>
      <c r="M47" s="51"/>
      <c r="N47" s="51"/>
      <c r="O47" s="128"/>
      <c r="P47" s="17"/>
      <c r="Q47" s="19"/>
      <c r="R47" s="35" t="s">
        <v>48</v>
      </c>
      <c r="S47" s="35" t="s">
        <v>94</v>
      </c>
      <c r="T47" s="35"/>
      <c r="U47" s="137"/>
      <c r="V47" s="137"/>
      <c r="W47" s="35"/>
      <c r="X47" s="35"/>
      <c r="Y47" s="35"/>
      <c r="Z47" s="128"/>
      <c r="AA47" s="17"/>
      <c r="AB47" s="19"/>
    </row>
    <row r="48" spans="1:28" s="124" customFormat="1" ht="30">
      <c r="A48" s="51">
        <f>A46+1</f>
        <v>30</v>
      </c>
      <c r="B48" s="35" t="s">
        <v>45</v>
      </c>
      <c r="C48" s="35" t="s">
        <v>8</v>
      </c>
      <c r="D48" s="35" t="s">
        <v>8</v>
      </c>
      <c r="E48" s="35" t="s">
        <v>46</v>
      </c>
      <c r="F48" s="35" t="s">
        <v>47</v>
      </c>
      <c r="G48" s="35" t="s">
        <v>48</v>
      </c>
      <c r="H48" s="35" t="s">
        <v>49</v>
      </c>
      <c r="I48" s="35" t="s">
        <v>50</v>
      </c>
      <c r="J48" s="51" t="s">
        <v>48</v>
      </c>
      <c r="K48" s="51" t="s">
        <v>51</v>
      </c>
      <c r="L48" s="51"/>
      <c r="M48" s="51"/>
      <c r="N48" s="51"/>
      <c r="O48" s="128"/>
      <c r="P48" s="17"/>
      <c r="Q48" s="19"/>
      <c r="R48" s="35" t="s">
        <v>48</v>
      </c>
      <c r="S48" s="35" t="s">
        <v>94</v>
      </c>
      <c r="T48" s="35"/>
      <c r="U48" s="137"/>
      <c r="V48" s="137"/>
      <c r="W48" s="35"/>
      <c r="X48" s="35"/>
      <c r="Y48" s="35"/>
      <c r="Z48" s="128"/>
      <c r="AA48" s="17"/>
      <c r="AB48" s="19"/>
    </row>
    <row r="49" spans="1:28" s="124" customFormat="1" ht="30">
      <c r="A49" s="51" t="s">
        <v>104</v>
      </c>
      <c r="B49" s="35" t="s">
        <v>45</v>
      </c>
      <c r="C49" s="35" t="s">
        <v>8</v>
      </c>
      <c r="D49" s="35" t="s">
        <v>8</v>
      </c>
      <c r="E49" s="35" t="s">
        <v>46</v>
      </c>
      <c r="F49" s="35" t="s">
        <v>47</v>
      </c>
      <c r="G49" s="35" t="s">
        <v>48</v>
      </c>
      <c r="H49" s="35" t="s">
        <v>49</v>
      </c>
      <c r="I49" s="35" t="s">
        <v>50</v>
      </c>
      <c r="J49" s="51" t="s">
        <v>48</v>
      </c>
      <c r="K49" s="51" t="s">
        <v>51</v>
      </c>
      <c r="L49" s="51"/>
      <c r="M49" s="51"/>
      <c r="N49" s="51"/>
      <c r="O49" s="128"/>
      <c r="P49" s="17"/>
      <c r="Q49" s="19"/>
      <c r="R49" s="35" t="s">
        <v>48</v>
      </c>
      <c r="S49" s="35" t="s">
        <v>94</v>
      </c>
      <c r="T49" s="35"/>
      <c r="U49" s="137"/>
      <c r="V49" s="137"/>
      <c r="W49" s="35"/>
      <c r="X49" s="35"/>
      <c r="Y49" s="35"/>
      <c r="Z49" s="128"/>
      <c r="AA49" s="17"/>
      <c r="AB49" s="19"/>
    </row>
    <row r="50" spans="1:28" s="124" customFormat="1" ht="30">
      <c r="A50" s="51">
        <f>A48+1</f>
        <v>31</v>
      </c>
      <c r="B50" s="35" t="s">
        <v>45</v>
      </c>
      <c r="C50" s="35" t="s">
        <v>8</v>
      </c>
      <c r="D50" s="35" t="s">
        <v>8</v>
      </c>
      <c r="E50" s="35" t="s">
        <v>46</v>
      </c>
      <c r="F50" s="35" t="s">
        <v>47</v>
      </c>
      <c r="G50" s="35" t="s">
        <v>48</v>
      </c>
      <c r="H50" s="35" t="s">
        <v>49</v>
      </c>
      <c r="I50" s="35" t="s">
        <v>50</v>
      </c>
      <c r="J50" s="51" t="s">
        <v>48</v>
      </c>
      <c r="K50" s="51" t="s">
        <v>51</v>
      </c>
      <c r="L50" s="51"/>
      <c r="M50" s="51"/>
      <c r="N50" s="51"/>
      <c r="O50" s="128"/>
      <c r="P50" s="17"/>
      <c r="Q50" s="19"/>
      <c r="R50" s="35" t="s">
        <v>48</v>
      </c>
      <c r="S50" s="35" t="s">
        <v>94</v>
      </c>
      <c r="T50" s="35"/>
      <c r="U50" s="137"/>
      <c r="V50" s="137"/>
      <c r="W50" s="35"/>
      <c r="X50" s="35"/>
      <c r="Y50" s="35"/>
      <c r="Z50" s="128"/>
      <c r="AA50" s="17"/>
      <c r="AB50" s="19"/>
    </row>
    <row r="51" spans="1:28" s="124" customFormat="1" ht="30">
      <c r="A51" s="51" t="s">
        <v>105</v>
      </c>
      <c r="B51" s="35" t="s">
        <v>45</v>
      </c>
      <c r="C51" s="35" t="s">
        <v>8</v>
      </c>
      <c r="D51" s="35" t="s">
        <v>8</v>
      </c>
      <c r="E51" s="35" t="s">
        <v>46</v>
      </c>
      <c r="F51" s="35" t="s">
        <v>47</v>
      </c>
      <c r="G51" s="35" t="s">
        <v>48</v>
      </c>
      <c r="H51" s="35" t="s">
        <v>49</v>
      </c>
      <c r="I51" s="35" t="s">
        <v>50</v>
      </c>
      <c r="J51" s="51" t="s">
        <v>48</v>
      </c>
      <c r="K51" s="51" t="s">
        <v>51</v>
      </c>
      <c r="L51" s="51"/>
      <c r="M51" s="51"/>
      <c r="N51" s="51"/>
      <c r="O51" s="128"/>
      <c r="P51" s="17"/>
      <c r="Q51" s="19"/>
      <c r="R51" s="35" t="s">
        <v>48</v>
      </c>
      <c r="S51" s="35" t="s">
        <v>94</v>
      </c>
      <c r="T51" s="35"/>
      <c r="U51" s="137"/>
      <c r="V51" s="137"/>
      <c r="W51" s="35"/>
      <c r="X51" s="35"/>
      <c r="Y51" s="35"/>
      <c r="Z51" s="128"/>
      <c r="AA51" s="346"/>
      <c r="AB51" s="19"/>
    </row>
    <row r="52" spans="1:28" ht="271.5" customHeight="1">
      <c r="A52" s="30">
        <v>32</v>
      </c>
      <c r="B52" s="31" t="s">
        <v>45</v>
      </c>
      <c r="C52" s="31" t="s">
        <v>10</v>
      </c>
      <c r="D52" s="31" t="s">
        <v>10</v>
      </c>
      <c r="E52" s="31" t="s">
        <v>106</v>
      </c>
      <c r="F52" s="31"/>
      <c r="G52" s="31" t="s">
        <v>48</v>
      </c>
      <c r="H52" s="35" t="s">
        <v>49</v>
      </c>
      <c r="I52" s="31" t="s">
        <v>50</v>
      </c>
      <c r="J52" s="30" t="s">
        <v>48</v>
      </c>
      <c r="K52" s="30" t="s">
        <v>51</v>
      </c>
      <c r="L52" s="30">
        <v>0</v>
      </c>
      <c r="M52" s="30">
        <v>0</v>
      </c>
      <c r="N52" s="30">
        <v>0</v>
      </c>
      <c r="O52" s="344"/>
      <c r="P52" s="77"/>
      <c r="Q52" s="78"/>
      <c r="R52" s="31" t="s">
        <v>107</v>
      </c>
      <c r="S52" s="31" t="s">
        <v>108</v>
      </c>
      <c r="T52" s="31" t="s">
        <v>109</v>
      </c>
      <c r="U52" s="36">
        <v>0</v>
      </c>
      <c r="V52" s="34">
        <v>35000000000</v>
      </c>
      <c r="W52" s="31"/>
      <c r="X52" s="35" t="s">
        <v>110</v>
      </c>
      <c r="Y52" s="35" t="s">
        <v>55</v>
      </c>
      <c r="Z52" s="72">
        <v>43834197549</v>
      </c>
      <c r="AA52" s="77">
        <v>1</v>
      </c>
      <c r="AB52" s="14" t="s">
        <v>1372</v>
      </c>
    </row>
    <row r="53" spans="1:28" ht="97.5" customHeight="1">
      <c r="A53" s="30" t="s">
        <v>113</v>
      </c>
      <c r="B53" s="31" t="s">
        <v>45</v>
      </c>
      <c r="C53" s="31" t="s">
        <v>10</v>
      </c>
      <c r="D53" s="31" t="s">
        <v>10</v>
      </c>
      <c r="E53" s="31" t="s">
        <v>106</v>
      </c>
      <c r="F53" s="31"/>
      <c r="G53" s="31" t="s">
        <v>48</v>
      </c>
      <c r="H53" s="35" t="s">
        <v>49</v>
      </c>
      <c r="I53" s="31" t="s">
        <v>50</v>
      </c>
      <c r="J53" s="30" t="s">
        <v>48</v>
      </c>
      <c r="K53" s="30" t="s">
        <v>51</v>
      </c>
      <c r="L53" s="30"/>
      <c r="M53" s="30"/>
      <c r="N53" s="30"/>
      <c r="O53" s="76"/>
      <c r="P53" s="77"/>
      <c r="Q53" s="78"/>
      <c r="R53" s="31"/>
      <c r="S53" s="31"/>
      <c r="T53" s="31"/>
      <c r="U53" s="36"/>
      <c r="V53" s="34"/>
      <c r="W53" s="31"/>
      <c r="X53" s="35"/>
      <c r="Y53" s="35"/>
      <c r="Z53" s="73"/>
      <c r="AA53" s="79"/>
      <c r="AB53" s="14"/>
    </row>
    <row r="54" spans="1:28" ht="97.5" customHeight="1">
      <c r="A54" s="51" t="s">
        <v>114</v>
      </c>
      <c r="B54" s="31" t="s">
        <v>45</v>
      </c>
      <c r="C54" s="31" t="s">
        <v>10</v>
      </c>
      <c r="D54" s="31" t="s">
        <v>10</v>
      </c>
      <c r="E54" s="31" t="s">
        <v>106</v>
      </c>
      <c r="F54" s="31"/>
      <c r="G54" s="31" t="s">
        <v>48</v>
      </c>
      <c r="H54" s="35" t="s">
        <v>49</v>
      </c>
      <c r="I54" s="31" t="s">
        <v>50</v>
      </c>
      <c r="J54" s="30" t="s">
        <v>48</v>
      </c>
      <c r="K54" s="30" t="s">
        <v>51</v>
      </c>
      <c r="L54" s="30"/>
      <c r="M54" s="30"/>
      <c r="N54" s="30"/>
      <c r="O54" s="76"/>
      <c r="P54" s="77"/>
      <c r="Q54" s="78"/>
      <c r="R54" s="31"/>
      <c r="S54" s="31"/>
      <c r="T54" s="31"/>
      <c r="U54" s="36"/>
      <c r="V54" s="34"/>
      <c r="W54" s="31"/>
      <c r="X54" s="35"/>
      <c r="Y54" s="35"/>
      <c r="Z54" s="73"/>
      <c r="AA54" s="79"/>
      <c r="AB54" s="14"/>
    </row>
    <row r="55" spans="1:28" ht="103.5" customHeight="1">
      <c r="A55" s="30">
        <v>33</v>
      </c>
      <c r="B55" s="31" t="s">
        <v>45</v>
      </c>
      <c r="C55" s="31" t="s">
        <v>10</v>
      </c>
      <c r="D55" s="31" t="s">
        <v>10</v>
      </c>
      <c r="E55" s="31" t="s">
        <v>106</v>
      </c>
      <c r="F55" s="31"/>
      <c r="G55" s="31" t="s">
        <v>48</v>
      </c>
      <c r="H55" s="35" t="s">
        <v>49</v>
      </c>
      <c r="I55" s="31" t="s">
        <v>50</v>
      </c>
      <c r="J55" s="30" t="s">
        <v>48</v>
      </c>
      <c r="K55" s="30" t="s">
        <v>51</v>
      </c>
      <c r="L55" s="30"/>
      <c r="M55" s="30"/>
      <c r="N55" s="30"/>
      <c r="O55" s="344"/>
      <c r="P55" s="77"/>
      <c r="Q55" s="78"/>
      <c r="R55" s="31" t="s">
        <v>115</v>
      </c>
      <c r="S55" s="31" t="s">
        <v>116</v>
      </c>
      <c r="T55" s="31" t="s">
        <v>109</v>
      </c>
      <c r="U55" s="36">
        <v>0</v>
      </c>
      <c r="V55" s="36">
        <v>3</v>
      </c>
      <c r="W55" s="31"/>
      <c r="X55" s="31" t="s">
        <v>117</v>
      </c>
      <c r="Y55" s="31" t="s">
        <v>55</v>
      </c>
      <c r="Z55" s="72">
        <v>3</v>
      </c>
      <c r="AA55" s="77">
        <v>1</v>
      </c>
      <c r="AB55" s="14" t="s">
        <v>1373</v>
      </c>
    </row>
    <row r="56" spans="1:28" ht="60" customHeight="1">
      <c r="A56" s="30" t="s">
        <v>119</v>
      </c>
      <c r="B56" s="31" t="s">
        <v>45</v>
      </c>
      <c r="C56" s="31" t="s">
        <v>10</v>
      </c>
      <c r="D56" s="31" t="s">
        <v>10</v>
      </c>
      <c r="E56" s="31" t="s">
        <v>106</v>
      </c>
      <c r="F56" s="31"/>
      <c r="G56" s="31" t="s">
        <v>48</v>
      </c>
      <c r="H56" s="35" t="s">
        <v>49</v>
      </c>
      <c r="I56" s="31" t="s">
        <v>50</v>
      </c>
      <c r="J56" s="30" t="s">
        <v>48</v>
      </c>
      <c r="K56" s="30" t="s">
        <v>51</v>
      </c>
      <c r="L56" s="30"/>
      <c r="M56" s="30"/>
      <c r="N56" s="30"/>
      <c r="O56" s="76"/>
      <c r="P56" s="77"/>
      <c r="Q56" s="78"/>
      <c r="R56" s="31"/>
      <c r="S56" s="31"/>
      <c r="T56" s="31"/>
      <c r="U56" s="36"/>
      <c r="V56" s="36"/>
      <c r="W56" s="31"/>
      <c r="X56" s="31"/>
      <c r="Y56" s="31"/>
      <c r="Z56" s="73"/>
      <c r="AA56" s="79"/>
      <c r="AB56" s="14"/>
    </row>
    <row r="57" spans="1:28" ht="270.75" customHeight="1">
      <c r="A57" s="30">
        <v>34</v>
      </c>
      <c r="B57" s="31" t="s">
        <v>45</v>
      </c>
      <c r="C57" s="31" t="s">
        <v>10</v>
      </c>
      <c r="D57" s="31" t="s">
        <v>10</v>
      </c>
      <c r="E57" s="31" t="s">
        <v>106</v>
      </c>
      <c r="F57" s="31"/>
      <c r="G57" s="31" t="s">
        <v>48</v>
      </c>
      <c r="H57" s="35" t="s">
        <v>49</v>
      </c>
      <c r="I57" s="31" t="s">
        <v>50</v>
      </c>
      <c r="J57" s="30" t="s">
        <v>48</v>
      </c>
      <c r="K57" s="30" t="s">
        <v>51</v>
      </c>
      <c r="L57" s="30"/>
      <c r="M57" s="30"/>
      <c r="N57" s="30"/>
      <c r="O57" s="344"/>
      <c r="P57" s="77"/>
      <c r="Q57" s="78"/>
      <c r="R57" s="31" t="s">
        <v>120</v>
      </c>
      <c r="S57" s="31" t="s">
        <v>121</v>
      </c>
      <c r="T57" s="31" t="s">
        <v>109</v>
      </c>
      <c r="U57" s="36">
        <v>0</v>
      </c>
      <c r="V57" s="36">
        <v>3</v>
      </c>
      <c r="W57" s="31"/>
      <c r="X57" s="31" t="s">
        <v>122</v>
      </c>
      <c r="Y57" s="31" t="s">
        <v>55</v>
      </c>
      <c r="Z57" s="72">
        <v>3</v>
      </c>
      <c r="AA57" s="77">
        <v>1</v>
      </c>
      <c r="AB57" s="14" t="s">
        <v>1374</v>
      </c>
    </row>
    <row r="58" spans="1:28" ht="60" customHeight="1">
      <c r="A58" s="30">
        <v>35</v>
      </c>
      <c r="B58" s="31" t="s">
        <v>45</v>
      </c>
      <c r="C58" s="31" t="s">
        <v>10</v>
      </c>
      <c r="D58" s="31" t="s">
        <v>10</v>
      </c>
      <c r="E58" s="31" t="s">
        <v>106</v>
      </c>
      <c r="F58" s="31"/>
      <c r="G58" s="31" t="s">
        <v>48</v>
      </c>
      <c r="H58" s="35" t="s">
        <v>49</v>
      </c>
      <c r="I58" s="31" t="s">
        <v>50</v>
      </c>
      <c r="J58" s="30" t="s">
        <v>48</v>
      </c>
      <c r="K58" s="30" t="s">
        <v>51</v>
      </c>
      <c r="L58" s="30"/>
      <c r="M58" s="30"/>
      <c r="N58" s="30"/>
      <c r="O58" s="75"/>
      <c r="P58" s="77"/>
      <c r="Q58" s="78"/>
      <c r="R58" s="31"/>
      <c r="S58" s="31"/>
      <c r="T58" s="31"/>
      <c r="U58" s="36"/>
      <c r="V58" s="36"/>
      <c r="X58" s="31"/>
      <c r="Y58" s="31"/>
      <c r="Z58" s="11"/>
      <c r="AA58" s="79"/>
      <c r="AB58" s="14"/>
    </row>
    <row r="59" spans="1:28" ht="60" customHeight="1">
      <c r="A59" s="30">
        <v>36</v>
      </c>
      <c r="B59" s="31" t="s">
        <v>45</v>
      </c>
      <c r="C59" s="31" t="s">
        <v>10</v>
      </c>
      <c r="D59" s="31" t="s">
        <v>10</v>
      </c>
      <c r="E59" s="31" t="s">
        <v>106</v>
      </c>
      <c r="F59" s="31"/>
      <c r="G59" s="31" t="s">
        <v>48</v>
      </c>
      <c r="H59" s="35" t="s">
        <v>49</v>
      </c>
      <c r="I59" s="31" t="s">
        <v>50</v>
      </c>
      <c r="J59" s="30" t="s">
        <v>48</v>
      </c>
      <c r="K59" s="30" t="s">
        <v>51</v>
      </c>
      <c r="L59" s="30"/>
      <c r="M59" s="30"/>
      <c r="N59" s="30"/>
      <c r="O59" s="75"/>
      <c r="P59" s="75"/>
      <c r="Q59" s="78"/>
      <c r="R59" s="31"/>
      <c r="S59" s="31"/>
      <c r="T59" s="31"/>
      <c r="U59" s="36"/>
      <c r="V59" s="36"/>
      <c r="W59" s="31"/>
      <c r="X59" s="31"/>
      <c r="Y59" s="31"/>
      <c r="Z59" s="11"/>
      <c r="AA59" s="11"/>
      <c r="AB59" s="14"/>
    </row>
    <row r="60" spans="1:28" ht="60" customHeight="1">
      <c r="A60" s="30">
        <v>37</v>
      </c>
      <c r="B60" s="31" t="s">
        <v>45</v>
      </c>
      <c r="C60" s="31" t="s">
        <v>10</v>
      </c>
      <c r="D60" s="31" t="s">
        <v>10</v>
      </c>
      <c r="E60" s="31" t="s">
        <v>106</v>
      </c>
      <c r="F60" s="31"/>
      <c r="G60" s="31" t="s">
        <v>48</v>
      </c>
      <c r="H60" s="35" t="s">
        <v>49</v>
      </c>
      <c r="I60" s="31" t="s">
        <v>50</v>
      </c>
      <c r="J60" s="30" t="s">
        <v>48</v>
      </c>
      <c r="K60" s="30" t="s">
        <v>51</v>
      </c>
      <c r="L60" s="30"/>
      <c r="M60" s="30"/>
      <c r="N60" s="30"/>
      <c r="O60" s="75"/>
      <c r="P60" s="75"/>
      <c r="Q60" s="78"/>
      <c r="R60" s="31"/>
      <c r="S60" s="31"/>
      <c r="T60" s="31"/>
      <c r="U60" s="36"/>
      <c r="V60" s="36"/>
      <c r="W60" s="31"/>
      <c r="X60" s="31"/>
      <c r="Y60" s="31"/>
      <c r="Z60" s="11"/>
      <c r="AA60" s="11"/>
      <c r="AB60" s="14"/>
    </row>
    <row r="61" spans="1:28" ht="60" customHeight="1">
      <c r="A61" s="30">
        <v>38</v>
      </c>
      <c r="B61" s="31" t="s">
        <v>45</v>
      </c>
      <c r="C61" s="31" t="s">
        <v>10</v>
      </c>
      <c r="D61" s="31" t="s">
        <v>10</v>
      </c>
      <c r="E61" s="31" t="s">
        <v>106</v>
      </c>
      <c r="F61" s="31"/>
      <c r="G61" s="31" t="s">
        <v>48</v>
      </c>
      <c r="H61" s="35" t="s">
        <v>49</v>
      </c>
      <c r="I61" s="31" t="s">
        <v>50</v>
      </c>
      <c r="J61" s="30" t="s">
        <v>48</v>
      </c>
      <c r="K61" s="30" t="s">
        <v>51</v>
      </c>
      <c r="L61" s="30"/>
      <c r="M61" s="30"/>
      <c r="N61" s="30"/>
      <c r="O61" s="75"/>
      <c r="P61" s="75"/>
      <c r="Q61" s="78"/>
      <c r="R61" s="31"/>
      <c r="S61" s="31"/>
      <c r="T61" s="31"/>
      <c r="U61" s="36"/>
      <c r="V61" s="36"/>
      <c r="W61" s="31"/>
      <c r="X61" s="31"/>
      <c r="Y61" s="31"/>
      <c r="Z61" s="11"/>
      <c r="AA61" s="11"/>
      <c r="AB61" s="14"/>
    </row>
    <row r="62" spans="1:28" ht="60" customHeight="1">
      <c r="A62" s="30">
        <v>39</v>
      </c>
      <c r="B62" s="31" t="s">
        <v>45</v>
      </c>
      <c r="C62" s="31" t="s">
        <v>10</v>
      </c>
      <c r="D62" s="31" t="s">
        <v>10</v>
      </c>
      <c r="E62" s="31" t="s">
        <v>106</v>
      </c>
      <c r="F62" s="31"/>
      <c r="G62" s="31" t="s">
        <v>48</v>
      </c>
      <c r="H62" s="35" t="s">
        <v>49</v>
      </c>
      <c r="I62" s="31" t="s">
        <v>50</v>
      </c>
      <c r="J62" s="30" t="s">
        <v>48</v>
      </c>
      <c r="K62" s="30" t="s">
        <v>51</v>
      </c>
      <c r="L62" s="30"/>
      <c r="M62" s="30"/>
      <c r="N62" s="30"/>
      <c r="O62" s="75"/>
      <c r="P62" s="75"/>
      <c r="Q62" s="78"/>
      <c r="R62" s="31"/>
      <c r="S62" s="31"/>
      <c r="T62" s="31"/>
      <c r="U62" s="36"/>
      <c r="V62" s="36"/>
      <c r="W62" s="31"/>
      <c r="X62" s="31"/>
      <c r="Y62" s="31"/>
      <c r="Z62" s="11"/>
      <c r="AA62" s="11"/>
      <c r="AB62" s="14"/>
    </row>
    <row r="63" spans="1:28" ht="60" customHeight="1">
      <c r="A63" s="30">
        <v>40</v>
      </c>
      <c r="B63" s="31" t="s">
        <v>45</v>
      </c>
      <c r="C63" s="31" t="s">
        <v>10</v>
      </c>
      <c r="D63" s="31" t="s">
        <v>10</v>
      </c>
      <c r="E63" s="31" t="s">
        <v>106</v>
      </c>
      <c r="F63" s="31"/>
      <c r="G63" s="31" t="s">
        <v>48</v>
      </c>
      <c r="H63" s="35" t="s">
        <v>49</v>
      </c>
      <c r="I63" s="31" t="s">
        <v>50</v>
      </c>
      <c r="J63" s="30" t="s">
        <v>48</v>
      </c>
      <c r="K63" s="30" t="s">
        <v>51</v>
      </c>
      <c r="L63" s="30"/>
      <c r="M63" s="30"/>
      <c r="N63" s="30"/>
      <c r="O63" s="75"/>
      <c r="P63" s="75"/>
      <c r="Q63" s="78"/>
      <c r="R63" s="31"/>
      <c r="S63" s="31"/>
      <c r="T63" s="31"/>
      <c r="U63" s="36"/>
      <c r="V63" s="36"/>
      <c r="W63" s="31"/>
      <c r="X63" s="31"/>
      <c r="Y63" s="31"/>
      <c r="Z63" s="11"/>
      <c r="AA63" s="11"/>
      <c r="AB63" s="14"/>
    </row>
    <row r="64" spans="1:28" s="412" customFormat="1" ht="60" customHeight="1">
      <c r="A64" s="154" t="s">
        <v>125</v>
      </c>
      <c r="B64" s="409" t="s">
        <v>45</v>
      </c>
      <c r="C64" s="409" t="s">
        <v>10</v>
      </c>
      <c r="D64" s="409" t="s">
        <v>10</v>
      </c>
      <c r="E64" s="409" t="s">
        <v>106</v>
      </c>
      <c r="F64" s="409"/>
      <c r="G64" s="409" t="s">
        <v>48</v>
      </c>
      <c r="H64" s="409" t="s">
        <v>49</v>
      </c>
      <c r="I64" s="409" t="s">
        <v>50</v>
      </c>
      <c r="J64" s="154" t="s">
        <v>48</v>
      </c>
      <c r="K64" s="154" t="s">
        <v>51</v>
      </c>
      <c r="L64" s="154"/>
      <c r="M64" s="154"/>
      <c r="N64" s="154"/>
      <c r="O64" s="413"/>
      <c r="P64" s="413"/>
      <c r="Q64" s="154"/>
      <c r="R64" s="409"/>
      <c r="S64" s="409"/>
      <c r="T64" s="409"/>
      <c r="U64" s="411"/>
      <c r="V64" s="411"/>
      <c r="W64" s="409"/>
      <c r="X64" s="409"/>
      <c r="Y64" s="409"/>
      <c r="Z64" s="413"/>
      <c r="AA64" s="413"/>
      <c r="AB64" s="154"/>
    </row>
    <row r="65" spans="1:28" ht="114" customHeight="1">
      <c r="A65" s="30">
        <v>916</v>
      </c>
      <c r="B65" s="31" t="s">
        <v>45</v>
      </c>
      <c r="C65" s="31" t="s">
        <v>126</v>
      </c>
      <c r="D65" s="31" t="s">
        <v>126</v>
      </c>
      <c r="E65" s="31" t="s">
        <v>127</v>
      </c>
      <c r="F65" s="31" t="s">
        <v>128</v>
      </c>
      <c r="G65" s="31" t="s">
        <v>48</v>
      </c>
      <c r="H65" s="35" t="s">
        <v>49</v>
      </c>
      <c r="I65" s="31" t="s">
        <v>129</v>
      </c>
      <c r="J65" s="30"/>
      <c r="K65" s="30" t="s">
        <v>51</v>
      </c>
      <c r="L65" s="30"/>
      <c r="M65" s="30"/>
      <c r="N65" s="30"/>
      <c r="O65" s="344"/>
      <c r="P65" s="77"/>
      <c r="Q65" s="78"/>
      <c r="R65" s="31" t="s">
        <v>130</v>
      </c>
      <c r="S65" s="31" t="s">
        <v>131</v>
      </c>
      <c r="T65" s="31" t="s">
        <v>109</v>
      </c>
      <c r="U65" s="36">
        <v>0</v>
      </c>
      <c r="V65" s="36">
        <v>100</v>
      </c>
      <c r="W65" s="31" t="s">
        <v>51</v>
      </c>
      <c r="X65" s="31" t="s">
        <v>132</v>
      </c>
      <c r="Y65" s="31" t="s">
        <v>55</v>
      </c>
      <c r="Z65" s="72">
        <v>1</v>
      </c>
      <c r="AA65" s="77">
        <v>1</v>
      </c>
      <c r="AB65" s="14" t="s">
        <v>1375</v>
      </c>
    </row>
    <row r="66" spans="1:28" ht="198.75" customHeight="1">
      <c r="A66" s="30">
        <v>917</v>
      </c>
      <c r="B66" s="31" t="s">
        <v>45</v>
      </c>
      <c r="C66" s="31" t="s">
        <v>126</v>
      </c>
      <c r="D66" s="31" t="s">
        <v>126</v>
      </c>
      <c r="E66" s="31" t="s">
        <v>127</v>
      </c>
      <c r="F66" s="31" t="s">
        <v>128</v>
      </c>
      <c r="G66" s="31" t="s">
        <v>48</v>
      </c>
      <c r="H66" s="35" t="s">
        <v>49</v>
      </c>
      <c r="I66" s="31" t="s">
        <v>129</v>
      </c>
      <c r="J66" s="30"/>
      <c r="K66" s="30" t="s">
        <v>51</v>
      </c>
      <c r="L66" s="30"/>
      <c r="M66" s="30"/>
      <c r="N66" s="30"/>
      <c r="O66" s="344"/>
      <c r="P66" s="77"/>
      <c r="Q66" s="78"/>
      <c r="R66" s="31" t="s">
        <v>130</v>
      </c>
      <c r="S66" s="31" t="s">
        <v>133</v>
      </c>
      <c r="T66" s="31" t="s">
        <v>109</v>
      </c>
      <c r="U66" s="36">
        <v>0</v>
      </c>
      <c r="V66" s="36">
        <v>100</v>
      </c>
      <c r="W66" s="31" t="s">
        <v>51</v>
      </c>
      <c r="X66" s="31" t="s">
        <v>134</v>
      </c>
      <c r="Y66" s="31" t="s">
        <v>55</v>
      </c>
      <c r="Z66" s="72">
        <v>100</v>
      </c>
      <c r="AA66" s="77">
        <v>1</v>
      </c>
      <c r="AB66" s="14" t="s">
        <v>1376</v>
      </c>
    </row>
    <row r="67" spans="1:28" ht="78.75" customHeight="1">
      <c r="A67" s="30">
        <v>918</v>
      </c>
      <c r="B67" s="31" t="s">
        <v>45</v>
      </c>
      <c r="C67" s="31" t="s">
        <v>126</v>
      </c>
      <c r="D67" s="31" t="s">
        <v>126</v>
      </c>
      <c r="E67" s="31" t="s">
        <v>127</v>
      </c>
      <c r="F67" s="31" t="s">
        <v>128</v>
      </c>
      <c r="G67" s="31" t="s">
        <v>48</v>
      </c>
      <c r="H67" s="35" t="s">
        <v>49</v>
      </c>
      <c r="I67" s="31" t="s">
        <v>129</v>
      </c>
      <c r="J67" s="30"/>
      <c r="K67" s="30" t="s">
        <v>51</v>
      </c>
      <c r="L67" s="30"/>
      <c r="M67" s="30"/>
      <c r="N67" s="30"/>
      <c r="O67" s="344"/>
      <c r="P67" s="77"/>
      <c r="Q67" s="78"/>
      <c r="R67" s="31" t="s">
        <v>130</v>
      </c>
      <c r="S67" s="31" t="s">
        <v>135</v>
      </c>
      <c r="T67" s="31" t="s">
        <v>109</v>
      </c>
      <c r="U67" s="36">
        <v>0</v>
      </c>
      <c r="V67" s="36">
        <v>100</v>
      </c>
      <c r="W67" s="31" t="s">
        <v>51</v>
      </c>
      <c r="X67" s="31" t="s">
        <v>136</v>
      </c>
      <c r="Y67" s="31" t="s">
        <v>55</v>
      </c>
      <c r="Z67" s="72">
        <v>100</v>
      </c>
      <c r="AA67" s="77">
        <v>1</v>
      </c>
      <c r="AB67" s="14"/>
    </row>
    <row r="68" spans="1:28" ht="230.25" customHeight="1">
      <c r="A68" s="30">
        <v>919</v>
      </c>
      <c r="B68" s="31" t="s">
        <v>45</v>
      </c>
      <c r="C68" s="31" t="s">
        <v>126</v>
      </c>
      <c r="D68" s="31" t="s">
        <v>126</v>
      </c>
      <c r="E68" s="31" t="s">
        <v>137</v>
      </c>
      <c r="F68" s="31" t="s">
        <v>128</v>
      </c>
      <c r="G68" s="31" t="s">
        <v>48</v>
      </c>
      <c r="H68" s="35" t="s">
        <v>49</v>
      </c>
      <c r="I68" s="31" t="s">
        <v>129</v>
      </c>
      <c r="J68" s="30" t="s">
        <v>109</v>
      </c>
      <c r="K68" s="30" t="s">
        <v>55</v>
      </c>
      <c r="L68" s="30">
        <v>1</v>
      </c>
      <c r="M68" s="30">
        <v>0</v>
      </c>
      <c r="N68" s="30">
        <v>1</v>
      </c>
      <c r="O68" s="348">
        <v>1</v>
      </c>
      <c r="P68" s="77">
        <v>1</v>
      </c>
      <c r="Q68" s="14" t="s">
        <v>1376</v>
      </c>
      <c r="R68" s="31" t="s">
        <v>130</v>
      </c>
      <c r="S68" s="31" t="s">
        <v>138</v>
      </c>
      <c r="T68" s="31" t="s">
        <v>109</v>
      </c>
      <c r="U68" s="36">
        <v>0</v>
      </c>
      <c r="V68" s="71">
        <v>1</v>
      </c>
      <c r="W68" s="31" t="s">
        <v>51</v>
      </c>
      <c r="X68" s="31" t="s">
        <v>139</v>
      </c>
      <c r="Y68" s="31" t="s">
        <v>55</v>
      </c>
      <c r="Z68" s="72">
        <v>1</v>
      </c>
      <c r="AA68" s="77">
        <v>1</v>
      </c>
      <c r="AB68" s="14" t="s">
        <v>1377</v>
      </c>
    </row>
    <row r="69" spans="1:28" ht="69.75" customHeight="1">
      <c r="A69" s="30">
        <v>920</v>
      </c>
      <c r="B69" s="31" t="s">
        <v>45</v>
      </c>
      <c r="C69" s="31" t="s">
        <v>126</v>
      </c>
      <c r="D69" s="31" t="s">
        <v>126</v>
      </c>
      <c r="E69" s="31" t="s">
        <v>137</v>
      </c>
      <c r="F69" s="31" t="s">
        <v>128</v>
      </c>
      <c r="G69" s="31" t="s">
        <v>48</v>
      </c>
      <c r="H69" s="35" t="s">
        <v>49</v>
      </c>
      <c r="I69" s="31" t="s">
        <v>129</v>
      </c>
      <c r="J69" s="30"/>
      <c r="K69" s="30"/>
      <c r="L69" s="30"/>
      <c r="M69" s="30"/>
      <c r="N69" s="30"/>
      <c r="O69" s="11"/>
      <c r="P69" s="11"/>
      <c r="Q69" s="14"/>
      <c r="R69" s="31" t="s">
        <v>130</v>
      </c>
      <c r="S69" s="31"/>
      <c r="T69" s="31"/>
      <c r="U69" s="36"/>
      <c r="V69" s="36"/>
      <c r="W69" s="31"/>
      <c r="X69" s="31"/>
      <c r="Y69" s="31"/>
      <c r="Z69" s="11"/>
      <c r="AA69" s="11"/>
      <c r="AB69" s="14"/>
    </row>
    <row r="70" spans="1:28" ht="69.75" customHeight="1">
      <c r="A70" s="30">
        <v>921</v>
      </c>
      <c r="B70" s="31" t="s">
        <v>45</v>
      </c>
      <c r="C70" s="31" t="s">
        <v>126</v>
      </c>
      <c r="D70" s="31" t="s">
        <v>126</v>
      </c>
      <c r="E70" s="31" t="s">
        <v>137</v>
      </c>
      <c r="F70" s="31" t="s">
        <v>128</v>
      </c>
      <c r="G70" s="31" t="s">
        <v>48</v>
      </c>
      <c r="H70" s="35" t="s">
        <v>49</v>
      </c>
      <c r="I70" s="31" t="s">
        <v>129</v>
      </c>
      <c r="J70" s="30"/>
      <c r="K70" s="30"/>
      <c r="L70" s="30"/>
      <c r="M70" s="30"/>
      <c r="N70" s="30"/>
      <c r="O70" s="11"/>
      <c r="P70" s="11"/>
      <c r="Q70" s="14"/>
      <c r="R70" s="31" t="s">
        <v>130</v>
      </c>
      <c r="S70" s="31"/>
      <c r="T70" s="31"/>
      <c r="U70" s="36"/>
      <c r="V70" s="36"/>
      <c r="W70" s="31"/>
      <c r="X70" s="31"/>
      <c r="Y70" s="31"/>
      <c r="Z70" s="11"/>
      <c r="AA70" s="11"/>
      <c r="AB70" s="14"/>
    </row>
    <row r="71" spans="1:28" ht="119.25" customHeight="1">
      <c r="A71" s="30">
        <v>922</v>
      </c>
      <c r="B71" s="31" t="s">
        <v>45</v>
      </c>
      <c r="C71" s="31" t="s">
        <v>126</v>
      </c>
      <c r="D71" s="31" t="s">
        <v>126</v>
      </c>
      <c r="E71" s="31" t="s">
        <v>106</v>
      </c>
      <c r="F71" s="31" t="s">
        <v>128</v>
      </c>
      <c r="G71" s="31" t="s">
        <v>48</v>
      </c>
      <c r="H71" s="35" t="s">
        <v>49</v>
      </c>
      <c r="I71" s="31" t="s">
        <v>129</v>
      </c>
      <c r="J71" s="30"/>
      <c r="K71" s="30"/>
      <c r="L71" s="30"/>
      <c r="M71" s="30"/>
      <c r="N71" s="30"/>
      <c r="O71" s="11"/>
      <c r="P71" s="79"/>
      <c r="Q71" s="14"/>
      <c r="R71" s="31" t="s">
        <v>130</v>
      </c>
      <c r="S71" s="31"/>
      <c r="T71" s="31"/>
      <c r="U71" s="36"/>
      <c r="V71" s="36"/>
      <c r="W71" s="31"/>
      <c r="X71" s="31"/>
      <c r="Y71" s="31"/>
      <c r="Z71" s="11"/>
      <c r="AA71" s="79"/>
      <c r="AB71" s="14"/>
    </row>
    <row r="72" spans="1:28" ht="90">
      <c r="A72" s="30" t="s">
        <v>140</v>
      </c>
      <c r="B72" s="31" t="s">
        <v>45</v>
      </c>
      <c r="C72" s="31" t="s">
        <v>126</v>
      </c>
      <c r="D72" s="31" t="s">
        <v>126</v>
      </c>
      <c r="E72" s="31" t="s">
        <v>106</v>
      </c>
      <c r="F72" s="31" t="s">
        <v>128</v>
      </c>
      <c r="G72" s="31" t="s">
        <v>48</v>
      </c>
      <c r="H72" s="35" t="s">
        <v>49</v>
      </c>
      <c r="I72" s="31" t="s">
        <v>129</v>
      </c>
      <c r="J72" s="30"/>
      <c r="K72" s="30"/>
      <c r="L72" s="30"/>
      <c r="M72" s="30"/>
      <c r="N72" s="30"/>
      <c r="O72" s="11"/>
      <c r="P72" s="79"/>
      <c r="Q72" s="14"/>
      <c r="R72" s="31" t="s">
        <v>130</v>
      </c>
      <c r="S72" s="31"/>
      <c r="T72" s="31"/>
      <c r="U72" s="36"/>
      <c r="V72" s="36"/>
      <c r="W72" s="31"/>
      <c r="X72" s="31"/>
      <c r="Y72" s="31"/>
      <c r="Z72" s="11"/>
      <c r="AA72" s="79"/>
      <c r="AB72" s="14"/>
    </row>
    <row r="73" spans="1:28" ht="90">
      <c r="A73" s="30" t="s">
        <v>142</v>
      </c>
      <c r="B73" s="31" t="s">
        <v>45</v>
      </c>
      <c r="C73" s="31" t="s">
        <v>126</v>
      </c>
      <c r="D73" s="31" t="s">
        <v>126</v>
      </c>
      <c r="E73" s="31" t="s">
        <v>106</v>
      </c>
      <c r="F73" s="31" t="s">
        <v>128</v>
      </c>
      <c r="G73" s="31" t="s">
        <v>48</v>
      </c>
      <c r="H73" s="35" t="s">
        <v>49</v>
      </c>
      <c r="I73" s="31" t="s">
        <v>129</v>
      </c>
      <c r="J73" s="30"/>
      <c r="K73" s="30"/>
      <c r="L73" s="30"/>
      <c r="M73" s="30"/>
      <c r="N73" s="30"/>
      <c r="O73" s="11"/>
      <c r="P73" s="79"/>
      <c r="Q73" s="14"/>
      <c r="R73" s="31" t="s">
        <v>130</v>
      </c>
      <c r="S73" s="31"/>
      <c r="T73" s="31"/>
      <c r="U73" s="36"/>
      <c r="V73" s="36"/>
      <c r="W73" s="31"/>
      <c r="X73" s="31"/>
      <c r="Y73" s="31"/>
      <c r="Z73" s="11"/>
      <c r="AA73" s="79"/>
      <c r="AB73" s="14"/>
    </row>
    <row r="74" spans="1:28" ht="63" customHeight="1">
      <c r="A74" s="30">
        <v>923</v>
      </c>
      <c r="B74" s="31" t="s">
        <v>45</v>
      </c>
      <c r="C74" s="31" t="s">
        <v>126</v>
      </c>
      <c r="D74" s="31" t="s">
        <v>126</v>
      </c>
      <c r="E74" s="31" t="s">
        <v>137</v>
      </c>
      <c r="F74" s="31" t="s">
        <v>128</v>
      </c>
      <c r="G74" s="31" t="s">
        <v>48</v>
      </c>
      <c r="H74" s="35" t="s">
        <v>49</v>
      </c>
      <c r="I74" s="31" t="s">
        <v>129</v>
      </c>
      <c r="J74" s="30"/>
      <c r="K74" s="30"/>
      <c r="L74" s="30"/>
      <c r="M74" s="30"/>
      <c r="N74" s="30"/>
      <c r="O74" s="11"/>
      <c r="P74" s="11"/>
      <c r="Q74" s="14"/>
      <c r="R74" s="31" t="s">
        <v>130</v>
      </c>
      <c r="S74" s="31"/>
      <c r="T74" s="31"/>
      <c r="U74" s="36"/>
      <c r="V74" s="36"/>
      <c r="W74" s="31"/>
      <c r="X74" s="31"/>
      <c r="Y74" s="31"/>
      <c r="Z74" s="11"/>
      <c r="AA74" s="11"/>
      <c r="AB74" s="14"/>
    </row>
    <row r="75" spans="1:28" ht="93" customHeight="1">
      <c r="A75" s="30">
        <v>924</v>
      </c>
      <c r="B75" s="31" t="s">
        <v>45</v>
      </c>
      <c r="C75" s="31" t="s">
        <v>126</v>
      </c>
      <c r="D75" s="31" t="s">
        <v>126</v>
      </c>
      <c r="E75" s="31" t="s">
        <v>137</v>
      </c>
      <c r="F75" s="31" t="s">
        <v>128</v>
      </c>
      <c r="G75" s="31" t="s">
        <v>48</v>
      </c>
      <c r="H75" s="35" t="s">
        <v>49</v>
      </c>
      <c r="I75" s="31" t="s">
        <v>129</v>
      </c>
      <c r="J75" s="30"/>
      <c r="K75" s="30"/>
      <c r="L75" s="30"/>
      <c r="M75" s="30"/>
      <c r="N75" s="30"/>
      <c r="O75" s="11"/>
      <c r="P75" s="11"/>
      <c r="Q75" s="14"/>
      <c r="R75" s="31" t="s">
        <v>130</v>
      </c>
      <c r="S75" s="31"/>
      <c r="T75" s="31"/>
      <c r="U75" s="36"/>
      <c r="V75" s="36"/>
      <c r="W75" s="31"/>
      <c r="X75" s="31"/>
      <c r="Y75" s="31"/>
      <c r="Z75" s="11"/>
      <c r="AA75" s="11"/>
      <c r="AB75" s="14"/>
    </row>
    <row r="76" spans="1:28" ht="174" customHeight="1">
      <c r="A76" s="30">
        <v>925</v>
      </c>
      <c r="B76" s="31" t="s">
        <v>45</v>
      </c>
      <c r="C76" s="31" t="s">
        <v>126</v>
      </c>
      <c r="D76" s="31" t="s">
        <v>126</v>
      </c>
      <c r="E76" s="31" t="s">
        <v>137</v>
      </c>
      <c r="F76" s="31" t="s">
        <v>47</v>
      </c>
      <c r="G76" s="31" t="s">
        <v>48</v>
      </c>
      <c r="H76" s="35" t="s">
        <v>49</v>
      </c>
      <c r="I76" s="31" t="s">
        <v>129</v>
      </c>
      <c r="J76" s="30"/>
      <c r="K76" s="30" t="s">
        <v>51</v>
      </c>
      <c r="L76" s="30"/>
      <c r="M76" s="30"/>
      <c r="N76" s="30"/>
      <c r="O76" s="344"/>
      <c r="P76" s="77"/>
      <c r="Q76" s="78"/>
      <c r="R76" s="31" t="s">
        <v>143</v>
      </c>
      <c r="S76" s="31" t="s">
        <v>144</v>
      </c>
      <c r="T76" s="31" t="s">
        <v>109</v>
      </c>
      <c r="U76" s="83">
        <v>529946929958</v>
      </c>
      <c r="V76" s="83">
        <v>1529946929958</v>
      </c>
      <c r="W76" s="31" t="s">
        <v>51</v>
      </c>
      <c r="X76" s="31" t="s">
        <v>145</v>
      </c>
      <c r="Y76" s="31" t="s">
        <v>55</v>
      </c>
      <c r="Z76" s="72">
        <v>1677899391850.1699</v>
      </c>
      <c r="AA76" s="77">
        <v>1.1479524618921699</v>
      </c>
      <c r="AB76" s="14"/>
    </row>
    <row r="77" spans="1:28" ht="63" customHeight="1">
      <c r="A77" s="30">
        <v>926</v>
      </c>
      <c r="B77" s="31" t="s">
        <v>45</v>
      </c>
      <c r="C77" s="31" t="s">
        <v>126</v>
      </c>
      <c r="D77" s="31" t="s">
        <v>126</v>
      </c>
      <c r="E77" s="31" t="s">
        <v>137</v>
      </c>
      <c r="F77" s="31" t="s">
        <v>128</v>
      </c>
      <c r="G77" s="31" t="s">
        <v>48</v>
      </c>
      <c r="H77" s="35" t="s">
        <v>49</v>
      </c>
      <c r="I77" s="31" t="s">
        <v>129</v>
      </c>
      <c r="J77" s="30"/>
      <c r="K77" s="30" t="s">
        <v>51</v>
      </c>
      <c r="L77" s="30"/>
      <c r="M77" s="30"/>
      <c r="N77" s="30"/>
      <c r="O77" s="75"/>
      <c r="P77" s="75"/>
      <c r="Q77" s="78"/>
      <c r="R77" s="31" t="s">
        <v>143</v>
      </c>
      <c r="S77" s="31"/>
      <c r="T77" s="31"/>
      <c r="U77" s="36"/>
      <c r="V77" s="36"/>
      <c r="W77" s="31"/>
      <c r="X77" s="31"/>
      <c r="Y77" s="31"/>
      <c r="Z77" s="11"/>
      <c r="AA77" s="11"/>
      <c r="AB77" s="14"/>
    </row>
    <row r="78" spans="1:28" ht="63" customHeight="1">
      <c r="A78" s="30">
        <v>927</v>
      </c>
      <c r="B78" s="31" t="s">
        <v>45</v>
      </c>
      <c r="C78" s="31" t="s">
        <v>126</v>
      </c>
      <c r="D78" s="31" t="s">
        <v>126</v>
      </c>
      <c r="E78" s="31" t="s">
        <v>137</v>
      </c>
      <c r="F78" s="31" t="s">
        <v>128</v>
      </c>
      <c r="G78" s="31" t="s">
        <v>48</v>
      </c>
      <c r="H78" s="35" t="s">
        <v>49</v>
      </c>
      <c r="I78" s="31" t="s">
        <v>129</v>
      </c>
      <c r="J78" s="30"/>
      <c r="K78" s="30" t="s">
        <v>51</v>
      </c>
      <c r="L78" s="30"/>
      <c r="M78" s="30"/>
      <c r="N78" s="30"/>
      <c r="O78" s="75"/>
      <c r="P78" s="75"/>
      <c r="Q78" s="78"/>
      <c r="R78" s="31" t="s">
        <v>143</v>
      </c>
      <c r="S78" s="31"/>
      <c r="T78" s="31"/>
      <c r="U78" s="71"/>
      <c r="V78" s="71"/>
      <c r="W78" s="31"/>
      <c r="X78" s="31"/>
      <c r="Y78" s="31"/>
      <c r="Z78" s="11"/>
      <c r="AA78" s="11"/>
      <c r="AB78" s="14"/>
    </row>
    <row r="79" spans="1:28" ht="63" customHeight="1">
      <c r="A79" s="30">
        <v>928</v>
      </c>
      <c r="B79" s="31" t="s">
        <v>45</v>
      </c>
      <c r="C79" s="31" t="s">
        <v>126</v>
      </c>
      <c r="D79" s="31" t="s">
        <v>126</v>
      </c>
      <c r="E79" s="31" t="s">
        <v>137</v>
      </c>
      <c r="F79" s="31" t="s">
        <v>128</v>
      </c>
      <c r="G79" s="31" t="s">
        <v>48</v>
      </c>
      <c r="H79" s="35" t="s">
        <v>49</v>
      </c>
      <c r="I79" s="31" t="s">
        <v>129</v>
      </c>
      <c r="J79" s="30"/>
      <c r="K79" s="30" t="s">
        <v>51</v>
      </c>
      <c r="L79" s="30"/>
      <c r="M79" s="30"/>
      <c r="N79" s="30"/>
      <c r="O79" s="75"/>
      <c r="P79" s="75"/>
      <c r="Q79" s="78"/>
      <c r="R79" s="31" t="s">
        <v>143</v>
      </c>
      <c r="S79" s="31"/>
      <c r="T79" s="31"/>
      <c r="U79" s="71"/>
      <c r="V79" s="71"/>
      <c r="W79" s="31"/>
      <c r="X79" s="31"/>
      <c r="Y79" s="31"/>
      <c r="Z79" s="11"/>
      <c r="AA79" s="11"/>
      <c r="AB79" s="14"/>
    </row>
    <row r="80" spans="1:28" ht="63" customHeight="1">
      <c r="A80" s="30">
        <v>929</v>
      </c>
      <c r="B80" s="31" t="s">
        <v>45</v>
      </c>
      <c r="C80" s="31" t="s">
        <v>126</v>
      </c>
      <c r="D80" s="31" t="s">
        <v>126</v>
      </c>
      <c r="E80" s="31" t="s">
        <v>137</v>
      </c>
      <c r="F80" s="31" t="s">
        <v>128</v>
      </c>
      <c r="G80" s="31" t="s">
        <v>48</v>
      </c>
      <c r="H80" s="35" t="s">
        <v>49</v>
      </c>
      <c r="I80" s="31" t="s">
        <v>129</v>
      </c>
      <c r="J80" s="30"/>
      <c r="K80" s="30" t="s">
        <v>51</v>
      </c>
      <c r="L80" s="30"/>
      <c r="M80" s="30"/>
      <c r="N80" s="30"/>
      <c r="O80" s="75"/>
      <c r="P80" s="75"/>
      <c r="Q80" s="78"/>
      <c r="R80" s="31" t="s">
        <v>143</v>
      </c>
      <c r="S80" s="31"/>
      <c r="T80" s="31"/>
      <c r="U80" s="71"/>
      <c r="V80" s="71"/>
      <c r="W80" s="31"/>
      <c r="X80" s="31"/>
      <c r="Y80" s="31"/>
      <c r="Z80" s="11"/>
      <c r="AA80" s="11"/>
      <c r="AB80" s="14"/>
    </row>
    <row r="81" spans="1:28" ht="123.75" customHeight="1">
      <c r="A81" s="30">
        <v>930</v>
      </c>
      <c r="B81" s="31" t="s">
        <v>45</v>
      </c>
      <c r="C81" s="31" t="s">
        <v>126</v>
      </c>
      <c r="D81" s="31" t="s">
        <v>126</v>
      </c>
      <c r="E81" s="31" t="s">
        <v>137</v>
      </c>
      <c r="F81" s="31" t="s">
        <v>47</v>
      </c>
      <c r="G81" s="31" t="s">
        <v>48</v>
      </c>
      <c r="H81" s="35" t="s">
        <v>49</v>
      </c>
      <c r="I81" s="31" t="s">
        <v>129</v>
      </c>
      <c r="J81" s="30"/>
      <c r="K81" s="30"/>
      <c r="L81" s="30"/>
      <c r="M81" s="30"/>
      <c r="N81" s="30"/>
      <c r="O81" s="72"/>
      <c r="P81" s="79"/>
      <c r="Q81" s="14"/>
      <c r="R81" s="31" t="s">
        <v>147</v>
      </c>
      <c r="S81" s="85" t="s">
        <v>148</v>
      </c>
      <c r="T81" s="31" t="s">
        <v>109</v>
      </c>
      <c r="U81" s="36">
        <v>0</v>
      </c>
      <c r="V81" s="86">
        <v>100</v>
      </c>
      <c r="W81" s="31" t="s">
        <v>51</v>
      </c>
      <c r="X81" s="85" t="s">
        <v>149</v>
      </c>
      <c r="Y81" s="31" t="s">
        <v>55</v>
      </c>
      <c r="Z81" s="72">
        <v>100</v>
      </c>
      <c r="AA81" s="77">
        <v>1</v>
      </c>
      <c r="AB81" s="14" t="s">
        <v>1378</v>
      </c>
    </row>
    <row r="82" spans="1:28" ht="104.25" customHeight="1">
      <c r="A82" s="30">
        <v>931</v>
      </c>
      <c r="B82" s="31" t="s">
        <v>45</v>
      </c>
      <c r="C82" s="31" t="s">
        <v>126</v>
      </c>
      <c r="D82" s="31" t="s">
        <v>126</v>
      </c>
      <c r="E82" s="31" t="s">
        <v>137</v>
      </c>
      <c r="F82" s="31" t="s">
        <v>128</v>
      </c>
      <c r="G82" s="31" t="s">
        <v>48</v>
      </c>
      <c r="H82" s="35" t="s">
        <v>49</v>
      </c>
      <c r="I82" s="31" t="s">
        <v>129</v>
      </c>
      <c r="J82" s="30"/>
      <c r="K82" s="30"/>
      <c r="L82" s="30"/>
      <c r="M82" s="30"/>
      <c r="N82" s="30"/>
      <c r="O82" s="72"/>
      <c r="P82" s="79"/>
      <c r="Q82" s="14"/>
      <c r="R82" s="31" t="s">
        <v>147</v>
      </c>
      <c r="S82" s="31" t="s">
        <v>150</v>
      </c>
      <c r="T82" s="31" t="s">
        <v>109</v>
      </c>
      <c r="U82" s="36">
        <v>0</v>
      </c>
      <c r="V82" s="36">
        <v>100</v>
      </c>
      <c r="W82" s="31"/>
      <c r="X82" s="85"/>
      <c r="Y82" s="31" t="s">
        <v>55</v>
      </c>
      <c r="Z82" s="72">
        <v>100</v>
      </c>
      <c r="AA82" s="77">
        <v>1</v>
      </c>
      <c r="AB82" s="14" t="s">
        <v>1379</v>
      </c>
    </row>
    <row r="83" spans="1:28" ht="117" customHeight="1">
      <c r="A83" s="30">
        <v>932</v>
      </c>
      <c r="B83" s="31" t="s">
        <v>45</v>
      </c>
      <c r="C83" s="31" t="s">
        <v>126</v>
      </c>
      <c r="D83" s="31" t="s">
        <v>126</v>
      </c>
      <c r="E83" s="31" t="s">
        <v>137</v>
      </c>
      <c r="F83" s="31" t="s">
        <v>128</v>
      </c>
      <c r="G83" s="31" t="s">
        <v>48</v>
      </c>
      <c r="H83" s="35" t="s">
        <v>49</v>
      </c>
      <c r="I83" s="31" t="s">
        <v>129</v>
      </c>
      <c r="J83" s="30"/>
      <c r="K83" s="30"/>
      <c r="L83" s="30"/>
      <c r="M83" s="30"/>
      <c r="N83" s="30"/>
      <c r="O83" s="72"/>
      <c r="P83" s="79"/>
      <c r="Q83" s="14"/>
      <c r="R83" s="31" t="s">
        <v>147</v>
      </c>
      <c r="S83" s="85" t="s">
        <v>151</v>
      </c>
      <c r="T83" s="31" t="s">
        <v>109</v>
      </c>
      <c r="U83" s="36">
        <v>0</v>
      </c>
      <c r="V83" s="86">
        <v>120</v>
      </c>
      <c r="W83" s="31" t="s">
        <v>51</v>
      </c>
      <c r="X83" s="85" t="s">
        <v>152</v>
      </c>
      <c r="Y83" s="31" t="s">
        <v>55</v>
      </c>
      <c r="Z83" s="72">
        <v>90</v>
      </c>
      <c r="AA83" s="77">
        <v>0.75</v>
      </c>
      <c r="AB83" s="14"/>
    </row>
    <row r="84" spans="1:28" ht="178.5" customHeight="1">
      <c r="A84" s="30">
        <v>933</v>
      </c>
      <c r="B84" s="31" t="s">
        <v>45</v>
      </c>
      <c r="C84" s="31" t="s">
        <v>126</v>
      </c>
      <c r="D84" s="31" t="s">
        <v>126</v>
      </c>
      <c r="E84" s="31" t="s">
        <v>137</v>
      </c>
      <c r="F84" s="31" t="s">
        <v>47</v>
      </c>
      <c r="G84" s="31" t="s">
        <v>48</v>
      </c>
      <c r="H84" s="35" t="s">
        <v>49</v>
      </c>
      <c r="I84" s="31" t="s">
        <v>129</v>
      </c>
      <c r="J84" s="30"/>
      <c r="K84" s="30" t="s">
        <v>51</v>
      </c>
      <c r="L84" s="30"/>
      <c r="M84" s="30"/>
      <c r="N84" s="30"/>
      <c r="O84" s="344"/>
      <c r="P84" s="77"/>
      <c r="Q84" s="78"/>
      <c r="R84" s="31" t="s">
        <v>153</v>
      </c>
      <c r="S84" s="84" t="s">
        <v>154</v>
      </c>
      <c r="T84" s="30" t="s">
        <v>109</v>
      </c>
      <c r="U84" s="36">
        <v>0</v>
      </c>
      <c r="V84" s="36">
        <v>1</v>
      </c>
      <c r="W84" s="30" t="s">
        <v>51</v>
      </c>
      <c r="X84" s="30" t="s">
        <v>155</v>
      </c>
      <c r="Y84" s="31" t="s">
        <v>55</v>
      </c>
      <c r="Z84" s="72">
        <v>1</v>
      </c>
      <c r="AA84" s="77">
        <v>1</v>
      </c>
      <c r="AB84" s="14" t="s">
        <v>1380</v>
      </c>
    </row>
    <row r="85" spans="1:28" ht="168.75" customHeight="1">
      <c r="A85" s="30">
        <v>934</v>
      </c>
      <c r="B85" s="31" t="s">
        <v>45</v>
      </c>
      <c r="C85" s="31" t="s">
        <v>126</v>
      </c>
      <c r="D85" s="31" t="s">
        <v>126</v>
      </c>
      <c r="E85" s="31" t="s">
        <v>137</v>
      </c>
      <c r="F85" s="31" t="s">
        <v>156</v>
      </c>
      <c r="G85" s="31" t="s">
        <v>48</v>
      </c>
      <c r="H85" s="35" t="s">
        <v>49</v>
      </c>
      <c r="I85" s="31" t="s">
        <v>129</v>
      </c>
      <c r="J85" s="30"/>
      <c r="K85" s="30" t="s">
        <v>51</v>
      </c>
      <c r="L85" s="30"/>
      <c r="M85" s="30"/>
      <c r="N85" s="30"/>
      <c r="O85" s="344"/>
      <c r="P85" s="77"/>
      <c r="Q85" s="78"/>
      <c r="R85" s="31" t="s">
        <v>153</v>
      </c>
      <c r="S85" s="84" t="s">
        <v>157</v>
      </c>
      <c r="T85" s="30" t="s">
        <v>109</v>
      </c>
      <c r="U85" s="36">
        <v>0</v>
      </c>
      <c r="V85" s="36">
        <v>1</v>
      </c>
      <c r="W85" s="30" t="s">
        <v>51</v>
      </c>
      <c r="X85" s="30" t="s">
        <v>158</v>
      </c>
      <c r="Y85" s="31" t="s">
        <v>55</v>
      </c>
      <c r="Z85" s="72">
        <v>1</v>
      </c>
      <c r="AA85" s="77">
        <v>1</v>
      </c>
      <c r="AB85" s="14" t="s">
        <v>1381</v>
      </c>
    </row>
    <row r="86" spans="1:28" ht="124.5" customHeight="1">
      <c r="A86" s="30">
        <v>935</v>
      </c>
      <c r="B86" s="31" t="s">
        <v>45</v>
      </c>
      <c r="C86" s="31" t="s">
        <v>126</v>
      </c>
      <c r="D86" s="31" t="s">
        <v>126</v>
      </c>
      <c r="E86" s="31" t="s">
        <v>137</v>
      </c>
      <c r="F86" s="31" t="s">
        <v>156</v>
      </c>
      <c r="G86" s="31" t="s">
        <v>48</v>
      </c>
      <c r="H86" s="35" t="s">
        <v>49</v>
      </c>
      <c r="I86" s="31" t="s">
        <v>129</v>
      </c>
      <c r="J86" s="30"/>
      <c r="K86" s="30" t="s">
        <v>51</v>
      </c>
      <c r="L86" s="30"/>
      <c r="M86" s="30"/>
      <c r="N86" s="30"/>
      <c r="O86" s="344"/>
      <c r="P86" s="77"/>
      <c r="Q86" s="78"/>
      <c r="R86" s="31" t="s">
        <v>159</v>
      </c>
      <c r="S86" s="31" t="s">
        <v>160</v>
      </c>
      <c r="T86" s="30" t="s">
        <v>109</v>
      </c>
      <c r="U86" s="36">
        <v>0</v>
      </c>
      <c r="V86" s="36">
        <v>100</v>
      </c>
      <c r="W86" s="30" t="s">
        <v>51</v>
      </c>
      <c r="X86" s="30" t="s">
        <v>158</v>
      </c>
      <c r="Y86" s="31" t="s">
        <v>55</v>
      </c>
      <c r="Z86" s="72">
        <v>1</v>
      </c>
      <c r="AA86" s="77">
        <v>1</v>
      </c>
      <c r="AB86" s="14" t="s">
        <v>1382</v>
      </c>
    </row>
    <row r="87" spans="1:28" ht="228" customHeight="1">
      <c r="A87" s="30">
        <v>936</v>
      </c>
      <c r="B87" s="31" t="s">
        <v>45</v>
      </c>
      <c r="C87" s="31" t="s">
        <v>126</v>
      </c>
      <c r="D87" s="31" t="s">
        <v>126</v>
      </c>
      <c r="E87" s="31" t="s">
        <v>137</v>
      </c>
      <c r="F87" s="31" t="s">
        <v>47</v>
      </c>
      <c r="G87" s="31" t="s">
        <v>48</v>
      </c>
      <c r="H87" s="35" t="s">
        <v>49</v>
      </c>
      <c r="I87" s="31" t="s">
        <v>129</v>
      </c>
      <c r="J87" s="30"/>
      <c r="K87" s="30" t="s">
        <v>51</v>
      </c>
      <c r="L87" s="30"/>
      <c r="M87" s="30"/>
      <c r="N87" s="30"/>
      <c r="O87" s="344"/>
      <c r="P87" s="77"/>
      <c r="Q87" s="78"/>
      <c r="R87" s="31" t="s">
        <v>161</v>
      </c>
      <c r="S87" s="31" t="s">
        <v>162</v>
      </c>
      <c r="T87" s="30" t="s">
        <v>109</v>
      </c>
      <c r="U87" s="36">
        <v>0</v>
      </c>
      <c r="V87" s="36">
        <v>100</v>
      </c>
      <c r="W87" s="30" t="s">
        <v>51</v>
      </c>
      <c r="X87" s="30" t="s">
        <v>163</v>
      </c>
      <c r="Y87" s="31" t="s">
        <v>55</v>
      </c>
      <c r="Z87" s="72">
        <v>100</v>
      </c>
      <c r="AA87" s="77">
        <v>1</v>
      </c>
      <c r="AB87" s="14" t="s">
        <v>1383</v>
      </c>
    </row>
    <row r="88" spans="1:28" ht="192.75" customHeight="1">
      <c r="A88" s="30">
        <v>937</v>
      </c>
      <c r="B88" s="31" t="s">
        <v>45</v>
      </c>
      <c r="C88" s="31" t="s">
        <v>126</v>
      </c>
      <c r="D88" s="31" t="s">
        <v>126</v>
      </c>
      <c r="E88" s="31" t="s">
        <v>137</v>
      </c>
      <c r="F88" s="31" t="s">
        <v>47</v>
      </c>
      <c r="G88" s="31" t="s">
        <v>48</v>
      </c>
      <c r="H88" s="35" t="s">
        <v>49</v>
      </c>
      <c r="I88" s="31" t="s">
        <v>129</v>
      </c>
      <c r="J88" s="30"/>
      <c r="K88" s="30" t="s">
        <v>51</v>
      </c>
      <c r="L88" s="30"/>
      <c r="M88" s="30"/>
      <c r="N88" s="30"/>
      <c r="O88" s="344"/>
      <c r="P88" s="77"/>
      <c r="Q88" s="78"/>
      <c r="R88" s="31" t="s">
        <v>161</v>
      </c>
      <c r="S88" s="31" t="s">
        <v>164</v>
      </c>
      <c r="T88" s="30" t="s">
        <v>109</v>
      </c>
      <c r="U88" s="36">
        <v>0</v>
      </c>
      <c r="V88" s="36">
        <v>100</v>
      </c>
      <c r="W88" s="30" t="s">
        <v>51</v>
      </c>
      <c r="X88" s="30" t="s">
        <v>165</v>
      </c>
      <c r="Y88" s="31" t="s">
        <v>55</v>
      </c>
      <c r="Z88" s="72">
        <v>100</v>
      </c>
      <c r="AA88" s="77">
        <v>1</v>
      </c>
      <c r="AB88" s="14" t="s">
        <v>1384</v>
      </c>
    </row>
    <row r="89" spans="1:28" ht="102" customHeight="1">
      <c r="A89" s="30" t="s">
        <v>166</v>
      </c>
      <c r="B89" s="31" t="s">
        <v>45</v>
      </c>
      <c r="C89" s="31" t="s">
        <v>126</v>
      </c>
      <c r="D89" s="31" t="s">
        <v>126</v>
      </c>
      <c r="E89" s="31" t="s">
        <v>137</v>
      </c>
      <c r="F89" s="31" t="s">
        <v>47</v>
      </c>
      <c r="G89" s="31" t="s">
        <v>48</v>
      </c>
      <c r="H89" s="35" t="s">
        <v>49</v>
      </c>
      <c r="I89" s="31" t="s">
        <v>129</v>
      </c>
      <c r="J89" s="30"/>
      <c r="K89" s="30" t="s">
        <v>51</v>
      </c>
      <c r="L89" s="30"/>
      <c r="M89" s="30"/>
      <c r="N89" s="30"/>
      <c r="O89" s="350"/>
      <c r="P89" s="77"/>
      <c r="Q89" s="78"/>
      <c r="R89" s="31" t="s">
        <v>161</v>
      </c>
      <c r="S89" s="30"/>
      <c r="T89" s="30"/>
      <c r="U89" s="36"/>
      <c r="V89" s="36"/>
      <c r="W89" s="30"/>
      <c r="X89" s="30"/>
      <c r="Y89" s="30"/>
      <c r="Z89" s="88"/>
      <c r="AA89" s="79"/>
      <c r="AB89" s="14"/>
    </row>
    <row r="90" spans="1:28" ht="105" customHeight="1">
      <c r="A90" s="30">
        <v>938</v>
      </c>
      <c r="B90" s="31" t="s">
        <v>45</v>
      </c>
      <c r="C90" s="31" t="s">
        <v>126</v>
      </c>
      <c r="D90" s="31" t="s">
        <v>126</v>
      </c>
      <c r="E90" s="31" t="s">
        <v>137</v>
      </c>
      <c r="F90" s="31" t="s">
        <v>47</v>
      </c>
      <c r="G90" s="31" t="s">
        <v>48</v>
      </c>
      <c r="H90" s="35" t="s">
        <v>49</v>
      </c>
      <c r="I90" s="31" t="s">
        <v>129</v>
      </c>
      <c r="J90" s="30"/>
      <c r="K90" s="30" t="s">
        <v>51</v>
      </c>
      <c r="L90" s="30"/>
      <c r="M90" s="30"/>
      <c r="N90" s="30"/>
      <c r="O90" s="75"/>
      <c r="P90" s="77"/>
      <c r="Q90" s="78"/>
      <c r="R90" s="31" t="s">
        <v>161</v>
      </c>
      <c r="S90" s="30"/>
      <c r="T90" s="30"/>
      <c r="U90" s="36"/>
      <c r="V90" s="36"/>
      <c r="W90" s="30"/>
      <c r="X90" s="30"/>
      <c r="Y90" s="30"/>
      <c r="Z90" s="11"/>
      <c r="AA90" s="79"/>
      <c r="AB90" s="14"/>
    </row>
    <row r="91" spans="1:28" ht="71.25" customHeight="1">
      <c r="A91" s="30">
        <v>939</v>
      </c>
      <c r="B91" s="31" t="s">
        <v>45</v>
      </c>
      <c r="C91" s="31" t="s">
        <v>126</v>
      </c>
      <c r="D91" s="31" t="s">
        <v>126</v>
      </c>
      <c r="E91" s="31" t="s">
        <v>137</v>
      </c>
      <c r="F91" s="31" t="s">
        <v>128</v>
      </c>
      <c r="G91" s="31" t="s">
        <v>48</v>
      </c>
      <c r="H91" s="35" t="s">
        <v>49</v>
      </c>
      <c r="I91" s="31" t="s">
        <v>129</v>
      </c>
      <c r="J91" s="30"/>
      <c r="K91" s="30" t="s">
        <v>51</v>
      </c>
      <c r="L91" s="30"/>
      <c r="M91" s="30"/>
      <c r="N91" s="30"/>
      <c r="O91" s="75"/>
      <c r="P91" s="75"/>
      <c r="Q91" s="78"/>
      <c r="R91" s="31" t="s">
        <v>161</v>
      </c>
      <c r="S91" s="31"/>
      <c r="T91" s="31"/>
      <c r="U91" s="71"/>
      <c r="V91" s="71"/>
      <c r="W91" s="30"/>
      <c r="X91" s="31"/>
      <c r="Y91" s="31"/>
      <c r="Z91" s="11"/>
      <c r="AA91" s="11"/>
      <c r="AB91" s="14"/>
    </row>
    <row r="92" spans="1:28" ht="63" customHeight="1">
      <c r="A92" s="30">
        <v>940</v>
      </c>
      <c r="B92" s="31" t="s">
        <v>45</v>
      </c>
      <c r="C92" s="31" t="s">
        <v>126</v>
      </c>
      <c r="D92" s="31" t="s">
        <v>126</v>
      </c>
      <c r="E92" s="31" t="s">
        <v>137</v>
      </c>
      <c r="F92" s="31" t="s">
        <v>128</v>
      </c>
      <c r="G92" s="31" t="s">
        <v>48</v>
      </c>
      <c r="H92" s="35" t="s">
        <v>49</v>
      </c>
      <c r="I92" s="31" t="s">
        <v>129</v>
      </c>
      <c r="J92" s="30"/>
      <c r="K92" s="30" t="s">
        <v>51</v>
      </c>
      <c r="L92" s="30"/>
      <c r="M92" s="30"/>
      <c r="N92" s="30"/>
      <c r="O92" s="75"/>
      <c r="P92" s="75"/>
      <c r="Q92" s="78"/>
      <c r="R92" s="31" t="s">
        <v>167</v>
      </c>
      <c r="S92" s="31"/>
      <c r="T92" s="31"/>
      <c r="U92" s="71"/>
      <c r="V92" s="71"/>
      <c r="W92" s="31"/>
      <c r="X92" s="31"/>
      <c r="Y92" s="31"/>
      <c r="Z92" s="11"/>
      <c r="AA92" s="11"/>
      <c r="AB92" s="14"/>
    </row>
    <row r="93" spans="1:28" ht="63" customHeight="1">
      <c r="A93" s="89">
        <v>941</v>
      </c>
      <c r="B93" s="31" t="s">
        <v>45</v>
      </c>
      <c r="C93" s="31" t="s">
        <v>126</v>
      </c>
      <c r="D93" s="31" t="s">
        <v>126</v>
      </c>
      <c r="E93" s="31" t="s">
        <v>137</v>
      </c>
      <c r="F93" s="31" t="s">
        <v>128</v>
      </c>
      <c r="G93" s="31" t="s">
        <v>48</v>
      </c>
      <c r="H93" s="35" t="s">
        <v>49</v>
      </c>
      <c r="I93" s="31" t="s">
        <v>129</v>
      </c>
      <c r="J93" s="30"/>
      <c r="K93" s="30" t="s">
        <v>51</v>
      </c>
      <c r="L93" s="30"/>
      <c r="M93" s="30"/>
      <c r="N93" s="30"/>
      <c r="O93" s="75"/>
      <c r="P93" s="75"/>
      <c r="Q93" s="78"/>
      <c r="R93" s="31" t="s">
        <v>167</v>
      </c>
      <c r="S93" s="31"/>
      <c r="T93" s="31"/>
      <c r="U93" s="71"/>
      <c r="V93" s="71"/>
      <c r="W93" s="31"/>
      <c r="X93" s="31"/>
      <c r="Y93" s="31"/>
      <c r="Z93" s="11"/>
      <c r="AA93" s="11"/>
      <c r="AB93" s="14"/>
    </row>
    <row r="94" spans="1:28" ht="91.5" customHeight="1">
      <c r="A94" s="30">
        <v>942</v>
      </c>
      <c r="B94" s="31" t="s">
        <v>45</v>
      </c>
      <c r="C94" s="31" t="s">
        <v>126</v>
      </c>
      <c r="D94" s="31" t="s">
        <v>126</v>
      </c>
      <c r="E94" s="31" t="s">
        <v>137</v>
      </c>
      <c r="F94" s="31" t="s">
        <v>168</v>
      </c>
      <c r="G94" s="31" t="s">
        <v>48</v>
      </c>
      <c r="H94" s="35" t="s">
        <v>49</v>
      </c>
      <c r="I94" s="31" t="s">
        <v>129</v>
      </c>
      <c r="J94" s="30"/>
      <c r="K94" s="30" t="s">
        <v>51</v>
      </c>
      <c r="L94" s="30"/>
      <c r="M94" s="30"/>
      <c r="N94" s="30"/>
      <c r="O94" s="344"/>
      <c r="P94" s="77"/>
      <c r="Q94" s="78"/>
      <c r="R94" s="31" t="s">
        <v>169</v>
      </c>
      <c r="S94" s="31" t="s">
        <v>170</v>
      </c>
      <c r="T94" s="31" t="s">
        <v>109</v>
      </c>
      <c r="U94" s="71">
        <v>0</v>
      </c>
      <c r="V94" s="71">
        <v>1</v>
      </c>
      <c r="W94" s="31" t="s">
        <v>51</v>
      </c>
      <c r="X94" s="31" t="s">
        <v>171</v>
      </c>
      <c r="Y94" s="31" t="s">
        <v>55</v>
      </c>
      <c r="Z94" s="72">
        <v>1</v>
      </c>
      <c r="AA94" s="77">
        <v>1</v>
      </c>
      <c r="AB94" s="14" t="s">
        <v>1385</v>
      </c>
    </row>
    <row r="95" spans="1:28" ht="91.5" customHeight="1">
      <c r="A95" s="30">
        <v>943</v>
      </c>
      <c r="B95" s="31" t="s">
        <v>45</v>
      </c>
      <c r="C95" s="31" t="s">
        <v>126</v>
      </c>
      <c r="D95" s="31" t="s">
        <v>126</v>
      </c>
      <c r="E95" s="31" t="s">
        <v>137</v>
      </c>
      <c r="F95" s="31" t="s">
        <v>128</v>
      </c>
      <c r="G95" s="31" t="s">
        <v>48</v>
      </c>
      <c r="H95" s="35" t="s">
        <v>49</v>
      </c>
      <c r="I95" s="31" t="s">
        <v>129</v>
      </c>
      <c r="J95" s="30"/>
      <c r="K95" s="30" t="s">
        <v>51</v>
      </c>
      <c r="L95" s="30"/>
      <c r="M95" s="30"/>
      <c r="N95" s="30"/>
      <c r="O95" s="344"/>
      <c r="P95" s="77"/>
      <c r="Q95" s="78"/>
      <c r="R95" s="31" t="s">
        <v>169</v>
      </c>
      <c r="S95" s="31" t="s">
        <v>172</v>
      </c>
      <c r="T95" s="31" t="s">
        <v>109</v>
      </c>
      <c r="U95" s="36">
        <v>0</v>
      </c>
      <c r="V95" s="71">
        <v>1</v>
      </c>
      <c r="W95" s="31" t="s">
        <v>51</v>
      </c>
      <c r="X95" s="31" t="s">
        <v>173</v>
      </c>
      <c r="Y95" s="31" t="s">
        <v>55</v>
      </c>
      <c r="Z95" s="72">
        <v>1</v>
      </c>
      <c r="AA95" s="77">
        <v>1</v>
      </c>
      <c r="AB95" s="14" t="s">
        <v>1386</v>
      </c>
    </row>
    <row r="96" spans="1:28" ht="91.5" customHeight="1">
      <c r="A96" s="30" t="s">
        <v>174</v>
      </c>
      <c r="B96" s="31" t="s">
        <v>45</v>
      </c>
      <c r="C96" s="31" t="s">
        <v>126</v>
      </c>
      <c r="D96" s="31" t="s">
        <v>126</v>
      </c>
      <c r="E96" s="31" t="s">
        <v>137</v>
      </c>
      <c r="F96" s="31" t="s">
        <v>128</v>
      </c>
      <c r="G96" s="31" t="s">
        <v>48</v>
      </c>
      <c r="H96" s="35" t="s">
        <v>49</v>
      </c>
      <c r="I96" s="31" t="s">
        <v>129</v>
      </c>
      <c r="J96" s="30"/>
      <c r="K96" s="30" t="s">
        <v>51</v>
      </c>
      <c r="L96" s="30"/>
      <c r="M96" s="30"/>
      <c r="N96" s="30"/>
      <c r="O96" s="344"/>
      <c r="P96" s="77"/>
      <c r="Q96" s="78"/>
      <c r="R96" s="31" t="s">
        <v>169</v>
      </c>
      <c r="S96" s="31" t="s">
        <v>175</v>
      </c>
      <c r="T96" s="31" t="s">
        <v>109</v>
      </c>
      <c r="U96" s="36">
        <v>0</v>
      </c>
      <c r="V96" s="36">
        <v>100</v>
      </c>
      <c r="W96" s="31" t="s">
        <v>51</v>
      </c>
      <c r="X96" s="31" t="s">
        <v>176</v>
      </c>
      <c r="Y96" s="31" t="s">
        <v>55</v>
      </c>
      <c r="Z96" s="72">
        <v>100</v>
      </c>
      <c r="AA96" s="77">
        <v>1</v>
      </c>
      <c r="AB96" s="14" t="s">
        <v>1387</v>
      </c>
    </row>
    <row r="97" spans="1:28" ht="128.25" customHeight="1">
      <c r="A97" s="30">
        <v>944</v>
      </c>
      <c r="B97" s="31" t="s">
        <v>45</v>
      </c>
      <c r="C97" s="31" t="s">
        <v>126</v>
      </c>
      <c r="D97" s="31" t="s">
        <v>126</v>
      </c>
      <c r="E97" s="31" t="s">
        <v>137</v>
      </c>
      <c r="F97" s="31" t="s">
        <v>156</v>
      </c>
      <c r="G97" s="31" t="s">
        <v>48</v>
      </c>
      <c r="H97" s="35" t="s">
        <v>49</v>
      </c>
      <c r="I97" s="31" t="s">
        <v>129</v>
      </c>
      <c r="J97" s="30"/>
      <c r="K97" s="30" t="s">
        <v>51</v>
      </c>
      <c r="L97" s="30"/>
      <c r="M97" s="30"/>
      <c r="N97" s="30"/>
      <c r="O97" s="344"/>
      <c r="P97" s="77"/>
      <c r="Q97" s="78"/>
      <c r="R97" s="31" t="s">
        <v>177</v>
      </c>
      <c r="S97" s="31" t="s">
        <v>178</v>
      </c>
      <c r="T97" s="31" t="s">
        <v>179</v>
      </c>
      <c r="U97" s="71">
        <v>0</v>
      </c>
      <c r="V97" s="71">
        <v>1</v>
      </c>
      <c r="W97" s="31" t="s">
        <v>51</v>
      </c>
      <c r="X97" s="31" t="s">
        <v>180</v>
      </c>
      <c r="Y97" s="31" t="s">
        <v>55</v>
      </c>
      <c r="Z97" s="72">
        <v>1</v>
      </c>
      <c r="AA97" s="77">
        <v>1</v>
      </c>
      <c r="AB97" s="14" t="s">
        <v>1388</v>
      </c>
    </row>
    <row r="98" spans="1:28" ht="133.5" customHeight="1">
      <c r="A98" s="30">
        <v>945</v>
      </c>
      <c r="B98" s="31" t="s">
        <v>45</v>
      </c>
      <c r="C98" s="31" t="s">
        <v>126</v>
      </c>
      <c r="D98" s="31" t="s">
        <v>126</v>
      </c>
      <c r="E98" s="31" t="s">
        <v>137</v>
      </c>
      <c r="F98" s="31" t="s">
        <v>128</v>
      </c>
      <c r="G98" s="31" t="s">
        <v>48</v>
      </c>
      <c r="H98" s="35" t="s">
        <v>49</v>
      </c>
      <c r="I98" s="31" t="s">
        <v>129</v>
      </c>
      <c r="J98" s="30"/>
      <c r="K98" s="30" t="s">
        <v>51</v>
      </c>
      <c r="L98" s="30"/>
      <c r="M98" s="30"/>
      <c r="N98" s="30"/>
      <c r="O98" s="344"/>
      <c r="P98" s="77"/>
      <c r="Q98" s="78"/>
      <c r="R98" s="31" t="s">
        <v>177</v>
      </c>
      <c r="S98" s="31" t="s">
        <v>178</v>
      </c>
      <c r="T98" s="31" t="s">
        <v>179</v>
      </c>
      <c r="U98" s="71"/>
      <c r="V98" s="71"/>
      <c r="W98" s="31"/>
      <c r="X98" s="31"/>
      <c r="Y98" s="31"/>
      <c r="Z98" s="72"/>
      <c r="AA98" s="77"/>
      <c r="AB98" s="14" t="s">
        <v>1389</v>
      </c>
    </row>
    <row r="99" spans="1:28" ht="115.5" customHeight="1">
      <c r="A99" s="30">
        <v>946</v>
      </c>
      <c r="B99" s="31" t="s">
        <v>45</v>
      </c>
      <c r="C99" s="31" t="s">
        <v>126</v>
      </c>
      <c r="D99" s="31" t="s">
        <v>126</v>
      </c>
      <c r="E99" s="31" t="s">
        <v>137</v>
      </c>
      <c r="F99" s="31" t="s">
        <v>128</v>
      </c>
      <c r="G99" s="31" t="s">
        <v>48</v>
      </c>
      <c r="H99" s="35" t="s">
        <v>49</v>
      </c>
      <c r="I99" s="31" t="s">
        <v>129</v>
      </c>
      <c r="J99" s="30"/>
      <c r="K99" s="30" t="s">
        <v>51</v>
      </c>
      <c r="L99" s="30"/>
      <c r="M99" s="30"/>
      <c r="N99" s="30"/>
      <c r="O99" s="344"/>
      <c r="P99" s="77"/>
      <c r="Q99" s="78"/>
      <c r="R99" s="31" t="s">
        <v>177</v>
      </c>
      <c r="S99" s="31" t="s">
        <v>181</v>
      </c>
      <c r="T99" s="31" t="s">
        <v>109</v>
      </c>
      <c r="U99" s="71">
        <v>0</v>
      </c>
      <c r="V99" s="71">
        <v>1</v>
      </c>
      <c r="W99" s="31" t="s">
        <v>51</v>
      </c>
      <c r="X99" s="31" t="s">
        <v>182</v>
      </c>
      <c r="Y99" s="31" t="s">
        <v>55</v>
      </c>
      <c r="Z99" s="72">
        <v>1</v>
      </c>
      <c r="AA99" s="77">
        <v>1</v>
      </c>
      <c r="AB99" s="14" t="s">
        <v>1390</v>
      </c>
    </row>
    <row r="100" spans="1:28" ht="155.25" customHeight="1">
      <c r="A100" s="30">
        <v>947</v>
      </c>
      <c r="B100" s="31" t="s">
        <v>45</v>
      </c>
      <c r="C100" s="31" t="s">
        <v>126</v>
      </c>
      <c r="D100" s="31" t="s">
        <v>126</v>
      </c>
      <c r="E100" s="91" t="s">
        <v>137</v>
      </c>
      <c r="F100" s="31" t="s">
        <v>128</v>
      </c>
      <c r="G100" s="31" t="s">
        <v>48</v>
      </c>
      <c r="H100" s="35" t="s">
        <v>49</v>
      </c>
      <c r="I100" s="31" t="s">
        <v>129</v>
      </c>
      <c r="J100" s="30"/>
      <c r="K100" s="30" t="s">
        <v>51</v>
      </c>
      <c r="L100" s="30"/>
      <c r="M100" s="30"/>
      <c r="N100" s="30"/>
      <c r="O100" s="344"/>
      <c r="P100" s="77"/>
      <c r="Q100" s="78"/>
      <c r="R100" s="31" t="s">
        <v>177</v>
      </c>
      <c r="S100" s="31" t="s">
        <v>183</v>
      </c>
      <c r="T100" s="31" t="s">
        <v>109</v>
      </c>
      <c r="U100" s="71">
        <v>0</v>
      </c>
      <c r="V100" s="71">
        <f>11/11</f>
        <v>1</v>
      </c>
      <c r="W100" s="31" t="s">
        <v>51</v>
      </c>
      <c r="X100" s="31" t="s">
        <v>184</v>
      </c>
      <c r="Y100" s="31" t="s">
        <v>55</v>
      </c>
      <c r="Z100" s="72">
        <v>1</v>
      </c>
      <c r="AA100" s="77">
        <v>1</v>
      </c>
      <c r="AB100" s="14" t="s">
        <v>1391</v>
      </c>
    </row>
    <row r="101" spans="1:28" ht="63" customHeight="1">
      <c r="A101" s="30" t="s">
        <v>185</v>
      </c>
      <c r="B101" s="31" t="s">
        <v>45</v>
      </c>
      <c r="C101" s="31" t="s">
        <v>126</v>
      </c>
      <c r="D101" s="31" t="s">
        <v>126</v>
      </c>
      <c r="E101" s="31" t="s">
        <v>137</v>
      </c>
      <c r="F101" s="31" t="s">
        <v>128</v>
      </c>
      <c r="G101" s="31" t="s">
        <v>48</v>
      </c>
      <c r="H101" s="35" t="s">
        <v>49</v>
      </c>
      <c r="I101" s="31" t="s">
        <v>129</v>
      </c>
      <c r="J101" s="30"/>
      <c r="K101" s="30" t="s">
        <v>51</v>
      </c>
      <c r="L101" s="30"/>
      <c r="M101" s="30"/>
      <c r="N101" s="30"/>
      <c r="O101" s="344"/>
      <c r="P101" s="77"/>
      <c r="Q101" s="78"/>
      <c r="R101" s="31" t="s">
        <v>177</v>
      </c>
      <c r="S101" s="31" t="s">
        <v>186</v>
      </c>
      <c r="T101" s="31" t="s">
        <v>109</v>
      </c>
      <c r="U101" s="36">
        <v>0</v>
      </c>
      <c r="V101" s="36">
        <v>100</v>
      </c>
      <c r="W101" s="31" t="s">
        <v>51</v>
      </c>
      <c r="X101" s="31" t="s">
        <v>187</v>
      </c>
      <c r="Y101" s="31" t="s">
        <v>188</v>
      </c>
      <c r="Z101" s="72">
        <v>1</v>
      </c>
      <c r="AA101" s="77">
        <v>1</v>
      </c>
      <c r="AB101" s="14" t="s">
        <v>1392</v>
      </c>
    </row>
    <row r="102" spans="1:28" ht="228" customHeight="1">
      <c r="A102" s="30" t="s">
        <v>189</v>
      </c>
      <c r="B102" s="31" t="s">
        <v>45</v>
      </c>
      <c r="C102" s="31" t="s">
        <v>126</v>
      </c>
      <c r="D102" s="31" t="s">
        <v>126</v>
      </c>
      <c r="E102" s="31" t="s">
        <v>137</v>
      </c>
      <c r="F102" s="31" t="s">
        <v>128</v>
      </c>
      <c r="G102" s="31" t="s">
        <v>48</v>
      </c>
      <c r="H102" s="35" t="s">
        <v>49</v>
      </c>
      <c r="I102" s="31" t="s">
        <v>129</v>
      </c>
      <c r="J102" s="30"/>
      <c r="K102" s="30" t="s">
        <v>51</v>
      </c>
      <c r="L102" s="30"/>
      <c r="M102" s="30"/>
      <c r="N102" s="30"/>
      <c r="O102" s="344"/>
      <c r="P102" s="77"/>
      <c r="Q102" s="78"/>
      <c r="R102" s="31" t="s">
        <v>177</v>
      </c>
      <c r="S102" s="31" t="s">
        <v>190</v>
      </c>
      <c r="T102" s="31" t="s">
        <v>109</v>
      </c>
      <c r="U102" s="36">
        <v>0</v>
      </c>
      <c r="V102" s="36">
        <v>4</v>
      </c>
      <c r="W102" s="31" t="s">
        <v>51</v>
      </c>
      <c r="X102" s="31" t="s">
        <v>191</v>
      </c>
      <c r="Y102" s="31" t="s">
        <v>55</v>
      </c>
      <c r="Z102" s="72">
        <v>4</v>
      </c>
      <c r="AA102" s="77">
        <v>1</v>
      </c>
      <c r="AB102" s="14" t="s">
        <v>192</v>
      </c>
    </row>
    <row r="103" spans="1:28" ht="147" customHeight="1">
      <c r="A103" s="30">
        <v>948</v>
      </c>
      <c r="B103" s="31" t="s">
        <v>45</v>
      </c>
      <c r="C103" s="31" t="s">
        <v>126</v>
      </c>
      <c r="D103" s="31" t="s">
        <v>126</v>
      </c>
      <c r="E103" s="31" t="s">
        <v>137</v>
      </c>
      <c r="F103" s="31" t="s">
        <v>168</v>
      </c>
      <c r="G103" s="31" t="s">
        <v>48</v>
      </c>
      <c r="H103" s="35" t="s">
        <v>49</v>
      </c>
      <c r="I103" s="31" t="s">
        <v>129</v>
      </c>
      <c r="J103" s="30"/>
      <c r="K103" s="30" t="s">
        <v>51</v>
      </c>
      <c r="L103" s="30"/>
      <c r="M103" s="30"/>
      <c r="N103" s="30"/>
      <c r="O103" s="344"/>
      <c r="P103" s="77"/>
      <c r="Q103" s="78"/>
      <c r="R103" s="31" t="s">
        <v>193</v>
      </c>
      <c r="S103" s="31"/>
      <c r="T103" s="31"/>
      <c r="U103" s="36"/>
      <c r="V103" s="36"/>
      <c r="W103" s="31"/>
      <c r="X103" s="31"/>
      <c r="Y103" s="31"/>
      <c r="Z103" s="72"/>
      <c r="AA103" s="77"/>
      <c r="AB103" s="14" t="s">
        <v>1393</v>
      </c>
    </row>
    <row r="104" spans="1:28" ht="63" customHeight="1">
      <c r="A104" s="30">
        <v>949</v>
      </c>
      <c r="B104" s="31" t="s">
        <v>45</v>
      </c>
      <c r="C104" s="31" t="s">
        <v>126</v>
      </c>
      <c r="D104" s="31" t="s">
        <v>126</v>
      </c>
      <c r="E104" s="31" t="s">
        <v>137</v>
      </c>
      <c r="F104" s="31" t="s">
        <v>128</v>
      </c>
      <c r="G104" s="31" t="s">
        <v>48</v>
      </c>
      <c r="H104" s="35" t="s">
        <v>49</v>
      </c>
      <c r="I104" s="31" t="s">
        <v>129</v>
      </c>
      <c r="J104" s="30"/>
      <c r="K104" s="30" t="s">
        <v>51</v>
      </c>
      <c r="L104" s="30"/>
      <c r="M104" s="30"/>
      <c r="N104" s="30"/>
      <c r="O104" s="75"/>
      <c r="P104" s="75"/>
      <c r="Q104" s="78"/>
      <c r="R104" s="31" t="s">
        <v>193</v>
      </c>
      <c r="S104" s="31" t="s">
        <v>194</v>
      </c>
      <c r="T104" s="31" t="s">
        <v>109</v>
      </c>
      <c r="U104" s="71"/>
      <c r="V104" s="71"/>
      <c r="W104" s="31"/>
      <c r="X104" s="31"/>
      <c r="Y104" s="31"/>
      <c r="Z104" s="11"/>
      <c r="AA104" s="11"/>
      <c r="AB104" s="14"/>
    </row>
    <row r="105" spans="1:28" ht="107.25" customHeight="1">
      <c r="A105" s="30">
        <v>950</v>
      </c>
      <c r="B105" s="31" t="s">
        <v>45</v>
      </c>
      <c r="C105" s="31" t="s">
        <v>126</v>
      </c>
      <c r="D105" s="31" t="s">
        <v>126</v>
      </c>
      <c r="E105" s="31" t="s">
        <v>137</v>
      </c>
      <c r="F105" s="31" t="s">
        <v>128</v>
      </c>
      <c r="G105" s="31" t="s">
        <v>48</v>
      </c>
      <c r="H105" s="35" t="s">
        <v>49</v>
      </c>
      <c r="I105" s="31" t="s">
        <v>129</v>
      </c>
      <c r="J105" s="30"/>
      <c r="K105" s="30" t="s">
        <v>51</v>
      </c>
      <c r="L105" s="30"/>
      <c r="M105" s="30"/>
      <c r="N105" s="30"/>
      <c r="O105" s="75"/>
      <c r="P105" s="75"/>
      <c r="Q105" s="78"/>
      <c r="R105" s="31" t="s">
        <v>193</v>
      </c>
      <c r="S105" s="31" t="s">
        <v>194</v>
      </c>
      <c r="T105" s="31" t="s">
        <v>109</v>
      </c>
      <c r="U105" s="71"/>
      <c r="V105" s="71"/>
      <c r="W105" s="31"/>
      <c r="X105" s="31"/>
      <c r="Y105" s="31"/>
      <c r="Z105" s="11"/>
      <c r="AA105" s="11"/>
      <c r="AB105" s="14"/>
    </row>
    <row r="106" spans="1:28" ht="107.25" customHeight="1">
      <c r="A106" s="30" t="s">
        <v>195</v>
      </c>
      <c r="B106" s="31" t="s">
        <v>45</v>
      </c>
      <c r="C106" s="31" t="s">
        <v>126</v>
      </c>
      <c r="D106" s="31" t="s">
        <v>126</v>
      </c>
      <c r="E106" s="31" t="s">
        <v>137</v>
      </c>
      <c r="F106" s="31" t="s">
        <v>128</v>
      </c>
      <c r="G106" s="31" t="s">
        <v>48</v>
      </c>
      <c r="H106" s="35" t="s">
        <v>49</v>
      </c>
      <c r="I106" s="31" t="s">
        <v>129</v>
      </c>
      <c r="J106" s="30"/>
      <c r="K106" s="30" t="s">
        <v>51</v>
      </c>
      <c r="L106" s="30"/>
      <c r="M106" s="30"/>
      <c r="N106" s="30"/>
      <c r="O106" s="75"/>
      <c r="P106" s="75"/>
      <c r="Q106" s="78"/>
      <c r="R106" s="31" t="s">
        <v>193</v>
      </c>
      <c r="S106" s="31" t="s">
        <v>194</v>
      </c>
      <c r="T106" s="31" t="s">
        <v>109</v>
      </c>
      <c r="U106" s="71"/>
      <c r="V106" s="71"/>
      <c r="W106" s="31"/>
      <c r="X106" s="31"/>
      <c r="Y106" s="31"/>
      <c r="Z106" s="11"/>
      <c r="AA106" s="11"/>
      <c r="AB106" s="14"/>
    </row>
    <row r="107" spans="1:28" ht="63" customHeight="1">
      <c r="A107" s="30">
        <v>951</v>
      </c>
      <c r="B107" s="31" t="s">
        <v>45</v>
      </c>
      <c r="C107" s="31" t="s">
        <v>126</v>
      </c>
      <c r="D107" s="31" t="s">
        <v>126</v>
      </c>
      <c r="E107" s="31" t="s">
        <v>137</v>
      </c>
      <c r="F107" s="31" t="s">
        <v>128</v>
      </c>
      <c r="G107" s="31" t="s">
        <v>48</v>
      </c>
      <c r="H107" s="35" t="s">
        <v>49</v>
      </c>
      <c r="I107" s="31" t="s">
        <v>129</v>
      </c>
      <c r="J107" s="30"/>
      <c r="K107" s="30" t="s">
        <v>51</v>
      </c>
      <c r="L107" s="30"/>
      <c r="M107" s="30"/>
      <c r="N107" s="30"/>
      <c r="O107" s="75"/>
      <c r="P107" s="75"/>
      <c r="Q107" s="78"/>
      <c r="R107" s="31" t="s">
        <v>193</v>
      </c>
      <c r="S107" s="31" t="s">
        <v>194</v>
      </c>
      <c r="T107" s="31" t="s">
        <v>109</v>
      </c>
      <c r="U107" s="71"/>
      <c r="V107" s="71"/>
      <c r="W107" s="31"/>
      <c r="X107" s="31"/>
      <c r="Y107" s="31"/>
      <c r="Z107" s="11"/>
      <c r="AA107" s="11"/>
      <c r="AB107" s="14"/>
    </row>
    <row r="108" spans="1:28" ht="119.25" customHeight="1">
      <c r="A108" s="30">
        <v>952</v>
      </c>
      <c r="B108" s="31" t="s">
        <v>45</v>
      </c>
      <c r="C108" s="31" t="s">
        <v>126</v>
      </c>
      <c r="D108" s="31" t="s">
        <v>126</v>
      </c>
      <c r="E108" s="31" t="s">
        <v>137</v>
      </c>
      <c r="F108" s="31" t="s">
        <v>128</v>
      </c>
      <c r="G108" s="31" t="s">
        <v>48</v>
      </c>
      <c r="H108" s="35" t="s">
        <v>49</v>
      </c>
      <c r="I108" s="31" t="s">
        <v>129</v>
      </c>
      <c r="J108" s="30"/>
      <c r="K108" s="30" t="s">
        <v>51</v>
      </c>
      <c r="L108" s="30"/>
      <c r="M108" s="30"/>
      <c r="N108" s="30"/>
      <c r="O108" s="75"/>
      <c r="P108" s="75"/>
      <c r="Q108" s="78"/>
      <c r="R108" s="31" t="s">
        <v>193</v>
      </c>
      <c r="S108" s="31" t="s">
        <v>194</v>
      </c>
      <c r="T108" s="31" t="s">
        <v>109</v>
      </c>
      <c r="U108" s="71"/>
      <c r="V108" s="71"/>
      <c r="W108" s="31"/>
      <c r="X108" s="31"/>
      <c r="Y108" s="31"/>
      <c r="Z108" s="11"/>
      <c r="AA108" s="11"/>
      <c r="AB108" s="14"/>
    </row>
    <row r="109" spans="1:28" ht="119.25" customHeight="1">
      <c r="A109" s="30" t="s">
        <v>196</v>
      </c>
      <c r="B109" s="31" t="s">
        <v>45</v>
      </c>
      <c r="C109" s="31" t="s">
        <v>126</v>
      </c>
      <c r="D109" s="31" t="s">
        <v>126</v>
      </c>
      <c r="E109" s="31" t="s">
        <v>137</v>
      </c>
      <c r="F109" s="31" t="s">
        <v>128</v>
      </c>
      <c r="G109" s="31" t="s">
        <v>48</v>
      </c>
      <c r="H109" s="35" t="s">
        <v>49</v>
      </c>
      <c r="I109" s="31" t="s">
        <v>129</v>
      </c>
      <c r="J109" s="30"/>
      <c r="K109" s="30" t="s">
        <v>51</v>
      </c>
      <c r="L109" s="30"/>
      <c r="M109" s="30"/>
      <c r="N109" s="30"/>
      <c r="O109" s="75"/>
      <c r="P109" s="75"/>
      <c r="Q109" s="78"/>
      <c r="R109" s="31" t="s">
        <v>193</v>
      </c>
      <c r="S109" s="31" t="s">
        <v>194</v>
      </c>
      <c r="T109" s="31" t="s">
        <v>109</v>
      </c>
      <c r="U109" s="71"/>
      <c r="V109" s="71"/>
      <c r="W109" s="31"/>
      <c r="X109" s="31"/>
      <c r="Y109" s="31"/>
      <c r="Z109" s="11"/>
      <c r="AA109" s="11"/>
      <c r="AB109" s="14"/>
    </row>
    <row r="110" spans="1:28" ht="63" customHeight="1">
      <c r="A110" s="30">
        <v>953</v>
      </c>
      <c r="B110" s="31" t="s">
        <v>45</v>
      </c>
      <c r="C110" s="31" t="s">
        <v>126</v>
      </c>
      <c r="D110" s="31" t="s">
        <v>126</v>
      </c>
      <c r="E110" s="31" t="s">
        <v>137</v>
      </c>
      <c r="F110" s="31" t="s">
        <v>128</v>
      </c>
      <c r="G110" s="31" t="s">
        <v>48</v>
      </c>
      <c r="H110" s="35" t="s">
        <v>49</v>
      </c>
      <c r="I110" s="31" t="s">
        <v>129</v>
      </c>
      <c r="J110" s="30"/>
      <c r="K110" s="30" t="s">
        <v>51</v>
      </c>
      <c r="L110" s="30"/>
      <c r="M110" s="30"/>
      <c r="N110" s="30"/>
      <c r="O110" s="75"/>
      <c r="P110" s="75"/>
      <c r="Q110" s="78"/>
      <c r="R110" s="31" t="s">
        <v>193</v>
      </c>
      <c r="S110" s="31" t="s">
        <v>194</v>
      </c>
      <c r="T110" s="31" t="s">
        <v>109</v>
      </c>
      <c r="U110" s="71"/>
      <c r="V110" s="71"/>
      <c r="W110" s="31"/>
      <c r="X110" s="31"/>
      <c r="Y110" s="31"/>
      <c r="Z110" s="11"/>
      <c r="AA110" s="11"/>
      <c r="AB110" s="14"/>
    </row>
    <row r="111" spans="1:28" ht="126" customHeight="1">
      <c r="A111" s="30">
        <v>954</v>
      </c>
      <c r="B111" s="31" t="s">
        <v>45</v>
      </c>
      <c r="C111" s="31" t="s">
        <v>126</v>
      </c>
      <c r="D111" s="31" t="s">
        <v>126</v>
      </c>
      <c r="E111" s="31" t="s">
        <v>137</v>
      </c>
      <c r="F111" s="31" t="s">
        <v>168</v>
      </c>
      <c r="G111" s="31" t="s">
        <v>48</v>
      </c>
      <c r="H111" s="35" t="s">
        <v>49</v>
      </c>
      <c r="I111" s="31" t="s">
        <v>129</v>
      </c>
      <c r="J111" s="30"/>
      <c r="K111" s="30" t="s">
        <v>51</v>
      </c>
      <c r="L111" s="30"/>
      <c r="M111" s="30"/>
      <c r="N111" s="30"/>
      <c r="O111" s="75"/>
      <c r="P111" s="77"/>
      <c r="Q111" s="78"/>
      <c r="R111" s="31" t="s">
        <v>193</v>
      </c>
      <c r="S111" s="31" t="s">
        <v>197</v>
      </c>
      <c r="T111" s="31" t="s">
        <v>109</v>
      </c>
      <c r="U111" s="36"/>
      <c r="V111" s="36"/>
      <c r="W111" s="31"/>
      <c r="X111" s="31"/>
      <c r="Y111" s="31"/>
      <c r="Z111" s="11"/>
      <c r="AA111" s="79"/>
      <c r="AB111" s="14"/>
    </row>
    <row r="112" spans="1:28" s="96" customFormat="1" ht="205.5" customHeight="1">
      <c r="A112" s="30">
        <v>41</v>
      </c>
      <c r="B112" s="30" t="s">
        <v>45</v>
      </c>
      <c r="C112" s="30" t="s">
        <v>198</v>
      </c>
      <c r="D112" s="30" t="s">
        <v>198</v>
      </c>
      <c r="E112" s="30" t="s">
        <v>106</v>
      </c>
      <c r="F112" s="30"/>
      <c r="G112" s="30" t="s">
        <v>48</v>
      </c>
      <c r="H112" s="30" t="s">
        <v>48</v>
      </c>
      <c r="I112" s="30" t="s">
        <v>50</v>
      </c>
      <c r="J112" s="30" t="s">
        <v>48</v>
      </c>
      <c r="K112" s="30" t="s">
        <v>51</v>
      </c>
      <c r="L112" s="30">
        <v>0</v>
      </c>
      <c r="M112" s="30">
        <v>0</v>
      </c>
      <c r="N112" s="30">
        <v>0</v>
      </c>
      <c r="O112" s="344"/>
      <c r="P112" s="77"/>
      <c r="Q112" s="78"/>
      <c r="R112" s="30"/>
      <c r="S112" s="94" t="s">
        <v>199</v>
      </c>
      <c r="T112" s="30" t="s">
        <v>109</v>
      </c>
      <c r="U112" s="36">
        <v>0</v>
      </c>
      <c r="V112" s="95">
        <v>100</v>
      </c>
      <c r="W112" s="30" t="s">
        <v>48</v>
      </c>
      <c r="X112" s="94" t="s">
        <v>200</v>
      </c>
      <c r="Y112" s="74" t="s">
        <v>55</v>
      </c>
      <c r="Z112" s="72">
        <v>100</v>
      </c>
      <c r="AA112" s="77">
        <v>1</v>
      </c>
      <c r="AB112" s="14" t="s">
        <v>201</v>
      </c>
    </row>
    <row r="113" spans="1:28" s="96" customFormat="1" ht="189.75" customHeight="1">
      <c r="A113" s="30">
        <v>42</v>
      </c>
      <c r="B113" s="30" t="s">
        <v>45</v>
      </c>
      <c r="C113" s="30" t="s">
        <v>198</v>
      </c>
      <c r="D113" s="30" t="s">
        <v>198</v>
      </c>
      <c r="E113" s="30" t="s">
        <v>106</v>
      </c>
      <c r="F113" s="30"/>
      <c r="G113" s="30" t="s">
        <v>48</v>
      </c>
      <c r="H113" s="30" t="s">
        <v>48</v>
      </c>
      <c r="I113" s="30" t="s">
        <v>50</v>
      </c>
      <c r="J113" s="30" t="s">
        <v>48</v>
      </c>
      <c r="K113" s="30" t="s">
        <v>51</v>
      </c>
      <c r="L113" s="30">
        <v>0</v>
      </c>
      <c r="M113" s="30">
        <v>0</v>
      </c>
      <c r="N113" s="30">
        <v>0</v>
      </c>
      <c r="O113" s="344"/>
      <c r="P113" s="77"/>
      <c r="Q113" s="78"/>
      <c r="R113" s="30"/>
      <c r="S113" s="94" t="s">
        <v>202</v>
      </c>
      <c r="T113" s="30" t="s">
        <v>109</v>
      </c>
      <c r="U113" s="36">
        <v>0</v>
      </c>
      <c r="V113" s="95">
        <v>100</v>
      </c>
      <c r="W113" s="30"/>
      <c r="X113" s="94" t="s">
        <v>203</v>
      </c>
      <c r="Y113" s="94" t="s">
        <v>55</v>
      </c>
      <c r="Z113" s="72">
        <v>80</v>
      </c>
      <c r="AA113" s="77">
        <v>0.8</v>
      </c>
      <c r="AB113" s="14"/>
    </row>
    <row r="114" spans="1:28" s="96" customFormat="1" ht="174.75" customHeight="1">
      <c r="A114" s="30">
        <v>43</v>
      </c>
      <c r="B114" s="30" t="s">
        <v>45</v>
      </c>
      <c r="C114" s="30" t="s">
        <v>198</v>
      </c>
      <c r="D114" s="30" t="s">
        <v>198</v>
      </c>
      <c r="E114" s="30" t="s">
        <v>106</v>
      </c>
      <c r="F114" s="30"/>
      <c r="G114" s="30" t="s">
        <v>48</v>
      </c>
      <c r="H114" s="30" t="s">
        <v>48</v>
      </c>
      <c r="I114" s="30" t="s">
        <v>50</v>
      </c>
      <c r="J114" s="30" t="s">
        <v>48</v>
      </c>
      <c r="K114" s="30" t="s">
        <v>51</v>
      </c>
      <c r="L114" s="30">
        <v>0</v>
      </c>
      <c r="M114" s="30">
        <v>0</v>
      </c>
      <c r="N114" s="30">
        <v>0</v>
      </c>
      <c r="O114" s="344"/>
      <c r="P114" s="77"/>
      <c r="Q114" s="78"/>
      <c r="R114" s="30"/>
      <c r="S114" s="94" t="s">
        <v>205</v>
      </c>
      <c r="T114" s="30" t="s">
        <v>109</v>
      </c>
      <c r="U114" s="36">
        <v>0</v>
      </c>
      <c r="V114" s="95">
        <v>100</v>
      </c>
      <c r="W114" s="30" t="s">
        <v>48</v>
      </c>
      <c r="X114" s="94" t="s">
        <v>206</v>
      </c>
      <c r="Y114" s="74" t="s">
        <v>55</v>
      </c>
      <c r="Z114" s="72">
        <v>90</v>
      </c>
      <c r="AA114" s="77">
        <v>0.9</v>
      </c>
      <c r="AB114" s="14"/>
    </row>
    <row r="115" spans="1:28" s="96" customFormat="1" ht="60">
      <c r="A115" s="30">
        <v>44</v>
      </c>
      <c r="B115" s="30" t="s">
        <v>45</v>
      </c>
      <c r="C115" s="30" t="s">
        <v>198</v>
      </c>
      <c r="D115" s="30" t="s">
        <v>198</v>
      </c>
      <c r="E115" s="30" t="s">
        <v>106</v>
      </c>
      <c r="F115" s="30"/>
      <c r="G115" s="30" t="s">
        <v>48</v>
      </c>
      <c r="H115" s="30" t="s">
        <v>48</v>
      </c>
      <c r="I115" s="30" t="s">
        <v>50</v>
      </c>
      <c r="J115" s="30" t="s">
        <v>48</v>
      </c>
      <c r="K115" s="30" t="s">
        <v>51</v>
      </c>
      <c r="L115" s="30">
        <v>0</v>
      </c>
      <c r="M115" s="30">
        <v>0</v>
      </c>
      <c r="N115" s="30">
        <v>0</v>
      </c>
      <c r="O115" s="344"/>
      <c r="P115" s="77"/>
      <c r="Q115" s="78"/>
      <c r="R115" s="30"/>
      <c r="S115" s="94" t="s">
        <v>207</v>
      </c>
      <c r="T115" s="30" t="s">
        <v>109</v>
      </c>
      <c r="U115" s="36">
        <v>0</v>
      </c>
      <c r="V115" s="95">
        <v>100</v>
      </c>
      <c r="W115" s="30"/>
      <c r="X115" s="94" t="s">
        <v>203</v>
      </c>
      <c r="Y115" s="94" t="s">
        <v>55</v>
      </c>
      <c r="Z115" s="72">
        <v>90</v>
      </c>
      <c r="AA115" s="77">
        <v>0.9</v>
      </c>
      <c r="AB115" s="14"/>
    </row>
    <row r="116" spans="1:28" s="96" customFormat="1" ht="60">
      <c r="A116" s="30">
        <v>45</v>
      </c>
      <c r="B116" s="30" t="s">
        <v>45</v>
      </c>
      <c r="C116" s="30" t="s">
        <v>198</v>
      </c>
      <c r="D116" s="30" t="s">
        <v>198</v>
      </c>
      <c r="E116" s="30" t="s">
        <v>106</v>
      </c>
      <c r="F116" s="30"/>
      <c r="G116" s="30" t="s">
        <v>48</v>
      </c>
      <c r="H116" s="30" t="s">
        <v>48</v>
      </c>
      <c r="I116" s="30" t="s">
        <v>50</v>
      </c>
      <c r="J116" s="30" t="s">
        <v>48</v>
      </c>
      <c r="K116" s="30" t="s">
        <v>51</v>
      </c>
      <c r="L116" s="30">
        <v>0</v>
      </c>
      <c r="M116" s="30">
        <v>0</v>
      </c>
      <c r="N116" s="30">
        <v>0</v>
      </c>
      <c r="O116" s="344"/>
      <c r="P116" s="77"/>
      <c r="Q116" s="78"/>
      <c r="R116" s="30"/>
      <c r="S116" s="94" t="s">
        <v>208</v>
      </c>
      <c r="T116" s="30" t="s">
        <v>109</v>
      </c>
      <c r="U116" s="36">
        <v>0</v>
      </c>
      <c r="V116" s="95">
        <v>100</v>
      </c>
      <c r="W116" s="30" t="s">
        <v>48</v>
      </c>
      <c r="X116" s="94" t="s">
        <v>209</v>
      </c>
      <c r="Y116" s="94" t="s">
        <v>55</v>
      </c>
      <c r="Z116" s="72">
        <v>100</v>
      </c>
      <c r="AA116" s="77">
        <v>1</v>
      </c>
      <c r="AB116" s="14" t="s">
        <v>210</v>
      </c>
    </row>
    <row r="117" spans="1:28" s="96" customFormat="1" ht="60">
      <c r="A117" s="30">
        <v>46</v>
      </c>
      <c r="B117" s="30" t="s">
        <v>45</v>
      </c>
      <c r="C117" s="30" t="s">
        <v>198</v>
      </c>
      <c r="D117" s="30" t="s">
        <v>198</v>
      </c>
      <c r="E117" s="30" t="s">
        <v>106</v>
      </c>
      <c r="F117" s="30"/>
      <c r="G117" s="30" t="s">
        <v>48</v>
      </c>
      <c r="H117" s="30" t="s">
        <v>48</v>
      </c>
      <c r="I117" s="30" t="s">
        <v>50</v>
      </c>
      <c r="J117" s="30" t="s">
        <v>48</v>
      </c>
      <c r="K117" s="30" t="s">
        <v>51</v>
      </c>
      <c r="L117" s="30">
        <v>0</v>
      </c>
      <c r="M117" s="30">
        <v>0</v>
      </c>
      <c r="N117" s="30">
        <v>0</v>
      </c>
      <c r="O117" s="344"/>
      <c r="P117" s="77"/>
      <c r="Q117" s="78"/>
      <c r="R117" s="30"/>
      <c r="S117" s="94" t="s">
        <v>211</v>
      </c>
      <c r="T117" s="30" t="s">
        <v>109</v>
      </c>
      <c r="U117" s="36">
        <v>0</v>
      </c>
      <c r="V117" s="95">
        <v>100</v>
      </c>
      <c r="W117" s="30"/>
      <c r="X117" s="94" t="s">
        <v>203</v>
      </c>
      <c r="Y117" s="94" t="s">
        <v>55</v>
      </c>
      <c r="Z117" s="72">
        <v>90</v>
      </c>
      <c r="AA117" s="77">
        <v>0.9</v>
      </c>
      <c r="AB117" s="14"/>
    </row>
    <row r="118" spans="1:28" s="96" customFormat="1" ht="30">
      <c r="A118" s="30">
        <v>47</v>
      </c>
      <c r="B118" s="30" t="s">
        <v>45</v>
      </c>
      <c r="C118" s="30" t="s">
        <v>198</v>
      </c>
      <c r="D118" s="30" t="s">
        <v>198</v>
      </c>
      <c r="E118" s="30" t="s">
        <v>106</v>
      </c>
      <c r="F118" s="30"/>
      <c r="G118" s="30" t="s">
        <v>48</v>
      </c>
      <c r="H118" s="30" t="s">
        <v>48</v>
      </c>
      <c r="I118" s="30" t="s">
        <v>50</v>
      </c>
      <c r="J118" s="30" t="s">
        <v>48</v>
      </c>
      <c r="K118" s="30" t="s">
        <v>51</v>
      </c>
      <c r="L118" s="30">
        <v>0</v>
      </c>
      <c r="M118" s="30">
        <v>0</v>
      </c>
      <c r="N118" s="30">
        <v>0</v>
      </c>
      <c r="O118" s="346"/>
      <c r="P118" s="351"/>
      <c r="Q118" s="78"/>
      <c r="R118" s="30"/>
      <c r="S118" s="94"/>
      <c r="T118" s="30"/>
      <c r="U118" s="36"/>
      <c r="V118" s="36"/>
      <c r="W118" s="30"/>
      <c r="X118" s="94"/>
      <c r="Y118" s="94"/>
      <c r="Z118" s="12"/>
      <c r="AA118" s="352"/>
      <c r="AB118" s="14"/>
    </row>
    <row r="119" spans="1:28" s="96" customFormat="1" ht="30">
      <c r="A119" s="30">
        <v>48</v>
      </c>
      <c r="B119" s="30" t="s">
        <v>45</v>
      </c>
      <c r="C119" s="30" t="s">
        <v>198</v>
      </c>
      <c r="D119" s="30" t="s">
        <v>198</v>
      </c>
      <c r="E119" s="30" t="s">
        <v>106</v>
      </c>
      <c r="F119" s="30"/>
      <c r="G119" s="30" t="s">
        <v>48</v>
      </c>
      <c r="H119" s="30" t="s">
        <v>48</v>
      </c>
      <c r="I119" s="30" t="s">
        <v>50</v>
      </c>
      <c r="J119" s="30" t="s">
        <v>48</v>
      </c>
      <c r="K119" s="30" t="s">
        <v>51</v>
      </c>
      <c r="L119" s="30">
        <v>0</v>
      </c>
      <c r="M119" s="30">
        <v>0</v>
      </c>
      <c r="N119" s="30">
        <v>0</v>
      </c>
      <c r="O119" s="346"/>
      <c r="P119" s="351"/>
      <c r="Q119" s="78"/>
      <c r="R119" s="30"/>
      <c r="S119" s="94"/>
      <c r="T119" s="30"/>
      <c r="U119" s="36"/>
      <c r="V119" s="36"/>
      <c r="W119" s="30"/>
      <c r="X119" s="94"/>
      <c r="Y119" s="94"/>
      <c r="Z119" s="12"/>
      <c r="AA119" s="352"/>
      <c r="AB119" s="14"/>
    </row>
    <row r="120" spans="1:28" s="96" customFormat="1" ht="75">
      <c r="A120" s="30">
        <v>49</v>
      </c>
      <c r="B120" s="30" t="s">
        <v>45</v>
      </c>
      <c r="C120" s="30" t="s">
        <v>198</v>
      </c>
      <c r="D120" s="30" t="s">
        <v>198</v>
      </c>
      <c r="E120" s="30" t="s">
        <v>106</v>
      </c>
      <c r="F120" s="30"/>
      <c r="G120" s="30" t="s">
        <v>48</v>
      </c>
      <c r="H120" s="30" t="s">
        <v>48</v>
      </c>
      <c r="I120" s="30" t="s">
        <v>50</v>
      </c>
      <c r="J120" s="30" t="s">
        <v>48</v>
      </c>
      <c r="K120" s="30" t="s">
        <v>51</v>
      </c>
      <c r="L120" s="30">
        <v>0</v>
      </c>
      <c r="M120" s="30">
        <v>0</v>
      </c>
      <c r="N120" s="30">
        <v>0</v>
      </c>
      <c r="O120" s="344"/>
      <c r="P120" s="77"/>
      <c r="Q120" s="78"/>
      <c r="R120" s="30"/>
      <c r="S120" s="94" t="s">
        <v>212</v>
      </c>
      <c r="T120" s="30" t="s">
        <v>109</v>
      </c>
      <c r="U120" s="36">
        <v>0</v>
      </c>
      <c r="V120" s="95">
        <v>100</v>
      </c>
      <c r="W120" s="30" t="s">
        <v>48</v>
      </c>
      <c r="X120" s="94" t="s">
        <v>213</v>
      </c>
      <c r="Y120" s="74" t="s">
        <v>55</v>
      </c>
      <c r="Z120" s="72">
        <v>100</v>
      </c>
      <c r="AA120" s="77">
        <v>1</v>
      </c>
      <c r="AB120" s="14" t="s">
        <v>210</v>
      </c>
    </row>
    <row r="121" spans="1:28" s="96" customFormat="1" ht="210" customHeight="1">
      <c r="A121" s="30">
        <v>50</v>
      </c>
      <c r="B121" s="30" t="s">
        <v>45</v>
      </c>
      <c r="C121" s="30" t="s">
        <v>198</v>
      </c>
      <c r="D121" s="30" t="s">
        <v>198</v>
      </c>
      <c r="E121" s="30" t="s">
        <v>106</v>
      </c>
      <c r="F121" s="30"/>
      <c r="G121" s="30" t="s">
        <v>48</v>
      </c>
      <c r="H121" s="30" t="s">
        <v>48</v>
      </c>
      <c r="I121" s="30" t="s">
        <v>50</v>
      </c>
      <c r="J121" s="30" t="s">
        <v>48</v>
      </c>
      <c r="K121" s="30" t="s">
        <v>51</v>
      </c>
      <c r="L121" s="30">
        <v>0</v>
      </c>
      <c r="M121" s="30">
        <v>0</v>
      </c>
      <c r="N121" s="30">
        <v>0</v>
      </c>
      <c r="O121" s="344"/>
      <c r="P121" s="77"/>
      <c r="Q121" s="78"/>
      <c r="R121" s="30"/>
      <c r="S121" s="94" t="s">
        <v>214</v>
      </c>
      <c r="T121" s="30"/>
      <c r="U121" s="36">
        <v>0</v>
      </c>
      <c r="V121" s="95">
        <v>100</v>
      </c>
      <c r="W121" s="30"/>
      <c r="X121" s="94" t="s">
        <v>203</v>
      </c>
      <c r="Y121" s="94" t="s">
        <v>55</v>
      </c>
      <c r="Z121" s="72">
        <v>90</v>
      </c>
      <c r="AA121" s="77">
        <v>0.9</v>
      </c>
      <c r="AB121" s="14"/>
    </row>
    <row r="122" spans="1:28" s="96" customFormat="1" ht="30">
      <c r="A122" s="30">
        <v>51</v>
      </c>
      <c r="B122" s="30" t="s">
        <v>45</v>
      </c>
      <c r="C122" s="30" t="s">
        <v>198</v>
      </c>
      <c r="D122" s="30" t="s">
        <v>198</v>
      </c>
      <c r="E122" s="30" t="s">
        <v>106</v>
      </c>
      <c r="F122" s="30"/>
      <c r="G122" s="30" t="s">
        <v>48</v>
      </c>
      <c r="H122" s="30" t="s">
        <v>48</v>
      </c>
      <c r="I122" s="30" t="s">
        <v>50</v>
      </c>
      <c r="J122" s="30" t="s">
        <v>48</v>
      </c>
      <c r="K122" s="30" t="s">
        <v>51</v>
      </c>
      <c r="L122" s="30">
        <v>0</v>
      </c>
      <c r="M122" s="30">
        <v>0</v>
      </c>
      <c r="N122" s="30">
        <v>0</v>
      </c>
      <c r="O122" s="346"/>
      <c r="P122" s="351"/>
      <c r="Q122" s="78"/>
      <c r="R122" s="30"/>
      <c r="S122" s="94"/>
      <c r="T122" s="30"/>
      <c r="U122" s="36"/>
      <c r="V122" s="36"/>
      <c r="W122" s="30"/>
      <c r="X122" s="94"/>
      <c r="Y122" s="94"/>
      <c r="Z122" s="12"/>
      <c r="AA122" s="352"/>
      <c r="AB122" s="14"/>
    </row>
    <row r="123" spans="1:28" s="96" customFormat="1" ht="90">
      <c r="A123" s="30">
        <v>52</v>
      </c>
      <c r="B123" s="30" t="s">
        <v>45</v>
      </c>
      <c r="C123" s="30" t="s">
        <v>198</v>
      </c>
      <c r="D123" s="30" t="s">
        <v>198</v>
      </c>
      <c r="E123" s="30" t="s">
        <v>106</v>
      </c>
      <c r="F123" s="30"/>
      <c r="G123" s="30" t="s">
        <v>48</v>
      </c>
      <c r="H123" s="30" t="s">
        <v>48</v>
      </c>
      <c r="I123" s="30" t="s">
        <v>50</v>
      </c>
      <c r="J123" s="30" t="s">
        <v>48</v>
      </c>
      <c r="K123" s="30" t="s">
        <v>51</v>
      </c>
      <c r="L123" s="30">
        <v>0</v>
      </c>
      <c r="M123" s="30">
        <v>0</v>
      </c>
      <c r="N123" s="30">
        <v>0</v>
      </c>
      <c r="O123" s="344"/>
      <c r="P123" s="77"/>
      <c r="Q123" s="78"/>
      <c r="R123" s="30"/>
      <c r="S123" s="94" t="s">
        <v>215</v>
      </c>
      <c r="T123" s="30" t="s">
        <v>109</v>
      </c>
      <c r="U123" s="36">
        <v>0</v>
      </c>
      <c r="V123" s="95">
        <v>100</v>
      </c>
      <c r="W123" s="30" t="s">
        <v>48</v>
      </c>
      <c r="X123" s="94" t="s">
        <v>216</v>
      </c>
      <c r="Y123" s="74" t="s">
        <v>55</v>
      </c>
      <c r="Z123" s="72">
        <v>100</v>
      </c>
      <c r="AA123" s="77">
        <v>1</v>
      </c>
      <c r="AB123" s="14" t="s">
        <v>217</v>
      </c>
    </row>
    <row r="124" spans="1:28" s="96" customFormat="1" ht="260.25" customHeight="1">
      <c r="A124" s="30">
        <v>53</v>
      </c>
      <c r="B124" s="30" t="s">
        <v>45</v>
      </c>
      <c r="C124" s="30" t="s">
        <v>198</v>
      </c>
      <c r="D124" s="30" t="s">
        <v>198</v>
      </c>
      <c r="E124" s="30" t="s">
        <v>106</v>
      </c>
      <c r="F124" s="30"/>
      <c r="G124" s="30" t="s">
        <v>48</v>
      </c>
      <c r="H124" s="30" t="s">
        <v>48</v>
      </c>
      <c r="I124" s="30" t="s">
        <v>50</v>
      </c>
      <c r="J124" s="30" t="s">
        <v>48</v>
      </c>
      <c r="K124" s="30" t="s">
        <v>51</v>
      </c>
      <c r="L124" s="30">
        <v>0</v>
      </c>
      <c r="M124" s="30">
        <v>0</v>
      </c>
      <c r="N124" s="30">
        <v>0</v>
      </c>
      <c r="O124" s="344"/>
      <c r="P124" s="77"/>
      <c r="Q124" s="78"/>
      <c r="R124" s="30"/>
      <c r="S124" s="94" t="s">
        <v>218</v>
      </c>
      <c r="T124" s="30"/>
      <c r="U124" s="36">
        <v>0</v>
      </c>
      <c r="V124" s="95">
        <v>100</v>
      </c>
      <c r="W124" s="30"/>
      <c r="X124" s="94" t="s">
        <v>203</v>
      </c>
      <c r="Y124" s="94" t="s">
        <v>55</v>
      </c>
      <c r="Z124" s="72">
        <v>50</v>
      </c>
      <c r="AA124" s="77">
        <v>0.5</v>
      </c>
      <c r="AB124" s="14" t="s">
        <v>219</v>
      </c>
    </row>
    <row r="125" spans="1:28" s="96" customFormat="1" ht="30">
      <c r="A125" s="30">
        <v>54</v>
      </c>
      <c r="B125" s="30" t="s">
        <v>45</v>
      </c>
      <c r="C125" s="30" t="s">
        <v>198</v>
      </c>
      <c r="D125" s="30" t="s">
        <v>198</v>
      </c>
      <c r="E125" s="30" t="s">
        <v>106</v>
      </c>
      <c r="F125" s="30"/>
      <c r="G125" s="30" t="s">
        <v>48</v>
      </c>
      <c r="H125" s="30" t="s">
        <v>48</v>
      </c>
      <c r="I125" s="30" t="s">
        <v>50</v>
      </c>
      <c r="J125" s="30" t="s">
        <v>48</v>
      </c>
      <c r="K125" s="30" t="s">
        <v>51</v>
      </c>
      <c r="L125" s="30">
        <v>0</v>
      </c>
      <c r="M125" s="30">
        <v>0</v>
      </c>
      <c r="N125" s="30">
        <v>0</v>
      </c>
      <c r="O125" s="346"/>
      <c r="P125" s="351"/>
      <c r="Q125" s="78"/>
      <c r="R125" s="30"/>
      <c r="S125" s="94"/>
      <c r="T125" s="30"/>
      <c r="U125" s="36"/>
      <c r="V125" s="36"/>
      <c r="W125" s="30"/>
      <c r="X125" s="94"/>
      <c r="Y125" s="94"/>
      <c r="Z125" s="12"/>
      <c r="AA125" s="352"/>
      <c r="AB125" s="14"/>
    </row>
    <row r="126" spans="1:28" s="96" customFormat="1" ht="45">
      <c r="A126" s="30">
        <v>55</v>
      </c>
      <c r="B126" s="30" t="s">
        <v>45</v>
      </c>
      <c r="C126" s="30" t="s">
        <v>198</v>
      </c>
      <c r="D126" s="30" t="s">
        <v>198</v>
      </c>
      <c r="E126" s="30" t="s">
        <v>106</v>
      </c>
      <c r="F126" s="30"/>
      <c r="G126" s="30" t="s">
        <v>48</v>
      </c>
      <c r="H126" s="30" t="s">
        <v>48</v>
      </c>
      <c r="I126" s="30" t="s">
        <v>50</v>
      </c>
      <c r="J126" s="30" t="s">
        <v>48</v>
      </c>
      <c r="K126" s="30" t="s">
        <v>51</v>
      </c>
      <c r="L126" s="30">
        <v>0</v>
      </c>
      <c r="M126" s="30">
        <v>0</v>
      </c>
      <c r="N126" s="30">
        <v>0</v>
      </c>
      <c r="O126" s="344"/>
      <c r="P126" s="77"/>
      <c r="Q126" s="78"/>
      <c r="R126" s="30"/>
      <c r="S126" s="94" t="s">
        <v>220</v>
      </c>
      <c r="T126" s="30" t="s">
        <v>109</v>
      </c>
      <c r="U126" s="36">
        <v>0</v>
      </c>
      <c r="V126" s="95">
        <v>100</v>
      </c>
      <c r="W126" s="30" t="s">
        <v>48</v>
      </c>
      <c r="X126" s="94" t="s">
        <v>221</v>
      </c>
      <c r="Y126" s="94" t="s">
        <v>55</v>
      </c>
      <c r="Z126" s="72">
        <v>100</v>
      </c>
      <c r="AA126" s="77">
        <v>1</v>
      </c>
      <c r="AB126" s="14" t="s">
        <v>222</v>
      </c>
    </row>
    <row r="127" spans="1:28" s="96" customFormat="1" ht="75">
      <c r="A127" s="30">
        <v>56</v>
      </c>
      <c r="B127" s="30" t="s">
        <v>45</v>
      </c>
      <c r="C127" s="30" t="s">
        <v>198</v>
      </c>
      <c r="D127" s="30" t="s">
        <v>198</v>
      </c>
      <c r="E127" s="30" t="s">
        <v>106</v>
      </c>
      <c r="F127" s="30"/>
      <c r="G127" s="30" t="s">
        <v>48</v>
      </c>
      <c r="H127" s="30" t="s">
        <v>48</v>
      </c>
      <c r="I127" s="30" t="s">
        <v>50</v>
      </c>
      <c r="J127" s="30" t="s">
        <v>48</v>
      </c>
      <c r="K127" s="30" t="s">
        <v>51</v>
      </c>
      <c r="L127" s="30">
        <v>0</v>
      </c>
      <c r="M127" s="30">
        <v>0</v>
      </c>
      <c r="N127" s="30">
        <v>0</v>
      </c>
      <c r="O127" s="344"/>
      <c r="P127" s="77"/>
      <c r="Q127" s="78"/>
      <c r="R127" s="30"/>
      <c r="S127" s="94" t="s">
        <v>223</v>
      </c>
      <c r="T127" s="30"/>
      <c r="U127" s="36">
        <v>0</v>
      </c>
      <c r="V127" s="95">
        <v>100</v>
      </c>
      <c r="W127" s="30"/>
      <c r="X127" s="94" t="s">
        <v>203</v>
      </c>
      <c r="Y127" s="94" t="s">
        <v>55</v>
      </c>
      <c r="Z127" s="72">
        <v>100</v>
      </c>
      <c r="AA127" s="77">
        <v>1</v>
      </c>
      <c r="AB127" s="14" t="s">
        <v>224</v>
      </c>
    </row>
    <row r="128" spans="1:28" s="96" customFormat="1" ht="120">
      <c r="A128" s="30">
        <v>57</v>
      </c>
      <c r="B128" s="30" t="s">
        <v>45</v>
      </c>
      <c r="C128" s="30" t="s">
        <v>198</v>
      </c>
      <c r="D128" s="30" t="s">
        <v>198</v>
      </c>
      <c r="E128" s="30" t="s">
        <v>106</v>
      </c>
      <c r="F128" s="30"/>
      <c r="G128" s="30" t="s">
        <v>48</v>
      </c>
      <c r="H128" s="30" t="s">
        <v>48</v>
      </c>
      <c r="I128" s="30" t="s">
        <v>50</v>
      </c>
      <c r="J128" s="30" t="s">
        <v>48</v>
      </c>
      <c r="K128" s="30" t="s">
        <v>51</v>
      </c>
      <c r="L128" s="30">
        <v>0</v>
      </c>
      <c r="M128" s="30">
        <v>0</v>
      </c>
      <c r="N128" s="30">
        <v>0</v>
      </c>
      <c r="O128" s="344"/>
      <c r="P128" s="77"/>
      <c r="Q128" s="78"/>
      <c r="R128" s="30"/>
      <c r="S128" s="94" t="s">
        <v>225</v>
      </c>
      <c r="T128" s="30" t="s">
        <v>109</v>
      </c>
      <c r="U128" s="36">
        <v>0</v>
      </c>
      <c r="V128" s="95">
        <v>100</v>
      </c>
      <c r="W128" s="30" t="s">
        <v>48</v>
      </c>
      <c r="X128" s="94" t="s">
        <v>226</v>
      </c>
      <c r="Y128" s="74" t="s">
        <v>55</v>
      </c>
      <c r="Z128" s="72">
        <v>100</v>
      </c>
      <c r="AA128" s="77">
        <v>1</v>
      </c>
      <c r="AB128" s="14" t="s">
        <v>227</v>
      </c>
    </row>
    <row r="129" spans="1:28" s="96" customFormat="1" ht="75">
      <c r="A129" s="30">
        <v>58</v>
      </c>
      <c r="B129" s="30" t="s">
        <v>45</v>
      </c>
      <c r="C129" s="30" t="s">
        <v>198</v>
      </c>
      <c r="D129" s="30" t="s">
        <v>198</v>
      </c>
      <c r="E129" s="30" t="s">
        <v>106</v>
      </c>
      <c r="F129" s="30"/>
      <c r="G129" s="30" t="s">
        <v>48</v>
      </c>
      <c r="H129" s="30" t="s">
        <v>48</v>
      </c>
      <c r="I129" s="30" t="s">
        <v>50</v>
      </c>
      <c r="J129" s="30" t="s">
        <v>48</v>
      </c>
      <c r="K129" s="30" t="s">
        <v>51</v>
      </c>
      <c r="L129" s="30">
        <v>0</v>
      </c>
      <c r="M129" s="30">
        <v>0</v>
      </c>
      <c r="N129" s="30">
        <v>0</v>
      </c>
      <c r="O129" s="344"/>
      <c r="P129" s="77"/>
      <c r="Q129" s="78"/>
      <c r="R129" s="30"/>
      <c r="S129" s="94" t="s">
        <v>228</v>
      </c>
      <c r="T129" s="30"/>
      <c r="U129" s="36">
        <v>0</v>
      </c>
      <c r="V129" s="95">
        <v>100</v>
      </c>
      <c r="W129" s="30"/>
      <c r="X129" s="94" t="s">
        <v>203</v>
      </c>
      <c r="Y129" s="94" t="s">
        <v>55</v>
      </c>
      <c r="Z129" s="72">
        <v>75</v>
      </c>
      <c r="AA129" s="77">
        <v>0.75</v>
      </c>
      <c r="AB129" s="14" t="s">
        <v>1394</v>
      </c>
    </row>
    <row r="130" spans="1:28" s="96" customFormat="1" ht="207" customHeight="1">
      <c r="A130" s="30">
        <v>59</v>
      </c>
      <c r="B130" s="30" t="s">
        <v>45</v>
      </c>
      <c r="C130" s="30" t="s">
        <v>198</v>
      </c>
      <c r="D130" s="30" t="s">
        <v>198</v>
      </c>
      <c r="E130" s="30" t="s">
        <v>106</v>
      </c>
      <c r="F130" s="30"/>
      <c r="G130" s="30" t="s">
        <v>48</v>
      </c>
      <c r="H130" s="30" t="s">
        <v>48</v>
      </c>
      <c r="I130" s="30" t="s">
        <v>50</v>
      </c>
      <c r="J130" s="30" t="s">
        <v>48</v>
      </c>
      <c r="K130" s="30" t="s">
        <v>51</v>
      </c>
      <c r="L130" s="30">
        <v>0</v>
      </c>
      <c r="M130" s="30">
        <v>0</v>
      </c>
      <c r="N130" s="30">
        <v>0</v>
      </c>
      <c r="O130" s="344"/>
      <c r="P130" s="77"/>
      <c r="Q130" s="78"/>
      <c r="R130" s="30"/>
      <c r="S130" s="94" t="s">
        <v>229</v>
      </c>
      <c r="T130" s="30" t="s">
        <v>109</v>
      </c>
      <c r="U130" s="36">
        <v>0</v>
      </c>
      <c r="V130" s="99">
        <v>100</v>
      </c>
      <c r="W130" s="30" t="s">
        <v>48</v>
      </c>
      <c r="X130" s="94" t="s">
        <v>230</v>
      </c>
      <c r="Y130" s="94" t="s">
        <v>55</v>
      </c>
      <c r="Z130" s="72">
        <v>100</v>
      </c>
      <c r="AA130" s="77">
        <v>1</v>
      </c>
      <c r="AB130" s="14" t="s">
        <v>1395</v>
      </c>
    </row>
    <row r="131" spans="1:28" s="96" customFormat="1" ht="105">
      <c r="A131" s="30">
        <v>60</v>
      </c>
      <c r="B131" s="30" t="s">
        <v>45</v>
      </c>
      <c r="C131" s="30" t="s">
        <v>198</v>
      </c>
      <c r="D131" s="30" t="s">
        <v>198</v>
      </c>
      <c r="E131" s="30" t="s">
        <v>106</v>
      </c>
      <c r="F131" s="30"/>
      <c r="G131" s="30" t="s">
        <v>48</v>
      </c>
      <c r="H131" s="30" t="s">
        <v>48</v>
      </c>
      <c r="I131" s="30" t="s">
        <v>50</v>
      </c>
      <c r="J131" s="30" t="s">
        <v>48</v>
      </c>
      <c r="K131" s="30" t="s">
        <v>51</v>
      </c>
      <c r="L131" s="30">
        <v>0</v>
      </c>
      <c r="M131" s="30">
        <v>0</v>
      </c>
      <c r="N131" s="30">
        <v>0</v>
      </c>
      <c r="O131" s="344"/>
      <c r="P131" s="77"/>
      <c r="Q131" s="78"/>
      <c r="R131" s="30"/>
      <c r="S131" s="94" t="s">
        <v>231</v>
      </c>
      <c r="T131" s="30" t="s">
        <v>109</v>
      </c>
      <c r="U131" s="36">
        <v>0</v>
      </c>
      <c r="V131" s="99">
        <v>100</v>
      </c>
      <c r="W131" s="30" t="s">
        <v>48</v>
      </c>
      <c r="X131" s="94" t="s">
        <v>230</v>
      </c>
      <c r="Y131" s="94" t="s">
        <v>232</v>
      </c>
      <c r="Z131" s="72">
        <v>0</v>
      </c>
      <c r="AA131" s="77">
        <v>0</v>
      </c>
      <c r="AB131" s="14" t="s">
        <v>1396</v>
      </c>
    </row>
    <row r="132" spans="1:28" s="96" customFormat="1" ht="120">
      <c r="A132" s="30">
        <v>61</v>
      </c>
      <c r="B132" s="30" t="s">
        <v>45</v>
      </c>
      <c r="C132" s="30" t="s">
        <v>198</v>
      </c>
      <c r="D132" s="30" t="s">
        <v>198</v>
      </c>
      <c r="E132" s="30" t="s">
        <v>106</v>
      </c>
      <c r="F132" s="30"/>
      <c r="G132" s="30" t="s">
        <v>48</v>
      </c>
      <c r="H132" s="30" t="s">
        <v>48</v>
      </c>
      <c r="I132" s="30" t="s">
        <v>50</v>
      </c>
      <c r="J132" s="30" t="s">
        <v>48</v>
      </c>
      <c r="K132" s="30" t="s">
        <v>51</v>
      </c>
      <c r="L132" s="30">
        <v>0</v>
      </c>
      <c r="M132" s="30">
        <v>0</v>
      </c>
      <c r="N132" s="30">
        <v>0</v>
      </c>
      <c r="O132" s="344"/>
      <c r="P132" s="77"/>
      <c r="Q132" s="78"/>
      <c r="R132" s="30"/>
      <c r="S132" s="94" t="s">
        <v>233</v>
      </c>
      <c r="T132" s="30" t="s">
        <v>109</v>
      </c>
      <c r="U132" s="36">
        <v>0</v>
      </c>
      <c r="V132" s="99">
        <v>100</v>
      </c>
      <c r="W132" s="30" t="s">
        <v>48</v>
      </c>
      <c r="X132" s="94" t="s">
        <v>230</v>
      </c>
      <c r="Y132" s="94" t="s">
        <v>232</v>
      </c>
      <c r="Z132" s="72">
        <v>83</v>
      </c>
      <c r="AA132" s="77">
        <v>0.83</v>
      </c>
      <c r="AB132" s="14" t="s">
        <v>1397</v>
      </c>
    </row>
    <row r="133" spans="1:28" s="96" customFormat="1" ht="30">
      <c r="A133" s="30">
        <v>62</v>
      </c>
      <c r="B133" s="30" t="s">
        <v>45</v>
      </c>
      <c r="C133" s="30" t="s">
        <v>198</v>
      </c>
      <c r="D133" s="30" t="s">
        <v>198</v>
      </c>
      <c r="E133" s="30" t="s">
        <v>106</v>
      </c>
      <c r="F133" s="30"/>
      <c r="G133" s="30" t="s">
        <v>48</v>
      </c>
      <c r="H133" s="30" t="s">
        <v>48</v>
      </c>
      <c r="I133" s="30" t="s">
        <v>50</v>
      </c>
      <c r="J133" s="30" t="s">
        <v>48</v>
      </c>
      <c r="K133" s="30" t="s">
        <v>51</v>
      </c>
      <c r="L133" s="30">
        <v>0</v>
      </c>
      <c r="M133" s="30">
        <v>0</v>
      </c>
      <c r="N133" s="30">
        <v>0</v>
      </c>
      <c r="O133" s="346"/>
      <c r="P133" s="351"/>
      <c r="Q133" s="78"/>
      <c r="R133" s="30"/>
      <c r="S133" s="94"/>
      <c r="T133" s="30"/>
      <c r="U133" s="36"/>
      <c r="V133" s="36"/>
      <c r="W133" s="30"/>
      <c r="X133" s="94"/>
      <c r="Y133" s="94"/>
      <c r="Z133" s="12"/>
      <c r="AA133" s="352"/>
      <c r="AB133" s="14"/>
    </row>
    <row r="134" spans="1:28" s="96" customFormat="1" ht="30">
      <c r="A134" s="30">
        <v>63</v>
      </c>
      <c r="B134" s="30" t="s">
        <v>45</v>
      </c>
      <c r="C134" s="30" t="s">
        <v>198</v>
      </c>
      <c r="D134" s="30" t="s">
        <v>198</v>
      </c>
      <c r="E134" s="30" t="s">
        <v>106</v>
      </c>
      <c r="F134" s="30"/>
      <c r="G134" s="30" t="s">
        <v>48</v>
      </c>
      <c r="H134" s="30" t="s">
        <v>48</v>
      </c>
      <c r="I134" s="30" t="s">
        <v>50</v>
      </c>
      <c r="J134" s="30" t="s">
        <v>48</v>
      </c>
      <c r="K134" s="30" t="s">
        <v>51</v>
      </c>
      <c r="L134" s="30">
        <v>0</v>
      </c>
      <c r="M134" s="30">
        <v>0</v>
      </c>
      <c r="N134" s="30">
        <v>0</v>
      </c>
      <c r="O134" s="346"/>
      <c r="P134" s="351"/>
      <c r="Q134" s="78"/>
      <c r="R134" s="30"/>
      <c r="S134" s="94"/>
      <c r="T134" s="30"/>
      <c r="U134" s="36"/>
      <c r="V134" s="36"/>
      <c r="W134" s="30"/>
      <c r="X134" s="94"/>
      <c r="Y134" s="94"/>
      <c r="Z134" s="12"/>
      <c r="AA134" s="352"/>
      <c r="AB134" s="14"/>
    </row>
    <row r="135" spans="1:28" s="96" customFormat="1" ht="30">
      <c r="A135" s="30">
        <v>64</v>
      </c>
      <c r="B135" s="30" t="s">
        <v>45</v>
      </c>
      <c r="C135" s="30" t="s">
        <v>198</v>
      </c>
      <c r="D135" s="30" t="s">
        <v>198</v>
      </c>
      <c r="E135" s="30" t="s">
        <v>106</v>
      </c>
      <c r="F135" s="30"/>
      <c r="G135" s="30" t="s">
        <v>48</v>
      </c>
      <c r="H135" s="30" t="s">
        <v>48</v>
      </c>
      <c r="I135" s="30" t="s">
        <v>50</v>
      </c>
      <c r="J135" s="30" t="s">
        <v>48</v>
      </c>
      <c r="K135" s="30" t="s">
        <v>51</v>
      </c>
      <c r="L135" s="30">
        <v>0</v>
      </c>
      <c r="M135" s="30">
        <v>0</v>
      </c>
      <c r="N135" s="30">
        <v>0</v>
      </c>
      <c r="O135" s="346"/>
      <c r="P135" s="351"/>
      <c r="Q135" s="78"/>
      <c r="R135" s="30"/>
      <c r="S135" s="94"/>
      <c r="T135" s="30"/>
      <c r="U135" s="36"/>
      <c r="V135" s="36"/>
      <c r="W135" s="30"/>
      <c r="X135" s="94"/>
      <c r="Y135" s="94"/>
      <c r="Z135" s="12"/>
      <c r="AA135" s="352"/>
      <c r="AB135" s="14"/>
    </row>
    <row r="136" spans="1:28" s="96" customFormat="1" ht="30">
      <c r="A136" s="30">
        <v>65</v>
      </c>
      <c r="B136" s="30" t="s">
        <v>45</v>
      </c>
      <c r="C136" s="30" t="s">
        <v>198</v>
      </c>
      <c r="D136" s="30" t="s">
        <v>198</v>
      </c>
      <c r="E136" s="30" t="s">
        <v>106</v>
      </c>
      <c r="F136" s="30"/>
      <c r="G136" s="30" t="s">
        <v>48</v>
      </c>
      <c r="H136" s="30" t="s">
        <v>48</v>
      </c>
      <c r="I136" s="30" t="s">
        <v>50</v>
      </c>
      <c r="J136" s="30" t="s">
        <v>48</v>
      </c>
      <c r="K136" s="30" t="s">
        <v>51</v>
      </c>
      <c r="L136" s="30">
        <v>0</v>
      </c>
      <c r="M136" s="30">
        <v>0</v>
      </c>
      <c r="N136" s="30">
        <v>0</v>
      </c>
      <c r="O136" s="346"/>
      <c r="P136" s="351"/>
      <c r="Q136" s="78"/>
      <c r="R136" s="30"/>
      <c r="S136" s="94"/>
      <c r="T136" s="30"/>
      <c r="U136" s="36"/>
      <c r="V136" s="36"/>
      <c r="W136" s="30"/>
      <c r="X136" s="94"/>
      <c r="Y136" s="94"/>
      <c r="Z136" s="12"/>
      <c r="AA136" s="352"/>
      <c r="AB136" s="14"/>
    </row>
    <row r="137" spans="1:28" s="96" customFormat="1" ht="30">
      <c r="A137" s="30">
        <v>66</v>
      </c>
      <c r="B137" s="30" t="s">
        <v>45</v>
      </c>
      <c r="C137" s="30" t="s">
        <v>198</v>
      </c>
      <c r="D137" s="30" t="s">
        <v>198</v>
      </c>
      <c r="E137" s="30" t="s">
        <v>106</v>
      </c>
      <c r="F137" s="30"/>
      <c r="G137" s="30" t="s">
        <v>48</v>
      </c>
      <c r="H137" s="30" t="s">
        <v>48</v>
      </c>
      <c r="I137" s="30" t="s">
        <v>50</v>
      </c>
      <c r="J137" s="30" t="s">
        <v>48</v>
      </c>
      <c r="K137" s="30" t="s">
        <v>51</v>
      </c>
      <c r="L137" s="30">
        <v>0</v>
      </c>
      <c r="M137" s="30">
        <v>0</v>
      </c>
      <c r="N137" s="30">
        <v>0</v>
      </c>
      <c r="O137" s="346"/>
      <c r="P137" s="351"/>
      <c r="Q137" s="78"/>
      <c r="R137" s="30"/>
      <c r="S137" s="94"/>
      <c r="T137" s="30"/>
      <c r="U137" s="36"/>
      <c r="V137" s="36"/>
      <c r="W137" s="30"/>
      <c r="X137" s="94"/>
      <c r="Y137" s="94"/>
      <c r="Z137" s="12"/>
      <c r="AA137" s="352"/>
      <c r="AB137" s="14"/>
    </row>
    <row r="138" spans="1:28" s="96" customFormat="1" ht="30">
      <c r="A138" s="30">
        <v>67</v>
      </c>
      <c r="B138" s="30" t="s">
        <v>45</v>
      </c>
      <c r="C138" s="30" t="s">
        <v>198</v>
      </c>
      <c r="D138" s="30" t="s">
        <v>198</v>
      </c>
      <c r="E138" s="30" t="s">
        <v>106</v>
      </c>
      <c r="F138" s="30"/>
      <c r="G138" s="30" t="s">
        <v>48</v>
      </c>
      <c r="H138" s="30" t="s">
        <v>48</v>
      </c>
      <c r="I138" s="30" t="s">
        <v>50</v>
      </c>
      <c r="J138" s="30" t="s">
        <v>48</v>
      </c>
      <c r="K138" s="30" t="s">
        <v>51</v>
      </c>
      <c r="L138" s="30">
        <v>0</v>
      </c>
      <c r="M138" s="30">
        <v>0</v>
      </c>
      <c r="N138" s="30">
        <v>0</v>
      </c>
      <c r="O138" s="346"/>
      <c r="P138" s="351"/>
      <c r="Q138" s="78"/>
      <c r="R138" s="30"/>
      <c r="S138" s="94"/>
      <c r="T138" s="30"/>
      <c r="U138" s="36"/>
      <c r="V138" s="36"/>
      <c r="W138" s="30"/>
      <c r="X138" s="94"/>
      <c r="Y138" s="94"/>
      <c r="Z138" s="12"/>
      <c r="AA138" s="352"/>
      <c r="AB138" s="14"/>
    </row>
    <row r="139" spans="1:28" s="96" customFormat="1" ht="30">
      <c r="A139" s="30">
        <v>68</v>
      </c>
      <c r="B139" s="30" t="s">
        <v>45</v>
      </c>
      <c r="C139" s="30" t="s">
        <v>198</v>
      </c>
      <c r="D139" s="30" t="s">
        <v>198</v>
      </c>
      <c r="E139" s="30" t="s">
        <v>106</v>
      </c>
      <c r="F139" s="30"/>
      <c r="G139" s="30" t="s">
        <v>48</v>
      </c>
      <c r="H139" s="30" t="s">
        <v>48</v>
      </c>
      <c r="I139" s="30" t="s">
        <v>50</v>
      </c>
      <c r="J139" s="30" t="s">
        <v>48</v>
      </c>
      <c r="K139" s="30" t="s">
        <v>51</v>
      </c>
      <c r="L139" s="30">
        <v>0</v>
      </c>
      <c r="M139" s="30">
        <v>0</v>
      </c>
      <c r="N139" s="30">
        <v>0</v>
      </c>
      <c r="O139" s="346"/>
      <c r="P139" s="351"/>
      <c r="Q139" s="78"/>
      <c r="R139" s="30"/>
      <c r="S139" s="94"/>
      <c r="T139" s="30"/>
      <c r="U139" s="36"/>
      <c r="V139" s="36"/>
      <c r="W139" s="30"/>
      <c r="X139" s="94"/>
      <c r="Y139" s="94"/>
      <c r="Z139" s="12"/>
      <c r="AA139" s="352"/>
      <c r="AB139" s="14"/>
    </row>
    <row r="140" spans="1:28" s="96" customFormat="1" ht="30">
      <c r="A140" s="30">
        <v>69</v>
      </c>
      <c r="B140" s="30" t="s">
        <v>45</v>
      </c>
      <c r="C140" s="30" t="s">
        <v>198</v>
      </c>
      <c r="D140" s="30" t="s">
        <v>198</v>
      </c>
      <c r="E140" s="30" t="s">
        <v>106</v>
      </c>
      <c r="F140" s="30"/>
      <c r="G140" s="30" t="s">
        <v>48</v>
      </c>
      <c r="H140" s="30" t="s">
        <v>48</v>
      </c>
      <c r="I140" s="30" t="s">
        <v>50</v>
      </c>
      <c r="J140" s="30" t="s">
        <v>48</v>
      </c>
      <c r="K140" s="30" t="s">
        <v>51</v>
      </c>
      <c r="L140" s="30">
        <v>0</v>
      </c>
      <c r="M140" s="30">
        <v>0</v>
      </c>
      <c r="N140" s="30">
        <v>0</v>
      </c>
      <c r="O140" s="346"/>
      <c r="P140" s="351"/>
      <c r="Q140" s="78"/>
      <c r="R140" s="30"/>
      <c r="S140" s="94"/>
      <c r="T140" s="30"/>
      <c r="U140" s="36"/>
      <c r="V140" s="36"/>
      <c r="W140" s="30"/>
      <c r="X140" s="94"/>
      <c r="Y140" s="94"/>
      <c r="Z140" s="12"/>
      <c r="AA140" s="352"/>
      <c r="AB140" s="14"/>
    </row>
    <row r="141" spans="1:28" s="96" customFormat="1" ht="30">
      <c r="A141" s="30">
        <v>70</v>
      </c>
      <c r="B141" s="30" t="s">
        <v>45</v>
      </c>
      <c r="C141" s="30" t="s">
        <v>198</v>
      </c>
      <c r="D141" s="30" t="s">
        <v>198</v>
      </c>
      <c r="E141" s="30" t="s">
        <v>106</v>
      </c>
      <c r="F141" s="30"/>
      <c r="G141" s="30" t="s">
        <v>48</v>
      </c>
      <c r="H141" s="30" t="s">
        <v>48</v>
      </c>
      <c r="I141" s="30" t="s">
        <v>50</v>
      </c>
      <c r="J141" s="30" t="s">
        <v>48</v>
      </c>
      <c r="K141" s="30" t="s">
        <v>51</v>
      </c>
      <c r="L141" s="30">
        <v>0</v>
      </c>
      <c r="M141" s="30">
        <v>0</v>
      </c>
      <c r="N141" s="30">
        <v>0</v>
      </c>
      <c r="O141" s="346"/>
      <c r="P141" s="351"/>
      <c r="Q141" s="78"/>
      <c r="R141" s="30"/>
      <c r="S141" s="94"/>
      <c r="T141" s="30"/>
      <c r="U141" s="36"/>
      <c r="V141" s="36"/>
      <c r="W141" s="30"/>
      <c r="X141" s="94"/>
      <c r="Y141" s="94"/>
      <c r="Z141" s="12"/>
      <c r="AA141" s="352"/>
      <c r="AB141" s="14"/>
    </row>
    <row r="142" spans="1:28" s="96" customFormat="1" ht="30">
      <c r="A142" s="30">
        <v>71</v>
      </c>
      <c r="B142" s="30" t="s">
        <v>45</v>
      </c>
      <c r="C142" s="30" t="s">
        <v>198</v>
      </c>
      <c r="D142" s="30" t="s">
        <v>198</v>
      </c>
      <c r="E142" s="30" t="s">
        <v>106</v>
      </c>
      <c r="F142" s="30"/>
      <c r="G142" s="30" t="s">
        <v>48</v>
      </c>
      <c r="H142" s="30" t="s">
        <v>48</v>
      </c>
      <c r="I142" s="30" t="s">
        <v>50</v>
      </c>
      <c r="J142" s="30" t="s">
        <v>48</v>
      </c>
      <c r="K142" s="30" t="s">
        <v>51</v>
      </c>
      <c r="L142" s="30">
        <v>0</v>
      </c>
      <c r="M142" s="30">
        <v>0</v>
      </c>
      <c r="N142" s="30">
        <v>0</v>
      </c>
      <c r="O142" s="346"/>
      <c r="P142" s="351"/>
      <c r="Q142" s="78"/>
      <c r="R142" s="30"/>
      <c r="S142" s="94"/>
      <c r="T142" s="30"/>
      <c r="U142" s="36"/>
      <c r="V142" s="36"/>
      <c r="W142" s="30"/>
      <c r="X142" s="94"/>
      <c r="Y142" s="94"/>
      <c r="Z142" s="12"/>
      <c r="AA142" s="352"/>
      <c r="AB142" s="14"/>
    </row>
    <row r="143" spans="1:28" s="96" customFormat="1" ht="30">
      <c r="A143" s="30">
        <v>72</v>
      </c>
      <c r="B143" s="30" t="s">
        <v>45</v>
      </c>
      <c r="C143" s="30" t="s">
        <v>198</v>
      </c>
      <c r="D143" s="30" t="s">
        <v>198</v>
      </c>
      <c r="E143" s="30" t="s">
        <v>106</v>
      </c>
      <c r="F143" s="30"/>
      <c r="G143" s="30" t="s">
        <v>48</v>
      </c>
      <c r="H143" s="30" t="s">
        <v>48</v>
      </c>
      <c r="I143" s="30" t="s">
        <v>50</v>
      </c>
      <c r="J143" s="30" t="s">
        <v>48</v>
      </c>
      <c r="K143" s="30" t="s">
        <v>51</v>
      </c>
      <c r="L143" s="30">
        <v>0</v>
      </c>
      <c r="M143" s="30">
        <v>0</v>
      </c>
      <c r="N143" s="30">
        <v>0</v>
      </c>
      <c r="O143" s="346"/>
      <c r="P143" s="351"/>
      <c r="Q143" s="78"/>
      <c r="R143" s="30"/>
      <c r="S143" s="94"/>
      <c r="T143" s="30"/>
      <c r="U143" s="36"/>
      <c r="V143" s="36"/>
      <c r="W143" s="30"/>
      <c r="X143" s="94"/>
      <c r="Y143" s="94"/>
      <c r="Z143" s="12"/>
      <c r="AA143" s="352"/>
      <c r="AB143" s="14"/>
    </row>
    <row r="144" spans="1:28" s="96" customFormat="1" ht="30">
      <c r="A144" s="30">
        <v>73</v>
      </c>
      <c r="B144" s="30" t="s">
        <v>45</v>
      </c>
      <c r="C144" s="30" t="s">
        <v>198</v>
      </c>
      <c r="D144" s="30" t="s">
        <v>198</v>
      </c>
      <c r="E144" s="30" t="s">
        <v>106</v>
      </c>
      <c r="F144" s="30"/>
      <c r="G144" s="30" t="s">
        <v>48</v>
      </c>
      <c r="H144" s="30" t="s">
        <v>48</v>
      </c>
      <c r="I144" s="30" t="s">
        <v>50</v>
      </c>
      <c r="J144" s="30" t="s">
        <v>48</v>
      </c>
      <c r="K144" s="30" t="s">
        <v>51</v>
      </c>
      <c r="L144" s="30">
        <v>0</v>
      </c>
      <c r="M144" s="30">
        <v>0</v>
      </c>
      <c r="N144" s="30">
        <v>0</v>
      </c>
      <c r="O144" s="346"/>
      <c r="P144" s="351"/>
      <c r="Q144" s="78"/>
      <c r="R144" s="30"/>
      <c r="S144" s="94"/>
      <c r="T144" s="30"/>
      <c r="U144" s="36"/>
      <c r="V144" s="36"/>
      <c r="W144" s="30"/>
      <c r="X144" s="94"/>
      <c r="Y144" s="94"/>
      <c r="Z144" s="12"/>
      <c r="AA144" s="352"/>
      <c r="AB144" s="14"/>
    </row>
    <row r="145" spans="1:28" s="96" customFormat="1" ht="30">
      <c r="A145" s="30">
        <v>74</v>
      </c>
      <c r="B145" s="30" t="s">
        <v>45</v>
      </c>
      <c r="C145" s="30" t="s">
        <v>198</v>
      </c>
      <c r="D145" s="30" t="s">
        <v>198</v>
      </c>
      <c r="E145" s="30" t="s">
        <v>106</v>
      </c>
      <c r="F145" s="30"/>
      <c r="G145" s="30" t="s">
        <v>48</v>
      </c>
      <c r="H145" s="30" t="s">
        <v>48</v>
      </c>
      <c r="I145" s="30" t="s">
        <v>50</v>
      </c>
      <c r="J145" s="30" t="s">
        <v>48</v>
      </c>
      <c r="K145" s="30" t="s">
        <v>51</v>
      </c>
      <c r="L145" s="30">
        <v>0</v>
      </c>
      <c r="M145" s="30">
        <v>0</v>
      </c>
      <c r="N145" s="30">
        <v>0</v>
      </c>
      <c r="O145" s="346"/>
      <c r="P145" s="351"/>
      <c r="Q145" s="78"/>
      <c r="R145" s="30"/>
      <c r="S145" s="94"/>
      <c r="T145" s="30"/>
      <c r="U145" s="36"/>
      <c r="V145" s="36"/>
      <c r="W145" s="30"/>
      <c r="X145" s="94"/>
      <c r="Y145" s="94"/>
      <c r="Z145" s="12"/>
      <c r="AA145" s="352"/>
      <c r="AB145" s="14"/>
    </row>
    <row r="146" spans="1:28" s="96" customFormat="1" ht="30">
      <c r="A146" s="30">
        <v>75</v>
      </c>
      <c r="B146" s="30" t="s">
        <v>45</v>
      </c>
      <c r="C146" s="30" t="s">
        <v>198</v>
      </c>
      <c r="D146" s="30" t="s">
        <v>198</v>
      </c>
      <c r="E146" s="30" t="s">
        <v>106</v>
      </c>
      <c r="F146" s="30"/>
      <c r="G146" s="30" t="s">
        <v>48</v>
      </c>
      <c r="H146" s="30" t="s">
        <v>48</v>
      </c>
      <c r="I146" s="30" t="s">
        <v>50</v>
      </c>
      <c r="J146" s="30" t="s">
        <v>48</v>
      </c>
      <c r="K146" s="30" t="s">
        <v>51</v>
      </c>
      <c r="L146" s="30">
        <v>0</v>
      </c>
      <c r="M146" s="30">
        <v>0</v>
      </c>
      <c r="N146" s="30">
        <v>0</v>
      </c>
      <c r="O146" s="346"/>
      <c r="P146" s="351"/>
      <c r="Q146" s="78"/>
      <c r="R146" s="30"/>
      <c r="S146" s="94"/>
      <c r="T146" s="30"/>
      <c r="U146" s="36"/>
      <c r="V146" s="36"/>
      <c r="W146" s="30"/>
      <c r="X146" s="94"/>
      <c r="Y146" s="94"/>
      <c r="Z146" s="12"/>
      <c r="AA146" s="352"/>
      <c r="AB146" s="14"/>
    </row>
    <row r="147" spans="1:28" s="96" customFormat="1" ht="30">
      <c r="A147" s="30">
        <v>76</v>
      </c>
      <c r="B147" s="30" t="s">
        <v>45</v>
      </c>
      <c r="C147" s="30" t="s">
        <v>198</v>
      </c>
      <c r="D147" s="30" t="s">
        <v>198</v>
      </c>
      <c r="E147" s="30" t="s">
        <v>106</v>
      </c>
      <c r="F147" s="30"/>
      <c r="G147" s="30" t="s">
        <v>48</v>
      </c>
      <c r="H147" s="30" t="s">
        <v>48</v>
      </c>
      <c r="I147" s="30" t="s">
        <v>50</v>
      </c>
      <c r="J147" s="30" t="s">
        <v>48</v>
      </c>
      <c r="K147" s="30" t="s">
        <v>51</v>
      </c>
      <c r="L147" s="30">
        <v>0</v>
      </c>
      <c r="M147" s="30">
        <v>0</v>
      </c>
      <c r="N147" s="30">
        <v>0</v>
      </c>
      <c r="O147" s="346"/>
      <c r="P147" s="351"/>
      <c r="Q147" s="78"/>
      <c r="R147" s="30"/>
      <c r="S147" s="94"/>
      <c r="T147" s="30"/>
      <c r="U147" s="36"/>
      <c r="V147" s="36"/>
      <c r="W147" s="30"/>
      <c r="X147" s="94"/>
      <c r="Y147" s="94"/>
      <c r="Z147" s="12"/>
      <c r="AA147" s="352"/>
      <c r="AB147" s="14"/>
    </row>
    <row r="148" spans="1:28" s="96" customFormat="1" ht="30">
      <c r="A148" s="30">
        <v>77</v>
      </c>
      <c r="B148" s="30" t="s">
        <v>45</v>
      </c>
      <c r="C148" s="30" t="s">
        <v>198</v>
      </c>
      <c r="D148" s="30" t="s">
        <v>198</v>
      </c>
      <c r="E148" s="30" t="s">
        <v>106</v>
      </c>
      <c r="F148" s="30"/>
      <c r="G148" s="30" t="s">
        <v>48</v>
      </c>
      <c r="H148" s="30" t="s">
        <v>48</v>
      </c>
      <c r="I148" s="30" t="s">
        <v>50</v>
      </c>
      <c r="J148" s="30" t="s">
        <v>48</v>
      </c>
      <c r="K148" s="30" t="s">
        <v>51</v>
      </c>
      <c r="L148" s="30">
        <v>0</v>
      </c>
      <c r="M148" s="30">
        <v>0</v>
      </c>
      <c r="N148" s="30">
        <v>0</v>
      </c>
      <c r="O148" s="346"/>
      <c r="P148" s="351"/>
      <c r="Q148" s="78"/>
      <c r="R148" s="30"/>
      <c r="S148" s="94"/>
      <c r="T148" s="30"/>
      <c r="U148" s="36"/>
      <c r="V148" s="36"/>
      <c r="W148" s="30"/>
      <c r="X148" s="94"/>
      <c r="Y148" s="94"/>
      <c r="Z148" s="12"/>
      <c r="AA148" s="352"/>
      <c r="AB148" s="14"/>
    </row>
    <row r="149" spans="1:28" s="96" customFormat="1" ht="30">
      <c r="A149" s="30">
        <v>78</v>
      </c>
      <c r="B149" s="30" t="s">
        <v>45</v>
      </c>
      <c r="C149" s="30" t="s">
        <v>198</v>
      </c>
      <c r="D149" s="30" t="s">
        <v>198</v>
      </c>
      <c r="E149" s="30" t="s">
        <v>106</v>
      </c>
      <c r="F149" s="30"/>
      <c r="G149" s="30" t="s">
        <v>48</v>
      </c>
      <c r="H149" s="30" t="s">
        <v>48</v>
      </c>
      <c r="I149" s="30" t="s">
        <v>50</v>
      </c>
      <c r="J149" s="30" t="s">
        <v>48</v>
      </c>
      <c r="K149" s="30" t="s">
        <v>51</v>
      </c>
      <c r="L149" s="30">
        <v>0</v>
      </c>
      <c r="M149" s="30">
        <v>0</v>
      </c>
      <c r="N149" s="30">
        <v>0</v>
      </c>
      <c r="O149" s="346"/>
      <c r="P149" s="351"/>
      <c r="Q149" s="78"/>
      <c r="R149" s="30"/>
      <c r="S149" s="94"/>
      <c r="T149" s="30"/>
      <c r="U149" s="36"/>
      <c r="V149" s="36"/>
      <c r="W149" s="30"/>
      <c r="X149" s="94"/>
      <c r="Y149" s="94"/>
      <c r="Z149" s="12"/>
      <c r="AA149" s="352"/>
      <c r="AB149" s="14"/>
    </row>
    <row r="150" spans="1:28" s="96" customFormat="1" ht="30">
      <c r="A150" s="30">
        <v>79</v>
      </c>
      <c r="B150" s="30" t="s">
        <v>45</v>
      </c>
      <c r="C150" s="30" t="s">
        <v>198</v>
      </c>
      <c r="D150" s="30" t="s">
        <v>198</v>
      </c>
      <c r="E150" s="30" t="s">
        <v>106</v>
      </c>
      <c r="F150" s="30"/>
      <c r="G150" s="30" t="s">
        <v>48</v>
      </c>
      <c r="H150" s="30"/>
      <c r="I150" s="30"/>
      <c r="J150" s="30"/>
      <c r="K150" s="30"/>
      <c r="L150" s="30"/>
      <c r="M150" s="30"/>
      <c r="N150" s="30"/>
      <c r="O150" s="12"/>
      <c r="P150" s="352"/>
      <c r="Q150" s="14"/>
      <c r="R150" s="30"/>
      <c r="S150" s="94"/>
      <c r="T150" s="30"/>
      <c r="U150" s="36"/>
      <c r="V150" s="36"/>
      <c r="W150" s="30"/>
      <c r="X150" s="94"/>
      <c r="Y150" s="94"/>
      <c r="Z150" s="12"/>
      <c r="AA150" s="352"/>
      <c r="AB150" s="14"/>
    </row>
    <row r="151" spans="1:28" s="96" customFormat="1" ht="30">
      <c r="A151" s="30">
        <v>80</v>
      </c>
      <c r="B151" s="30" t="s">
        <v>45</v>
      </c>
      <c r="C151" s="30" t="s">
        <v>198</v>
      </c>
      <c r="D151" s="30" t="s">
        <v>198</v>
      </c>
      <c r="E151" s="30" t="s">
        <v>106</v>
      </c>
      <c r="F151" s="30"/>
      <c r="G151" s="30" t="s">
        <v>48</v>
      </c>
      <c r="H151" s="30" t="s">
        <v>48</v>
      </c>
      <c r="I151" s="30" t="s">
        <v>50</v>
      </c>
      <c r="J151" s="30" t="s">
        <v>48</v>
      </c>
      <c r="K151" s="30" t="s">
        <v>51</v>
      </c>
      <c r="L151" s="30">
        <v>0</v>
      </c>
      <c r="M151" s="30">
        <v>0</v>
      </c>
      <c r="N151" s="30">
        <v>0</v>
      </c>
      <c r="O151" s="346"/>
      <c r="P151" s="351"/>
      <c r="Q151" s="78"/>
      <c r="R151" s="30"/>
      <c r="S151" s="94"/>
      <c r="T151" s="30"/>
      <c r="U151" s="36"/>
      <c r="V151" s="36"/>
      <c r="W151" s="30"/>
      <c r="X151" s="94"/>
      <c r="Y151" s="94"/>
      <c r="Z151" s="12"/>
      <c r="AA151" s="352"/>
      <c r="AB151" s="14"/>
    </row>
    <row r="152" spans="1:28" s="96" customFormat="1" ht="45">
      <c r="A152" s="30">
        <v>81</v>
      </c>
      <c r="B152" s="30" t="s">
        <v>45</v>
      </c>
      <c r="C152" s="30" t="s">
        <v>198</v>
      </c>
      <c r="D152" s="30" t="s">
        <v>198</v>
      </c>
      <c r="E152" s="30" t="s">
        <v>106</v>
      </c>
      <c r="F152" s="30"/>
      <c r="G152" s="30" t="s">
        <v>48</v>
      </c>
      <c r="H152" s="30" t="s">
        <v>48</v>
      </c>
      <c r="I152" s="30" t="s">
        <v>50</v>
      </c>
      <c r="J152" s="30" t="s">
        <v>48</v>
      </c>
      <c r="K152" s="30" t="s">
        <v>51</v>
      </c>
      <c r="L152" s="30">
        <v>0</v>
      </c>
      <c r="M152" s="30">
        <v>0</v>
      </c>
      <c r="N152" s="30">
        <v>0</v>
      </c>
      <c r="O152" s="344"/>
      <c r="P152" s="77"/>
      <c r="Q152" s="78"/>
      <c r="R152" s="30"/>
      <c r="S152" s="94" t="s">
        <v>234</v>
      </c>
      <c r="T152" s="30" t="s">
        <v>109</v>
      </c>
      <c r="U152" s="36">
        <v>0</v>
      </c>
      <c r="V152" s="36">
        <v>120</v>
      </c>
      <c r="W152" s="30"/>
      <c r="X152" s="94" t="s">
        <v>235</v>
      </c>
      <c r="Y152" s="94" t="s">
        <v>236</v>
      </c>
      <c r="Z152" s="72">
        <v>0</v>
      </c>
      <c r="AA152" s="77">
        <v>0</v>
      </c>
      <c r="AB152" s="14"/>
    </row>
    <row r="153" spans="1:28" s="96" customFormat="1" ht="30">
      <c r="A153" s="30">
        <v>82</v>
      </c>
      <c r="B153" s="30" t="s">
        <v>45</v>
      </c>
      <c r="C153" s="30" t="s">
        <v>198</v>
      </c>
      <c r="D153" s="30" t="s">
        <v>198</v>
      </c>
      <c r="E153" s="30" t="s">
        <v>106</v>
      </c>
      <c r="F153" s="30"/>
      <c r="G153" s="30" t="s">
        <v>48</v>
      </c>
      <c r="H153" s="30" t="s">
        <v>48</v>
      </c>
      <c r="I153" s="30" t="s">
        <v>50</v>
      </c>
      <c r="J153" s="30" t="s">
        <v>48</v>
      </c>
      <c r="K153" s="30" t="s">
        <v>51</v>
      </c>
      <c r="L153" s="30">
        <v>0</v>
      </c>
      <c r="M153" s="30">
        <v>0</v>
      </c>
      <c r="N153" s="30">
        <v>0</v>
      </c>
      <c r="O153" s="346"/>
      <c r="P153" s="351"/>
      <c r="Q153" s="78"/>
      <c r="R153" s="30"/>
      <c r="S153" s="94"/>
      <c r="T153" s="30"/>
      <c r="U153" s="36"/>
      <c r="V153" s="36"/>
      <c r="W153" s="30"/>
      <c r="X153" s="94"/>
      <c r="Y153" s="94"/>
      <c r="Z153" s="12"/>
      <c r="AA153" s="352"/>
      <c r="AB153" s="14"/>
    </row>
    <row r="154" spans="1:28" s="96" customFormat="1" ht="30">
      <c r="A154" s="30">
        <v>83</v>
      </c>
      <c r="B154" s="30" t="s">
        <v>45</v>
      </c>
      <c r="C154" s="30" t="s">
        <v>198</v>
      </c>
      <c r="D154" s="30" t="s">
        <v>198</v>
      </c>
      <c r="E154" s="30" t="s">
        <v>106</v>
      </c>
      <c r="F154" s="30"/>
      <c r="G154" s="30" t="s">
        <v>48</v>
      </c>
      <c r="H154" s="30" t="s">
        <v>48</v>
      </c>
      <c r="I154" s="30" t="s">
        <v>50</v>
      </c>
      <c r="J154" s="30" t="s">
        <v>48</v>
      </c>
      <c r="K154" s="30" t="s">
        <v>51</v>
      </c>
      <c r="L154" s="30">
        <v>0</v>
      </c>
      <c r="M154" s="30">
        <v>0</v>
      </c>
      <c r="N154" s="30">
        <v>0</v>
      </c>
      <c r="O154" s="346"/>
      <c r="P154" s="351"/>
      <c r="Q154" s="78"/>
      <c r="R154" s="30"/>
      <c r="S154" s="94"/>
      <c r="T154" s="30"/>
      <c r="U154" s="36"/>
      <c r="V154" s="36"/>
      <c r="W154" s="30"/>
      <c r="X154" s="94"/>
      <c r="Y154" s="94"/>
      <c r="Z154" s="12"/>
      <c r="AA154" s="352"/>
      <c r="AB154" s="14"/>
    </row>
    <row r="155" spans="1:28" s="96" customFormat="1" ht="90">
      <c r="A155" s="30">
        <v>84</v>
      </c>
      <c r="B155" s="30" t="s">
        <v>45</v>
      </c>
      <c r="C155" s="30" t="s">
        <v>198</v>
      </c>
      <c r="D155" s="30" t="s">
        <v>198</v>
      </c>
      <c r="E155" s="30" t="s">
        <v>106</v>
      </c>
      <c r="F155" s="30"/>
      <c r="G155" s="30" t="s">
        <v>48</v>
      </c>
      <c r="H155" s="30" t="s">
        <v>48</v>
      </c>
      <c r="I155" s="30" t="s">
        <v>50</v>
      </c>
      <c r="J155" s="30" t="s">
        <v>48</v>
      </c>
      <c r="K155" s="30" t="s">
        <v>51</v>
      </c>
      <c r="L155" s="30">
        <v>0</v>
      </c>
      <c r="M155" s="30">
        <v>0</v>
      </c>
      <c r="N155" s="30">
        <v>0</v>
      </c>
      <c r="O155" s="344"/>
      <c r="P155" s="77"/>
      <c r="Q155" s="78"/>
      <c r="R155" s="30"/>
      <c r="S155" s="94" t="s">
        <v>237</v>
      </c>
      <c r="T155" s="30"/>
      <c r="U155" s="36">
        <v>0</v>
      </c>
      <c r="V155" s="95">
        <v>100</v>
      </c>
      <c r="W155" s="30"/>
      <c r="X155" s="94" t="s">
        <v>238</v>
      </c>
      <c r="Y155" s="94" t="s">
        <v>55</v>
      </c>
      <c r="Z155" s="72">
        <v>97</v>
      </c>
      <c r="AA155" s="77">
        <v>0.97</v>
      </c>
      <c r="AB155" s="14" t="s">
        <v>1398</v>
      </c>
    </row>
    <row r="156" spans="1:28" s="96" customFormat="1" ht="75">
      <c r="A156" s="30">
        <v>85</v>
      </c>
      <c r="B156" s="30" t="s">
        <v>45</v>
      </c>
      <c r="C156" s="30" t="s">
        <v>198</v>
      </c>
      <c r="D156" s="30" t="s">
        <v>198</v>
      </c>
      <c r="E156" s="30" t="s">
        <v>106</v>
      </c>
      <c r="F156" s="30"/>
      <c r="G156" s="30" t="s">
        <v>48</v>
      </c>
      <c r="H156" s="30" t="s">
        <v>48</v>
      </c>
      <c r="I156" s="30" t="s">
        <v>50</v>
      </c>
      <c r="J156" s="30" t="s">
        <v>48</v>
      </c>
      <c r="K156" s="30" t="s">
        <v>51</v>
      </c>
      <c r="L156" s="30">
        <v>0</v>
      </c>
      <c r="M156" s="30">
        <v>0</v>
      </c>
      <c r="N156" s="30">
        <v>0</v>
      </c>
      <c r="O156" s="344"/>
      <c r="P156" s="77"/>
      <c r="Q156" s="78"/>
      <c r="R156" s="30"/>
      <c r="S156" s="94" t="s">
        <v>239</v>
      </c>
      <c r="T156" s="30"/>
      <c r="U156" s="36">
        <v>0</v>
      </c>
      <c r="V156" s="95">
        <v>100</v>
      </c>
      <c r="W156" s="30"/>
      <c r="X156" s="94" t="s">
        <v>238</v>
      </c>
      <c r="Y156" s="94" t="s">
        <v>55</v>
      </c>
      <c r="Z156" s="72">
        <v>100</v>
      </c>
      <c r="AA156" s="77">
        <v>1</v>
      </c>
      <c r="AB156" s="14" t="s">
        <v>1399</v>
      </c>
    </row>
    <row r="157" spans="1:28" s="96" customFormat="1" ht="30">
      <c r="A157" s="30">
        <v>86</v>
      </c>
      <c r="B157" s="30" t="s">
        <v>45</v>
      </c>
      <c r="C157" s="30" t="s">
        <v>198</v>
      </c>
      <c r="D157" s="30" t="s">
        <v>198</v>
      </c>
      <c r="E157" s="30" t="s">
        <v>106</v>
      </c>
      <c r="F157" s="30"/>
      <c r="G157" s="30" t="s">
        <v>48</v>
      </c>
      <c r="H157" s="30" t="s">
        <v>48</v>
      </c>
      <c r="I157" s="30" t="s">
        <v>50</v>
      </c>
      <c r="J157" s="30" t="s">
        <v>48</v>
      </c>
      <c r="K157" s="30" t="s">
        <v>51</v>
      </c>
      <c r="L157" s="30">
        <v>0</v>
      </c>
      <c r="M157" s="30">
        <v>0</v>
      </c>
      <c r="N157" s="30">
        <v>0</v>
      </c>
      <c r="O157" s="346"/>
      <c r="P157" s="351"/>
      <c r="Q157" s="78"/>
      <c r="R157" s="30"/>
      <c r="S157" s="94"/>
      <c r="T157" s="30"/>
      <c r="U157" s="36"/>
      <c r="V157" s="36"/>
      <c r="W157" s="30"/>
      <c r="X157" s="94"/>
      <c r="Y157" s="94"/>
      <c r="Z157" s="12"/>
      <c r="AA157" s="352"/>
      <c r="AB157" s="14"/>
    </row>
    <row r="158" spans="1:28" s="96" customFormat="1" ht="30">
      <c r="A158" s="30">
        <v>87</v>
      </c>
      <c r="B158" s="30" t="s">
        <v>45</v>
      </c>
      <c r="C158" s="30" t="s">
        <v>198</v>
      </c>
      <c r="D158" s="30" t="s">
        <v>198</v>
      </c>
      <c r="E158" s="30" t="s">
        <v>106</v>
      </c>
      <c r="F158" s="30"/>
      <c r="G158" s="30" t="s">
        <v>48</v>
      </c>
      <c r="H158" s="30" t="s">
        <v>48</v>
      </c>
      <c r="I158" s="30" t="s">
        <v>50</v>
      </c>
      <c r="J158" s="30" t="s">
        <v>48</v>
      </c>
      <c r="K158" s="30" t="s">
        <v>51</v>
      </c>
      <c r="L158" s="30">
        <v>0</v>
      </c>
      <c r="M158" s="30">
        <v>0</v>
      </c>
      <c r="N158" s="30">
        <v>0</v>
      </c>
      <c r="O158" s="346"/>
      <c r="P158" s="351"/>
      <c r="Q158" s="78"/>
      <c r="R158" s="30"/>
      <c r="S158" s="94"/>
      <c r="T158" s="30"/>
      <c r="U158" s="36"/>
      <c r="V158" s="36"/>
      <c r="W158" s="30"/>
      <c r="X158" s="94"/>
      <c r="Y158" s="94"/>
      <c r="Z158" s="12"/>
      <c r="AA158" s="352"/>
      <c r="AB158" s="14"/>
    </row>
    <row r="159" spans="1:28" s="96" customFormat="1" ht="30">
      <c r="A159" s="30">
        <v>88</v>
      </c>
      <c r="B159" s="30" t="s">
        <v>45</v>
      </c>
      <c r="C159" s="30" t="s">
        <v>198</v>
      </c>
      <c r="D159" s="30" t="s">
        <v>198</v>
      </c>
      <c r="E159" s="30" t="s">
        <v>106</v>
      </c>
      <c r="F159" s="30"/>
      <c r="G159" s="30" t="s">
        <v>48</v>
      </c>
      <c r="H159" s="30" t="s">
        <v>48</v>
      </c>
      <c r="I159" s="30" t="s">
        <v>50</v>
      </c>
      <c r="J159" s="30" t="s">
        <v>48</v>
      </c>
      <c r="K159" s="30" t="s">
        <v>51</v>
      </c>
      <c r="L159" s="30">
        <v>0</v>
      </c>
      <c r="M159" s="30">
        <v>0</v>
      </c>
      <c r="N159" s="30">
        <v>0</v>
      </c>
      <c r="O159" s="346"/>
      <c r="P159" s="351"/>
      <c r="Q159" s="78"/>
      <c r="R159" s="30"/>
      <c r="S159" s="94"/>
      <c r="T159" s="30"/>
      <c r="U159" s="36"/>
      <c r="V159" s="36"/>
      <c r="W159" s="30"/>
      <c r="X159" s="94"/>
      <c r="Y159" s="94"/>
      <c r="Z159" s="12"/>
      <c r="AA159" s="352"/>
      <c r="AB159" s="14"/>
    </row>
    <row r="160" spans="1:28" s="96" customFormat="1" ht="30">
      <c r="A160" s="30">
        <v>89</v>
      </c>
      <c r="B160" s="30" t="s">
        <v>45</v>
      </c>
      <c r="C160" s="30" t="s">
        <v>198</v>
      </c>
      <c r="D160" s="30" t="s">
        <v>198</v>
      </c>
      <c r="E160" s="30" t="s">
        <v>106</v>
      </c>
      <c r="F160" s="30"/>
      <c r="G160" s="30" t="s">
        <v>48</v>
      </c>
      <c r="H160" s="30" t="s">
        <v>48</v>
      </c>
      <c r="I160" s="30" t="s">
        <v>50</v>
      </c>
      <c r="J160" s="30" t="s">
        <v>48</v>
      </c>
      <c r="K160" s="30" t="s">
        <v>51</v>
      </c>
      <c r="L160" s="30">
        <v>0</v>
      </c>
      <c r="M160" s="30">
        <v>0</v>
      </c>
      <c r="N160" s="30">
        <v>0</v>
      </c>
      <c r="O160" s="346"/>
      <c r="P160" s="351"/>
      <c r="Q160" s="78"/>
      <c r="R160" s="30"/>
      <c r="S160" s="94"/>
      <c r="T160" s="30"/>
      <c r="U160" s="36"/>
      <c r="V160" s="36"/>
      <c r="W160" s="30"/>
      <c r="X160" s="94"/>
      <c r="Y160" s="94"/>
      <c r="Z160" s="12"/>
      <c r="AA160" s="352"/>
      <c r="AB160" s="14"/>
    </row>
    <row r="161" spans="1:28" s="96" customFormat="1" ht="45">
      <c r="A161" s="30">
        <v>90</v>
      </c>
      <c r="B161" s="30" t="s">
        <v>45</v>
      </c>
      <c r="C161" s="30" t="s">
        <v>198</v>
      </c>
      <c r="D161" s="30" t="s">
        <v>198</v>
      </c>
      <c r="E161" s="30" t="s">
        <v>106</v>
      </c>
      <c r="F161" s="30"/>
      <c r="G161" s="30" t="s">
        <v>48</v>
      </c>
      <c r="H161" s="30" t="s">
        <v>48</v>
      </c>
      <c r="I161" s="30" t="s">
        <v>50</v>
      </c>
      <c r="J161" s="30" t="s">
        <v>48</v>
      </c>
      <c r="K161" s="30" t="s">
        <v>51</v>
      </c>
      <c r="L161" s="30">
        <v>0</v>
      </c>
      <c r="M161" s="30">
        <v>0</v>
      </c>
      <c r="N161" s="30">
        <v>0</v>
      </c>
      <c r="O161" s="344"/>
      <c r="P161" s="77"/>
      <c r="Q161" s="78"/>
      <c r="R161" s="30"/>
      <c r="S161" s="94" t="s">
        <v>240</v>
      </c>
      <c r="T161" s="30"/>
      <c r="U161" s="36">
        <v>0</v>
      </c>
      <c r="V161" s="95">
        <v>100</v>
      </c>
      <c r="W161" s="30"/>
      <c r="X161" s="94" t="s">
        <v>241</v>
      </c>
      <c r="Y161" s="94" t="s">
        <v>55</v>
      </c>
      <c r="Z161" s="72">
        <v>100</v>
      </c>
      <c r="AA161" s="77">
        <v>1</v>
      </c>
      <c r="AB161" s="14" t="s">
        <v>1400</v>
      </c>
    </row>
    <row r="162" spans="1:28" s="96" customFormat="1" ht="30">
      <c r="A162" s="30">
        <v>91</v>
      </c>
      <c r="B162" s="30" t="s">
        <v>45</v>
      </c>
      <c r="C162" s="30" t="s">
        <v>198</v>
      </c>
      <c r="D162" s="30" t="s">
        <v>198</v>
      </c>
      <c r="E162" s="30" t="s">
        <v>106</v>
      </c>
      <c r="F162" s="30"/>
      <c r="G162" s="30" t="s">
        <v>48</v>
      </c>
      <c r="H162" s="30" t="s">
        <v>48</v>
      </c>
      <c r="I162" s="30" t="s">
        <v>50</v>
      </c>
      <c r="J162" s="30" t="s">
        <v>48</v>
      </c>
      <c r="K162" s="30" t="s">
        <v>51</v>
      </c>
      <c r="L162" s="30">
        <v>0</v>
      </c>
      <c r="M162" s="30">
        <v>0</v>
      </c>
      <c r="N162" s="30">
        <v>0</v>
      </c>
      <c r="O162" s="346"/>
      <c r="P162" s="351"/>
      <c r="Q162" s="78"/>
      <c r="R162" s="30"/>
      <c r="S162" s="94"/>
      <c r="T162" s="30"/>
      <c r="U162" s="36"/>
      <c r="V162" s="36"/>
      <c r="W162" s="30"/>
      <c r="X162" s="94"/>
      <c r="Y162" s="94"/>
      <c r="Z162" s="12"/>
      <c r="AA162" s="352"/>
      <c r="AB162" s="14"/>
    </row>
    <row r="163" spans="1:28" s="96" customFormat="1" ht="30">
      <c r="A163" s="30">
        <v>92</v>
      </c>
      <c r="B163" s="30" t="s">
        <v>45</v>
      </c>
      <c r="C163" s="30" t="s">
        <v>198</v>
      </c>
      <c r="D163" s="30" t="s">
        <v>198</v>
      </c>
      <c r="E163" s="30" t="s">
        <v>106</v>
      </c>
      <c r="F163" s="30"/>
      <c r="G163" s="30" t="s">
        <v>48</v>
      </c>
      <c r="H163" s="30" t="s">
        <v>48</v>
      </c>
      <c r="I163" s="30" t="s">
        <v>50</v>
      </c>
      <c r="J163" s="30" t="s">
        <v>48</v>
      </c>
      <c r="K163" s="30" t="s">
        <v>51</v>
      </c>
      <c r="L163" s="30">
        <v>0</v>
      </c>
      <c r="M163" s="30">
        <v>0</v>
      </c>
      <c r="N163" s="30">
        <v>0</v>
      </c>
      <c r="O163" s="346"/>
      <c r="P163" s="351"/>
      <c r="Q163" s="78"/>
      <c r="R163" s="30"/>
      <c r="S163" s="94"/>
      <c r="T163" s="30"/>
      <c r="U163" s="36"/>
      <c r="V163" s="36"/>
      <c r="W163" s="30"/>
      <c r="X163" s="94"/>
      <c r="Y163" s="94"/>
      <c r="Z163" s="12"/>
      <c r="AA163" s="352"/>
      <c r="AB163" s="14"/>
    </row>
    <row r="164" spans="1:28" s="96" customFormat="1" ht="30">
      <c r="A164" s="30">
        <v>93</v>
      </c>
      <c r="B164" s="30" t="s">
        <v>45</v>
      </c>
      <c r="C164" s="30" t="s">
        <v>198</v>
      </c>
      <c r="D164" s="30" t="s">
        <v>198</v>
      </c>
      <c r="E164" s="30" t="s">
        <v>106</v>
      </c>
      <c r="F164" s="30"/>
      <c r="G164" s="30" t="s">
        <v>48</v>
      </c>
      <c r="H164" s="30" t="s">
        <v>48</v>
      </c>
      <c r="I164" s="30" t="s">
        <v>50</v>
      </c>
      <c r="J164" s="30" t="s">
        <v>48</v>
      </c>
      <c r="K164" s="30" t="s">
        <v>51</v>
      </c>
      <c r="L164" s="30">
        <v>0</v>
      </c>
      <c r="M164" s="30">
        <v>0</v>
      </c>
      <c r="N164" s="30">
        <v>0</v>
      </c>
      <c r="O164" s="346"/>
      <c r="P164" s="351"/>
      <c r="Q164" s="78"/>
      <c r="R164" s="30"/>
      <c r="S164" s="94"/>
      <c r="T164" s="30"/>
      <c r="U164" s="36"/>
      <c r="V164" s="36"/>
      <c r="W164" s="30"/>
      <c r="X164" s="94"/>
      <c r="Y164" s="94"/>
      <c r="Z164" s="12"/>
      <c r="AA164" s="352"/>
      <c r="AB164" s="14"/>
    </row>
    <row r="165" spans="1:28" s="96" customFormat="1" ht="30">
      <c r="A165" s="30">
        <v>94</v>
      </c>
      <c r="B165" s="30" t="s">
        <v>45</v>
      </c>
      <c r="C165" s="30" t="s">
        <v>198</v>
      </c>
      <c r="D165" s="30" t="s">
        <v>198</v>
      </c>
      <c r="E165" s="30" t="s">
        <v>106</v>
      </c>
      <c r="F165" s="30"/>
      <c r="G165" s="30" t="s">
        <v>48</v>
      </c>
      <c r="H165" s="30" t="s">
        <v>48</v>
      </c>
      <c r="I165" s="30" t="s">
        <v>50</v>
      </c>
      <c r="J165" s="30" t="s">
        <v>48</v>
      </c>
      <c r="K165" s="30" t="s">
        <v>51</v>
      </c>
      <c r="L165" s="30">
        <v>0</v>
      </c>
      <c r="M165" s="30">
        <v>0</v>
      </c>
      <c r="N165" s="30">
        <v>0</v>
      </c>
      <c r="O165" s="346"/>
      <c r="P165" s="351"/>
      <c r="Q165" s="78"/>
      <c r="R165" s="30"/>
      <c r="S165" s="94"/>
      <c r="T165" s="30"/>
      <c r="U165" s="36"/>
      <c r="V165" s="36"/>
      <c r="W165" s="30"/>
      <c r="X165" s="94"/>
      <c r="Y165" s="94"/>
      <c r="Z165" s="12"/>
      <c r="AA165" s="352"/>
      <c r="AB165" s="14"/>
    </row>
    <row r="166" spans="1:28" s="96" customFormat="1" ht="30">
      <c r="A166" s="30">
        <v>95</v>
      </c>
      <c r="B166" s="30" t="s">
        <v>45</v>
      </c>
      <c r="C166" s="30" t="s">
        <v>198</v>
      </c>
      <c r="D166" s="30" t="s">
        <v>198</v>
      </c>
      <c r="E166" s="30" t="s">
        <v>106</v>
      </c>
      <c r="F166" s="30"/>
      <c r="G166" s="30" t="s">
        <v>48</v>
      </c>
      <c r="H166" s="30" t="s">
        <v>48</v>
      </c>
      <c r="I166" s="30" t="s">
        <v>50</v>
      </c>
      <c r="J166" s="30" t="s">
        <v>48</v>
      </c>
      <c r="K166" s="30" t="s">
        <v>51</v>
      </c>
      <c r="L166" s="30">
        <v>0</v>
      </c>
      <c r="M166" s="30">
        <v>0</v>
      </c>
      <c r="N166" s="30">
        <v>0</v>
      </c>
      <c r="O166" s="346"/>
      <c r="P166" s="351"/>
      <c r="Q166" s="78"/>
      <c r="R166" s="30"/>
      <c r="S166" s="94"/>
      <c r="T166" s="30"/>
      <c r="U166" s="36"/>
      <c r="V166" s="36"/>
      <c r="W166" s="30"/>
      <c r="X166" s="94"/>
      <c r="Y166" s="94"/>
      <c r="Z166" s="12"/>
      <c r="AA166" s="352"/>
      <c r="AB166" s="14"/>
    </row>
    <row r="167" spans="1:28" s="96" customFormat="1" ht="30">
      <c r="A167" s="30">
        <v>96</v>
      </c>
      <c r="B167" s="30" t="s">
        <v>45</v>
      </c>
      <c r="C167" s="30" t="s">
        <v>198</v>
      </c>
      <c r="D167" s="30" t="s">
        <v>198</v>
      </c>
      <c r="E167" s="30" t="s">
        <v>106</v>
      </c>
      <c r="F167" s="30"/>
      <c r="G167" s="30" t="s">
        <v>48</v>
      </c>
      <c r="H167" s="30" t="s">
        <v>48</v>
      </c>
      <c r="I167" s="30" t="s">
        <v>50</v>
      </c>
      <c r="J167" s="30" t="s">
        <v>48</v>
      </c>
      <c r="K167" s="30" t="s">
        <v>51</v>
      </c>
      <c r="L167" s="30">
        <v>0</v>
      </c>
      <c r="M167" s="30">
        <v>0</v>
      </c>
      <c r="N167" s="30">
        <v>0</v>
      </c>
      <c r="O167" s="346"/>
      <c r="P167" s="351"/>
      <c r="Q167" s="78"/>
      <c r="R167" s="30"/>
      <c r="S167" s="94"/>
      <c r="T167" s="30"/>
      <c r="U167" s="36"/>
      <c r="V167" s="36"/>
      <c r="W167" s="30"/>
      <c r="X167" s="94"/>
      <c r="Y167" s="94"/>
      <c r="Z167" s="12"/>
      <c r="AA167" s="352"/>
      <c r="AB167" s="14"/>
    </row>
    <row r="168" spans="1:28" s="96" customFormat="1" ht="45">
      <c r="A168" s="30">
        <v>97</v>
      </c>
      <c r="B168" s="30" t="s">
        <v>45</v>
      </c>
      <c r="C168" s="30" t="s">
        <v>198</v>
      </c>
      <c r="D168" s="30" t="s">
        <v>198</v>
      </c>
      <c r="E168" s="30" t="s">
        <v>106</v>
      </c>
      <c r="F168" s="30"/>
      <c r="G168" s="30" t="s">
        <v>48</v>
      </c>
      <c r="H168" s="30" t="s">
        <v>48</v>
      </c>
      <c r="I168" s="30" t="s">
        <v>50</v>
      </c>
      <c r="J168" s="30" t="s">
        <v>48</v>
      </c>
      <c r="K168" s="30" t="s">
        <v>51</v>
      </c>
      <c r="L168" s="30">
        <v>0</v>
      </c>
      <c r="M168" s="30">
        <v>0</v>
      </c>
      <c r="N168" s="30">
        <v>0</v>
      </c>
      <c r="O168" s="344"/>
      <c r="P168" s="77"/>
      <c r="Q168" s="78"/>
      <c r="R168" s="30"/>
      <c r="S168" s="94" t="s">
        <v>242</v>
      </c>
      <c r="T168" s="30"/>
      <c r="U168" s="36">
        <v>0</v>
      </c>
      <c r="V168" s="95">
        <v>100</v>
      </c>
      <c r="W168" s="30"/>
      <c r="X168" s="94" t="s">
        <v>243</v>
      </c>
      <c r="Y168" s="94" t="s">
        <v>55</v>
      </c>
      <c r="Z168" s="72">
        <v>100</v>
      </c>
      <c r="AA168" s="77">
        <v>1</v>
      </c>
      <c r="AB168" s="14" t="s">
        <v>1401</v>
      </c>
    </row>
    <row r="169" spans="1:28" s="96" customFormat="1" ht="30">
      <c r="A169" s="30">
        <v>98</v>
      </c>
      <c r="B169" s="30" t="s">
        <v>45</v>
      </c>
      <c r="C169" s="30" t="s">
        <v>198</v>
      </c>
      <c r="D169" s="30" t="s">
        <v>198</v>
      </c>
      <c r="E169" s="30" t="s">
        <v>106</v>
      </c>
      <c r="F169" s="30"/>
      <c r="G169" s="30" t="s">
        <v>48</v>
      </c>
      <c r="H169" s="30" t="s">
        <v>48</v>
      </c>
      <c r="I169" s="30" t="s">
        <v>50</v>
      </c>
      <c r="J169" s="30" t="s">
        <v>48</v>
      </c>
      <c r="K169" s="30" t="s">
        <v>51</v>
      </c>
      <c r="L169" s="30">
        <v>0</v>
      </c>
      <c r="M169" s="30">
        <v>0</v>
      </c>
      <c r="N169" s="30">
        <v>0</v>
      </c>
      <c r="O169" s="346"/>
      <c r="P169" s="351"/>
      <c r="Q169" s="78"/>
      <c r="R169" s="30"/>
      <c r="S169" s="94"/>
      <c r="T169" s="30"/>
      <c r="U169" s="36"/>
      <c r="V169" s="36"/>
      <c r="W169" s="30"/>
      <c r="X169" s="94"/>
      <c r="Y169" s="94"/>
      <c r="Z169" s="12"/>
      <c r="AA169" s="352"/>
      <c r="AB169" s="14"/>
    </row>
    <row r="170" spans="1:28" s="96" customFormat="1" ht="30">
      <c r="A170" s="30">
        <v>99</v>
      </c>
      <c r="B170" s="30" t="s">
        <v>45</v>
      </c>
      <c r="C170" s="30" t="s">
        <v>198</v>
      </c>
      <c r="D170" s="30" t="s">
        <v>198</v>
      </c>
      <c r="E170" s="30" t="s">
        <v>106</v>
      </c>
      <c r="F170" s="30"/>
      <c r="G170" s="30" t="s">
        <v>48</v>
      </c>
      <c r="H170" s="30" t="s">
        <v>48</v>
      </c>
      <c r="I170" s="30" t="s">
        <v>50</v>
      </c>
      <c r="J170" s="30" t="s">
        <v>48</v>
      </c>
      <c r="K170" s="30" t="s">
        <v>51</v>
      </c>
      <c r="L170" s="30">
        <v>0</v>
      </c>
      <c r="M170" s="30">
        <v>0</v>
      </c>
      <c r="N170" s="30">
        <v>0</v>
      </c>
      <c r="O170" s="346"/>
      <c r="P170" s="351"/>
      <c r="Q170" s="78"/>
      <c r="R170" s="30"/>
      <c r="S170" s="94"/>
      <c r="T170" s="30"/>
      <c r="U170" s="36"/>
      <c r="V170" s="36"/>
      <c r="W170" s="30"/>
      <c r="X170" s="94"/>
      <c r="Y170" s="94"/>
      <c r="Z170" s="12"/>
      <c r="AA170" s="352"/>
      <c r="AB170" s="14"/>
    </row>
    <row r="171" spans="1:28" s="96" customFormat="1" ht="30">
      <c r="A171" s="30">
        <v>100</v>
      </c>
      <c r="B171" s="30" t="s">
        <v>45</v>
      </c>
      <c r="C171" s="30" t="s">
        <v>198</v>
      </c>
      <c r="D171" s="30" t="s">
        <v>198</v>
      </c>
      <c r="E171" s="30" t="s">
        <v>106</v>
      </c>
      <c r="F171" s="30"/>
      <c r="G171" s="30" t="s">
        <v>48</v>
      </c>
      <c r="H171" s="30" t="s">
        <v>48</v>
      </c>
      <c r="I171" s="30" t="s">
        <v>50</v>
      </c>
      <c r="J171" s="30" t="s">
        <v>48</v>
      </c>
      <c r="K171" s="30" t="s">
        <v>51</v>
      </c>
      <c r="L171" s="30">
        <v>0</v>
      </c>
      <c r="M171" s="30">
        <v>0</v>
      </c>
      <c r="N171" s="30">
        <v>0</v>
      </c>
      <c r="O171" s="346"/>
      <c r="P171" s="351"/>
      <c r="Q171" s="78"/>
      <c r="R171" s="30"/>
      <c r="S171" s="94"/>
      <c r="T171" s="30"/>
      <c r="U171" s="36"/>
      <c r="V171" s="36"/>
      <c r="W171" s="30"/>
      <c r="X171" s="94"/>
      <c r="Y171" s="94"/>
      <c r="Z171" s="12"/>
      <c r="AA171" s="352"/>
      <c r="AB171" s="14"/>
    </row>
    <row r="172" spans="1:28" s="96" customFormat="1" ht="30">
      <c r="A172" s="30">
        <v>101</v>
      </c>
      <c r="B172" s="30" t="s">
        <v>45</v>
      </c>
      <c r="C172" s="30" t="s">
        <v>198</v>
      </c>
      <c r="D172" s="30" t="s">
        <v>198</v>
      </c>
      <c r="E172" s="30" t="s">
        <v>106</v>
      </c>
      <c r="F172" s="30"/>
      <c r="G172" s="30" t="s">
        <v>48</v>
      </c>
      <c r="H172" s="30" t="s">
        <v>48</v>
      </c>
      <c r="I172" s="30" t="s">
        <v>50</v>
      </c>
      <c r="J172" s="30" t="s">
        <v>48</v>
      </c>
      <c r="K172" s="30" t="s">
        <v>51</v>
      </c>
      <c r="L172" s="30">
        <v>0</v>
      </c>
      <c r="M172" s="30">
        <v>0</v>
      </c>
      <c r="N172" s="30">
        <v>0</v>
      </c>
      <c r="O172" s="346"/>
      <c r="P172" s="351"/>
      <c r="Q172" s="78"/>
      <c r="R172" s="30"/>
      <c r="S172" s="94"/>
      <c r="T172" s="30"/>
      <c r="U172" s="36"/>
      <c r="V172" s="36"/>
      <c r="W172" s="30"/>
      <c r="X172" s="94"/>
      <c r="Y172" s="94"/>
      <c r="Z172" s="12"/>
      <c r="AA172" s="352"/>
      <c r="AB172" s="14"/>
    </row>
    <row r="173" spans="1:28" s="96" customFormat="1" ht="30">
      <c r="A173" s="30">
        <v>102</v>
      </c>
      <c r="B173" s="30" t="s">
        <v>45</v>
      </c>
      <c r="C173" s="30" t="s">
        <v>198</v>
      </c>
      <c r="D173" s="30" t="s">
        <v>198</v>
      </c>
      <c r="E173" s="30" t="s">
        <v>106</v>
      </c>
      <c r="F173" s="30"/>
      <c r="G173" s="30" t="s">
        <v>48</v>
      </c>
      <c r="H173" s="30" t="s">
        <v>48</v>
      </c>
      <c r="I173" s="30" t="s">
        <v>50</v>
      </c>
      <c r="J173" s="30" t="s">
        <v>48</v>
      </c>
      <c r="K173" s="30" t="s">
        <v>51</v>
      </c>
      <c r="L173" s="30">
        <v>0</v>
      </c>
      <c r="M173" s="30">
        <v>0</v>
      </c>
      <c r="N173" s="30">
        <v>0</v>
      </c>
      <c r="O173" s="346"/>
      <c r="P173" s="351"/>
      <c r="Q173" s="78"/>
      <c r="R173" s="30"/>
      <c r="S173" s="94"/>
      <c r="T173" s="30"/>
      <c r="U173" s="36"/>
      <c r="V173" s="36"/>
      <c r="W173" s="30"/>
      <c r="X173" s="94"/>
      <c r="Y173" s="94"/>
      <c r="Z173" s="12"/>
      <c r="AA173" s="352"/>
      <c r="AB173" s="14"/>
    </row>
    <row r="174" spans="1:28" s="96" customFormat="1" ht="75">
      <c r="A174" s="30">
        <v>103</v>
      </c>
      <c r="B174" s="30" t="s">
        <v>45</v>
      </c>
      <c r="C174" s="30" t="s">
        <v>198</v>
      </c>
      <c r="D174" s="30" t="s">
        <v>198</v>
      </c>
      <c r="E174" s="30" t="s">
        <v>106</v>
      </c>
      <c r="F174" s="30"/>
      <c r="G174" s="30" t="s">
        <v>48</v>
      </c>
      <c r="H174" s="30" t="s">
        <v>48</v>
      </c>
      <c r="I174" s="30" t="s">
        <v>50</v>
      </c>
      <c r="J174" s="30" t="s">
        <v>48</v>
      </c>
      <c r="K174" s="30" t="s">
        <v>51</v>
      </c>
      <c r="L174" s="30">
        <v>0</v>
      </c>
      <c r="M174" s="30">
        <v>0</v>
      </c>
      <c r="N174" s="30">
        <v>0</v>
      </c>
      <c r="O174" s="344"/>
      <c r="P174" s="77"/>
      <c r="Q174" s="78"/>
      <c r="R174" s="30"/>
      <c r="S174" s="94" t="s">
        <v>244</v>
      </c>
      <c r="T174" s="30" t="s">
        <v>109</v>
      </c>
      <c r="U174" s="36">
        <v>0</v>
      </c>
      <c r="V174" s="95">
        <v>20</v>
      </c>
      <c r="W174" s="30"/>
      <c r="X174" s="94" t="s">
        <v>245</v>
      </c>
      <c r="Y174" s="94" t="s">
        <v>55</v>
      </c>
      <c r="Z174" s="72">
        <v>11</v>
      </c>
      <c r="AA174" s="77">
        <v>0.55000000000000004</v>
      </c>
      <c r="AB174" s="14" t="s">
        <v>1402</v>
      </c>
    </row>
    <row r="175" spans="1:28" s="96" customFormat="1" ht="30">
      <c r="A175" s="30">
        <v>104</v>
      </c>
      <c r="B175" s="30" t="s">
        <v>45</v>
      </c>
      <c r="C175" s="30" t="s">
        <v>198</v>
      </c>
      <c r="D175" s="30" t="s">
        <v>198</v>
      </c>
      <c r="E175" s="30" t="s">
        <v>106</v>
      </c>
      <c r="F175" s="30"/>
      <c r="G175" s="30" t="s">
        <v>48</v>
      </c>
      <c r="H175" s="30" t="s">
        <v>48</v>
      </c>
      <c r="I175" s="30" t="s">
        <v>50</v>
      </c>
      <c r="J175" s="30" t="s">
        <v>48</v>
      </c>
      <c r="K175" s="30" t="s">
        <v>51</v>
      </c>
      <c r="L175" s="30">
        <v>0</v>
      </c>
      <c r="M175" s="30">
        <v>0</v>
      </c>
      <c r="N175" s="30">
        <v>0</v>
      </c>
      <c r="O175" s="346"/>
      <c r="P175" s="351"/>
      <c r="Q175" s="78"/>
      <c r="R175" s="30"/>
      <c r="S175" s="94"/>
      <c r="T175" s="30"/>
      <c r="U175" s="36"/>
      <c r="V175" s="36"/>
      <c r="W175" s="30"/>
      <c r="X175" s="94"/>
      <c r="Y175" s="94"/>
      <c r="Z175" s="12"/>
      <c r="AA175" s="352"/>
      <c r="AB175" s="14"/>
    </row>
    <row r="176" spans="1:28" ht="241.5" customHeight="1">
      <c r="A176" s="30">
        <v>109</v>
      </c>
      <c r="B176" s="31" t="s">
        <v>45</v>
      </c>
      <c r="C176" s="31" t="s">
        <v>246</v>
      </c>
      <c r="D176" s="31" t="s">
        <v>246</v>
      </c>
      <c r="E176" s="31" t="s">
        <v>247</v>
      </c>
      <c r="F176" s="31" t="s">
        <v>248</v>
      </c>
      <c r="G176" s="31" t="s">
        <v>48</v>
      </c>
      <c r="H176" s="35" t="s">
        <v>49</v>
      </c>
      <c r="I176" s="31" t="s">
        <v>50</v>
      </c>
      <c r="J176" s="30" t="s">
        <v>48</v>
      </c>
      <c r="K176" s="30" t="s">
        <v>51</v>
      </c>
      <c r="L176" s="30">
        <v>0</v>
      </c>
      <c r="M176" s="30">
        <v>0</v>
      </c>
      <c r="N176" s="30">
        <v>0</v>
      </c>
      <c r="O176" s="344"/>
      <c r="P176" s="77"/>
      <c r="Q176" s="78"/>
      <c r="R176" s="31" t="s">
        <v>48</v>
      </c>
      <c r="S176" s="31" t="s">
        <v>249</v>
      </c>
      <c r="T176" s="31" t="s">
        <v>250</v>
      </c>
      <c r="U176" s="36">
        <v>0</v>
      </c>
      <c r="V176" s="36">
        <v>100</v>
      </c>
      <c r="W176" s="31" t="s">
        <v>251</v>
      </c>
      <c r="X176" s="31" t="s">
        <v>252</v>
      </c>
      <c r="Y176" s="31" t="s">
        <v>55</v>
      </c>
      <c r="Z176" s="72">
        <v>100</v>
      </c>
      <c r="AA176" s="77">
        <v>1</v>
      </c>
      <c r="AB176" s="14" t="s">
        <v>1403</v>
      </c>
    </row>
    <row r="177" spans="1:28" ht="162.75" customHeight="1">
      <c r="A177" s="30">
        <v>105</v>
      </c>
      <c r="B177" s="31" t="s">
        <v>45</v>
      </c>
      <c r="C177" s="31" t="s">
        <v>246</v>
      </c>
      <c r="D177" s="31" t="s">
        <v>246</v>
      </c>
      <c r="E177" s="31" t="s">
        <v>247</v>
      </c>
      <c r="F177" s="31" t="s">
        <v>248</v>
      </c>
      <c r="G177" s="31" t="s">
        <v>48</v>
      </c>
      <c r="H177" s="35" t="s">
        <v>49</v>
      </c>
      <c r="I177" s="31" t="s">
        <v>50</v>
      </c>
      <c r="J177" s="30" t="s">
        <v>48</v>
      </c>
      <c r="K177" s="30" t="s">
        <v>51</v>
      </c>
      <c r="L177" s="30">
        <v>0</v>
      </c>
      <c r="M177" s="30">
        <v>0</v>
      </c>
      <c r="N177" s="30">
        <v>0</v>
      </c>
      <c r="O177" s="344"/>
      <c r="P177" s="77"/>
      <c r="Q177" s="78"/>
      <c r="R177" s="31" t="s">
        <v>48</v>
      </c>
      <c r="S177" s="31" t="s">
        <v>255</v>
      </c>
      <c r="T177" s="31" t="s">
        <v>250</v>
      </c>
      <c r="U177" s="36">
        <v>0</v>
      </c>
      <c r="V177" s="36">
        <v>2</v>
      </c>
      <c r="W177" s="31" t="s">
        <v>251</v>
      </c>
      <c r="X177" s="31" t="s">
        <v>256</v>
      </c>
      <c r="Y177" s="31" t="s">
        <v>232</v>
      </c>
      <c r="Z177" s="72">
        <v>2</v>
      </c>
      <c r="AA177" s="77">
        <v>1</v>
      </c>
      <c r="AB177" s="14" t="s">
        <v>1404</v>
      </c>
    </row>
    <row r="178" spans="1:28" ht="162.75" customHeight="1">
      <c r="A178" s="74" t="s">
        <v>257</v>
      </c>
      <c r="B178" s="31" t="s">
        <v>45</v>
      </c>
      <c r="C178" s="31" t="s">
        <v>246</v>
      </c>
      <c r="D178" s="31" t="s">
        <v>246</v>
      </c>
      <c r="E178" s="31" t="s">
        <v>247</v>
      </c>
      <c r="F178" s="31" t="s">
        <v>248</v>
      </c>
      <c r="G178" s="31" t="s">
        <v>48</v>
      </c>
      <c r="H178" s="35" t="s">
        <v>49</v>
      </c>
      <c r="I178" s="31" t="s">
        <v>50</v>
      </c>
      <c r="J178" s="30" t="s">
        <v>48</v>
      </c>
      <c r="K178" s="30" t="s">
        <v>51</v>
      </c>
      <c r="L178" s="30">
        <v>0</v>
      </c>
      <c r="M178" s="30">
        <v>0</v>
      </c>
      <c r="N178" s="30">
        <v>0</v>
      </c>
      <c r="O178" s="353"/>
      <c r="P178" s="77"/>
      <c r="Q178" s="78"/>
      <c r="R178" s="31" t="s">
        <v>48</v>
      </c>
      <c r="S178" s="31" t="s">
        <v>255</v>
      </c>
      <c r="T178" s="31" t="s">
        <v>250</v>
      </c>
      <c r="U178" s="36"/>
      <c r="V178" s="36"/>
      <c r="W178" s="31"/>
      <c r="X178" s="31"/>
      <c r="Y178" s="31"/>
      <c r="Z178" s="9"/>
      <c r="AA178" s="79"/>
      <c r="AB178" s="14"/>
    </row>
    <row r="179" spans="1:28" ht="90">
      <c r="A179" s="30">
        <v>107</v>
      </c>
      <c r="B179" s="31" t="s">
        <v>45</v>
      </c>
      <c r="C179" s="31" t="s">
        <v>246</v>
      </c>
      <c r="D179" s="31" t="s">
        <v>246</v>
      </c>
      <c r="E179" s="31" t="s">
        <v>247</v>
      </c>
      <c r="F179" s="31" t="s">
        <v>248</v>
      </c>
      <c r="G179" s="31" t="s">
        <v>48</v>
      </c>
      <c r="H179" s="35" t="s">
        <v>49</v>
      </c>
      <c r="I179" s="31" t="s">
        <v>50</v>
      </c>
      <c r="J179" s="30" t="s">
        <v>48</v>
      </c>
      <c r="K179" s="30" t="s">
        <v>51</v>
      </c>
      <c r="L179" s="30">
        <v>0</v>
      </c>
      <c r="M179" s="30">
        <v>0</v>
      </c>
      <c r="N179" s="30">
        <v>0</v>
      </c>
      <c r="O179" s="344"/>
      <c r="P179" s="77"/>
      <c r="Q179" s="78"/>
      <c r="R179" s="31" t="s">
        <v>48</v>
      </c>
      <c r="S179" s="31" t="s">
        <v>258</v>
      </c>
      <c r="T179" s="31" t="s">
        <v>250</v>
      </c>
      <c r="U179" s="36">
        <v>0</v>
      </c>
      <c r="V179" s="36">
        <v>2</v>
      </c>
      <c r="W179" s="31" t="s">
        <v>251</v>
      </c>
      <c r="X179" s="31" t="s">
        <v>256</v>
      </c>
      <c r="Y179" s="31" t="s">
        <v>232</v>
      </c>
      <c r="Z179" s="72">
        <v>2</v>
      </c>
      <c r="AA179" s="77">
        <v>1</v>
      </c>
      <c r="AB179" s="14" t="s">
        <v>1405</v>
      </c>
    </row>
    <row r="180" spans="1:28" ht="60">
      <c r="A180" s="74" t="s">
        <v>259</v>
      </c>
      <c r="B180" s="31" t="s">
        <v>45</v>
      </c>
      <c r="C180" s="31" t="s">
        <v>246</v>
      </c>
      <c r="D180" s="31" t="s">
        <v>246</v>
      </c>
      <c r="E180" s="31" t="s">
        <v>247</v>
      </c>
      <c r="F180" s="31" t="s">
        <v>248</v>
      </c>
      <c r="G180" s="31" t="s">
        <v>48</v>
      </c>
      <c r="H180" s="35" t="s">
        <v>49</v>
      </c>
      <c r="I180" s="31" t="s">
        <v>50</v>
      </c>
      <c r="J180" s="30" t="s">
        <v>48</v>
      </c>
      <c r="K180" s="30" t="s">
        <v>51</v>
      </c>
      <c r="L180" s="30">
        <v>0</v>
      </c>
      <c r="M180" s="30">
        <v>0</v>
      </c>
      <c r="N180" s="30">
        <v>0</v>
      </c>
      <c r="O180" s="353"/>
      <c r="P180" s="77"/>
      <c r="Q180" s="78"/>
      <c r="R180" s="31" t="s">
        <v>48</v>
      </c>
      <c r="S180" s="31" t="s">
        <v>258</v>
      </c>
      <c r="T180" s="31" t="s">
        <v>250</v>
      </c>
      <c r="U180" s="36"/>
      <c r="V180" s="36"/>
      <c r="W180" s="31"/>
      <c r="X180" s="31"/>
      <c r="Y180" s="31"/>
      <c r="Z180" s="9"/>
      <c r="AA180" s="79"/>
      <c r="AB180" s="14"/>
    </row>
    <row r="181" spans="1:28" ht="60">
      <c r="A181" s="30">
        <v>106</v>
      </c>
      <c r="B181" s="31" t="s">
        <v>45</v>
      </c>
      <c r="C181" s="31" t="s">
        <v>246</v>
      </c>
      <c r="D181" s="31" t="s">
        <v>246</v>
      </c>
      <c r="E181" s="31" t="s">
        <v>247</v>
      </c>
      <c r="F181" s="31" t="s">
        <v>248</v>
      </c>
      <c r="G181" s="31" t="s">
        <v>48</v>
      </c>
      <c r="H181" s="35" t="s">
        <v>49</v>
      </c>
      <c r="I181" s="31" t="s">
        <v>50</v>
      </c>
      <c r="J181" s="30" t="s">
        <v>48</v>
      </c>
      <c r="K181" s="30" t="s">
        <v>51</v>
      </c>
      <c r="L181" s="30">
        <v>0</v>
      </c>
      <c r="M181" s="30">
        <v>0</v>
      </c>
      <c r="N181" s="30">
        <v>0</v>
      </c>
      <c r="O181" s="344"/>
      <c r="P181" s="77"/>
      <c r="Q181" s="78"/>
      <c r="R181" s="31" t="s">
        <v>48</v>
      </c>
      <c r="S181" s="31" t="s">
        <v>260</v>
      </c>
      <c r="T181" s="31" t="s">
        <v>250</v>
      </c>
      <c r="U181" s="36">
        <v>0</v>
      </c>
      <c r="V181" s="36">
        <v>2</v>
      </c>
      <c r="W181" s="31" t="s">
        <v>251</v>
      </c>
      <c r="X181" s="31" t="s">
        <v>261</v>
      </c>
      <c r="Y181" s="31" t="s">
        <v>232</v>
      </c>
      <c r="Z181" s="72">
        <v>2</v>
      </c>
      <c r="AA181" s="77">
        <v>1</v>
      </c>
      <c r="AB181" s="14" t="s">
        <v>1406</v>
      </c>
    </row>
    <row r="182" spans="1:28" ht="60">
      <c r="A182" s="74" t="s">
        <v>262</v>
      </c>
      <c r="B182" s="31" t="s">
        <v>45</v>
      </c>
      <c r="C182" s="31" t="s">
        <v>246</v>
      </c>
      <c r="D182" s="31" t="s">
        <v>246</v>
      </c>
      <c r="E182" s="31" t="s">
        <v>247</v>
      </c>
      <c r="F182" s="31" t="s">
        <v>248</v>
      </c>
      <c r="G182" s="31" t="s">
        <v>48</v>
      </c>
      <c r="H182" s="35" t="s">
        <v>49</v>
      </c>
      <c r="I182" s="31" t="s">
        <v>50</v>
      </c>
      <c r="J182" s="30" t="s">
        <v>48</v>
      </c>
      <c r="K182" s="30" t="s">
        <v>51</v>
      </c>
      <c r="L182" s="30">
        <v>0</v>
      </c>
      <c r="M182" s="30">
        <v>0</v>
      </c>
      <c r="N182" s="30">
        <v>0</v>
      </c>
      <c r="O182" s="353"/>
      <c r="P182" s="77"/>
      <c r="Q182" s="78"/>
      <c r="R182" s="31" t="s">
        <v>48</v>
      </c>
      <c r="S182" s="31" t="s">
        <v>260</v>
      </c>
      <c r="T182" s="31" t="s">
        <v>250</v>
      </c>
      <c r="U182" s="36"/>
      <c r="V182" s="36"/>
      <c r="W182" s="31"/>
      <c r="X182" s="31"/>
      <c r="Y182" s="31"/>
      <c r="Z182" s="9"/>
      <c r="AA182" s="79"/>
      <c r="AB182" s="14"/>
    </row>
    <row r="183" spans="1:28" ht="120">
      <c r="A183" s="30">
        <v>111</v>
      </c>
      <c r="B183" s="31" t="s">
        <v>45</v>
      </c>
      <c r="C183" s="31" t="s">
        <v>246</v>
      </c>
      <c r="D183" s="31" t="s">
        <v>246</v>
      </c>
      <c r="E183" s="31" t="s">
        <v>247</v>
      </c>
      <c r="F183" s="31" t="s">
        <v>248</v>
      </c>
      <c r="G183" s="31" t="s">
        <v>48</v>
      </c>
      <c r="H183" s="35" t="s">
        <v>49</v>
      </c>
      <c r="I183" s="31" t="s">
        <v>50</v>
      </c>
      <c r="J183" s="30" t="s">
        <v>48</v>
      </c>
      <c r="K183" s="30" t="s">
        <v>51</v>
      </c>
      <c r="L183" s="30">
        <v>0</v>
      </c>
      <c r="M183" s="30">
        <v>0</v>
      </c>
      <c r="N183" s="30">
        <v>0</v>
      </c>
      <c r="O183" s="344"/>
      <c r="P183" s="77"/>
      <c r="Q183" s="78"/>
      <c r="R183" s="31" t="s">
        <v>48</v>
      </c>
      <c r="S183" s="31" t="s">
        <v>263</v>
      </c>
      <c r="T183" s="31" t="s">
        <v>250</v>
      </c>
      <c r="U183" s="36">
        <v>0</v>
      </c>
      <c r="V183" s="36">
        <v>100</v>
      </c>
      <c r="W183" s="31" t="s">
        <v>251</v>
      </c>
      <c r="X183" s="31" t="s">
        <v>264</v>
      </c>
      <c r="Y183" s="31" t="s">
        <v>55</v>
      </c>
      <c r="Z183" s="72">
        <v>95</v>
      </c>
      <c r="AA183" s="77">
        <v>0.95</v>
      </c>
      <c r="AB183" s="14" t="s">
        <v>1407</v>
      </c>
    </row>
    <row r="184" spans="1:28" ht="60">
      <c r="A184" s="30" t="s">
        <v>265</v>
      </c>
      <c r="B184" s="31" t="s">
        <v>45</v>
      </c>
      <c r="C184" s="31" t="s">
        <v>246</v>
      </c>
      <c r="D184" s="31" t="s">
        <v>246</v>
      </c>
      <c r="E184" s="31" t="s">
        <v>247</v>
      </c>
      <c r="F184" s="31" t="s">
        <v>248</v>
      </c>
      <c r="G184" s="31" t="s">
        <v>48</v>
      </c>
      <c r="H184" s="35" t="s">
        <v>49</v>
      </c>
      <c r="I184" s="31" t="s">
        <v>50</v>
      </c>
      <c r="J184" s="30" t="s">
        <v>48</v>
      </c>
      <c r="K184" s="30" t="s">
        <v>51</v>
      </c>
      <c r="L184" s="30">
        <v>0</v>
      </c>
      <c r="M184" s="30">
        <v>0</v>
      </c>
      <c r="N184" s="30">
        <v>0</v>
      </c>
      <c r="O184" s="75"/>
      <c r="P184" s="346"/>
      <c r="Q184" s="78"/>
      <c r="R184" s="31" t="s">
        <v>48</v>
      </c>
      <c r="S184" s="31" t="s">
        <v>263</v>
      </c>
      <c r="T184" s="31" t="s">
        <v>250</v>
      </c>
      <c r="U184" s="100"/>
      <c r="V184" s="100"/>
      <c r="W184" s="48"/>
      <c r="X184" s="48"/>
      <c r="Y184" s="48"/>
      <c r="Z184" s="11"/>
      <c r="AA184" s="12"/>
      <c r="AB184" s="14"/>
    </row>
    <row r="185" spans="1:28" ht="60">
      <c r="A185" s="30" t="s">
        <v>266</v>
      </c>
      <c r="B185" s="31" t="s">
        <v>45</v>
      </c>
      <c r="C185" s="31" t="s">
        <v>246</v>
      </c>
      <c r="D185" s="31" t="s">
        <v>246</v>
      </c>
      <c r="E185" s="31" t="s">
        <v>247</v>
      </c>
      <c r="F185" s="31" t="s">
        <v>248</v>
      </c>
      <c r="G185" s="31" t="s">
        <v>48</v>
      </c>
      <c r="H185" s="35" t="s">
        <v>49</v>
      </c>
      <c r="I185" s="31" t="s">
        <v>50</v>
      </c>
      <c r="J185" s="30" t="s">
        <v>48</v>
      </c>
      <c r="K185" s="30" t="s">
        <v>51</v>
      </c>
      <c r="L185" s="30">
        <v>0</v>
      </c>
      <c r="M185" s="30">
        <v>0</v>
      </c>
      <c r="N185" s="30">
        <v>0</v>
      </c>
      <c r="O185" s="75"/>
      <c r="P185" s="346"/>
      <c r="Q185" s="78"/>
      <c r="R185" s="31" t="s">
        <v>48</v>
      </c>
      <c r="S185" s="31" t="s">
        <v>263</v>
      </c>
      <c r="T185" s="31" t="s">
        <v>250</v>
      </c>
      <c r="U185" s="100"/>
      <c r="V185" s="100"/>
      <c r="W185" s="48"/>
      <c r="X185" s="48"/>
      <c r="Y185" s="48"/>
      <c r="Z185" s="11"/>
      <c r="AA185" s="12"/>
      <c r="AB185" s="14"/>
    </row>
    <row r="186" spans="1:28" ht="60">
      <c r="A186" s="74" t="s">
        <v>267</v>
      </c>
      <c r="B186" s="31" t="s">
        <v>45</v>
      </c>
      <c r="C186" s="31" t="s">
        <v>246</v>
      </c>
      <c r="D186" s="31" t="s">
        <v>246</v>
      </c>
      <c r="E186" s="31" t="s">
        <v>247</v>
      </c>
      <c r="F186" s="31" t="s">
        <v>248</v>
      </c>
      <c r="G186" s="31" t="s">
        <v>48</v>
      </c>
      <c r="H186" s="35" t="s">
        <v>49</v>
      </c>
      <c r="I186" s="31" t="s">
        <v>50</v>
      </c>
      <c r="J186" s="30" t="s">
        <v>48</v>
      </c>
      <c r="K186" s="30" t="s">
        <v>51</v>
      </c>
      <c r="L186" s="30">
        <v>0</v>
      </c>
      <c r="M186" s="30">
        <v>0</v>
      </c>
      <c r="N186" s="30">
        <v>0</v>
      </c>
      <c r="O186" s="75"/>
      <c r="P186" s="346"/>
      <c r="Q186" s="78"/>
      <c r="R186" s="31" t="s">
        <v>48</v>
      </c>
      <c r="S186" s="31" t="s">
        <v>263</v>
      </c>
      <c r="T186" s="31" t="s">
        <v>250</v>
      </c>
      <c r="U186" s="100"/>
      <c r="V186" s="100"/>
      <c r="W186" s="48"/>
      <c r="X186" s="48"/>
      <c r="Y186" s="48"/>
      <c r="Z186" s="11"/>
      <c r="AA186" s="12"/>
      <c r="AB186" s="14"/>
    </row>
    <row r="187" spans="1:28" ht="60">
      <c r="A187" s="30" t="s">
        <v>268</v>
      </c>
      <c r="B187" s="31" t="s">
        <v>45</v>
      </c>
      <c r="C187" s="31" t="s">
        <v>246</v>
      </c>
      <c r="D187" s="31" t="s">
        <v>246</v>
      </c>
      <c r="E187" s="31" t="s">
        <v>247</v>
      </c>
      <c r="F187" s="31" t="s">
        <v>248</v>
      </c>
      <c r="G187" s="31" t="s">
        <v>48</v>
      </c>
      <c r="H187" s="35" t="s">
        <v>49</v>
      </c>
      <c r="I187" s="31" t="s">
        <v>50</v>
      </c>
      <c r="J187" s="30" t="s">
        <v>48</v>
      </c>
      <c r="K187" s="30" t="s">
        <v>51</v>
      </c>
      <c r="L187" s="30">
        <v>0</v>
      </c>
      <c r="M187" s="30">
        <v>0</v>
      </c>
      <c r="N187" s="30">
        <v>0</v>
      </c>
      <c r="O187" s="75"/>
      <c r="P187" s="346"/>
      <c r="Q187" s="78"/>
      <c r="R187" s="31" t="s">
        <v>48</v>
      </c>
      <c r="S187" s="31" t="s">
        <v>263</v>
      </c>
      <c r="T187" s="31" t="s">
        <v>250</v>
      </c>
      <c r="U187" s="100"/>
      <c r="V187" s="100"/>
      <c r="W187" s="48"/>
      <c r="X187" s="48"/>
      <c r="Y187" s="48"/>
      <c r="Z187" s="11"/>
      <c r="AA187" s="12"/>
      <c r="AB187" s="14"/>
    </row>
    <row r="188" spans="1:28" ht="60">
      <c r="A188" s="30" t="s">
        <v>269</v>
      </c>
      <c r="B188" s="31" t="s">
        <v>45</v>
      </c>
      <c r="C188" s="31" t="s">
        <v>246</v>
      </c>
      <c r="D188" s="31" t="s">
        <v>246</v>
      </c>
      <c r="E188" s="31" t="s">
        <v>247</v>
      </c>
      <c r="F188" s="31" t="s">
        <v>248</v>
      </c>
      <c r="G188" s="31" t="s">
        <v>48</v>
      </c>
      <c r="H188" s="35" t="s">
        <v>49</v>
      </c>
      <c r="I188" s="31" t="s">
        <v>50</v>
      </c>
      <c r="J188" s="30" t="s">
        <v>48</v>
      </c>
      <c r="K188" s="30" t="s">
        <v>51</v>
      </c>
      <c r="L188" s="30">
        <v>0</v>
      </c>
      <c r="M188" s="30">
        <v>0</v>
      </c>
      <c r="N188" s="30">
        <v>0</v>
      </c>
      <c r="O188" s="75"/>
      <c r="P188" s="346"/>
      <c r="Q188" s="78"/>
      <c r="R188" s="31" t="s">
        <v>48</v>
      </c>
      <c r="S188" s="31" t="s">
        <v>263</v>
      </c>
      <c r="T188" s="31" t="s">
        <v>250</v>
      </c>
      <c r="U188" s="100"/>
      <c r="V188" s="100"/>
      <c r="W188" s="48"/>
      <c r="X188" s="48"/>
      <c r="Y188" s="48"/>
      <c r="Z188" s="11"/>
      <c r="AA188" s="12"/>
      <c r="AB188" s="14"/>
    </row>
    <row r="189" spans="1:28" ht="75">
      <c r="A189" s="30">
        <v>108</v>
      </c>
      <c r="B189" s="31" t="s">
        <v>45</v>
      </c>
      <c r="C189" s="31" t="s">
        <v>246</v>
      </c>
      <c r="D189" s="31" t="s">
        <v>246</v>
      </c>
      <c r="E189" s="31" t="s">
        <v>247</v>
      </c>
      <c r="F189" s="31" t="s">
        <v>248</v>
      </c>
      <c r="G189" s="31" t="s">
        <v>48</v>
      </c>
      <c r="H189" s="35" t="s">
        <v>49</v>
      </c>
      <c r="I189" s="31" t="s">
        <v>50</v>
      </c>
      <c r="J189" s="30" t="s">
        <v>48</v>
      </c>
      <c r="K189" s="30" t="s">
        <v>51</v>
      </c>
      <c r="L189" s="30">
        <v>0</v>
      </c>
      <c r="M189" s="30">
        <v>0</v>
      </c>
      <c r="N189" s="30">
        <v>0</v>
      </c>
      <c r="O189" s="344"/>
      <c r="P189" s="77"/>
      <c r="Q189" s="78"/>
      <c r="R189" s="31" t="s">
        <v>48</v>
      </c>
      <c r="S189" s="31" t="s">
        <v>270</v>
      </c>
      <c r="T189" s="31" t="s">
        <v>250</v>
      </c>
      <c r="U189" s="36">
        <v>0</v>
      </c>
      <c r="V189" s="36">
        <v>1</v>
      </c>
      <c r="W189" s="31" t="s">
        <v>251</v>
      </c>
      <c r="X189" s="31" t="s">
        <v>271</v>
      </c>
      <c r="Y189" s="31" t="s">
        <v>272</v>
      </c>
      <c r="Z189" s="72">
        <v>1</v>
      </c>
      <c r="AA189" s="77">
        <v>1</v>
      </c>
      <c r="AB189" s="14" t="s">
        <v>1408</v>
      </c>
    </row>
    <row r="190" spans="1:28" ht="60">
      <c r="A190" s="74" t="s">
        <v>273</v>
      </c>
      <c r="B190" s="31" t="s">
        <v>45</v>
      </c>
      <c r="C190" s="31" t="s">
        <v>246</v>
      </c>
      <c r="D190" s="31" t="s">
        <v>246</v>
      </c>
      <c r="E190" s="31" t="s">
        <v>247</v>
      </c>
      <c r="F190" s="31" t="s">
        <v>248</v>
      </c>
      <c r="G190" s="31" t="s">
        <v>48</v>
      </c>
      <c r="H190" s="35" t="s">
        <v>49</v>
      </c>
      <c r="I190" s="31" t="s">
        <v>50</v>
      </c>
      <c r="J190" s="30" t="s">
        <v>48</v>
      </c>
      <c r="K190" s="30" t="s">
        <v>51</v>
      </c>
      <c r="L190" s="30">
        <v>0</v>
      </c>
      <c r="M190" s="30">
        <v>0</v>
      </c>
      <c r="N190" s="30">
        <v>0</v>
      </c>
      <c r="O190" s="353"/>
      <c r="P190" s="77"/>
      <c r="Q190" s="78"/>
      <c r="R190" s="31" t="s">
        <v>48</v>
      </c>
      <c r="S190" s="31" t="s">
        <v>274</v>
      </c>
      <c r="T190" s="31" t="s">
        <v>250</v>
      </c>
      <c r="U190" s="36"/>
      <c r="V190" s="36"/>
      <c r="W190" s="31"/>
      <c r="X190" s="31"/>
      <c r="Y190" s="31"/>
      <c r="Z190" s="9"/>
      <c r="AA190" s="79"/>
      <c r="AB190" s="14"/>
    </row>
    <row r="191" spans="1:28" ht="176.25" customHeight="1">
      <c r="A191" s="30">
        <v>110</v>
      </c>
      <c r="B191" s="31" t="s">
        <v>45</v>
      </c>
      <c r="C191" s="31" t="s">
        <v>246</v>
      </c>
      <c r="D191" s="31" t="s">
        <v>246</v>
      </c>
      <c r="E191" s="31" t="s">
        <v>247</v>
      </c>
      <c r="F191" s="31" t="s">
        <v>248</v>
      </c>
      <c r="G191" s="31" t="s">
        <v>48</v>
      </c>
      <c r="H191" s="35" t="s">
        <v>49</v>
      </c>
      <c r="I191" s="31" t="s">
        <v>50</v>
      </c>
      <c r="J191" s="30" t="s">
        <v>48</v>
      </c>
      <c r="K191" s="30" t="s">
        <v>51</v>
      </c>
      <c r="L191" s="30">
        <v>0</v>
      </c>
      <c r="M191" s="30">
        <v>0</v>
      </c>
      <c r="N191" s="30">
        <v>0</v>
      </c>
      <c r="O191" s="344"/>
      <c r="P191" s="77"/>
      <c r="Q191" s="78"/>
      <c r="R191" s="31" t="s">
        <v>48</v>
      </c>
      <c r="S191" s="31" t="s">
        <v>275</v>
      </c>
      <c r="T191" s="31" t="s">
        <v>250</v>
      </c>
      <c r="U191" s="36">
        <v>0</v>
      </c>
      <c r="V191" s="36">
        <v>100</v>
      </c>
      <c r="W191" s="31" t="s">
        <v>251</v>
      </c>
      <c r="X191" s="31" t="s">
        <v>276</v>
      </c>
      <c r="Y191" s="31" t="s">
        <v>277</v>
      </c>
      <c r="Z191" s="72">
        <v>100</v>
      </c>
      <c r="AA191" s="77">
        <v>1</v>
      </c>
      <c r="AB191" s="14" t="s">
        <v>1409</v>
      </c>
    </row>
    <row r="192" spans="1:28" ht="60">
      <c r="A192" s="100" t="s">
        <v>278</v>
      </c>
      <c r="B192" s="31" t="s">
        <v>45</v>
      </c>
      <c r="C192" s="31" t="s">
        <v>246</v>
      </c>
      <c r="D192" s="31" t="s">
        <v>246</v>
      </c>
      <c r="E192" s="31" t="s">
        <v>247</v>
      </c>
      <c r="F192" s="31" t="s">
        <v>248</v>
      </c>
      <c r="G192" s="31" t="s">
        <v>48</v>
      </c>
      <c r="H192" s="35" t="s">
        <v>49</v>
      </c>
      <c r="I192" s="31" t="s">
        <v>50</v>
      </c>
      <c r="J192" s="30" t="s">
        <v>48</v>
      </c>
      <c r="K192" s="30" t="s">
        <v>51</v>
      </c>
      <c r="L192" s="30">
        <v>0</v>
      </c>
      <c r="M192" s="30">
        <v>0</v>
      </c>
      <c r="N192" s="30">
        <v>0</v>
      </c>
      <c r="O192" s="75"/>
      <c r="P192" s="346"/>
      <c r="Q192" s="78"/>
      <c r="R192" s="31" t="s">
        <v>48</v>
      </c>
      <c r="S192" s="31" t="s">
        <v>275</v>
      </c>
      <c r="T192" s="31" t="s">
        <v>250</v>
      </c>
      <c r="U192" s="100"/>
      <c r="V192" s="100"/>
      <c r="W192" s="48"/>
      <c r="X192" s="48"/>
      <c r="Y192" s="48"/>
      <c r="Z192" s="11"/>
      <c r="AA192" s="12"/>
      <c r="AB192" s="14"/>
    </row>
    <row r="193" spans="1:28" ht="60">
      <c r="A193" s="100" t="s">
        <v>279</v>
      </c>
      <c r="B193" s="31" t="s">
        <v>45</v>
      </c>
      <c r="C193" s="31" t="s">
        <v>246</v>
      </c>
      <c r="D193" s="31" t="s">
        <v>246</v>
      </c>
      <c r="E193" s="31" t="s">
        <v>247</v>
      </c>
      <c r="F193" s="31" t="s">
        <v>248</v>
      </c>
      <c r="G193" s="31" t="s">
        <v>48</v>
      </c>
      <c r="H193" s="35" t="s">
        <v>49</v>
      </c>
      <c r="I193" s="31" t="s">
        <v>50</v>
      </c>
      <c r="J193" s="30" t="s">
        <v>48</v>
      </c>
      <c r="K193" s="30" t="s">
        <v>51</v>
      </c>
      <c r="L193" s="30">
        <v>0</v>
      </c>
      <c r="M193" s="30">
        <v>0</v>
      </c>
      <c r="N193" s="30">
        <v>0</v>
      </c>
      <c r="O193" s="75"/>
      <c r="P193" s="346"/>
      <c r="Q193" s="78"/>
      <c r="R193" s="31" t="s">
        <v>48</v>
      </c>
      <c r="S193" s="31" t="s">
        <v>275</v>
      </c>
      <c r="T193" s="31" t="s">
        <v>250</v>
      </c>
      <c r="U193" s="100"/>
      <c r="V193" s="100"/>
      <c r="W193" s="48"/>
      <c r="X193" s="48"/>
      <c r="Y193" s="48"/>
      <c r="Z193" s="11"/>
      <c r="AA193" s="12"/>
      <c r="AB193" s="14"/>
    </row>
    <row r="194" spans="1:28" ht="60">
      <c r="A194" s="100" t="s">
        <v>280</v>
      </c>
      <c r="B194" s="31" t="s">
        <v>45</v>
      </c>
      <c r="C194" s="31" t="s">
        <v>246</v>
      </c>
      <c r="D194" s="31" t="s">
        <v>246</v>
      </c>
      <c r="E194" s="31" t="s">
        <v>247</v>
      </c>
      <c r="F194" s="31" t="s">
        <v>248</v>
      </c>
      <c r="G194" s="31" t="s">
        <v>48</v>
      </c>
      <c r="H194" s="35" t="s">
        <v>49</v>
      </c>
      <c r="I194" s="31" t="s">
        <v>50</v>
      </c>
      <c r="J194" s="30" t="s">
        <v>48</v>
      </c>
      <c r="K194" s="30" t="s">
        <v>51</v>
      </c>
      <c r="L194" s="30">
        <v>0</v>
      </c>
      <c r="M194" s="30">
        <v>0</v>
      </c>
      <c r="N194" s="30">
        <v>0</v>
      </c>
      <c r="O194" s="354"/>
      <c r="P194" s="355"/>
      <c r="Q194" s="78"/>
      <c r="R194" s="101" t="s">
        <v>48</v>
      </c>
      <c r="S194" s="101" t="s">
        <v>275</v>
      </c>
      <c r="T194" s="101" t="s">
        <v>250</v>
      </c>
      <c r="U194" s="102"/>
      <c r="V194" s="102"/>
      <c r="W194" s="103"/>
      <c r="X194" s="103"/>
      <c r="Y194" s="103"/>
      <c r="Z194" s="104"/>
      <c r="AA194" s="356"/>
      <c r="AB194" s="14"/>
    </row>
    <row r="195" spans="1:28" ht="60">
      <c r="A195" s="102" t="s">
        <v>281</v>
      </c>
      <c r="B195" s="101" t="s">
        <v>45</v>
      </c>
      <c r="C195" s="101" t="s">
        <v>246</v>
      </c>
      <c r="D195" s="101" t="s">
        <v>246</v>
      </c>
      <c r="E195" s="101" t="s">
        <v>247</v>
      </c>
      <c r="F195" s="101" t="s">
        <v>248</v>
      </c>
      <c r="G195" s="101" t="s">
        <v>48</v>
      </c>
      <c r="H195" s="35" t="s">
        <v>49</v>
      </c>
      <c r="I195" s="31" t="s">
        <v>50</v>
      </c>
      <c r="J195" s="105" t="s">
        <v>48</v>
      </c>
      <c r="K195" s="30" t="s">
        <v>51</v>
      </c>
      <c r="L195" s="105">
        <v>0</v>
      </c>
      <c r="M195" s="30">
        <v>0</v>
      </c>
      <c r="N195" s="30">
        <v>0</v>
      </c>
      <c r="O195" s="349"/>
      <c r="P195" s="357"/>
      <c r="Q195" s="358"/>
      <c r="R195" s="106" t="s">
        <v>48</v>
      </c>
      <c r="S195" s="106" t="s">
        <v>275</v>
      </c>
      <c r="T195" s="106" t="s">
        <v>250</v>
      </c>
      <c r="U195" s="107"/>
      <c r="V195" s="107"/>
      <c r="W195" s="108"/>
      <c r="X195" s="108"/>
      <c r="Y195" s="109"/>
      <c r="Z195" s="110"/>
      <c r="AA195" s="359"/>
      <c r="AB195" s="111"/>
    </row>
    <row r="196" spans="1:28" ht="60">
      <c r="A196" s="112" t="s">
        <v>282</v>
      </c>
      <c r="B196" s="106" t="s">
        <v>45</v>
      </c>
      <c r="C196" s="106" t="s">
        <v>246</v>
      </c>
      <c r="D196" s="106" t="s">
        <v>246</v>
      </c>
      <c r="E196" s="106" t="s">
        <v>247</v>
      </c>
      <c r="F196" s="106" t="s">
        <v>248</v>
      </c>
      <c r="G196" s="106" t="s">
        <v>48</v>
      </c>
      <c r="H196" s="35" t="s">
        <v>49</v>
      </c>
      <c r="I196" s="31" t="s">
        <v>50</v>
      </c>
      <c r="J196" s="113" t="s">
        <v>48</v>
      </c>
      <c r="K196" s="30" t="s">
        <v>51</v>
      </c>
      <c r="L196" s="113">
        <v>0</v>
      </c>
      <c r="M196" s="30">
        <v>0</v>
      </c>
      <c r="N196" s="30">
        <v>0</v>
      </c>
      <c r="O196" s="360"/>
      <c r="P196" s="357"/>
      <c r="Q196" s="361"/>
      <c r="R196" s="106" t="s">
        <v>48</v>
      </c>
      <c r="S196" s="106" t="s">
        <v>275</v>
      </c>
      <c r="T196" s="106" t="s">
        <v>250</v>
      </c>
      <c r="U196" s="107"/>
      <c r="V196" s="107"/>
      <c r="W196" s="108"/>
      <c r="X196" s="108"/>
      <c r="Y196" s="108"/>
      <c r="Z196" s="114"/>
      <c r="AA196" s="359"/>
      <c r="AB196" s="115"/>
    </row>
    <row r="197" spans="1:28" ht="228.75" customHeight="1">
      <c r="A197" s="30">
        <v>135</v>
      </c>
      <c r="B197" s="31" t="s">
        <v>45</v>
      </c>
      <c r="C197" s="31" t="s">
        <v>12</v>
      </c>
      <c r="D197" s="31" t="s">
        <v>12</v>
      </c>
      <c r="E197" s="31" t="s">
        <v>283</v>
      </c>
      <c r="F197" s="31" t="s">
        <v>168</v>
      </c>
      <c r="G197" s="30" t="s">
        <v>48</v>
      </c>
      <c r="H197" s="35" t="s">
        <v>49</v>
      </c>
      <c r="I197" s="31" t="s">
        <v>50</v>
      </c>
      <c r="J197" s="30" t="s">
        <v>48</v>
      </c>
      <c r="K197" s="30" t="s">
        <v>51</v>
      </c>
      <c r="L197" s="30">
        <v>0</v>
      </c>
      <c r="M197" s="30">
        <v>0</v>
      </c>
      <c r="N197" s="30">
        <v>0</v>
      </c>
      <c r="O197" s="344"/>
      <c r="P197" s="77"/>
      <c r="Q197" s="78"/>
      <c r="R197" s="31" t="s">
        <v>284</v>
      </c>
      <c r="S197" s="31" t="s">
        <v>285</v>
      </c>
      <c r="T197" s="31" t="s">
        <v>286</v>
      </c>
      <c r="U197" s="36">
        <v>0</v>
      </c>
      <c r="V197" s="36">
        <v>50</v>
      </c>
      <c r="W197" s="31" t="s">
        <v>287</v>
      </c>
      <c r="X197" s="31" t="s">
        <v>288</v>
      </c>
      <c r="Y197" s="116" t="s">
        <v>289</v>
      </c>
      <c r="Z197" s="72">
        <v>54</v>
      </c>
      <c r="AA197" s="77">
        <v>1.08</v>
      </c>
      <c r="AB197" s="14" t="s">
        <v>1410</v>
      </c>
    </row>
    <row r="198" spans="1:28" ht="100.5" customHeight="1">
      <c r="A198" s="30">
        <v>137</v>
      </c>
      <c r="B198" s="31" t="s">
        <v>45</v>
      </c>
      <c r="C198" s="31" t="s">
        <v>12</v>
      </c>
      <c r="D198" s="31" t="s">
        <v>12</v>
      </c>
      <c r="E198" s="31" t="s">
        <v>283</v>
      </c>
      <c r="F198" s="31" t="s">
        <v>168</v>
      </c>
      <c r="G198" s="30" t="s">
        <v>48</v>
      </c>
      <c r="H198" s="35" t="s">
        <v>49</v>
      </c>
      <c r="I198" s="31" t="s">
        <v>50</v>
      </c>
      <c r="J198" s="30"/>
      <c r="K198" s="30" t="s">
        <v>51</v>
      </c>
      <c r="L198" s="30"/>
      <c r="M198" s="30"/>
      <c r="N198" s="30"/>
      <c r="O198" s="353"/>
      <c r="P198" s="362"/>
      <c r="Q198" s="78"/>
      <c r="R198" s="31" t="s">
        <v>284</v>
      </c>
      <c r="S198" s="31" t="s">
        <v>285</v>
      </c>
      <c r="T198" s="31"/>
      <c r="U198" s="36"/>
      <c r="V198" s="36"/>
      <c r="W198" s="31"/>
      <c r="X198" s="31"/>
      <c r="Y198" s="31"/>
      <c r="Z198" s="9"/>
      <c r="AA198" s="52"/>
      <c r="AB198" s="14"/>
    </row>
    <row r="199" spans="1:28" ht="121.5" customHeight="1">
      <c r="A199" s="30">
        <v>139</v>
      </c>
      <c r="B199" s="31" t="s">
        <v>45</v>
      </c>
      <c r="C199" s="31" t="s">
        <v>12</v>
      </c>
      <c r="D199" s="31" t="s">
        <v>12</v>
      </c>
      <c r="E199" s="31" t="s">
        <v>283</v>
      </c>
      <c r="F199" s="31" t="s">
        <v>168</v>
      </c>
      <c r="G199" s="30" t="s">
        <v>48</v>
      </c>
      <c r="H199" s="35" t="s">
        <v>49</v>
      </c>
      <c r="I199" s="31" t="s">
        <v>50</v>
      </c>
      <c r="J199" s="30"/>
      <c r="K199" s="30" t="s">
        <v>51</v>
      </c>
      <c r="L199" s="30"/>
      <c r="M199" s="30"/>
      <c r="N199" s="30"/>
      <c r="O199" s="353"/>
      <c r="P199" s="362"/>
      <c r="Q199" s="78"/>
      <c r="R199" s="31" t="s">
        <v>284</v>
      </c>
      <c r="S199" s="31" t="s">
        <v>285</v>
      </c>
      <c r="T199" s="31"/>
      <c r="U199" s="36"/>
      <c r="V199" s="36"/>
      <c r="W199" s="31"/>
      <c r="X199" s="31"/>
      <c r="Y199" s="31"/>
      <c r="Z199" s="9"/>
      <c r="AA199" s="52"/>
      <c r="AB199" s="14"/>
    </row>
    <row r="200" spans="1:28" ht="121.5" customHeight="1">
      <c r="A200" s="30" t="s">
        <v>291</v>
      </c>
      <c r="B200" s="31" t="s">
        <v>45</v>
      </c>
      <c r="C200" s="31" t="s">
        <v>12</v>
      </c>
      <c r="D200" s="31" t="s">
        <v>12</v>
      </c>
      <c r="E200" s="31" t="s">
        <v>283</v>
      </c>
      <c r="F200" s="31" t="s">
        <v>168</v>
      </c>
      <c r="G200" s="30" t="s">
        <v>48</v>
      </c>
      <c r="H200" s="35" t="s">
        <v>49</v>
      </c>
      <c r="I200" s="31" t="s">
        <v>50</v>
      </c>
      <c r="J200" s="30"/>
      <c r="K200" s="30" t="s">
        <v>51</v>
      </c>
      <c r="L200" s="30"/>
      <c r="M200" s="30"/>
      <c r="N200" s="30"/>
      <c r="O200" s="353"/>
      <c r="P200" s="362"/>
      <c r="Q200" s="78"/>
      <c r="R200" s="31" t="s">
        <v>284</v>
      </c>
      <c r="S200" s="31" t="s">
        <v>285</v>
      </c>
      <c r="T200" s="31"/>
      <c r="U200" s="36"/>
      <c r="V200" s="36"/>
      <c r="W200" s="31"/>
      <c r="X200" s="31"/>
      <c r="Y200" s="31"/>
      <c r="Z200" s="9"/>
      <c r="AA200" s="52"/>
      <c r="AB200" s="14"/>
    </row>
    <row r="201" spans="1:28" ht="121.5" customHeight="1">
      <c r="A201" s="30">
        <v>140</v>
      </c>
      <c r="B201" s="31" t="s">
        <v>45</v>
      </c>
      <c r="C201" s="31" t="s">
        <v>12</v>
      </c>
      <c r="D201" s="31" t="s">
        <v>12</v>
      </c>
      <c r="E201" s="31" t="s">
        <v>283</v>
      </c>
      <c r="F201" s="31" t="s">
        <v>168</v>
      </c>
      <c r="G201" s="30" t="s">
        <v>48</v>
      </c>
      <c r="H201" s="35" t="s">
        <v>49</v>
      </c>
      <c r="I201" s="31" t="s">
        <v>50</v>
      </c>
      <c r="J201" s="30"/>
      <c r="K201" s="30" t="s">
        <v>51</v>
      </c>
      <c r="L201" s="30"/>
      <c r="M201" s="30"/>
      <c r="N201" s="30"/>
      <c r="O201" s="353"/>
      <c r="P201" s="362"/>
      <c r="Q201" s="78"/>
      <c r="R201" s="31" t="s">
        <v>284</v>
      </c>
      <c r="S201" s="31" t="s">
        <v>285</v>
      </c>
      <c r="T201" s="31"/>
      <c r="U201" s="36"/>
      <c r="V201" s="36"/>
      <c r="W201" s="31"/>
      <c r="X201" s="31"/>
      <c r="Y201" s="31"/>
      <c r="Z201" s="9"/>
      <c r="AA201" s="52"/>
      <c r="AB201" s="14"/>
    </row>
    <row r="202" spans="1:28" ht="121.5" customHeight="1">
      <c r="A202" s="30" t="s">
        <v>292</v>
      </c>
      <c r="B202" s="31" t="s">
        <v>45</v>
      </c>
      <c r="C202" s="31" t="s">
        <v>12</v>
      </c>
      <c r="D202" s="31" t="s">
        <v>12</v>
      </c>
      <c r="E202" s="31" t="s">
        <v>283</v>
      </c>
      <c r="F202" s="31" t="s">
        <v>168</v>
      </c>
      <c r="G202" s="30" t="s">
        <v>48</v>
      </c>
      <c r="H202" s="35" t="s">
        <v>49</v>
      </c>
      <c r="I202" s="31" t="s">
        <v>50</v>
      </c>
      <c r="J202" s="30"/>
      <c r="K202" s="30" t="s">
        <v>51</v>
      </c>
      <c r="L202" s="30"/>
      <c r="M202" s="30"/>
      <c r="N202" s="30"/>
      <c r="O202" s="353"/>
      <c r="P202" s="362"/>
      <c r="Q202" s="78"/>
      <c r="R202" s="31" t="s">
        <v>284</v>
      </c>
      <c r="S202" s="31" t="s">
        <v>285</v>
      </c>
      <c r="T202" s="31"/>
      <c r="U202" s="36"/>
      <c r="V202" s="36"/>
      <c r="W202" s="31"/>
      <c r="X202" s="31"/>
      <c r="Y202" s="31"/>
      <c r="Z202" s="9"/>
      <c r="AA202" s="52"/>
      <c r="AB202" s="14"/>
    </row>
    <row r="203" spans="1:28" ht="121.5" customHeight="1">
      <c r="A203" s="30">
        <v>141</v>
      </c>
      <c r="B203" s="31" t="s">
        <v>45</v>
      </c>
      <c r="C203" s="31" t="s">
        <v>12</v>
      </c>
      <c r="D203" s="31" t="s">
        <v>12</v>
      </c>
      <c r="E203" s="31" t="s">
        <v>283</v>
      </c>
      <c r="F203" s="31" t="s">
        <v>168</v>
      </c>
      <c r="G203" s="30" t="s">
        <v>48</v>
      </c>
      <c r="H203" s="35" t="s">
        <v>49</v>
      </c>
      <c r="I203" s="31" t="s">
        <v>50</v>
      </c>
      <c r="J203" s="30"/>
      <c r="K203" s="30" t="s">
        <v>51</v>
      </c>
      <c r="L203" s="30"/>
      <c r="M203" s="30"/>
      <c r="N203" s="30"/>
      <c r="O203" s="353"/>
      <c r="P203" s="362"/>
      <c r="Q203" s="78"/>
      <c r="R203" s="31" t="s">
        <v>284</v>
      </c>
      <c r="S203" s="31" t="s">
        <v>285</v>
      </c>
      <c r="T203" s="31"/>
      <c r="U203" s="36"/>
      <c r="V203" s="36"/>
      <c r="W203" s="31"/>
      <c r="X203" s="31"/>
      <c r="Y203" s="31"/>
      <c r="Z203" s="9"/>
      <c r="AA203" s="52"/>
      <c r="AB203" s="14"/>
    </row>
    <row r="204" spans="1:28" ht="121.5" customHeight="1">
      <c r="A204" s="30">
        <v>155</v>
      </c>
      <c r="B204" s="31" t="s">
        <v>45</v>
      </c>
      <c r="C204" s="31" t="s">
        <v>12</v>
      </c>
      <c r="D204" s="31" t="s">
        <v>12</v>
      </c>
      <c r="E204" s="31" t="s">
        <v>283</v>
      </c>
      <c r="F204" s="31" t="s">
        <v>168</v>
      </c>
      <c r="G204" s="30" t="s">
        <v>48</v>
      </c>
      <c r="H204" s="35" t="s">
        <v>49</v>
      </c>
      <c r="I204" s="31" t="s">
        <v>50</v>
      </c>
      <c r="J204" s="30"/>
      <c r="K204" s="30" t="s">
        <v>51</v>
      </c>
      <c r="L204" s="30"/>
      <c r="M204" s="30"/>
      <c r="N204" s="30"/>
      <c r="O204" s="353"/>
      <c r="P204" s="77"/>
      <c r="Q204" s="78"/>
      <c r="R204" s="31" t="s">
        <v>284</v>
      </c>
      <c r="S204" s="31" t="s">
        <v>285</v>
      </c>
      <c r="T204" s="31"/>
      <c r="U204" s="36"/>
      <c r="V204" s="36"/>
      <c r="W204" s="30"/>
      <c r="X204" s="31"/>
      <c r="Y204" s="31"/>
      <c r="Z204" s="9"/>
      <c r="AA204" s="79"/>
      <c r="AB204" s="14"/>
    </row>
    <row r="205" spans="1:28" ht="121.5" customHeight="1">
      <c r="A205" s="30">
        <v>162</v>
      </c>
      <c r="B205" s="31" t="s">
        <v>45</v>
      </c>
      <c r="C205" s="31" t="s">
        <v>12</v>
      </c>
      <c r="D205" s="31" t="s">
        <v>12</v>
      </c>
      <c r="E205" s="31" t="s">
        <v>283</v>
      </c>
      <c r="F205" s="31" t="s">
        <v>168</v>
      </c>
      <c r="G205" s="30" t="s">
        <v>48</v>
      </c>
      <c r="H205" s="35" t="s">
        <v>49</v>
      </c>
      <c r="I205" s="31" t="s">
        <v>50</v>
      </c>
      <c r="J205" s="30"/>
      <c r="K205" s="30" t="s">
        <v>51</v>
      </c>
      <c r="L205" s="30"/>
      <c r="M205" s="30"/>
      <c r="N205" s="30"/>
      <c r="O205" s="353"/>
      <c r="P205" s="362"/>
      <c r="Q205" s="78"/>
      <c r="R205" s="31" t="s">
        <v>284</v>
      </c>
      <c r="S205" s="31" t="s">
        <v>285</v>
      </c>
      <c r="T205" s="31"/>
      <c r="U205" s="36"/>
      <c r="V205" s="36"/>
      <c r="W205" s="31"/>
      <c r="X205" s="31"/>
      <c r="Y205" s="31"/>
      <c r="Z205" s="9"/>
      <c r="AA205" s="52"/>
      <c r="AB205" s="14"/>
    </row>
    <row r="206" spans="1:28" ht="121.5" customHeight="1">
      <c r="A206" s="30">
        <v>163</v>
      </c>
      <c r="B206" s="31" t="s">
        <v>45</v>
      </c>
      <c r="C206" s="31" t="s">
        <v>12</v>
      </c>
      <c r="D206" s="31" t="s">
        <v>12</v>
      </c>
      <c r="E206" s="31" t="s">
        <v>283</v>
      </c>
      <c r="F206" s="31" t="s">
        <v>168</v>
      </c>
      <c r="G206" s="30" t="s">
        <v>48</v>
      </c>
      <c r="H206" s="35" t="s">
        <v>49</v>
      </c>
      <c r="I206" s="31" t="s">
        <v>50</v>
      </c>
      <c r="J206" s="30"/>
      <c r="K206" s="30" t="s">
        <v>51</v>
      </c>
      <c r="L206" s="30"/>
      <c r="M206" s="30"/>
      <c r="N206" s="30"/>
      <c r="O206" s="353"/>
      <c r="P206" s="362"/>
      <c r="Q206" s="78"/>
      <c r="R206" s="31" t="s">
        <v>284</v>
      </c>
      <c r="S206" s="31" t="s">
        <v>285</v>
      </c>
      <c r="T206" s="31"/>
      <c r="U206" s="36"/>
      <c r="V206" s="36"/>
      <c r="W206" s="31"/>
      <c r="X206" s="31"/>
      <c r="Y206" s="31"/>
      <c r="Z206" s="9"/>
      <c r="AA206" s="52"/>
      <c r="AB206" s="14"/>
    </row>
    <row r="207" spans="1:28" ht="121.5" customHeight="1">
      <c r="A207" s="30">
        <v>164</v>
      </c>
      <c r="B207" s="31" t="s">
        <v>45</v>
      </c>
      <c r="C207" s="31" t="s">
        <v>12</v>
      </c>
      <c r="D207" s="31" t="s">
        <v>12</v>
      </c>
      <c r="E207" s="31" t="s">
        <v>283</v>
      </c>
      <c r="F207" s="31" t="s">
        <v>168</v>
      </c>
      <c r="G207" s="30" t="s">
        <v>48</v>
      </c>
      <c r="H207" s="35" t="s">
        <v>49</v>
      </c>
      <c r="I207" s="31" t="s">
        <v>50</v>
      </c>
      <c r="J207" s="30"/>
      <c r="K207" s="30" t="s">
        <v>51</v>
      </c>
      <c r="L207" s="30"/>
      <c r="M207" s="30"/>
      <c r="N207" s="30"/>
      <c r="O207" s="353"/>
      <c r="P207" s="362"/>
      <c r="Q207" s="78"/>
      <c r="R207" s="31" t="s">
        <v>284</v>
      </c>
      <c r="S207" s="31" t="s">
        <v>285</v>
      </c>
      <c r="T207" s="31"/>
      <c r="U207" s="36"/>
      <c r="V207" s="36"/>
      <c r="W207" s="31"/>
      <c r="X207" s="31"/>
      <c r="Y207" s="31"/>
      <c r="Z207" s="9"/>
      <c r="AA207" s="52"/>
      <c r="AB207" s="14"/>
    </row>
    <row r="208" spans="1:28" ht="121.5" customHeight="1">
      <c r="A208" s="30">
        <v>165</v>
      </c>
      <c r="B208" s="31" t="s">
        <v>45</v>
      </c>
      <c r="C208" s="31" t="s">
        <v>12</v>
      </c>
      <c r="D208" s="31" t="s">
        <v>12</v>
      </c>
      <c r="E208" s="31" t="s">
        <v>283</v>
      </c>
      <c r="F208" s="31" t="s">
        <v>168</v>
      </c>
      <c r="G208" s="30" t="s">
        <v>48</v>
      </c>
      <c r="H208" s="35" t="s">
        <v>49</v>
      </c>
      <c r="I208" s="31" t="s">
        <v>50</v>
      </c>
      <c r="J208" s="30"/>
      <c r="K208" s="30" t="s">
        <v>51</v>
      </c>
      <c r="L208" s="30"/>
      <c r="M208" s="30"/>
      <c r="N208" s="30"/>
      <c r="O208" s="353"/>
      <c r="P208" s="362"/>
      <c r="Q208" s="78"/>
      <c r="R208" s="31" t="s">
        <v>284</v>
      </c>
      <c r="S208" s="31" t="s">
        <v>285</v>
      </c>
      <c r="T208" s="31"/>
      <c r="U208" s="36"/>
      <c r="V208" s="36"/>
      <c r="W208" s="31"/>
      <c r="X208" s="31"/>
      <c r="Y208" s="31"/>
      <c r="Z208" s="9"/>
      <c r="AA208" s="52"/>
      <c r="AB208" s="14"/>
    </row>
    <row r="209" spans="1:28" ht="75">
      <c r="A209" s="30">
        <v>166</v>
      </c>
      <c r="B209" s="31" t="s">
        <v>45</v>
      </c>
      <c r="C209" s="31" t="s">
        <v>12</v>
      </c>
      <c r="D209" s="31" t="s">
        <v>12</v>
      </c>
      <c r="E209" s="31" t="s">
        <v>283</v>
      </c>
      <c r="F209" s="31" t="s">
        <v>168</v>
      </c>
      <c r="G209" s="30" t="s">
        <v>48</v>
      </c>
      <c r="H209" s="35" t="s">
        <v>49</v>
      </c>
      <c r="I209" s="31" t="s">
        <v>50</v>
      </c>
      <c r="J209" s="30"/>
      <c r="K209" s="30" t="s">
        <v>51</v>
      </c>
      <c r="L209" s="30"/>
      <c r="M209" s="30"/>
      <c r="N209" s="30"/>
      <c r="O209" s="75"/>
      <c r="P209" s="362"/>
      <c r="Q209" s="78"/>
      <c r="R209" s="31" t="s">
        <v>284</v>
      </c>
      <c r="S209" s="31" t="s">
        <v>285</v>
      </c>
      <c r="T209" s="31"/>
      <c r="U209" s="36"/>
      <c r="V209" s="36"/>
      <c r="W209" s="31"/>
      <c r="X209" s="31"/>
      <c r="Y209" s="31"/>
      <c r="Z209" s="11"/>
      <c r="AA209" s="52"/>
      <c r="AB209" s="14"/>
    </row>
    <row r="210" spans="1:28" ht="121.5" customHeight="1">
      <c r="A210" s="30">
        <v>167</v>
      </c>
      <c r="B210" s="31" t="s">
        <v>45</v>
      </c>
      <c r="C210" s="31" t="s">
        <v>12</v>
      </c>
      <c r="D210" s="31" t="s">
        <v>12</v>
      </c>
      <c r="E210" s="31" t="s">
        <v>283</v>
      </c>
      <c r="F210" s="31" t="s">
        <v>168</v>
      </c>
      <c r="G210" s="30" t="s">
        <v>48</v>
      </c>
      <c r="H210" s="35" t="s">
        <v>49</v>
      </c>
      <c r="I210" s="31" t="s">
        <v>50</v>
      </c>
      <c r="J210" s="30"/>
      <c r="K210" s="30" t="s">
        <v>51</v>
      </c>
      <c r="L210" s="30"/>
      <c r="M210" s="30"/>
      <c r="N210" s="30"/>
      <c r="O210" s="75"/>
      <c r="P210" s="362"/>
      <c r="Q210" s="78"/>
      <c r="R210" s="31" t="s">
        <v>284</v>
      </c>
      <c r="S210" s="31" t="s">
        <v>285</v>
      </c>
      <c r="T210" s="31"/>
      <c r="U210" s="36"/>
      <c r="V210" s="36"/>
      <c r="W210" s="31"/>
      <c r="X210" s="31"/>
      <c r="Y210" s="31"/>
      <c r="Z210" s="11"/>
      <c r="AA210" s="52"/>
      <c r="AB210" s="14"/>
    </row>
    <row r="211" spans="1:28" ht="121.5" customHeight="1">
      <c r="A211" s="30" t="s">
        <v>294</v>
      </c>
      <c r="B211" s="31" t="s">
        <v>45</v>
      </c>
      <c r="C211" s="31" t="s">
        <v>12</v>
      </c>
      <c r="D211" s="31" t="s">
        <v>12</v>
      </c>
      <c r="E211" s="31" t="s">
        <v>283</v>
      </c>
      <c r="F211" s="31" t="s">
        <v>168</v>
      </c>
      <c r="G211" s="30" t="s">
        <v>48</v>
      </c>
      <c r="H211" s="35" t="s">
        <v>49</v>
      </c>
      <c r="I211" s="31" t="s">
        <v>50</v>
      </c>
      <c r="J211" s="30"/>
      <c r="K211" s="30" t="s">
        <v>51</v>
      </c>
      <c r="L211" s="30"/>
      <c r="M211" s="30"/>
      <c r="N211" s="30"/>
      <c r="O211" s="75"/>
      <c r="P211" s="362"/>
      <c r="Q211" s="78"/>
      <c r="R211" s="31" t="s">
        <v>284</v>
      </c>
      <c r="S211" s="31" t="s">
        <v>285</v>
      </c>
      <c r="T211" s="31"/>
      <c r="U211" s="36"/>
      <c r="V211" s="36"/>
      <c r="W211" s="31"/>
      <c r="X211" s="31"/>
      <c r="Y211" s="31"/>
      <c r="Z211" s="11"/>
      <c r="AA211" s="52"/>
      <c r="AB211" s="14"/>
    </row>
    <row r="212" spans="1:28" ht="231" customHeight="1">
      <c r="A212" s="30">
        <v>136</v>
      </c>
      <c r="B212" s="31" t="s">
        <v>45</v>
      </c>
      <c r="C212" s="31" t="s">
        <v>12</v>
      </c>
      <c r="D212" s="31" t="s">
        <v>12</v>
      </c>
      <c r="E212" s="31" t="s">
        <v>283</v>
      </c>
      <c r="F212" s="31" t="s">
        <v>168</v>
      </c>
      <c r="G212" s="30" t="s">
        <v>48</v>
      </c>
      <c r="H212" s="35" t="s">
        <v>49</v>
      </c>
      <c r="I212" s="31" t="s">
        <v>50</v>
      </c>
      <c r="J212" s="30"/>
      <c r="K212" s="30" t="s">
        <v>51</v>
      </c>
      <c r="L212" s="30"/>
      <c r="M212" s="30"/>
      <c r="N212" s="30"/>
      <c r="O212" s="344"/>
      <c r="P212" s="77"/>
      <c r="Q212" s="78"/>
      <c r="R212" s="31" t="s">
        <v>284</v>
      </c>
      <c r="S212" s="31" t="s">
        <v>295</v>
      </c>
      <c r="T212" s="31" t="s">
        <v>296</v>
      </c>
      <c r="U212" s="95">
        <v>0</v>
      </c>
      <c r="V212" s="117">
        <v>1840</v>
      </c>
      <c r="W212" s="31" t="s">
        <v>297</v>
      </c>
      <c r="X212" s="31" t="s">
        <v>298</v>
      </c>
      <c r="Y212" s="31" t="s">
        <v>299</v>
      </c>
      <c r="Z212" s="72">
        <v>1840</v>
      </c>
      <c r="AA212" s="77">
        <v>1</v>
      </c>
      <c r="AB212" s="14" t="s">
        <v>1411</v>
      </c>
    </row>
    <row r="213" spans="1:28" ht="123.75" customHeight="1">
      <c r="A213" s="49" t="s">
        <v>300</v>
      </c>
      <c r="B213" s="31" t="s">
        <v>45</v>
      </c>
      <c r="C213" s="31" t="s">
        <v>12</v>
      </c>
      <c r="D213" s="31" t="s">
        <v>12</v>
      </c>
      <c r="E213" s="31" t="s">
        <v>283</v>
      </c>
      <c r="F213" s="31" t="s">
        <v>168</v>
      </c>
      <c r="G213" s="30" t="s">
        <v>48</v>
      </c>
      <c r="H213" s="35" t="s">
        <v>49</v>
      </c>
      <c r="I213" s="31" t="s">
        <v>50</v>
      </c>
      <c r="J213" s="30"/>
      <c r="K213" s="30" t="s">
        <v>51</v>
      </c>
      <c r="L213" s="30"/>
      <c r="M213" s="30"/>
      <c r="N213" s="30"/>
      <c r="O213" s="353"/>
      <c r="P213" s="77"/>
      <c r="Q213" s="78"/>
      <c r="R213" s="31" t="s">
        <v>284</v>
      </c>
      <c r="S213" s="31" t="s">
        <v>295</v>
      </c>
      <c r="T213" s="31"/>
      <c r="U213" s="95"/>
      <c r="V213" s="99"/>
      <c r="W213" s="31"/>
      <c r="X213" s="31"/>
      <c r="Y213" s="31"/>
      <c r="Z213" s="9"/>
      <c r="AA213" s="79"/>
      <c r="AB213" s="14"/>
    </row>
    <row r="214" spans="1:28" ht="234" customHeight="1">
      <c r="A214" s="30">
        <v>138</v>
      </c>
      <c r="B214" s="31" t="s">
        <v>45</v>
      </c>
      <c r="C214" s="31" t="s">
        <v>12</v>
      </c>
      <c r="D214" s="31" t="s">
        <v>12</v>
      </c>
      <c r="E214" s="31" t="s">
        <v>283</v>
      </c>
      <c r="F214" s="31" t="s">
        <v>168</v>
      </c>
      <c r="G214" s="30" t="s">
        <v>48</v>
      </c>
      <c r="H214" s="35" t="s">
        <v>49</v>
      </c>
      <c r="I214" s="31" t="s">
        <v>50</v>
      </c>
      <c r="J214" s="30"/>
      <c r="K214" s="30" t="s">
        <v>51</v>
      </c>
      <c r="L214" s="30"/>
      <c r="M214" s="30"/>
      <c r="N214" s="30"/>
      <c r="O214" s="344"/>
      <c r="P214" s="77"/>
      <c r="Q214" s="78"/>
      <c r="R214" s="31" t="s">
        <v>284</v>
      </c>
      <c r="S214" s="31" t="s">
        <v>301</v>
      </c>
      <c r="T214" s="31" t="s">
        <v>296</v>
      </c>
      <c r="U214" s="36">
        <v>0</v>
      </c>
      <c r="V214" s="86">
        <f>200+220+50</f>
        <v>470</v>
      </c>
      <c r="W214" s="31" t="s">
        <v>302</v>
      </c>
      <c r="X214" s="31" t="s">
        <v>303</v>
      </c>
      <c r="Y214" s="116" t="s">
        <v>289</v>
      </c>
      <c r="Z214" s="72">
        <v>470</v>
      </c>
      <c r="AA214" s="77">
        <v>1</v>
      </c>
      <c r="AB214" s="14" t="s">
        <v>1412</v>
      </c>
    </row>
    <row r="215" spans="1:28" ht="105" customHeight="1">
      <c r="A215" s="49" t="s">
        <v>304</v>
      </c>
      <c r="B215" s="31" t="s">
        <v>45</v>
      </c>
      <c r="C215" s="31" t="s">
        <v>12</v>
      </c>
      <c r="D215" s="31" t="s">
        <v>12</v>
      </c>
      <c r="E215" s="31" t="s">
        <v>283</v>
      </c>
      <c r="F215" s="31" t="s">
        <v>168</v>
      </c>
      <c r="G215" s="30" t="s">
        <v>48</v>
      </c>
      <c r="H215" s="35" t="s">
        <v>49</v>
      </c>
      <c r="I215" s="31" t="s">
        <v>50</v>
      </c>
      <c r="J215" s="30"/>
      <c r="K215" s="30" t="s">
        <v>51</v>
      </c>
      <c r="L215" s="30"/>
      <c r="M215" s="30"/>
      <c r="N215" s="30"/>
      <c r="O215" s="353"/>
      <c r="P215" s="77"/>
      <c r="Q215" s="78"/>
      <c r="R215" s="31" t="s">
        <v>284</v>
      </c>
      <c r="S215" s="31" t="s">
        <v>301</v>
      </c>
      <c r="T215" s="31"/>
      <c r="U215" s="31"/>
      <c r="V215" s="31"/>
      <c r="W215" s="31"/>
      <c r="X215" s="31"/>
      <c r="Y215" s="31"/>
      <c r="Z215" s="9"/>
      <c r="AA215" s="79"/>
      <c r="AB215" s="14"/>
    </row>
    <row r="216" spans="1:28" ht="151.5" customHeight="1">
      <c r="A216" s="49" t="s">
        <v>305</v>
      </c>
      <c r="B216" s="31" t="s">
        <v>45</v>
      </c>
      <c r="C216" s="31" t="s">
        <v>12</v>
      </c>
      <c r="D216" s="31" t="s">
        <v>12</v>
      </c>
      <c r="E216" s="31" t="s">
        <v>283</v>
      </c>
      <c r="F216" s="31" t="s">
        <v>168</v>
      </c>
      <c r="G216" s="30" t="s">
        <v>48</v>
      </c>
      <c r="H216" s="35" t="s">
        <v>49</v>
      </c>
      <c r="I216" s="31" t="s">
        <v>50</v>
      </c>
      <c r="J216" s="30"/>
      <c r="K216" s="30" t="s">
        <v>51</v>
      </c>
      <c r="L216" s="30"/>
      <c r="M216" s="30"/>
      <c r="N216" s="30"/>
      <c r="O216" s="353"/>
      <c r="P216" s="77"/>
      <c r="Q216" s="78"/>
      <c r="R216" s="31" t="s">
        <v>284</v>
      </c>
      <c r="S216" s="31" t="s">
        <v>301</v>
      </c>
      <c r="T216" s="31"/>
      <c r="U216" s="36"/>
      <c r="V216" s="118"/>
      <c r="W216" s="31"/>
      <c r="X216" s="31"/>
      <c r="Y216" s="31"/>
      <c r="Z216" s="9"/>
      <c r="AA216" s="79"/>
      <c r="AB216" s="14"/>
    </row>
    <row r="217" spans="1:28" ht="195" customHeight="1">
      <c r="A217" s="30">
        <v>142</v>
      </c>
      <c r="B217" s="31" t="s">
        <v>45</v>
      </c>
      <c r="C217" s="31" t="s">
        <v>12</v>
      </c>
      <c r="D217" s="31" t="s">
        <v>12</v>
      </c>
      <c r="E217" s="31" t="s">
        <v>283</v>
      </c>
      <c r="F217" s="31" t="s">
        <v>168</v>
      </c>
      <c r="G217" s="31" t="s">
        <v>48</v>
      </c>
      <c r="H217" s="35" t="s">
        <v>49</v>
      </c>
      <c r="I217" s="31" t="s">
        <v>50</v>
      </c>
      <c r="J217" s="30"/>
      <c r="K217" s="30" t="s">
        <v>51</v>
      </c>
      <c r="L217" s="30"/>
      <c r="M217" s="30"/>
      <c r="N217" s="30"/>
      <c r="O217" s="344"/>
      <c r="P217" s="77"/>
      <c r="Q217" s="78"/>
      <c r="R217" s="31" t="s">
        <v>284</v>
      </c>
      <c r="S217" s="31" t="s">
        <v>306</v>
      </c>
      <c r="T217" s="31" t="s">
        <v>286</v>
      </c>
      <c r="U217" s="36">
        <v>0</v>
      </c>
      <c r="V217" s="36">
        <v>450</v>
      </c>
      <c r="W217" s="31" t="s">
        <v>287</v>
      </c>
      <c r="X217" s="31" t="s">
        <v>307</v>
      </c>
      <c r="Y217" s="116" t="s">
        <v>55</v>
      </c>
      <c r="Z217" s="72">
        <v>450</v>
      </c>
      <c r="AA217" s="77">
        <v>1</v>
      </c>
      <c r="AB217" s="14" t="s">
        <v>1413</v>
      </c>
    </row>
    <row r="218" spans="1:28" ht="63" customHeight="1">
      <c r="A218" s="30">
        <v>143</v>
      </c>
      <c r="B218" s="31" t="s">
        <v>45</v>
      </c>
      <c r="C218" s="31" t="s">
        <v>12</v>
      </c>
      <c r="D218" s="31" t="s">
        <v>12</v>
      </c>
      <c r="E218" s="31" t="s">
        <v>283</v>
      </c>
      <c r="F218" s="31" t="s">
        <v>168</v>
      </c>
      <c r="G218" s="31" t="s">
        <v>48</v>
      </c>
      <c r="H218" s="35" t="s">
        <v>49</v>
      </c>
      <c r="I218" s="31" t="s">
        <v>50</v>
      </c>
      <c r="J218" s="30"/>
      <c r="K218" s="30" t="s">
        <v>51</v>
      </c>
      <c r="L218" s="30"/>
      <c r="M218" s="30"/>
      <c r="N218" s="30"/>
      <c r="O218" s="353"/>
      <c r="P218" s="362"/>
      <c r="Q218" s="78"/>
      <c r="R218" s="31" t="s">
        <v>284</v>
      </c>
      <c r="S218" s="31" t="s">
        <v>306</v>
      </c>
      <c r="T218" s="31"/>
      <c r="U218" s="36"/>
      <c r="V218" s="36"/>
      <c r="W218" s="31"/>
      <c r="X218" s="31"/>
      <c r="Y218" s="31"/>
      <c r="Z218" s="9"/>
      <c r="AA218" s="52"/>
      <c r="AB218" s="14"/>
    </row>
    <row r="219" spans="1:28" ht="63" customHeight="1">
      <c r="A219" s="30">
        <v>144</v>
      </c>
      <c r="B219" s="31" t="s">
        <v>45</v>
      </c>
      <c r="C219" s="31" t="s">
        <v>12</v>
      </c>
      <c r="D219" s="31" t="s">
        <v>12</v>
      </c>
      <c r="E219" s="31" t="s">
        <v>283</v>
      </c>
      <c r="F219" s="31" t="s">
        <v>168</v>
      </c>
      <c r="G219" s="31" t="s">
        <v>48</v>
      </c>
      <c r="H219" s="35" t="s">
        <v>49</v>
      </c>
      <c r="I219" s="31" t="s">
        <v>50</v>
      </c>
      <c r="J219" s="30"/>
      <c r="K219" s="30" t="s">
        <v>51</v>
      </c>
      <c r="L219" s="30"/>
      <c r="M219" s="30"/>
      <c r="N219" s="30"/>
      <c r="O219" s="353"/>
      <c r="P219" s="362"/>
      <c r="Q219" s="78"/>
      <c r="R219" s="31" t="s">
        <v>284</v>
      </c>
      <c r="S219" s="31" t="s">
        <v>306</v>
      </c>
      <c r="T219" s="31"/>
      <c r="U219" s="36"/>
      <c r="V219" s="36"/>
      <c r="W219" s="31"/>
      <c r="X219" s="31"/>
      <c r="Y219" s="31"/>
      <c r="Z219" s="9"/>
      <c r="AA219" s="52"/>
      <c r="AB219" s="14"/>
    </row>
    <row r="220" spans="1:28" ht="63" customHeight="1">
      <c r="A220" s="30" t="s">
        <v>308</v>
      </c>
      <c r="B220" s="31" t="s">
        <v>45</v>
      </c>
      <c r="C220" s="31" t="s">
        <v>12</v>
      </c>
      <c r="D220" s="31" t="s">
        <v>12</v>
      </c>
      <c r="E220" s="31" t="s">
        <v>283</v>
      </c>
      <c r="F220" s="31" t="s">
        <v>168</v>
      </c>
      <c r="G220" s="31" t="s">
        <v>48</v>
      </c>
      <c r="H220" s="35" t="s">
        <v>49</v>
      </c>
      <c r="I220" s="31" t="s">
        <v>50</v>
      </c>
      <c r="J220" s="30"/>
      <c r="K220" s="30" t="s">
        <v>51</v>
      </c>
      <c r="L220" s="30"/>
      <c r="M220" s="30"/>
      <c r="N220" s="30"/>
      <c r="O220" s="353"/>
      <c r="P220" s="362"/>
      <c r="Q220" s="78"/>
      <c r="R220" s="31" t="s">
        <v>284</v>
      </c>
      <c r="S220" s="31" t="s">
        <v>306</v>
      </c>
      <c r="T220" s="31"/>
      <c r="U220" s="36"/>
      <c r="V220" s="36"/>
      <c r="W220" s="31"/>
      <c r="X220" s="31"/>
      <c r="Y220" s="31"/>
      <c r="Z220" s="9"/>
      <c r="AA220" s="52"/>
      <c r="AB220" s="14"/>
    </row>
    <row r="221" spans="1:28" ht="79.5" customHeight="1">
      <c r="A221" s="30">
        <v>145</v>
      </c>
      <c r="B221" s="31" t="s">
        <v>45</v>
      </c>
      <c r="C221" s="31" t="s">
        <v>12</v>
      </c>
      <c r="D221" s="31" t="s">
        <v>12</v>
      </c>
      <c r="E221" s="31" t="s">
        <v>283</v>
      </c>
      <c r="F221" s="31" t="s">
        <v>168</v>
      </c>
      <c r="G221" s="31" t="s">
        <v>48</v>
      </c>
      <c r="H221" s="35" t="s">
        <v>49</v>
      </c>
      <c r="I221" s="31" t="s">
        <v>50</v>
      </c>
      <c r="J221" s="30"/>
      <c r="K221" s="30" t="s">
        <v>51</v>
      </c>
      <c r="L221" s="30"/>
      <c r="M221" s="30"/>
      <c r="N221" s="30"/>
      <c r="O221" s="353"/>
      <c r="P221" s="362"/>
      <c r="Q221" s="78"/>
      <c r="R221" s="31" t="s">
        <v>284</v>
      </c>
      <c r="S221" s="31" t="s">
        <v>306</v>
      </c>
      <c r="T221" s="31"/>
      <c r="U221" s="36"/>
      <c r="V221" s="36"/>
      <c r="W221" s="31"/>
      <c r="X221" s="31"/>
      <c r="Y221" s="31"/>
      <c r="Z221" s="9"/>
      <c r="AA221" s="52"/>
      <c r="AB221" s="14"/>
    </row>
    <row r="222" spans="1:28" ht="63" customHeight="1">
      <c r="A222" s="30">
        <v>146</v>
      </c>
      <c r="B222" s="31" t="s">
        <v>45</v>
      </c>
      <c r="C222" s="31" t="s">
        <v>12</v>
      </c>
      <c r="D222" s="31" t="s">
        <v>12</v>
      </c>
      <c r="E222" s="31" t="s">
        <v>283</v>
      </c>
      <c r="F222" s="31" t="s">
        <v>168</v>
      </c>
      <c r="G222" s="31" t="s">
        <v>48</v>
      </c>
      <c r="H222" s="35" t="s">
        <v>49</v>
      </c>
      <c r="I222" s="31" t="s">
        <v>50</v>
      </c>
      <c r="J222" s="30"/>
      <c r="K222" s="30" t="s">
        <v>51</v>
      </c>
      <c r="L222" s="30"/>
      <c r="M222" s="30"/>
      <c r="N222" s="30"/>
      <c r="O222" s="353"/>
      <c r="P222" s="362"/>
      <c r="Q222" s="78"/>
      <c r="R222" s="31" t="s">
        <v>284</v>
      </c>
      <c r="S222" s="31" t="s">
        <v>306</v>
      </c>
      <c r="T222" s="31"/>
      <c r="U222" s="36"/>
      <c r="V222" s="36"/>
      <c r="W222" s="31"/>
      <c r="X222" s="31"/>
      <c r="Y222" s="31"/>
      <c r="Z222" s="9"/>
      <c r="AA222" s="52"/>
      <c r="AB222" s="14"/>
    </row>
    <row r="223" spans="1:28" ht="63" customHeight="1">
      <c r="A223" s="30">
        <v>147</v>
      </c>
      <c r="B223" s="31" t="s">
        <v>45</v>
      </c>
      <c r="C223" s="31" t="s">
        <v>12</v>
      </c>
      <c r="D223" s="31" t="s">
        <v>12</v>
      </c>
      <c r="E223" s="31" t="s">
        <v>283</v>
      </c>
      <c r="F223" s="31" t="s">
        <v>168</v>
      </c>
      <c r="G223" s="31" t="s">
        <v>48</v>
      </c>
      <c r="H223" s="35" t="s">
        <v>49</v>
      </c>
      <c r="I223" s="31" t="s">
        <v>50</v>
      </c>
      <c r="J223" s="30"/>
      <c r="K223" s="30" t="s">
        <v>51</v>
      </c>
      <c r="L223" s="30"/>
      <c r="M223" s="30"/>
      <c r="N223" s="30"/>
      <c r="O223" s="353"/>
      <c r="P223" s="362"/>
      <c r="Q223" s="78"/>
      <c r="R223" s="31" t="s">
        <v>284</v>
      </c>
      <c r="S223" s="31" t="s">
        <v>306</v>
      </c>
      <c r="T223" s="31"/>
      <c r="U223" s="36"/>
      <c r="V223" s="36"/>
      <c r="W223" s="31"/>
      <c r="X223" s="31"/>
      <c r="Y223" s="31"/>
      <c r="Z223" s="9"/>
      <c r="AA223" s="52"/>
      <c r="AB223" s="14"/>
    </row>
    <row r="224" spans="1:28" ht="63" customHeight="1">
      <c r="A224" s="30">
        <v>148</v>
      </c>
      <c r="B224" s="31" t="s">
        <v>45</v>
      </c>
      <c r="C224" s="31" t="s">
        <v>12</v>
      </c>
      <c r="D224" s="31" t="s">
        <v>12</v>
      </c>
      <c r="E224" s="31" t="s">
        <v>283</v>
      </c>
      <c r="F224" s="31" t="s">
        <v>168</v>
      </c>
      <c r="G224" s="31" t="s">
        <v>48</v>
      </c>
      <c r="H224" s="35" t="s">
        <v>49</v>
      </c>
      <c r="I224" s="31" t="s">
        <v>50</v>
      </c>
      <c r="J224" s="30"/>
      <c r="K224" s="30" t="s">
        <v>51</v>
      </c>
      <c r="L224" s="30"/>
      <c r="M224" s="30"/>
      <c r="N224" s="30"/>
      <c r="O224" s="353"/>
      <c r="P224" s="362"/>
      <c r="Q224" s="78"/>
      <c r="R224" s="31" t="s">
        <v>284</v>
      </c>
      <c r="S224" s="31" t="s">
        <v>306</v>
      </c>
      <c r="T224" s="31"/>
      <c r="U224" s="36"/>
      <c r="V224" s="36"/>
      <c r="W224" s="31"/>
      <c r="X224" s="31"/>
      <c r="Y224" s="31"/>
      <c r="Z224" s="9"/>
      <c r="AA224" s="52"/>
      <c r="AB224" s="14"/>
    </row>
    <row r="225" spans="1:28" ht="91.5" customHeight="1">
      <c r="A225" s="30">
        <v>149</v>
      </c>
      <c r="B225" s="31" t="s">
        <v>45</v>
      </c>
      <c r="C225" s="31" t="s">
        <v>12</v>
      </c>
      <c r="D225" s="31" t="s">
        <v>12</v>
      </c>
      <c r="E225" s="31" t="s">
        <v>283</v>
      </c>
      <c r="F225" s="31" t="s">
        <v>168</v>
      </c>
      <c r="G225" s="31" t="s">
        <v>48</v>
      </c>
      <c r="H225" s="35" t="s">
        <v>49</v>
      </c>
      <c r="I225" s="31" t="s">
        <v>50</v>
      </c>
      <c r="J225" s="30"/>
      <c r="K225" s="30" t="s">
        <v>51</v>
      </c>
      <c r="L225" s="30"/>
      <c r="M225" s="30"/>
      <c r="N225" s="30"/>
      <c r="O225" s="353"/>
      <c r="P225" s="362"/>
      <c r="Q225" s="78"/>
      <c r="R225" s="31" t="s">
        <v>284</v>
      </c>
      <c r="S225" s="31" t="s">
        <v>306</v>
      </c>
      <c r="T225" s="31"/>
      <c r="U225" s="36"/>
      <c r="V225" s="36"/>
      <c r="W225" s="31"/>
      <c r="X225" s="31"/>
      <c r="Y225" s="31"/>
      <c r="Z225" s="9"/>
      <c r="AA225" s="52"/>
      <c r="AB225" s="14"/>
    </row>
    <row r="226" spans="1:28" ht="63" customHeight="1">
      <c r="A226" s="30">
        <v>150</v>
      </c>
      <c r="B226" s="31" t="s">
        <v>45</v>
      </c>
      <c r="C226" s="31" t="s">
        <v>12</v>
      </c>
      <c r="D226" s="31" t="s">
        <v>12</v>
      </c>
      <c r="E226" s="31" t="s">
        <v>283</v>
      </c>
      <c r="F226" s="31" t="s">
        <v>168</v>
      </c>
      <c r="G226" s="31" t="s">
        <v>48</v>
      </c>
      <c r="H226" s="35" t="s">
        <v>49</v>
      </c>
      <c r="I226" s="31" t="s">
        <v>50</v>
      </c>
      <c r="J226" s="30"/>
      <c r="K226" s="30" t="s">
        <v>51</v>
      </c>
      <c r="L226" s="30"/>
      <c r="M226" s="30"/>
      <c r="N226" s="30"/>
      <c r="O226" s="353"/>
      <c r="P226" s="362"/>
      <c r="Q226" s="78"/>
      <c r="R226" s="31" t="s">
        <v>284</v>
      </c>
      <c r="S226" s="31" t="s">
        <v>306</v>
      </c>
      <c r="T226" s="31"/>
      <c r="U226" s="36"/>
      <c r="V226" s="36"/>
      <c r="W226" s="31"/>
      <c r="X226" s="31"/>
      <c r="Y226" s="31"/>
      <c r="Z226" s="9"/>
      <c r="AA226" s="52"/>
      <c r="AB226" s="14"/>
    </row>
    <row r="227" spans="1:28" ht="63" customHeight="1">
      <c r="A227" s="30">
        <v>151</v>
      </c>
      <c r="B227" s="31" t="s">
        <v>45</v>
      </c>
      <c r="C227" s="31" t="s">
        <v>12</v>
      </c>
      <c r="D227" s="31" t="s">
        <v>12</v>
      </c>
      <c r="E227" s="31" t="s">
        <v>283</v>
      </c>
      <c r="F227" s="31" t="s">
        <v>168</v>
      </c>
      <c r="G227" s="31" t="s">
        <v>48</v>
      </c>
      <c r="H227" s="35" t="s">
        <v>49</v>
      </c>
      <c r="I227" s="31" t="s">
        <v>50</v>
      </c>
      <c r="J227" s="30"/>
      <c r="K227" s="30" t="s">
        <v>51</v>
      </c>
      <c r="L227" s="30"/>
      <c r="M227" s="30"/>
      <c r="N227" s="30"/>
      <c r="O227" s="353"/>
      <c r="P227" s="362"/>
      <c r="Q227" s="78"/>
      <c r="R227" s="31" t="s">
        <v>284</v>
      </c>
      <c r="S227" s="31" t="s">
        <v>306</v>
      </c>
      <c r="T227" s="31"/>
      <c r="U227" s="36"/>
      <c r="V227" s="36"/>
      <c r="W227" s="31"/>
      <c r="X227" s="31"/>
      <c r="Y227" s="31"/>
      <c r="Z227" s="9"/>
      <c r="AA227" s="52"/>
      <c r="AB227" s="14"/>
    </row>
    <row r="228" spans="1:28" ht="63" customHeight="1">
      <c r="A228" s="30">
        <v>158</v>
      </c>
      <c r="B228" s="31" t="s">
        <v>45</v>
      </c>
      <c r="C228" s="31" t="s">
        <v>12</v>
      </c>
      <c r="D228" s="31" t="s">
        <v>12</v>
      </c>
      <c r="E228" s="31" t="s">
        <v>283</v>
      </c>
      <c r="F228" s="31" t="s">
        <v>168</v>
      </c>
      <c r="G228" s="31" t="s">
        <v>48</v>
      </c>
      <c r="H228" s="35" t="s">
        <v>49</v>
      </c>
      <c r="I228" s="31" t="s">
        <v>50</v>
      </c>
      <c r="J228" s="30"/>
      <c r="K228" s="30" t="s">
        <v>51</v>
      </c>
      <c r="L228" s="30"/>
      <c r="M228" s="30"/>
      <c r="N228" s="30"/>
      <c r="O228" s="353"/>
      <c r="P228" s="362"/>
      <c r="Q228" s="78"/>
      <c r="R228" s="31" t="s">
        <v>284</v>
      </c>
      <c r="S228" s="31" t="s">
        <v>306</v>
      </c>
      <c r="T228" s="31"/>
      <c r="U228" s="36"/>
      <c r="V228" s="36"/>
      <c r="W228" s="31"/>
      <c r="X228" s="31"/>
      <c r="Y228" s="31"/>
      <c r="Z228" s="9"/>
      <c r="AA228" s="52"/>
      <c r="AB228" s="14"/>
    </row>
    <row r="229" spans="1:28" ht="63" customHeight="1">
      <c r="A229" s="30">
        <v>159</v>
      </c>
      <c r="B229" s="31" t="s">
        <v>45</v>
      </c>
      <c r="C229" s="31" t="s">
        <v>12</v>
      </c>
      <c r="D229" s="31" t="s">
        <v>12</v>
      </c>
      <c r="E229" s="31" t="s">
        <v>283</v>
      </c>
      <c r="F229" s="31" t="s">
        <v>168</v>
      </c>
      <c r="G229" s="31" t="s">
        <v>48</v>
      </c>
      <c r="H229" s="35" t="s">
        <v>49</v>
      </c>
      <c r="I229" s="31" t="s">
        <v>50</v>
      </c>
      <c r="J229" s="30"/>
      <c r="K229" s="30" t="s">
        <v>51</v>
      </c>
      <c r="L229" s="30"/>
      <c r="M229" s="30"/>
      <c r="N229" s="30"/>
      <c r="O229" s="353"/>
      <c r="P229" s="362"/>
      <c r="Q229" s="78"/>
      <c r="R229" s="31" t="s">
        <v>284</v>
      </c>
      <c r="S229" s="31" t="s">
        <v>306</v>
      </c>
      <c r="T229" s="31"/>
      <c r="U229" s="36"/>
      <c r="V229" s="36"/>
      <c r="W229" s="31"/>
      <c r="X229" s="31"/>
      <c r="Y229" s="31"/>
      <c r="Z229" s="9"/>
      <c r="AA229" s="52"/>
      <c r="AB229" s="14"/>
    </row>
    <row r="230" spans="1:28" ht="63" customHeight="1">
      <c r="A230" s="30">
        <v>160</v>
      </c>
      <c r="B230" s="31" t="s">
        <v>45</v>
      </c>
      <c r="C230" s="31" t="s">
        <v>12</v>
      </c>
      <c r="D230" s="31" t="s">
        <v>12</v>
      </c>
      <c r="E230" s="31" t="s">
        <v>283</v>
      </c>
      <c r="F230" s="31" t="s">
        <v>168</v>
      </c>
      <c r="G230" s="31" t="s">
        <v>48</v>
      </c>
      <c r="H230" s="35" t="s">
        <v>49</v>
      </c>
      <c r="I230" s="31" t="s">
        <v>50</v>
      </c>
      <c r="J230" s="30"/>
      <c r="K230" s="30" t="s">
        <v>51</v>
      </c>
      <c r="L230" s="30"/>
      <c r="M230" s="30"/>
      <c r="N230" s="30"/>
      <c r="O230" s="353"/>
      <c r="P230" s="362"/>
      <c r="Q230" s="78"/>
      <c r="R230" s="31" t="s">
        <v>284</v>
      </c>
      <c r="S230" s="31" t="s">
        <v>306</v>
      </c>
      <c r="T230" s="31"/>
      <c r="U230" s="36"/>
      <c r="V230" s="36"/>
      <c r="W230" s="31"/>
      <c r="X230" s="31"/>
      <c r="Y230" s="31"/>
      <c r="Z230" s="9"/>
      <c r="AA230" s="52"/>
      <c r="AB230" s="14"/>
    </row>
    <row r="231" spans="1:28" ht="105" customHeight="1">
      <c r="A231" s="49" t="s">
        <v>309</v>
      </c>
      <c r="B231" s="87" t="s">
        <v>45</v>
      </c>
      <c r="C231" s="82" t="s">
        <v>12</v>
      </c>
      <c r="D231" s="31" t="s">
        <v>12</v>
      </c>
      <c r="E231" s="31" t="s">
        <v>283</v>
      </c>
      <c r="F231" s="31" t="s">
        <v>168</v>
      </c>
      <c r="G231" s="48" t="s">
        <v>48</v>
      </c>
      <c r="H231" s="35" t="s">
        <v>49</v>
      </c>
      <c r="I231" s="31" t="s">
        <v>50</v>
      </c>
      <c r="J231" s="49"/>
      <c r="K231" s="30" t="s">
        <v>51</v>
      </c>
      <c r="L231" s="30"/>
      <c r="M231" s="30"/>
      <c r="N231" s="30"/>
      <c r="O231" s="353"/>
      <c r="P231" s="353"/>
      <c r="Q231" s="364"/>
      <c r="R231" s="87" t="s">
        <v>284</v>
      </c>
      <c r="S231" s="31" t="s">
        <v>306</v>
      </c>
      <c r="T231" s="48"/>
      <c r="U231" s="100"/>
      <c r="V231" s="100"/>
      <c r="W231" s="48"/>
      <c r="X231" s="48"/>
      <c r="Y231" s="48"/>
      <c r="Z231" s="9"/>
      <c r="AA231" s="9"/>
      <c r="AB231" s="120"/>
    </row>
    <row r="232" spans="1:28" ht="63" customHeight="1">
      <c r="A232" s="49" t="s">
        <v>310</v>
      </c>
      <c r="B232" s="87" t="s">
        <v>45</v>
      </c>
      <c r="C232" s="82" t="s">
        <v>12</v>
      </c>
      <c r="D232" s="31" t="s">
        <v>12</v>
      </c>
      <c r="E232" s="31" t="s">
        <v>283</v>
      </c>
      <c r="F232" s="31" t="s">
        <v>168</v>
      </c>
      <c r="G232" s="48" t="s">
        <v>48</v>
      </c>
      <c r="H232" s="35" t="s">
        <v>49</v>
      </c>
      <c r="I232" s="31" t="s">
        <v>50</v>
      </c>
      <c r="J232" s="49"/>
      <c r="K232" s="30" t="s">
        <v>51</v>
      </c>
      <c r="L232" s="30"/>
      <c r="M232" s="30"/>
      <c r="N232" s="30"/>
      <c r="O232" s="353"/>
      <c r="P232" s="353"/>
      <c r="Q232" s="364"/>
      <c r="R232" s="87" t="s">
        <v>284</v>
      </c>
      <c r="S232" s="31" t="s">
        <v>306</v>
      </c>
      <c r="T232" s="48"/>
      <c r="U232" s="100"/>
      <c r="V232" s="100"/>
      <c r="W232" s="48"/>
      <c r="X232" s="48"/>
      <c r="Y232" s="48"/>
      <c r="Z232" s="9"/>
      <c r="AA232" s="9"/>
      <c r="AB232" s="120"/>
    </row>
    <row r="233" spans="1:28" ht="256.5" customHeight="1">
      <c r="A233" s="30">
        <v>152</v>
      </c>
      <c r="B233" s="31" t="s">
        <v>45</v>
      </c>
      <c r="C233" s="31" t="s">
        <v>12</v>
      </c>
      <c r="D233" s="31" t="s">
        <v>12</v>
      </c>
      <c r="E233" s="31" t="s">
        <v>283</v>
      </c>
      <c r="F233" s="31" t="s">
        <v>168</v>
      </c>
      <c r="G233" s="31" t="s">
        <v>48</v>
      </c>
      <c r="H233" s="35" t="s">
        <v>49</v>
      </c>
      <c r="I233" s="31" t="s">
        <v>50</v>
      </c>
      <c r="J233" s="30"/>
      <c r="K233" s="30" t="s">
        <v>51</v>
      </c>
      <c r="L233" s="30"/>
      <c r="M233" s="30"/>
      <c r="N233" s="30"/>
      <c r="O233" s="344"/>
      <c r="P233" s="77"/>
      <c r="Q233" s="78"/>
      <c r="R233" s="31" t="s">
        <v>284</v>
      </c>
      <c r="S233" s="85" t="s">
        <v>311</v>
      </c>
      <c r="T233" s="31" t="s">
        <v>286</v>
      </c>
      <c r="U233" s="36">
        <v>0</v>
      </c>
      <c r="V233" s="86">
        <v>100</v>
      </c>
      <c r="W233" s="31" t="s">
        <v>48</v>
      </c>
      <c r="X233" s="31" t="s">
        <v>312</v>
      </c>
      <c r="Y233" s="31" t="s">
        <v>55</v>
      </c>
      <c r="Z233" s="72">
        <v>100</v>
      </c>
      <c r="AA233" s="77">
        <v>1</v>
      </c>
      <c r="AB233" s="14" t="s">
        <v>1414</v>
      </c>
    </row>
    <row r="234" spans="1:28" ht="63" customHeight="1">
      <c r="A234" s="30">
        <v>153</v>
      </c>
      <c r="B234" s="31" t="s">
        <v>45</v>
      </c>
      <c r="C234" s="31" t="s">
        <v>12</v>
      </c>
      <c r="D234" s="31" t="s">
        <v>12</v>
      </c>
      <c r="E234" s="31" t="s">
        <v>283</v>
      </c>
      <c r="F234" s="31" t="s">
        <v>168</v>
      </c>
      <c r="G234" s="31" t="s">
        <v>48</v>
      </c>
      <c r="H234" s="35" t="s">
        <v>49</v>
      </c>
      <c r="I234" s="31" t="s">
        <v>50</v>
      </c>
      <c r="J234" s="30"/>
      <c r="K234" s="30" t="s">
        <v>51</v>
      </c>
      <c r="L234" s="30"/>
      <c r="M234" s="30"/>
      <c r="N234" s="30"/>
      <c r="O234" s="353"/>
      <c r="P234" s="362"/>
      <c r="Q234" s="78"/>
      <c r="R234" s="31" t="s">
        <v>284</v>
      </c>
      <c r="S234" s="31" t="s">
        <v>311</v>
      </c>
      <c r="T234" s="31"/>
      <c r="U234" s="36"/>
      <c r="V234" s="36"/>
      <c r="W234" s="31"/>
      <c r="X234" s="31"/>
      <c r="Y234" s="31"/>
      <c r="Z234" s="9"/>
      <c r="AA234" s="52"/>
      <c r="AB234" s="14"/>
    </row>
    <row r="235" spans="1:28" ht="63" customHeight="1">
      <c r="A235" s="30" t="s">
        <v>313</v>
      </c>
      <c r="B235" s="31" t="s">
        <v>45</v>
      </c>
      <c r="C235" s="31" t="s">
        <v>12</v>
      </c>
      <c r="D235" s="31" t="s">
        <v>12</v>
      </c>
      <c r="E235" s="31" t="s">
        <v>283</v>
      </c>
      <c r="F235" s="31" t="s">
        <v>168</v>
      </c>
      <c r="G235" s="31" t="s">
        <v>48</v>
      </c>
      <c r="H235" s="35" t="s">
        <v>49</v>
      </c>
      <c r="I235" s="31" t="s">
        <v>50</v>
      </c>
      <c r="J235" s="30"/>
      <c r="K235" s="30" t="s">
        <v>51</v>
      </c>
      <c r="L235" s="30"/>
      <c r="M235" s="30"/>
      <c r="N235" s="30"/>
      <c r="O235" s="353"/>
      <c r="P235" s="362"/>
      <c r="Q235" s="78"/>
      <c r="R235" s="31" t="s">
        <v>284</v>
      </c>
      <c r="S235" s="31" t="s">
        <v>311</v>
      </c>
      <c r="T235" s="31"/>
      <c r="U235" s="36"/>
      <c r="V235" s="36"/>
      <c r="W235" s="31"/>
      <c r="X235" s="31"/>
      <c r="Y235" s="31"/>
      <c r="Z235" s="9"/>
      <c r="AA235" s="52"/>
      <c r="AB235" s="14"/>
    </row>
    <row r="236" spans="1:28" ht="63" customHeight="1">
      <c r="A236" s="30">
        <v>154</v>
      </c>
      <c r="B236" s="31" t="s">
        <v>45</v>
      </c>
      <c r="C236" s="31" t="s">
        <v>12</v>
      </c>
      <c r="D236" s="31" t="s">
        <v>12</v>
      </c>
      <c r="E236" s="31" t="s">
        <v>283</v>
      </c>
      <c r="F236" s="31" t="s">
        <v>168</v>
      </c>
      <c r="G236" s="31" t="s">
        <v>48</v>
      </c>
      <c r="H236" s="35" t="s">
        <v>49</v>
      </c>
      <c r="I236" s="31" t="s">
        <v>50</v>
      </c>
      <c r="J236" s="30"/>
      <c r="K236" s="30" t="s">
        <v>51</v>
      </c>
      <c r="L236" s="30"/>
      <c r="M236" s="30"/>
      <c r="N236" s="30"/>
      <c r="O236" s="353"/>
      <c r="P236" s="362"/>
      <c r="Q236" s="78"/>
      <c r="R236" s="31" t="s">
        <v>284</v>
      </c>
      <c r="S236" s="31" t="s">
        <v>311</v>
      </c>
      <c r="T236" s="31"/>
      <c r="U236" s="36"/>
      <c r="V236" s="36"/>
      <c r="W236" s="31"/>
      <c r="X236" s="31"/>
      <c r="Y236" s="31"/>
      <c r="Z236" s="9"/>
      <c r="AA236" s="52"/>
      <c r="AB236" s="14"/>
    </row>
    <row r="237" spans="1:28" ht="63" customHeight="1">
      <c r="A237" s="30" t="s">
        <v>314</v>
      </c>
      <c r="B237" s="31" t="s">
        <v>45</v>
      </c>
      <c r="C237" s="31" t="s">
        <v>12</v>
      </c>
      <c r="D237" s="31" t="s">
        <v>12</v>
      </c>
      <c r="E237" s="31" t="s">
        <v>283</v>
      </c>
      <c r="F237" s="31" t="s">
        <v>168</v>
      </c>
      <c r="G237" s="31" t="s">
        <v>48</v>
      </c>
      <c r="H237" s="35" t="s">
        <v>49</v>
      </c>
      <c r="I237" s="31" t="s">
        <v>50</v>
      </c>
      <c r="J237" s="30"/>
      <c r="K237" s="30" t="s">
        <v>51</v>
      </c>
      <c r="L237" s="30"/>
      <c r="M237" s="30"/>
      <c r="N237" s="30"/>
      <c r="O237" s="353"/>
      <c r="P237" s="362"/>
      <c r="Q237" s="78"/>
      <c r="R237" s="31" t="s">
        <v>284</v>
      </c>
      <c r="S237" s="31" t="s">
        <v>311</v>
      </c>
      <c r="T237" s="31"/>
      <c r="U237" s="36"/>
      <c r="V237" s="36"/>
      <c r="W237" s="31"/>
      <c r="X237" s="31"/>
      <c r="Y237" s="31"/>
      <c r="Z237" s="9"/>
      <c r="AA237" s="52"/>
      <c r="AB237" s="14"/>
    </row>
    <row r="238" spans="1:28" ht="63" customHeight="1">
      <c r="A238" s="30">
        <v>157</v>
      </c>
      <c r="B238" s="31" t="s">
        <v>45</v>
      </c>
      <c r="C238" s="31" t="s">
        <v>12</v>
      </c>
      <c r="D238" s="31" t="s">
        <v>12</v>
      </c>
      <c r="E238" s="31" t="s">
        <v>283</v>
      </c>
      <c r="F238" s="31" t="s">
        <v>168</v>
      </c>
      <c r="G238" s="31" t="s">
        <v>48</v>
      </c>
      <c r="H238" s="35" t="s">
        <v>49</v>
      </c>
      <c r="I238" s="31" t="s">
        <v>50</v>
      </c>
      <c r="J238" s="30"/>
      <c r="K238" s="30" t="s">
        <v>51</v>
      </c>
      <c r="L238" s="30"/>
      <c r="M238" s="30"/>
      <c r="N238" s="30"/>
      <c r="O238" s="353"/>
      <c r="P238" s="362"/>
      <c r="Q238" s="78"/>
      <c r="R238" s="31" t="s">
        <v>284</v>
      </c>
      <c r="S238" s="31" t="s">
        <v>311</v>
      </c>
      <c r="T238" s="31"/>
      <c r="U238" s="36"/>
      <c r="V238" s="36"/>
      <c r="W238" s="31"/>
      <c r="X238" s="31"/>
      <c r="Y238" s="31"/>
      <c r="Z238" s="9"/>
      <c r="AA238" s="52"/>
      <c r="AB238" s="14"/>
    </row>
    <row r="239" spans="1:28" ht="63" customHeight="1">
      <c r="A239" s="30">
        <v>168</v>
      </c>
      <c r="B239" s="31" t="s">
        <v>45</v>
      </c>
      <c r="C239" s="31" t="s">
        <v>12</v>
      </c>
      <c r="D239" s="31" t="s">
        <v>12</v>
      </c>
      <c r="E239" s="31" t="s">
        <v>283</v>
      </c>
      <c r="F239" s="31" t="s">
        <v>168</v>
      </c>
      <c r="G239" s="31" t="s">
        <v>48</v>
      </c>
      <c r="H239" s="35" t="s">
        <v>49</v>
      </c>
      <c r="I239" s="31" t="s">
        <v>50</v>
      </c>
      <c r="J239" s="30"/>
      <c r="K239" s="30" t="s">
        <v>51</v>
      </c>
      <c r="L239" s="30"/>
      <c r="M239" s="30"/>
      <c r="N239" s="30"/>
      <c r="O239" s="353"/>
      <c r="P239" s="365"/>
      <c r="Q239" s="78"/>
      <c r="R239" s="31" t="s">
        <v>284</v>
      </c>
      <c r="S239" s="31" t="s">
        <v>311</v>
      </c>
      <c r="T239" s="31"/>
      <c r="U239" s="118"/>
      <c r="V239" s="36"/>
      <c r="W239" s="31"/>
      <c r="X239" s="31"/>
      <c r="Y239" s="31"/>
      <c r="Z239" s="9"/>
      <c r="AA239" s="363"/>
      <c r="AB239" s="14"/>
    </row>
    <row r="240" spans="1:28" ht="63" customHeight="1">
      <c r="A240" s="30" t="s">
        <v>315</v>
      </c>
      <c r="B240" s="31" t="s">
        <v>45</v>
      </c>
      <c r="C240" s="31" t="s">
        <v>12</v>
      </c>
      <c r="D240" s="31" t="s">
        <v>12</v>
      </c>
      <c r="E240" s="31" t="s">
        <v>283</v>
      </c>
      <c r="F240" s="31" t="s">
        <v>168</v>
      </c>
      <c r="G240" s="31" t="s">
        <v>48</v>
      </c>
      <c r="H240" s="35" t="s">
        <v>49</v>
      </c>
      <c r="I240" s="31" t="s">
        <v>50</v>
      </c>
      <c r="J240" s="30"/>
      <c r="K240" s="30" t="s">
        <v>51</v>
      </c>
      <c r="L240" s="30"/>
      <c r="M240" s="30"/>
      <c r="N240" s="30"/>
      <c r="O240" s="353"/>
      <c r="P240" s="365"/>
      <c r="Q240" s="78"/>
      <c r="R240" s="31" t="s">
        <v>284</v>
      </c>
      <c r="S240" s="31" t="s">
        <v>311</v>
      </c>
      <c r="T240" s="31"/>
      <c r="U240" s="118"/>
      <c r="V240" s="36"/>
      <c r="W240" s="31"/>
      <c r="X240" s="31"/>
      <c r="Y240" s="31"/>
      <c r="Z240" s="9"/>
      <c r="AA240" s="363"/>
      <c r="AB240" s="14"/>
    </row>
    <row r="241" spans="1:28" ht="135.75" customHeight="1">
      <c r="A241" s="49" t="s">
        <v>316</v>
      </c>
      <c r="B241" s="31" t="s">
        <v>45</v>
      </c>
      <c r="C241" s="31" t="s">
        <v>12</v>
      </c>
      <c r="D241" s="31" t="s">
        <v>12</v>
      </c>
      <c r="E241" s="31" t="s">
        <v>283</v>
      </c>
      <c r="F241" s="31" t="s">
        <v>168</v>
      </c>
      <c r="G241" s="31" t="s">
        <v>48</v>
      </c>
      <c r="H241" s="35" t="s">
        <v>49</v>
      </c>
      <c r="I241" s="31" t="s">
        <v>50</v>
      </c>
      <c r="J241" s="30"/>
      <c r="K241" s="30" t="s">
        <v>51</v>
      </c>
      <c r="L241" s="30"/>
      <c r="M241" s="30"/>
      <c r="N241" s="30"/>
      <c r="O241" s="344"/>
      <c r="P241" s="77"/>
      <c r="Q241" s="78"/>
      <c r="R241" s="31" t="s">
        <v>284</v>
      </c>
      <c r="S241" s="116" t="s">
        <v>317</v>
      </c>
      <c r="T241" s="31" t="s">
        <v>286</v>
      </c>
      <c r="U241" s="36">
        <v>0</v>
      </c>
      <c r="V241" s="118">
        <v>100</v>
      </c>
      <c r="W241" s="31" t="s">
        <v>48</v>
      </c>
      <c r="X241" s="31" t="s">
        <v>318</v>
      </c>
      <c r="Y241" s="31" t="s">
        <v>55</v>
      </c>
      <c r="Z241" s="72">
        <v>100</v>
      </c>
      <c r="AA241" s="77">
        <v>1</v>
      </c>
      <c r="AB241" s="14" t="s">
        <v>1415</v>
      </c>
    </row>
    <row r="242" spans="1:28" ht="89.25" customHeight="1">
      <c r="A242" s="30">
        <v>156</v>
      </c>
      <c r="B242" s="31" t="s">
        <v>45</v>
      </c>
      <c r="C242" s="31" t="s">
        <v>12</v>
      </c>
      <c r="D242" s="31" t="s">
        <v>12</v>
      </c>
      <c r="E242" s="31" t="s">
        <v>283</v>
      </c>
      <c r="F242" s="31" t="s">
        <v>168</v>
      </c>
      <c r="G242" s="31" t="s">
        <v>48</v>
      </c>
      <c r="H242" s="35" t="s">
        <v>49</v>
      </c>
      <c r="I242" s="31" t="s">
        <v>50</v>
      </c>
      <c r="J242" s="30"/>
      <c r="K242" s="30" t="s">
        <v>51</v>
      </c>
      <c r="L242" s="30"/>
      <c r="M242" s="30"/>
      <c r="N242" s="30"/>
      <c r="O242" s="353"/>
      <c r="P242" s="77"/>
      <c r="Q242" s="78"/>
      <c r="R242" s="31" t="s">
        <v>284</v>
      </c>
      <c r="S242" s="85" t="s">
        <v>317</v>
      </c>
      <c r="T242" s="31"/>
      <c r="U242" s="36"/>
      <c r="V242" s="36"/>
      <c r="W242" s="31"/>
      <c r="X242" s="31"/>
      <c r="Y242" s="31"/>
      <c r="Z242" s="9"/>
      <c r="AA242" s="79"/>
      <c r="AB242" s="14"/>
    </row>
    <row r="243" spans="1:28" ht="99.75" customHeight="1">
      <c r="A243" s="30">
        <v>161</v>
      </c>
      <c r="B243" s="31" t="s">
        <v>45</v>
      </c>
      <c r="C243" s="31" t="s">
        <v>12</v>
      </c>
      <c r="D243" s="31" t="s">
        <v>12</v>
      </c>
      <c r="E243" s="31" t="s">
        <v>283</v>
      </c>
      <c r="F243" s="31" t="s">
        <v>168</v>
      </c>
      <c r="G243" s="31" t="s">
        <v>48</v>
      </c>
      <c r="H243" s="35" t="s">
        <v>49</v>
      </c>
      <c r="I243" s="31" t="s">
        <v>50</v>
      </c>
      <c r="J243" s="30"/>
      <c r="K243" s="30" t="s">
        <v>51</v>
      </c>
      <c r="L243" s="30"/>
      <c r="M243" s="30"/>
      <c r="N243" s="30"/>
      <c r="O243" s="353"/>
      <c r="P243" s="362"/>
      <c r="Q243" s="78"/>
      <c r="R243" s="31" t="s">
        <v>284</v>
      </c>
      <c r="S243" s="85" t="s">
        <v>317</v>
      </c>
      <c r="T243" s="31"/>
      <c r="U243" s="36"/>
      <c r="V243" s="36"/>
      <c r="W243" s="31"/>
      <c r="X243" s="31"/>
      <c r="Y243" s="31"/>
      <c r="Z243" s="9"/>
      <c r="AA243" s="52"/>
      <c r="AB243" s="14"/>
    </row>
    <row r="244" spans="1:28" s="124" customFormat="1" ht="183.75" customHeight="1">
      <c r="A244" s="51">
        <v>169</v>
      </c>
      <c r="B244" s="35" t="s">
        <v>45</v>
      </c>
      <c r="C244" s="35" t="s">
        <v>319</v>
      </c>
      <c r="D244" s="35" t="s">
        <v>319</v>
      </c>
      <c r="E244" s="35" t="s">
        <v>106</v>
      </c>
      <c r="F244" s="35" t="s">
        <v>320</v>
      </c>
      <c r="G244" s="35" t="s">
        <v>48</v>
      </c>
      <c r="H244" s="35" t="s">
        <v>49</v>
      </c>
      <c r="I244" s="31" t="s">
        <v>50</v>
      </c>
      <c r="J244" s="51" t="s">
        <v>48</v>
      </c>
      <c r="K244" s="30" t="s">
        <v>51</v>
      </c>
      <c r="L244" s="51">
        <v>0</v>
      </c>
      <c r="M244" s="30">
        <v>0</v>
      </c>
      <c r="N244" s="30">
        <v>0</v>
      </c>
      <c r="O244" s="344"/>
      <c r="P244" s="77"/>
      <c r="Q244" s="78"/>
      <c r="R244" s="35" t="s">
        <v>321</v>
      </c>
      <c r="S244" s="121" t="s">
        <v>322</v>
      </c>
      <c r="T244" s="122" t="s">
        <v>323</v>
      </c>
      <c r="U244" s="123">
        <v>0.84360000000000002</v>
      </c>
      <c r="V244" s="123">
        <v>0.86</v>
      </c>
      <c r="W244" s="122" t="s">
        <v>324</v>
      </c>
      <c r="X244" s="122" t="s">
        <v>325</v>
      </c>
      <c r="Y244" s="122" t="s">
        <v>55</v>
      </c>
      <c r="Z244" s="72">
        <v>0.86036666666666672</v>
      </c>
      <c r="AA244" s="77">
        <v>1.0223577235772401</v>
      </c>
      <c r="AB244" s="19" t="s">
        <v>1416</v>
      </c>
    </row>
    <row r="245" spans="1:28" s="124" customFormat="1" ht="183.75" customHeight="1">
      <c r="A245" s="51">
        <v>170</v>
      </c>
      <c r="B245" s="35" t="s">
        <v>45</v>
      </c>
      <c r="C245" s="35" t="s">
        <v>319</v>
      </c>
      <c r="D245" s="35" t="s">
        <v>319</v>
      </c>
      <c r="E245" s="35" t="s">
        <v>106</v>
      </c>
      <c r="F245" s="35" t="s">
        <v>320</v>
      </c>
      <c r="G245" s="35" t="s">
        <v>48</v>
      </c>
      <c r="H245" s="35" t="s">
        <v>49</v>
      </c>
      <c r="I245" s="31" t="s">
        <v>50</v>
      </c>
      <c r="J245" s="51"/>
      <c r="K245" s="30" t="s">
        <v>51</v>
      </c>
      <c r="L245" s="51"/>
      <c r="M245" s="30"/>
      <c r="N245" s="30"/>
      <c r="O245" s="344"/>
      <c r="P245" s="77"/>
      <c r="Q245" s="78"/>
      <c r="R245" s="122" t="s">
        <v>321</v>
      </c>
      <c r="S245" s="121" t="s">
        <v>326</v>
      </c>
      <c r="T245" s="122" t="s">
        <v>327</v>
      </c>
      <c r="U245" s="332">
        <v>0.77</v>
      </c>
      <c r="V245" s="332">
        <v>0.8</v>
      </c>
      <c r="W245" s="122" t="s">
        <v>324</v>
      </c>
      <c r="X245" s="122" t="s">
        <v>325</v>
      </c>
      <c r="Y245" s="122" t="s">
        <v>55</v>
      </c>
      <c r="Z245" s="72">
        <v>0.79999999999999993</v>
      </c>
      <c r="AA245" s="77">
        <v>0.99999999999999634</v>
      </c>
      <c r="AB245" s="19" t="s">
        <v>1417</v>
      </c>
    </row>
    <row r="246" spans="1:28" s="124" customFormat="1" ht="135.75" customHeight="1">
      <c r="A246" s="51">
        <v>171</v>
      </c>
      <c r="B246" s="35" t="s">
        <v>45</v>
      </c>
      <c r="C246" s="35" t="s">
        <v>319</v>
      </c>
      <c r="D246" s="35" t="s">
        <v>319</v>
      </c>
      <c r="E246" s="35" t="s">
        <v>106</v>
      </c>
      <c r="F246" s="35" t="s">
        <v>320</v>
      </c>
      <c r="G246" s="35" t="s">
        <v>48</v>
      </c>
      <c r="H246" s="35" t="s">
        <v>49</v>
      </c>
      <c r="I246" s="31" t="s">
        <v>50</v>
      </c>
      <c r="J246" s="51"/>
      <c r="K246" s="30" t="s">
        <v>51</v>
      </c>
      <c r="L246" s="51"/>
      <c r="M246" s="30"/>
      <c r="N246" s="30"/>
      <c r="O246" s="344"/>
      <c r="P246" s="77"/>
      <c r="Q246" s="78"/>
      <c r="R246" s="122" t="s">
        <v>321</v>
      </c>
      <c r="S246" s="125" t="s">
        <v>328</v>
      </c>
      <c r="T246" s="122" t="s">
        <v>327</v>
      </c>
      <c r="U246" s="123">
        <v>0.3</v>
      </c>
      <c r="V246" s="123">
        <v>0.45</v>
      </c>
      <c r="W246" s="122" t="s">
        <v>324</v>
      </c>
      <c r="X246" s="122" t="s">
        <v>325</v>
      </c>
      <c r="Y246" s="122" t="s">
        <v>55</v>
      </c>
      <c r="Z246" s="72">
        <v>0.45</v>
      </c>
      <c r="AA246" s="77">
        <v>1</v>
      </c>
      <c r="AB246" s="19" t="s">
        <v>1418</v>
      </c>
    </row>
    <row r="247" spans="1:28" s="124" customFormat="1" ht="60" customHeight="1">
      <c r="A247" s="51">
        <v>172</v>
      </c>
      <c r="B247" s="35" t="s">
        <v>45</v>
      </c>
      <c r="C247" s="35" t="s">
        <v>319</v>
      </c>
      <c r="D247" s="35" t="s">
        <v>319</v>
      </c>
      <c r="E247" s="35" t="s">
        <v>106</v>
      </c>
      <c r="F247" s="35" t="s">
        <v>128</v>
      </c>
      <c r="G247" s="35" t="s">
        <v>48</v>
      </c>
      <c r="H247" s="35" t="s">
        <v>49</v>
      </c>
      <c r="I247" s="31" t="s">
        <v>50</v>
      </c>
      <c r="J247" s="51"/>
      <c r="K247" s="30" t="s">
        <v>51</v>
      </c>
      <c r="L247" s="51"/>
      <c r="M247" s="30"/>
      <c r="N247" s="30"/>
      <c r="O247" s="145"/>
      <c r="P247" s="145"/>
      <c r="Q247" s="78"/>
      <c r="R247" s="122" t="s">
        <v>321</v>
      </c>
      <c r="S247" s="125"/>
      <c r="T247" s="35"/>
      <c r="U247" s="127"/>
      <c r="V247" s="127"/>
      <c r="W247" s="35"/>
      <c r="X247" s="35"/>
      <c r="Y247" s="35"/>
      <c r="Z247" s="13"/>
      <c r="AA247" s="129"/>
      <c r="AB247" s="19"/>
    </row>
    <row r="248" spans="1:28" s="124" customFormat="1" ht="60" customHeight="1">
      <c r="A248" s="51">
        <v>173</v>
      </c>
      <c r="B248" s="35" t="s">
        <v>45</v>
      </c>
      <c r="C248" s="35" t="s">
        <v>319</v>
      </c>
      <c r="D248" s="35" t="s">
        <v>319</v>
      </c>
      <c r="E248" s="35" t="s">
        <v>106</v>
      </c>
      <c r="F248" s="35" t="s">
        <v>128</v>
      </c>
      <c r="G248" s="35" t="s">
        <v>48</v>
      </c>
      <c r="H248" s="35" t="s">
        <v>49</v>
      </c>
      <c r="I248" s="31" t="s">
        <v>50</v>
      </c>
      <c r="J248" s="51"/>
      <c r="K248" s="30" t="s">
        <v>51</v>
      </c>
      <c r="L248" s="51"/>
      <c r="M248" s="30"/>
      <c r="N248" s="30"/>
      <c r="O248" s="145"/>
      <c r="P248" s="145"/>
      <c r="Q248" s="78"/>
      <c r="R248" s="122" t="s">
        <v>321</v>
      </c>
      <c r="S248" s="125"/>
      <c r="T248" s="35"/>
      <c r="U248" s="127"/>
      <c r="V248" s="127"/>
      <c r="W248" s="35"/>
      <c r="X248" s="35"/>
      <c r="Y248" s="35"/>
      <c r="Z248" s="13"/>
      <c r="AA248" s="129"/>
      <c r="AB248" s="19"/>
    </row>
    <row r="249" spans="1:28" s="124" customFormat="1" ht="60" customHeight="1">
      <c r="A249" s="51">
        <v>174</v>
      </c>
      <c r="B249" s="35" t="s">
        <v>45</v>
      </c>
      <c r="C249" s="35" t="s">
        <v>319</v>
      </c>
      <c r="D249" s="35" t="s">
        <v>319</v>
      </c>
      <c r="E249" s="35" t="s">
        <v>106</v>
      </c>
      <c r="F249" s="35" t="s">
        <v>128</v>
      </c>
      <c r="G249" s="35" t="s">
        <v>48</v>
      </c>
      <c r="H249" s="35" t="s">
        <v>49</v>
      </c>
      <c r="I249" s="31" t="s">
        <v>50</v>
      </c>
      <c r="J249" s="51"/>
      <c r="K249" s="30" t="s">
        <v>51</v>
      </c>
      <c r="L249" s="51"/>
      <c r="M249" s="30"/>
      <c r="N249" s="30"/>
      <c r="O249" s="145"/>
      <c r="P249" s="145"/>
      <c r="Q249" s="78"/>
      <c r="R249" s="122" t="s">
        <v>321</v>
      </c>
      <c r="S249" s="125"/>
      <c r="T249" s="35"/>
      <c r="U249" s="127"/>
      <c r="V249" s="127"/>
      <c r="W249" s="35"/>
      <c r="X249" s="35"/>
      <c r="Y249" s="35"/>
      <c r="Z249" s="13"/>
      <c r="AA249" s="129"/>
      <c r="AB249" s="19"/>
    </row>
    <row r="250" spans="1:28" s="124" customFormat="1" ht="60" customHeight="1">
      <c r="A250" s="51">
        <v>175</v>
      </c>
      <c r="B250" s="35" t="s">
        <v>45</v>
      </c>
      <c r="C250" s="35" t="s">
        <v>319</v>
      </c>
      <c r="D250" s="35" t="s">
        <v>319</v>
      </c>
      <c r="E250" s="35" t="s">
        <v>106</v>
      </c>
      <c r="F250" s="35" t="s">
        <v>128</v>
      </c>
      <c r="G250" s="35" t="s">
        <v>48</v>
      </c>
      <c r="H250" s="35" t="s">
        <v>49</v>
      </c>
      <c r="I250" s="31" t="s">
        <v>50</v>
      </c>
      <c r="J250" s="51"/>
      <c r="K250" s="30" t="s">
        <v>51</v>
      </c>
      <c r="L250" s="51"/>
      <c r="M250" s="30"/>
      <c r="N250" s="30"/>
      <c r="O250" s="145"/>
      <c r="P250" s="145"/>
      <c r="Q250" s="78"/>
      <c r="R250" s="122" t="s">
        <v>321</v>
      </c>
      <c r="S250" s="125"/>
      <c r="T250" s="35"/>
      <c r="U250" s="127"/>
      <c r="V250" s="127"/>
      <c r="W250" s="35"/>
      <c r="X250" s="35"/>
      <c r="Y250" s="35"/>
      <c r="Z250" s="13"/>
      <c r="AA250" s="129"/>
      <c r="AB250" s="19"/>
    </row>
    <row r="251" spans="1:28" s="124" customFormat="1" ht="60" customHeight="1">
      <c r="A251" s="51">
        <v>176</v>
      </c>
      <c r="B251" s="35" t="s">
        <v>45</v>
      </c>
      <c r="C251" s="35" t="s">
        <v>319</v>
      </c>
      <c r="D251" s="35" t="s">
        <v>319</v>
      </c>
      <c r="E251" s="35" t="s">
        <v>106</v>
      </c>
      <c r="F251" s="35" t="s">
        <v>128</v>
      </c>
      <c r="G251" s="35" t="s">
        <v>48</v>
      </c>
      <c r="H251" s="35" t="s">
        <v>49</v>
      </c>
      <c r="I251" s="31" t="s">
        <v>50</v>
      </c>
      <c r="J251" s="51"/>
      <c r="K251" s="30" t="s">
        <v>51</v>
      </c>
      <c r="L251" s="51"/>
      <c r="M251" s="30"/>
      <c r="N251" s="30"/>
      <c r="O251" s="145"/>
      <c r="P251" s="145"/>
      <c r="Q251" s="78"/>
      <c r="R251" s="122" t="s">
        <v>321</v>
      </c>
      <c r="S251" s="125"/>
      <c r="T251" s="35"/>
      <c r="U251" s="127"/>
      <c r="V251" s="127"/>
      <c r="W251" s="35"/>
      <c r="X251" s="35"/>
      <c r="Y251" s="35"/>
      <c r="Z251" s="13"/>
      <c r="AA251" s="129"/>
      <c r="AB251" s="19"/>
    </row>
    <row r="252" spans="1:28" s="124" customFormat="1" ht="60" customHeight="1">
      <c r="A252" s="51">
        <v>177</v>
      </c>
      <c r="B252" s="35" t="s">
        <v>45</v>
      </c>
      <c r="C252" s="35" t="s">
        <v>319</v>
      </c>
      <c r="D252" s="35" t="s">
        <v>319</v>
      </c>
      <c r="E252" s="35" t="s">
        <v>106</v>
      </c>
      <c r="F252" s="35" t="s">
        <v>128</v>
      </c>
      <c r="G252" s="35" t="s">
        <v>48</v>
      </c>
      <c r="H252" s="35" t="s">
        <v>49</v>
      </c>
      <c r="I252" s="31" t="s">
        <v>50</v>
      </c>
      <c r="J252" s="51"/>
      <c r="K252" s="30" t="s">
        <v>51</v>
      </c>
      <c r="L252" s="51"/>
      <c r="M252" s="30"/>
      <c r="N252" s="30"/>
      <c r="O252" s="145"/>
      <c r="P252" s="145"/>
      <c r="Q252" s="78"/>
      <c r="R252" s="122" t="s">
        <v>321</v>
      </c>
      <c r="S252" s="125"/>
      <c r="T252" s="35"/>
      <c r="U252" s="127"/>
      <c r="V252" s="127"/>
      <c r="W252" s="35"/>
      <c r="X252" s="35"/>
      <c r="Y252" s="35"/>
      <c r="Z252" s="13"/>
      <c r="AA252" s="129"/>
      <c r="AB252" s="19"/>
    </row>
    <row r="253" spans="1:28" s="124" customFormat="1" ht="60" customHeight="1">
      <c r="A253" s="51" t="s">
        <v>329</v>
      </c>
      <c r="B253" s="35" t="s">
        <v>45</v>
      </c>
      <c r="C253" s="35" t="s">
        <v>319</v>
      </c>
      <c r="D253" s="35" t="s">
        <v>319</v>
      </c>
      <c r="E253" s="35" t="s">
        <v>106</v>
      </c>
      <c r="F253" s="35" t="s">
        <v>128</v>
      </c>
      <c r="G253" s="35" t="s">
        <v>48</v>
      </c>
      <c r="H253" s="35" t="s">
        <v>49</v>
      </c>
      <c r="I253" s="35" t="s">
        <v>50</v>
      </c>
      <c r="J253" s="51"/>
      <c r="K253" s="51" t="s">
        <v>51</v>
      </c>
      <c r="L253" s="51"/>
      <c r="M253" s="30"/>
      <c r="N253" s="30"/>
      <c r="O253" s="129"/>
      <c r="P253" s="129"/>
      <c r="Q253" s="19"/>
      <c r="R253" s="122" t="s">
        <v>321</v>
      </c>
      <c r="S253" s="125"/>
      <c r="T253" s="35"/>
      <c r="U253" s="127"/>
      <c r="V253" s="127"/>
      <c r="W253" s="35"/>
      <c r="X253" s="35"/>
      <c r="Y253" s="35"/>
      <c r="Z253" s="129"/>
      <c r="AA253" s="129"/>
      <c r="AB253" s="19"/>
    </row>
    <row r="254" spans="1:28" s="124" customFormat="1" ht="60" customHeight="1">
      <c r="A254" s="51" t="s">
        <v>330</v>
      </c>
      <c r="B254" s="35" t="s">
        <v>45</v>
      </c>
      <c r="C254" s="35" t="s">
        <v>319</v>
      </c>
      <c r="D254" s="35" t="s">
        <v>319</v>
      </c>
      <c r="E254" s="35" t="s">
        <v>106</v>
      </c>
      <c r="F254" s="35" t="s">
        <v>128</v>
      </c>
      <c r="G254" s="35" t="s">
        <v>48</v>
      </c>
      <c r="H254" s="35" t="s">
        <v>49</v>
      </c>
      <c r="I254" s="35" t="s">
        <v>50</v>
      </c>
      <c r="J254" s="51"/>
      <c r="K254" s="51" t="s">
        <v>51</v>
      </c>
      <c r="L254" s="51"/>
      <c r="M254" s="30"/>
      <c r="N254" s="30"/>
      <c r="O254" s="129"/>
      <c r="P254" s="129"/>
      <c r="Q254" s="19"/>
      <c r="R254" s="122" t="s">
        <v>321</v>
      </c>
      <c r="S254" s="125"/>
      <c r="T254" s="35"/>
      <c r="U254" s="127"/>
      <c r="V254" s="127"/>
      <c r="W254" s="35"/>
      <c r="X254" s="35"/>
      <c r="Y254" s="35"/>
      <c r="Z254" s="129"/>
      <c r="AA254" s="129"/>
      <c r="AB254" s="19"/>
    </row>
    <row r="255" spans="1:28" s="124" customFormat="1" ht="105">
      <c r="A255" s="51">
        <v>178</v>
      </c>
      <c r="B255" s="35" t="s">
        <v>45</v>
      </c>
      <c r="C255" s="35" t="s">
        <v>319</v>
      </c>
      <c r="D255" s="35" t="s">
        <v>319</v>
      </c>
      <c r="E255" s="35" t="s">
        <v>137</v>
      </c>
      <c r="F255" s="35" t="s">
        <v>128</v>
      </c>
      <c r="G255" s="35" t="s">
        <v>48</v>
      </c>
      <c r="H255" s="35" t="s">
        <v>49</v>
      </c>
      <c r="I255" s="31" t="s">
        <v>50</v>
      </c>
      <c r="J255" s="51"/>
      <c r="K255" s="30" t="s">
        <v>51</v>
      </c>
      <c r="L255" s="51"/>
      <c r="M255" s="30"/>
      <c r="N255" s="30"/>
      <c r="O255" s="344"/>
      <c r="P255" s="77"/>
      <c r="Q255" s="78"/>
      <c r="R255" s="85" t="s">
        <v>321</v>
      </c>
      <c r="S255" s="132" t="s">
        <v>331</v>
      </c>
      <c r="T255" s="85" t="s">
        <v>327</v>
      </c>
      <c r="U255" s="133">
        <v>0</v>
      </c>
      <c r="V255" s="133">
        <v>1</v>
      </c>
      <c r="W255" s="85" t="s">
        <v>324</v>
      </c>
      <c r="X255" s="85" t="s">
        <v>325</v>
      </c>
      <c r="Y255" s="134" t="s">
        <v>277</v>
      </c>
      <c r="Z255" s="72">
        <v>1</v>
      </c>
      <c r="AA255" s="77">
        <v>1</v>
      </c>
      <c r="AB255" s="19" t="s">
        <v>332</v>
      </c>
    </row>
    <row r="256" spans="1:28" s="124" customFormat="1" ht="230.25" customHeight="1">
      <c r="A256" s="51">
        <v>179</v>
      </c>
      <c r="B256" s="35" t="s">
        <v>45</v>
      </c>
      <c r="C256" s="35" t="s">
        <v>319</v>
      </c>
      <c r="D256" s="35" t="s">
        <v>319</v>
      </c>
      <c r="E256" s="35" t="s">
        <v>106</v>
      </c>
      <c r="F256" s="35" t="s">
        <v>128</v>
      </c>
      <c r="G256" s="35" t="s">
        <v>48</v>
      </c>
      <c r="H256" s="35" t="s">
        <v>49</v>
      </c>
      <c r="I256" s="31" t="s">
        <v>50</v>
      </c>
      <c r="J256" s="51"/>
      <c r="K256" s="30" t="s">
        <v>51</v>
      </c>
      <c r="L256" s="51"/>
      <c r="M256" s="30"/>
      <c r="N256" s="30"/>
      <c r="O256" s="344"/>
      <c r="P256" s="77"/>
      <c r="Q256" s="78"/>
      <c r="R256" s="35" t="s">
        <v>333</v>
      </c>
      <c r="S256" s="132" t="s">
        <v>334</v>
      </c>
      <c r="T256" s="35" t="s">
        <v>335</v>
      </c>
      <c r="U256" s="135">
        <f>16%</f>
        <v>0.16</v>
      </c>
      <c r="V256" s="136">
        <v>0.24399999999999999</v>
      </c>
      <c r="W256" s="35" t="s">
        <v>324</v>
      </c>
      <c r="X256" s="35" t="s">
        <v>325</v>
      </c>
      <c r="Y256" s="122" t="s">
        <v>55</v>
      </c>
      <c r="Z256" s="72">
        <v>0.24399999999999994</v>
      </c>
      <c r="AA256" s="77">
        <v>0.99999999999999933</v>
      </c>
      <c r="AB256" s="19" t="s">
        <v>1419</v>
      </c>
    </row>
    <row r="257" spans="1:28" s="124" customFormat="1" ht="60" customHeight="1">
      <c r="A257" s="51">
        <v>180</v>
      </c>
      <c r="B257" s="35" t="s">
        <v>45</v>
      </c>
      <c r="C257" s="35" t="s">
        <v>319</v>
      </c>
      <c r="D257" s="35" t="s">
        <v>319</v>
      </c>
      <c r="E257" s="35" t="s">
        <v>106</v>
      </c>
      <c r="F257" s="35" t="s">
        <v>156</v>
      </c>
      <c r="G257" s="35" t="s">
        <v>48</v>
      </c>
      <c r="H257" s="35" t="s">
        <v>49</v>
      </c>
      <c r="I257" s="31" t="s">
        <v>50</v>
      </c>
      <c r="J257" s="51"/>
      <c r="K257" s="30" t="s">
        <v>51</v>
      </c>
      <c r="L257" s="51"/>
      <c r="M257" s="30"/>
      <c r="N257" s="30"/>
      <c r="O257" s="145"/>
      <c r="P257" s="145"/>
      <c r="Q257" s="78"/>
      <c r="R257" s="35" t="s">
        <v>333</v>
      </c>
      <c r="S257" s="35"/>
      <c r="T257" s="35"/>
      <c r="U257" s="137"/>
      <c r="V257" s="137"/>
      <c r="W257" s="35"/>
      <c r="X257" s="35"/>
      <c r="Y257" s="35"/>
      <c r="Z257" s="13"/>
      <c r="AA257" s="129"/>
      <c r="AB257" s="19"/>
    </row>
    <row r="258" spans="1:28" s="124" customFormat="1" ht="60" customHeight="1">
      <c r="A258" s="51">
        <v>181</v>
      </c>
      <c r="B258" s="35" t="s">
        <v>45</v>
      </c>
      <c r="C258" s="35" t="s">
        <v>319</v>
      </c>
      <c r="D258" s="35" t="s">
        <v>319</v>
      </c>
      <c r="E258" s="35" t="s">
        <v>106</v>
      </c>
      <c r="F258" s="35" t="s">
        <v>156</v>
      </c>
      <c r="G258" s="35" t="s">
        <v>48</v>
      </c>
      <c r="H258" s="35" t="s">
        <v>49</v>
      </c>
      <c r="I258" s="31" t="s">
        <v>50</v>
      </c>
      <c r="J258" s="51"/>
      <c r="K258" s="30" t="s">
        <v>51</v>
      </c>
      <c r="L258" s="51"/>
      <c r="M258" s="30"/>
      <c r="N258" s="30"/>
      <c r="O258" s="145"/>
      <c r="P258" s="145"/>
      <c r="Q258" s="78"/>
      <c r="R258" s="35" t="s">
        <v>333</v>
      </c>
      <c r="S258" s="35"/>
      <c r="T258" s="35"/>
      <c r="U258" s="137"/>
      <c r="V258" s="137"/>
      <c r="W258" s="35"/>
      <c r="X258" s="35"/>
      <c r="Y258" s="35"/>
      <c r="Z258" s="13"/>
      <c r="AA258" s="129"/>
      <c r="AB258" s="19"/>
    </row>
    <row r="259" spans="1:28" s="124" customFormat="1" ht="60" customHeight="1">
      <c r="A259" s="51">
        <v>182</v>
      </c>
      <c r="B259" s="35" t="s">
        <v>45</v>
      </c>
      <c r="C259" s="35" t="s">
        <v>319</v>
      </c>
      <c r="D259" s="35" t="s">
        <v>319</v>
      </c>
      <c r="E259" s="35" t="s">
        <v>106</v>
      </c>
      <c r="F259" s="35" t="s">
        <v>156</v>
      </c>
      <c r="G259" s="35" t="s">
        <v>48</v>
      </c>
      <c r="H259" s="35" t="s">
        <v>49</v>
      </c>
      <c r="I259" s="31" t="s">
        <v>50</v>
      </c>
      <c r="J259" s="51"/>
      <c r="K259" s="30" t="s">
        <v>51</v>
      </c>
      <c r="L259" s="51"/>
      <c r="M259" s="30"/>
      <c r="N259" s="30"/>
      <c r="O259" s="145"/>
      <c r="P259" s="145"/>
      <c r="Q259" s="78"/>
      <c r="R259" s="35" t="s">
        <v>333</v>
      </c>
      <c r="S259" s="35"/>
      <c r="T259" s="35"/>
      <c r="U259" s="137"/>
      <c r="V259" s="137"/>
      <c r="W259" s="35"/>
      <c r="X259" s="35"/>
      <c r="Y259" s="35"/>
      <c r="Z259" s="13"/>
      <c r="AA259" s="129"/>
      <c r="AB259" s="19"/>
    </row>
    <row r="260" spans="1:28" s="124" customFormat="1" ht="60" customHeight="1">
      <c r="A260" s="51">
        <v>183</v>
      </c>
      <c r="B260" s="35" t="s">
        <v>45</v>
      </c>
      <c r="C260" s="35" t="s">
        <v>319</v>
      </c>
      <c r="D260" s="35" t="s">
        <v>319</v>
      </c>
      <c r="E260" s="35" t="s">
        <v>106</v>
      </c>
      <c r="F260" s="35" t="s">
        <v>156</v>
      </c>
      <c r="G260" s="35" t="s">
        <v>48</v>
      </c>
      <c r="H260" s="35" t="s">
        <v>49</v>
      </c>
      <c r="I260" s="31" t="s">
        <v>50</v>
      </c>
      <c r="J260" s="51"/>
      <c r="K260" s="30" t="s">
        <v>51</v>
      </c>
      <c r="L260" s="51"/>
      <c r="M260" s="30"/>
      <c r="N260" s="30"/>
      <c r="O260" s="145"/>
      <c r="P260" s="145"/>
      <c r="Q260" s="78"/>
      <c r="R260" s="35" t="s">
        <v>333</v>
      </c>
      <c r="S260" s="35"/>
      <c r="T260" s="35"/>
      <c r="U260" s="137"/>
      <c r="V260" s="137"/>
      <c r="W260" s="35"/>
      <c r="X260" s="35"/>
      <c r="Y260" s="35"/>
      <c r="Z260" s="13"/>
      <c r="AA260" s="129"/>
      <c r="AB260" s="19"/>
    </row>
    <row r="261" spans="1:28" s="124" customFormat="1" ht="60" customHeight="1">
      <c r="A261" s="51">
        <v>184</v>
      </c>
      <c r="B261" s="35" t="s">
        <v>45</v>
      </c>
      <c r="C261" s="35" t="s">
        <v>319</v>
      </c>
      <c r="D261" s="35" t="s">
        <v>319</v>
      </c>
      <c r="E261" s="35" t="s">
        <v>106</v>
      </c>
      <c r="F261" s="35" t="s">
        <v>156</v>
      </c>
      <c r="G261" s="35" t="s">
        <v>48</v>
      </c>
      <c r="H261" s="35" t="s">
        <v>49</v>
      </c>
      <c r="I261" s="31" t="s">
        <v>50</v>
      </c>
      <c r="J261" s="51"/>
      <c r="K261" s="30" t="s">
        <v>51</v>
      </c>
      <c r="L261" s="51"/>
      <c r="M261" s="30"/>
      <c r="N261" s="30"/>
      <c r="O261" s="145"/>
      <c r="P261" s="145"/>
      <c r="Q261" s="78"/>
      <c r="R261" s="35" t="s">
        <v>333</v>
      </c>
      <c r="S261" s="35"/>
      <c r="T261" s="35"/>
      <c r="U261" s="137"/>
      <c r="V261" s="137"/>
      <c r="W261" s="35"/>
      <c r="X261" s="35"/>
      <c r="Y261" s="35"/>
      <c r="Z261" s="13"/>
      <c r="AA261" s="129"/>
      <c r="AB261" s="19"/>
    </row>
    <row r="262" spans="1:28" s="124" customFormat="1" ht="60" customHeight="1">
      <c r="A262" s="51">
        <v>185</v>
      </c>
      <c r="B262" s="35" t="s">
        <v>45</v>
      </c>
      <c r="C262" s="35" t="s">
        <v>319</v>
      </c>
      <c r="D262" s="35" t="s">
        <v>319</v>
      </c>
      <c r="E262" s="35" t="s">
        <v>106</v>
      </c>
      <c r="F262" s="35" t="s">
        <v>156</v>
      </c>
      <c r="G262" s="35" t="s">
        <v>48</v>
      </c>
      <c r="H262" s="35" t="s">
        <v>49</v>
      </c>
      <c r="I262" s="31" t="s">
        <v>50</v>
      </c>
      <c r="J262" s="51"/>
      <c r="K262" s="30" t="s">
        <v>51</v>
      </c>
      <c r="L262" s="51"/>
      <c r="M262" s="30"/>
      <c r="N262" s="30"/>
      <c r="O262" s="145"/>
      <c r="P262" s="145"/>
      <c r="Q262" s="78"/>
      <c r="R262" s="35" t="s">
        <v>333</v>
      </c>
      <c r="S262" s="35"/>
      <c r="T262" s="35"/>
      <c r="U262" s="137"/>
      <c r="V262" s="137"/>
      <c r="W262" s="35"/>
      <c r="X262" s="35"/>
      <c r="Y262" s="35"/>
      <c r="Z262" s="13"/>
      <c r="AA262" s="129"/>
      <c r="AB262" s="19"/>
    </row>
    <row r="263" spans="1:28" s="124" customFormat="1" ht="60" customHeight="1">
      <c r="A263" s="51">
        <v>186</v>
      </c>
      <c r="B263" s="35" t="s">
        <v>45</v>
      </c>
      <c r="C263" s="35" t="s">
        <v>319</v>
      </c>
      <c r="D263" s="35" t="s">
        <v>319</v>
      </c>
      <c r="E263" s="35" t="s">
        <v>106</v>
      </c>
      <c r="F263" s="35" t="s">
        <v>156</v>
      </c>
      <c r="G263" s="35" t="s">
        <v>48</v>
      </c>
      <c r="H263" s="35" t="s">
        <v>49</v>
      </c>
      <c r="I263" s="31" t="s">
        <v>50</v>
      </c>
      <c r="J263" s="51"/>
      <c r="K263" s="30" t="s">
        <v>51</v>
      </c>
      <c r="L263" s="51"/>
      <c r="M263" s="30"/>
      <c r="N263" s="30"/>
      <c r="O263" s="145"/>
      <c r="P263" s="145"/>
      <c r="Q263" s="78"/>
      <c r="R263" s="35" t="s">
        <v>333</v>
      </c>
      <c r="S263" s="35"/>
      <c r="T263" s="35"/>
      <c r="U263" s="137"/>
      <c r="V263" s="137"/>
      <c r="W263" s="35"/>
      <c r="X263" s="35"/>
      <c r="Y263" s="35"/>
      <c r="Z263" s="13"/>
      <c r="AA263" s="129"/>
      <c r="AB263" s="19"/>
    </row>
    <row r="264" spans="1:28" s="124" customFormat="1" ht="60" customHeight="1">
      <c r="A264" s="51">
        <v>187</v>
      </c>
      <c r="B264" s="35" t="s">
        <v>45</v>
      </c>
      <c r="C264" s="35" t="s">
        <v>319</v>
      </c>
      <c r="D264" s="35" t="s">
        <v>319</v>
      </c>
      <c r="E264" s="35" t="s">
        <v>106</v>
      </c>
      <c r="F264" s="35" t="s">
        <v>156</v>
      </c>
      <c r="G264" s="35" t="s">
        <v>48</v>
      </c>
      <c r="H264" s="35" t="s">
        <v>49</v>
      </c>
      <c r="I264" s="31" t="s">
        <v>50</v>
      </c>
      <c r="J264" s="51"/>
      <c r="K264" s="30" t="s">
        <v>51</v>
      </c>
      <c r="L264" s="51"/>
      <c r="M264" s="30"/>
      <c r="N264" s="30"/>
      <c r="O264" s="145"/>
      <c r="P264" s="145"/>
      <c r="Q264" s="78"/>
      <c r="R264" s="35" t="s">
        <v>333</v>
      </c>
      <c r="S264" s="35"/>
      <c r="T264" s="35"/>
      <c r="U264" s="137"/>
      <c r="V264" s="137"/>
      <c r="W264" s="35"/>
      <c r="X264" s="35"/>
      <c r="Y264" s="35"/>
      <c r="Z264" s="13"/>
      <c r="AA264" s="129"/>
      <c r="AB264" s="19"/>
    </row>
    <row r="265" spans="1:28" s="124" customFormat="1" ht="60" customHeight="1">
      <c r="A265" s="51">
        <v>188</v>
      </c>
      <c r="B265" s="35" t="s">
        <v>45</v>
      </c>
      <c r="C265" s="35" t="s">
        <v>319</v>
      </c>
      <c r="D265" s="35" t="s">
        <v>319</v>
      </c>
      <c r="E265" s="35" t="s">
        <v>106</v>
      </c>
      <c r="F265" s="35" t="s">
        <v>156</v>
      </c>
      <c r="G265" s="35" t="s">
        <v>48</v>
      </c>
      <c r="H265" s="35" t="s">
        <v>49</v>
      </c>
      <c r="I265" s="31" t="s">
        <v>50</v>
      </c>
      <c r="J265" s="51"/>
      <c r="K265" s="30" t="s">
        <v>51</v>
      </c>
      <c r="L265" s="51"/>
      <c r="M265" s="30"/>
      <c r="N265" s="30"/>
      <c r="O265" s="145"/>
      <c r="P265" s="145"/>
      <c r="Q265" s="78"/>
      <c r="R265" s="35" t="s">
        <v>333</v>
      </c>
      <c r="S265" s="35"/>
      <c r="T265" s="35"/>
      <c r="U265" s="137"/>
      <c r="V265" s="137"/>
      <c r="W265" s="35"/>
      <c r="X265" s="35"/>
      <c r="Y265" s="35"/>
      <c r="Z265" s="13"/>
      <c r="AA265" s="129"/>
      <c r="AB265" s="19"/>
    </row>
    <row r="266" spans="1:28" s="124" customFormat="1" ht="60" customHeight="1">
      <c r="A266" s="51">
        <v>189</v>
      </c>
      <c r="B266" s="35" t="s">
        <v>45</v>
      </c>
      <c r="C266" s="35" t="s">
        <v>319</v>
      </c>
      <c r="D266" s="35" t="s">
        <v>319</v>
      </c>
      <c r="E266" s="35" t="s">
        <v>106</v>
      </c>
      <c r="F266" s="35" t="s">
        <v>156</v>
      </c>
      <c r="G266" s="35" t="s">
        <v>48</v>
      </c>
      <c r="H266" s="35" t="s">
        <v>49</v>
      </c>
      <c r="I266" s="31" t="s">
        <v>50</v>
      </c>
      <c r="J266" s="51"/>
      <c r="K266" s="30" t="s">
        <v>51</v>
      </c>
      <c r="L266" s="51"/>
      <c r="M266" s="30"/>
      <c r="N266" s="30"/>
      <c r="O266" s="145"/>
      <c r="P266" s="145"/>
      <c r="Q266" s="78"/>
      <c r="R266" s="35" t="s">
        <v>333</v>
      </c>
      <c r="S266" s="35"/>
      <c r="T266" s="35"/>
      <c r="U266" s="137"/>
      <c r="V266" s="137"/>
      <c r="W266" s="35"/>
      <c r="X266" s="35"/>
      <c r="Y266" s="35"/>
      <c r="Z266" s="13"/>
      <c r="AA266" s="129"/>
      <c r="AB266" s="19"/>
    </row>
    <row r="267" spans="1:28" s="124" customFormat="1" ht="60" customHeight="1">
      <c r="A267" s="51">
        <v>190</v>
      </c>
      <c r="B267" s="35" t="s">
        <v>45</v>
      </c>
      <c r="C267" s="35" t="s">
        <v>319</v>
      </c>
      <c r="D267" s="35" t="s">
        <v>319</v>
      </c>
      <c r="E267" s="35" t="s">
        <v>106</v>
      </c>
      <c r="F267" s="35" t="s">
        <v>156</v>
      </c>
      <c r="G267" s="35" t="s">
        <v>48</v>
      </c>
      <c r="H267" s="35" t="s">
        <v>49</v>
      </c>
      <c r="I267" s="31" t="s">
        <v>50</v>
      </c>
      <c r="J267" s="51"/>
      <c r="K267" s="30" t="s">
        <v>51</v>
      </c>
      <c r="L267" s="51"/>
      <c r="M267" s="30"/>
      <c r="N267" s="30"/>
      <c r="O267" s="145"/>
      <c r="P267" s="145"/>
      <c r="Q267" s="78"/>
      <c r="R267" s="35" t="s">
        <v>333</v>
      </c>
      <c r="S267" s="35"/>
      <c r="T267" s="35"/>
      <c r="U267" s="137"/>
      <c r="V267" s="137"/>
      <c r="W267" s="35"/>
      <c r="X267" s="35"/>
      <c r="Y267" s="35"/>
      <c r="Z267" s="13"/>
      <c r="AA267" s="129"/>
      <c r="AB267" s="19"/>
    </row>
    <row r="268" spans="1:28" s="124" customFormat="1" ht="60" customHeight="1">
      <c r="A268" s="51">
        <v>191</v>
      </c>
      <c r="B268" s="35" t="s">
        <v>45</v>
      </c>
      <c r="C268" s="35" t="s">
        <v>319</v>
      </c>
      <c r="D268" s="35" t="s">
        <v>319</v>
      </c>
      <c r="E268" s="35" t="s">
        <v>106</v>
      </c>
      <c r="F268" s="35" t="s">
        <v>156</v>
      </c>
      <c r="G268" s="35" t="s">
        <v>48</v>
      </c>
      <c r="H268" s="35" t="s">
        <v>49</v>
      </c>
      <c r="I268" s="31" t="s">
        <v>50</v>
      </c>
      <c r="J268" s="51"/>
      <c r="K268" s="30" t="s">
        <v>51</v>
      </c>
      <c r="L268" s="51"/>
      <c r="M268" s="30"/>
      <c r="N268" s="30"/>
      <c r="O268" s="145"/>
      <c r="P268" s="145"/>
      <c r="Q268" s="78"/>
      <c r="R268" s="35" t="s">
        <v>333</v>
      </c>
      <c r="S268" s="35"/>
      <c r="T268" s="35"/>
      <c r="U268" s="137"/>
      <c r="V268" s="137"/>
      <c r="W268" s="35"/>
      <c r="X268" s="35"/>
      <c r="Y268" s="35"/>
      <c r="Z268" s="13"/>
      <c r="AA268" s="129"/>
      <c r="AB268" s="19"/>
    </row>
    <row r="269" spans="1:28" s="124" customFormat="1" ht="60" customHeight="1">
      <c r="A269" s="51">
        <v>192</v>
      </c>
      <c r="B269" s="35" t="s">
        <v>45</v>
      </c>
      <c r="C269" s="35" t="s">
        <v>319</v>
      </c>
      <c r="D269" s="35" t="s">
        <v>319</v>
      </c>
      <c r="E269" s="35" t="s">
        <v>106</v>
      </c>
      <c r="F269" s="35" t="s">
        <v>156</v>
      </c>
      <c r="G269" s="35" t="s">
        <v>48</v>
      </c>
      <c r="H269" s="35" t="s">
        <v>49</v>
      </c>
      <c r="I269" s="31" t="s">
        <v>50</v>
      </c>
      <c r="J269" s="51"/>
      <c r="K269" s="30" t="s">
        <v>51</v>
      </c>
      <c r="L269" s="51"/>
      <c r="M269" s="30"/>
      <c r="N269" s="30"/>
      <c r="O269" s="145"/>
      <c r="P269" s="145"/>
      <c r="Q269" s="78"/>
      <c r="R269" s="35" t="s">
        <v>333</v>
      </c>
      <c r="S269" s="35"/>
      <c r="T269" s="35"/>
      <c r="U269" s="137"/>
      <c r="V269" s="137"/>
      <c r="W269" s="35"/>
      <c r="X269" s="35"/>
      <c r="Y269" s="35"/>
      <c r="Z269" s="13"/>
      <c r="AA269" s="129"/>
      <c r="AB269" s="19"/>
    </row>
    <row r="270" spans="1:28" s="124" customFormat="1" ht="60" customHeight="1">
      <c r="A270" s="51">
        <v>193</v>
      </c>
      <c r="B270" s="35" t="s">
        <v>45</v>
      </c>
      <c r="C270" s="35" t="s">
        <v>319</v>
      </c>
      <c r="D270" s="35" t="s">
        <v>319</v>
      </c>
      <c r="E270" s="35" t="s">
        <v>106</v>
      </c>
      <c r="F270" s="35" t="s">
        <v>156</v>
      </c>
      <c r="G270" s="35" t="s">
        <v>48</v>
      </c>
      <c r="H270" s="35" t="s">
        <v>49</v>
      </c>
      <c r="I270" s="31" t="s">
        <v>50</v>
      </c>
      <c r="J270" s="51"/>
      <c r="K270" s="30" t="s">
        <v>51</v>
      </c>
      <c r="L270" s="51"/>
      <c r="M270" s="30"/>
      <c r="N270" s="30"/>
      <c r="O270" s="145"/>
      <c r="P270" s="145"/>
      <c r="Q270" s="78"/>
      <c r="R270" s="35" t="s">
        <v>333</v>
      </c>
      <c r="S270" s="35"/>
      <c r="T270" s="35"/>
      <c r="U270" s="137"/>
      <c r="V270" s="137"/>
      <c r="W270" s="35"/>
      <c r="X270" s="35"/>
      <c r="Y270" s="35"/>
      <c r="Z270" s="13"/>
      <c r="AA270" s="129"/>
      <c r="AB270" s="19"/>
    </row>
    <row r="271" spans="1:28" s="124" customFormat="1" ht="60" customHeight="1">
      <c r="A271" s="51">
        <v>194</v>
      </c>
      <c r="B271" s="35" t="s">
        <v>45</v>
      </c>
      <c r="C271" s="35" t="s">
        <v>319</v>
      </c>
      <c r="D271" s="35" t="s">
        <v>319</v>
      </c>
      <c r="E271" s="35" t="s">
        <v>106</v>
      </c>
      <c r="F271" s="35" t="s">
        <v>156</v>
      </c>
      <c r="G271" s="35" t="s">
        <v>48</v>
      </c>
      <c r="H271" s="35" t="s">
        <v>49</v>
      </c>
      <c r="I271" s="31" t="s">
        <v>50</v>
      </c>
      <c r="J271" s="51"/>
      <c r="K271" s="30" t="s">
        <v>51</v>
      </c>
      <c r="L271" s="51"/>
      <c r="M271" s="30"/>
      <c r="N271" s="30"/>
      <c r="O271" s="145"/>
      <c r="P271" s="145"/>
      <c r="Q271" s="78"/>
      <c r="R271" s="35" t="s">
        <v>333</v>
      </c>
      <c r="S271" s="35"/>
      <c r="T271" s="35"/>
      <c r="U271" s="137"/>
      <c r="V271" s="137"/>
      <c r="W271" s="35"/>
      <c r="X271" s="35"/>
      <c r="Y271" s="35"/>
      <c r="Z271" s="13"/>
      <c r="AA271" s="129"/>
      <c r="AB271" s="19"/>
    </row>
    <row r="272" spans="1:28" s="124" customFormat="1" ht="60" customHeight="1">
      <c r="A272" s="51">
        <v>195</v>
      </c>
      <c r="B272" s="35" t="s">
        <v>45</v>
      </c>
      <c r="C272" s="35" t="s">
        <v>319</v>
      </c>
      <c r="D272" s="35" t="s">
        <v>319</v>
      </c>
      <c r="E272" s="35" t="s">
        <v>106</v>
      </c>
      <c r="F272" s="35" t="s">
        <v>156</v>
      </c>
      <c r="G272" s="35" t="s">
        <v>48</v>
      </c>
      <c r="H272" s="35" t="s">
        <v>49</v>
      </c>
      <c r="I272" s="31" t="s">
        <v>50</v>
      </c>
      <c r="J272" s="51"/>
      <c r="K272" s="30" t="s">
        <v>51</v>
      </c>
      <c r="L272" s="51"/>
      <c r="M272" s="30"/>
      <c r="N272" s="30"/>
      <c r="O272" s="145"/>
      <c r="P272" s="145"/>
      <c r="Q272" s="78"/>
      <c r="R272" s="35" t="s">
        <v>333</v>
      </c>
      <c r="S272" s="35"/>
      <c r="T272" s="35"/>
      <c r="U272" s="137"/>
      <c r="V272" s="137"/>
      <c r="W272" s="35"/>
      <c r="X272" s="35"/>
      <c r="Y272" s="35"/>
      <c r="Z272" s="13"/>
      <c r="AA272" s="129"/>
      <c r="AB272" s="19"/>
    </row>
    <row r="273" spans="1:28" s="124" customFormat="1" ht="60" customHeight="1">
      <c r="A273" s="51">
        <v>196</v>
      </c>
      <c r="B273" s="35" t="s">
        <v>45</v>
      </c>
      <c r="C273" s="35" t="s">
        <v>319</v>
      </c>
      <c r="D273" s="35" t="s">
        <v>319</v>
      </c>
      <c r="E273" s="35" t="s">
        <v>106</v>
      </c>
      <c r="F273" s="35" t="s">
        <v>156</v>
      </c>
      <c r="G273" s="35" t="s">
        <v>48</v>
      </c>
      <c r="H273" s="35" t="s">
        <v>49</v>
      </c>
      <c r="I273" s="31" t="s">
        <v>50</v>
      </c>
      <c r="J273" s="51"/>
      <c r="K273" s="30" t="s">
        <v>51</v>
      </c>
      <c r="L273" s="51"/>
      <c r="M273" s="30"/>
      <c r="N273" s="30"/>
      <c r="O273" s="145"/>
      <c r="P273" s="145"/>
      <c r="Q273" s="78"/>
      <c r="R273" s="35" t="s">
        <v>333</v>
      </c>
      <c r="S273" s="35"/>
      <c r="T273" s="35"/>
      <c r="U273" s="137"/>
      <c r="V273" s="137"/>
      <c r="W273" s="35"/>
      <c r="X273" s="35"/>
      <c r="Y273" s="35"/>
      <c r="Z273" s="13"/>
      <c r="AA273" s="129"/>
      <c r="AB273" s="19"/>
    </row>
    <row r="274" spans="1:28" s="124" customFormat="1" ht="60" customHeight="1">
      <c r="A274" s="51">
        <v>197</v>
      </c>
      <c r="B274" s="35" t="s">
        <v>45</v>
      </c>
      <c r="C274" s="35" t="s">
        <v>319</v>
      </c>
      <c r="D274" s="35" t="s">
        <v>319</v>
      </c>
      <c r="E274" s="35" t="s">
        <v>106</v>
      </c>
      <c r="F274" s="35" t="s">
        <v>156</v>
      </c>
      <c r="G274" s="35" t="s">
        <v>48</v>
      </c>
      <c r="H274" s="35" t="s">
        <v>49</v>
      </c>
      <c r="I274" s="31" t="s">
        <v>50</v>
      </c>
      <c r="J274" s="51"/>
      <c r="K274" s="30" t="s">
        <v>51</v>
      </c>
      <c r="L274" s="51"/>
      <c r="M274" s="30"/>
      <c r="N274" s="30"/>
      <c r="O274" s="145"/>
      <c r="P274" s="145"/>
      <c r="Q274" s="78"/>
      <c r="R274" s="35" t="s">
        <v>333</v>
      </c>
      <c r="S274" s="35"/>
      <c r="T274" s="35"/>
      <c r="U274" s="137"/>
      <c r="V274" s="137"/>
      <c r="W274" s="35"/>
      <c r="X274" s="35"/>
      <c r="Y274" s="35"/>
      <c r="Z274" s="13"/>
      <c r="AA274" s="129"/>
      <c r="AB274" s="19"/>
    </row>
    <row r="275" spans="1:28" s="124" customFormat="1" ht="60" customHeight="1">
      <c r="A275" s="51">
        <v>198</v>
      </c>
      <c r="B275" s="35" t="s">
        <v>45</v>
      </c>
      <c r="C275" s="35" t="s">
        <v>319</v>
      </c>
      <c r="D275" s="35" t="s">
        <v>319</v>
      </c>
      <c r="E275" s="35" t="s">
        <v>106</v>
      </c>
      <c r="F275" s="35" t="s">
        <v>156</v>
      </c>
      <c r="G275" s="35" t="s">
        <v>48</v>
      </c>
      <c r="H275" s="35" t="s">
        <v>49</v>
      </c>
      <c r="I275" s="31" t="s">
        <v>50</v>
      </c>
      <c r="J275" s="51"/>
      <c r="K275" s="30" t="s">
        <v>51</v>
      </c>
      <c r="L275" s="51"/>
      <c r="M275" s="30"/>
      <c r="N275" s="30"/>
      <c r="O275" s="145"/>
      <c r="P275" s="145"/>
      <c r="Q275" s="78"/>
      <c r="R275" s="35" t="s">
        <v>333</v>
      </c>
      <c r="S275" s="35"/>
      <c r="T275" s="35"/>
      <c r="U275" s="137"/>
      <c r="V275" s="137"/>
      <c r="W275" s="35"/>
      <c r="X275" s="35"/>
      <c r="Y275" s="35"/>
      <c r="Z275" s="13"/>
      <c r="AA275" s="129"/>
      <c r="AB275" s="19"/>
    </row>
    <row r="276" spans="1:28" s="124" customFormat="1" ht="60" customHeight="1">
      <c r="A276" s="51">
        <v>199</v>
      </c>
      <c r="B276" s="35" t="s">
        <v>45</v>
      </c>
      <c r="C276" s="35" t="s">
        <v>319</v>
      </c>
      <c r="D276" s="35" t="s">
        <v>319</v>
      </c>
      <c r="E276" s="35" t="s">
        <v>106</v>
      </c>
      <c r="F276" s="35" t="s">
        <v>156</v>
      </c>
      <c r="G276" s="35" t="s">
        <v>48</v>
      </c>
      <c r="H276" s="35" t="s">
        <v>49</v>
      </c>
      <c r="I276" s="31" t="s">
        <v>50</v>
      </c>
      <c r="J276" s="51"/>
      <c r="K276" s="30" t="s">
        <v>51</v>
      </c>
      <c r="L276" s="51"/>
      <c r="M276" s="30"/>
      <c r="N276" s="30"/>
      <c r="O276" s="145"/>
      <c r="P276" s="145"/>
      <c r="Q276" s="78"/>
      <c r="R276" s="35" t="s">
        <v>333</v>
      </c>
      <c r="S276" s="35"/>
      <c r="T276" s="35"/>
      <c r="U276" s="137"/>
      <c r="V276" s="137"/>
      <c r="W276" s="35"/>
      <c r="X276" s="35"/>
      <c r="Y276" s="35"/>
      <c r="Z276" s="13"/>
      <c r="AA276" s="129"/>
      <c r="AB276" s="19"/>
    </row>
    <row r="277" spans="1:28" s="124" customFormat="1" ht="60" customHeight="1">
      <c r="A277" s="51" t="s">
        <v>336</v>
      </c>
      <c r="B277" s="35" t="s">
        <v>45</v>
      </c>
      <c r="C277" s="35" t="s">
        <v>319</v>
      </c>
      <c r="D277" s="35" t="s">
        <v>319</v>
      </c>
      <c r="E277" s="35" t="s">
        <v>106</v>
      </c>
      <c r="F277" s="35" t="s">
        <v>156</v>
      </c>
      <c r="G277" s="35" t="s">
        <v>48</v>
      </c>
      <c r="H277" s="35" t="s">
        <v>49</v>
      </c>
      <c r="I277" s="31" t="s">
        <v>50</v>
      </c>
      <c r="J277" s="51"/>
      <c r="K277" s="30" t="s">
        <v>51</v>
      </c>
      <c r="L277" s="51"/>
      <c r="M277" s="30"/>
      <c r="N277" s="30"/>
      <c r="O277" s="145"/>
      <c r="P277" s="145"/>
      <c r="Q277" s="78"/>
      <c r="R277" s="35" t="s">
        <v>333</v>
      </c>
      <c r="S277" s="35"/>
      <c r="T277" s="35"/>
      <c r="U277" s="137"/>
      <c r="V277" s="137"/>
      <c r="W277" s="35"/>
      <c r="X277" s="35"/>
      <c r="Y277" s="35"/>
      <c r="Z277" s="13"/>
      <c r="AA277" s="129"/>
      <c r="AB277" s="19"/>
    </row>
    <row r="278" spans="1:28" s="124" customFormat="1" ht="60" customHeight="1">
      <c r="A278" s="51" t="s">
        <v>337</v>
      </c>
      <c r="B278" s="35" t="s">
        <v>45</v>
      </c>
      <c r="C278" s="35" t="s">
        <v>319</v>
      </c>
      <c r="D278" s="35" t="s">
        <v>319</v>
      </c>
      <c r="E278" s="35" t="s">
        <v>106</v>
      </c>
      <c r="F278" s="35" t="s">
        <v>156</v>
      </c>
      <c r="G278" s="35" t="s">
        <v>48</v>
      </c>
      <c r="H278" s="35" t="s">
        <v>49</v>
      </c>
      <c r="I278" s="31" t="s">
        <v>50</v>
      </c>
      <c r="J278" s="51"/>
      <c r="K278" s="30" t="s">
        <v>51</v>
      </c>
      <c r="L278" s="51"/>
      <c r="M278" s="30"/>
      <c r="N278" s="30"/>
      <c r="O278" s="145"/>
      <c r="P278" s="145"/>
      <c r="Q278" s="78"/>
      <c r="R278" s="35" t="s">
        <v>333</v>
      </c>
      <c r="S278" s="35"/>
      <c r="T278" s="35"/>
      <c r="U278" s="137"/>
      <c r="V278" s="137"/>
      <c r="W278" s="35"/>
      <c r="X278" s="35"/>
      <c r="Y278" s="35"/>
      <c r="Z278" s="13"/>
      <c r="AA278" s="129"/>
      <c r="AB278" s="19"/>
    </row>
    <row r="279" spans="1:28" s="124" customFormat="1" ht="60" customHeight="1">
      <c r="A279" s="51" t="s">
        <v>338</v>
      </c>
      <c r="B279" s="35" t="s">
        <v>45</v>
      </c>
      <c r="C279" s="35" t="s">
        <v>319</v>
      </c>
      <c r="D279" s="35" t="s">
        <v>319</v>
      </c>
      <c r="E279" s="35" t="s">
        <v>106</v>
      </c>
      <c r="F279" s="35" t="s">
        <v>156</v>
      </c>
      <c r="G279" s="35" t="s">
        <v>48</v>
      </c>
      <c r="H279" s="35" t="s">
        <v>49</v>
      </c>
      <c r="I279" s="31" t="s">
        <v>50</v>
      </c>
      <c r="J279" s="51"/>
      <c r="K279" s="30" t="s">
        <v>51</v>
      </c>
      <c r="L279" s="51"/>
      <c r="M279" s="30"/>
      <c r="N279" s="30"/>
      <c r="O279" s="145"/>
      <c r="P279" s="145"/>
      <c r="Q279" s="78"/>
      <c r="R279" s="35" t="s">
        <v>333</v>
      </c>
      <c r="S279" s="35"/>
      <c r="T279" s="35"/>
      <c r="U279" s="137"/>
      <c r="V279" s="137"/>
      <c r="W279" s="35"/>
      <c r="X279" s="35"/>
      <c r="Y279" s="35"/>
      <c r="Z279" s="13"/>
      <c r="AA279" s="129"/>
      <c r="AB279" s="19"/>
    </row>
    <row r="280" spans="1:28" s="124" customFormat="1" ht="60" customHeight="1">
      <c r="A280" s="51" t="s">
        <v>339</v>
      </c>
      <c r="B280" s="35" t="s">
        <v>45</v>
      </c>
      <c r="C280" s="35" t="s">
        <v>319</v>
      </c>
      <c r="D280" s="35" t="s">
        <v>319</v>
      </c>
      <c r="E280" s="35" t="s">
        <v>106</v>
      </c>
      <c r="F280" s="35" t="s">
        <v>156</v>
      </c>
      <c r="G280" s="35" t="s">
        <v>48</v>
      </c>
      <c r="H280" s="35" t="s">
        <v>49</v>
      </c>
      <c r="I280" s="31" t="s">
        <v>50</v>
      </c>
      <c r="J280" s="51"/>
      <c r="K280" s="30" t="s">
        <v>51</v>
      </c>
      <c r="L280" s="51"/>
      <c r="M280" s="30"/>
      <c r="N280" s="30"/>
      <c r="O280" s="145"/>
      <c r="P280" s="145"/>
      <c r="Q280" s="78"/>
      <c r="R280" s="35" t="s">
        <v>333</v>
      </c>
      <c r="S280" s="35"/>
      <c r="T280" s="35"/>
      <c r="U280" s="137"/>
      <c r="V280" s="137"/>
      <c r="W280" s="35"/>
      <c r="X280" s="35"/>
      <c r="Y280" s="35"/>
      <c r="Z280" s="13"/>
      <c r="AA280" s="129"/>
      <c r="AB280" s="19"/>
    </row>
    <row r="281" spans="1:28" s="124" customFormat="1" ht="60" customHeight="1">
      <c r="A281" s="51" t="s">
        <v>340</v>
      </c>
      <c r="B281" s="35" t="s">
        <v>45</v>
      </c>
      <c r="C281" s="35" t="s">
        <v>319</v>
      </c>
      <c r="D281" s="35" t="s">
        <v>319</v>
      </c>
      <c r="E281" s="35" t="s">
        <v>106</v>
      </c>
      <c r="F281" s="35" t="s">
        <v>156</v>
      </c>
      <c r="G281" s="35" t="s">
        <v>48</v>
      </c>
      <c r="H281" s="35" t="s">
        <v>49</v>
      </c>
      <c r="I281" s="35" t="s">
        <v>50</v>
      </c>
      <c r="J281" s="51"/>
      <c r="K281" s="51" t="s">
        <v>51</v>
      </c>
      <c r="L281" s="51"/>
      <c r="M281" s="30"/>
      <c r="N281" s="30"/>
      <c r="O281" s="129"/>
      <c r="P281" s="129"/>
      <c r="Q281" s="19"/>
      <c r="R281" s="35" t="s">
        <v>333</v>
      </c>
      <c r="S281" s="35"/>
      <c r="T281" s="35"/>
      <c r="U281" s="137"/>
      <c r="V281" s="137"/>
      <c r="W281" s="35"/>
      <c r="X281" s="35"/>
      <c r="Y281" s="35"/>
      <c r="Z281" s="129"/>
      <c r="AA281" s="129"/>
      <c r="AB281" s="19"/>
    </row>
    <row r="282" spans="1:28" s="124" customFormat="1" ht="60" customHeight="1">
      <c r="A282" s="51" t="s">
        <v>341</v>
      </c>
      <c r="B282" s="35" t="s">
        <v>45</v>
      </c>
      <c r="C282" s="35" t="s">
        <v>319</v>
      </c>
      <c r="D282" s="35" t="s">
        <v>319</v>
      </c>
      <c r="E282" s="35" t="s">
        <v>106</v>
      </c>
      <c r="F282" s="35" t="s">
        <v>156</v>
      </c>
      <c r="G282" s="35" t="s">
        <v>48</v>
      </c>
      <c r="H282" s="35" t="s">
        <v>49</v>
      </c>
      <c r="I282" s="35" t="s">
        <v>50</v>
      </c>
      <c r="J282" s="51"/>
      <c r="K282" s="51" t="s">
        <v>51</v>
      </c>
      <c r="L282" s="51"/>
      <c r="M282" s="30"/>
      <c r="N282" s="30"/>
      <c r="O282" s="129"/>
      <c r="P282" s="129"/>
      <c r="Q282" s="19"/>
      <c r="R282" s="35" t="s">
        <v>333</v>
      </c>
      <c r="S282" s="35"/>
      <c r="T282" s="35"/>
      <c r="U282" s="137"/>
      <c r="V282" s="137"/>
      <c r="W282" s="35"/>
      <c r="X282" s="35"/>
      <c r="Y282" s="35"/>
      <c r="Z282" s="129"/>
      <c r="AA282" s="129"/>
      <c r="AB282" s="19"/>
    </row>
    <row r="283" spans="1:28" s="124" customFormat="1" ht="60" customHeight="1">
      <c r="A283" s="51" t="s">
        <v>342</v>
      </c>
      <c r="B283" s="35" t="s">
        <v>45</v>
      </c>
      <c r="C283" s="35" t="s">
        <v>319</v>
      </c>
      <c r="D283" s="35" t="s">
        <v>319</v>
      </c>
      <c r="E283" s="35" t="s">
        <v>106</v>
      </c>
      <c r="F283" s="35" t="s">
        <v>156</v>
      </c>
      <c r="G283" s="35" t="s">
        <v>48</v>
      </c>
      <c r="H283" s="35" t="s">
        <v>49</v>
      </c>
      <c r="I283" s="35" t="s">
        <v>50</v>
      </c>
      <c r="J283" s="51"/>
      <c r="K283" s="51" t="s">
        <v>51</v>
      </c>
      <c r="L283" s="51"/>
      <c r="M283" s="30"/>
      <c r="N283" s="30"/>
      <c r="O283" s="129"/>
      <c r="P283" s="129"/>
      <c r="Q283" s="19"/>
      <c r="R283" s="35" t="s">
        <v>333</v>
      </c>
      <c r="S283" s="35"/>
      <c r="T283" s="35"/>
      <c r="U283" s="137"/>
      <c r="V283" s="137"/>
      <c r="W283" s="35"/>
      <c r="X283" s="35"/>
      <c r="Y283" s="35"/>
      <c r="Z283" s="129"/>
      <c r="AA283" s="129"/>
      <c r="AB283" s="19"/>
    </row>
    <row r="284" spans="1:28" s="124" customFormat="1" ht="60" customHeight="1">
      <c r="A284" s="51" t="s">
        <v>343</v>
      </c>
      <c r="B284" s="35" t="s">
        <v>45</v>
      </c>
      <c r="C284" s="35" t="s">
        <v>319</v>
      </c>
      <c r="D284" s="35" t="s">
        <v>319</v>
      </c>
      <c r="E284" s="35" t="s">
        <v>106</v>
      </c>
      <c r="F284" s="35" t="s">
        <v>156</v>
      </c>
      <c r="G284" s="35" t="s">
        <v>48</v>
      </c>
      <c r="H284" s="35" t="s">
        <v>49</v>
      </c>
      <c r="I284" s="35" t="s">
        <v>50</v>
      </c>
      <c r="J284" s="51"/>
      <c r="K284" s="51" t="s">
        <v>51</v>
      </c>
      <c r="L284" s="51"/>
      <c r="M284" s="30"/>
      <c r="N284" s="30"/>
      <c r="O284" s="129"/>
      <c r="P284" s="129"/>
      <c r="Q284" s="19"/>
      <c r="R284" s="35" t="s">
        <v>333</v>
      </c>
      <c r="S284" s="35"/>
      <c r="T284" s="35"/>
      <c r="U284" s="137"/>
      <c r="V284" s="137"/>
      <c r="W284" s="35"/>
      <c r="X284" s="35"/>
      <c r="Y284" s="35"/>
      <c r="Z284" s="129"/>
      <c r="AA284" s="129"/>
      <c r="AB284" s="19"/>
    </row>
    <row r="285" spans="1:28" s="124" customFormat="1" ht="60" customHeight="1">
      <c r="A285" s="51" t="s">
        <v>344</v>
      </c>
      <c r="B285" s="35" t="s">
        <v>45</v>
      </c>
      <c r="C285" s="35" t="s">
        <v>319</v>
      </c>
      <c r="D285" s="35" t="s">
        <v>319</v>
      </c>
      <c r="E285" s="35" t="s">
        <v>106</v>
      </c>
      <c r="F285" s="35" t="s">
        <v>156</v>
      </c>
      <c r="G285" s="35" t="s">
        <v>48</v>
      </c>
      <c r="H285" s="35" t="s">
        <v>49</v>
      </c>
      <c r="I285" s="35" t="s">
        <v>50</v>
      </c>
      <c r="J285" s="51"/>
      <c r="K285" s="51" t="s">
        <v>51</v>
      </c>
      <c r="L285" s="51"/>
      <c r="M285" s="30"/>
      <c r="N285" s="30"/>
      <c r="O285" s="129"/>
      <c r="P285" s="129"/>
      <c r="Q285" s="19"/>
      <c r="R285" s="35" t="s">
        <v>333</v>
      </c>
      <c r="S285" s="35"/>
      <c r="T285" s="35"/>
      <c r="U285" s="137"/>
      <c r="V285" s="137"/>
      <c r="W285" s="35"/>
      <c r="X285" s="35"/>
      <c r="Y285" s="35"/>
      <c r="Z285" s="129"/>
      <c r="AA285" s="129"/>
      <c r="AB285" s="19"/>
    </row>
    <row r="286" spans="1:28" s="124" customFormat="1" ht="60" customHeight="1">
      <c r="A286" s="51" t="s">
        <v>345</v>
      </c>
      <c r="B286" s="35" t="s">
        <v>45</v>
      </c>
      <c r="C286" s="35" t="s">
        <v>319</v>
      </c>
      <c r="D286" s="35" t="s">
        <v>319</v>
      </c>
      <c r="E286" s="35" t="s">
        <v>106</v>
      </c>
      <c r="F286" s="35" t="s">
        <v>156</v>
      </c>
      <c r="G286" s="35" t="s">
        <v>48</v>
      </c>
      <c r="H286" s="35" t="s">
        <v>49</v>
      </c>
      <c r="I286" s="35" t="s">
        <v>50</v>
      </c>
      <c r="J286" s="51"/>
      <c r="K286" s="51" t="s">
        <v>51</v>
      </c>
      <c r="L286" s="51"/>
      <c r="M286" s="30"/>
      <c r="N286" s="30"/>
      <c r="O286" s="129"/>
      <c r="P286" s="129"/>
      <c r="Q286" s="19"/>
      <c r="R286" s="35" t="s">
        <v>333</v>
      </c>
      <c r="S286" s="35"/>
      <c r="T286" s="35"/>
      <c r="U286" s="137"/>
      <c r="V286" s="137"/>
      <c r="W286" s="35"/>
      <c r="X286" s="35"/>
      <c r="Y286" s="35"/>
      <c r="Z286" s="129"/>
      <c r="AA286" s="129"/>
      <c r="AB286" s="19"/>
    </row>
    <row r="287" spans="1:28" s="124" customFormat="1" ht="60" customHeight="1">
      <c r="A287" s="51" t="s">
        <v>346</v>
      </c>
      <c r="B287" s="35" t="s">
        <v>45</v>
      </c>
      <c r="C287" s="35" t="s">
        <v>319</v>
      </c>
      <c r="D287" s="35" t="s">
        <v>319</v>
      </c>
      <c r="E287" s="35" t="s">
        <v>106</v>
      </c>
      <c r="F287" s="35" t="s">
        <v>156</v>
      </c>
      <c r="G287" s="35" t="s">
        <v>48</v>
      </c>
      <c r="H287" s="35" t="s">
        <v>49</v>
      </c>
      <c r="I287" s="35" t="s">
        <v>50</v>
      </c>
      <c r="J287" s="51"/>
      <c r="K287" s="51" t="s">
        <v>51</v>
      </c>
      <c r="L287" s="51"/>
      <c r="M287" s="30"/>
      <c r="N287" s="30"/>
      <c r="O287" s="129"/>
      <c r="P287" s="129"/>
      <c r="Q287" s="19"/>
      <c r="R287" s="35" t="s">
        <v>333</v>
      </c>
      <c r="S287" s="35"/>
      <c r="T287" s="35"/>
      <c r="U287" s="137"/>
      <c r="V287" s="137"/>
      <c r="W287" s="35"/>
      <c r="X287" s="35"/>
      <c r="Y287" s="35"/>
      <c r="Z287" s="129"/>
      <c r="AA287" s="129"/>
      <c r="AB287" s="19"/>
    </row>
    <row r="288" spans="1:28" s="124" customFormat="1" ht="60" customHeight="1">
      <c r="A288" s="51" t="s">
        <v>347</v>
      </c>
      <c r="B288" s="35" t="s">
        <v>45</v>
      </c>
      <c r="C288" s="35" t="s">
        <v>319</v>
      </c>
      <c r="D288" s="35" t="s">
        <v>319</v>
      </c>
      <c r="E288" s="35" t="s">
        <v>106</v>
      </c>
      <c r="F288" s="35" t="s">
        <v>156</v>
      </c>
      <c r="G288" s="35" t="s">
        <v>48</v>
      </c>
      <c r="H288" s="35" t="s">
        <v>49</v>
      </c>
      <c r="I288" s="35" t="s">
        <v>50</v>
      </c>
      <c r="J288" s="51"/>
      <c r="K288" s="51" t="s">
        <v>51</v>
      </c>
      <c r="L288" s="51"/>
      <c r="M288" s="30"/>
      <c r="N288" s="30"/>
      <c r="O288" s="129"/>
      <c r="P288" s="129"/>
      <c r="Q288" s="19"/>
      <c r="R288" s="35" t="s">
        <v>333</v>
      </c>
      <c r="S288" s="35"/>
      <c r="T288" s="35"/>
      <c r="U288" s="137"/>
      <c r="V288" s="137"/>
      <c r="W288" s="35"/>
      <c r="X288" s="35"/>
      <c r="Y288" s="35"/>
      <c r="Z288" s="129"/>
      <c r="AA288" s="129"/>
      <c r="AB288" s="19"/>
    </row>
    <row r="289" spans="1:28" s="124" customFormat="1" ht="60" customHeight="1">
      <c r="A289" s="51" t="s">
        <v>348</v>
      </c>
      <c r="B289" s="35" t="s">
        <v>45</v>
      </c>
      <c r="C289" s="35" t="s">
        <v>319</v>
      </c>
      <c r="D289" s="35" t="s">
        <v>319</v>
      </c>
      <c r="E289" s="35" t="s">
        <v>106</v>
      </c>
      <c r="F289" s="35" t="s">
        <v>156</v>
      </c>
      <c r="G289" s="35" t="s">
        <v>48</v>
      </c>
      <c r="H289" s="35" t="s">
        <v>49</v>
      </c>
      <c r="I289" s="35" t="s">
        <v>50</v>
      </c>
      <c r="J289" s="51"/>
      <c r="K289" s="51" t="s">
        <v>51</v>
      </c>
      <c r="L289" s="51"/>
      <c r="M289" s="30"/>
      <c r="N289" s="30"/>
      <c r="O289" s="129"/>
      <c r="P289" s="129"/>
      <c r="Q289" s="19"/>
      <c r="R289" s="35" t="s">
        <v>333</v>
      </c>
      <c r="S289" s="35"/>
      <c r="T289" s="35"/>
      <c r="U289" s="137"/>
      <c r="V289" s="137"/>
      <c r="W289" s="35"/>
      <c r="X289" s="35"/>
      <c r="Y289" s="35"/>
      <c r="Z289" s="129"/>
      <c r="AA289" s="129"/>
      <c r="AB289" s="19"/>
    </row>
    <row r="290" spans="1:28" s="124" customFormat="1" ht="60" customHeight="1">
      <c r="A290" s="51" t="s">
        <v>349</v>
      </c>
      <c r="B290" s="35" t="s">
        <v>45</v>
      </c>
      <c r="C290" s="35" t="s">
        <v>319</v>
      </c>
      <c r="D290" s="35" t="s">
        <v>319</v>
      </c>
      <c r="E290" s="35" t="s">
        <v>106</v>
      </c>
      <c r="F290" s="35" t="s">
        <v>156</v>
      </c>
      <c r="G290" s="35" t="s">
        <v>48</v>
      </c>
      <c r="H290" s="35" t="s">
        <v>49</v>
      </c>
      <c r="I290" s="35" t="s">
        <v>50</v>
      </c>
      <c r="J290" s="51"/>
      <c r="K290" s="51" t="s">
        <v>51</v>
      </c>
      <c r="L290" s="51"/>
      <c r="M290" s="30"/>
      <c r="N290" s="30"/>
      <c r="O290" s="129"/>
      <c r="P290" s="129"/>
      <c r="Q290" s="19"/>
      <c r="R290" s="35" t="s">
        <v>333</v>
      </c>
      <c r="S290" s="35"/>
      <c r="T290" s="35"/>
      <c r="U290" s="137"/>
      <c r="V290" s="137"/>
      <c r="W290" s="35"/>
      <c r="X290" s="35"/>
      <c r="Y290" s="35"/>
      <c r="Z290" s="129"/>
      <c r="AA290" s="129"/>
      <c r="AB290" s="19"/>
    </row>
    <row r="291" spans="1:28" s="124" customFormat="1" ht="60" customHeight="1">
      <c r="A291" s="51" t="s">
        <v>350</v>
      </c>
      <c r="B291" s="35" t="s">
        <v>45</v>
      </c>
      <c r="C291" s="35" t="s">
        <v>319</v>
      </c>
      <c r="D291" s="35" t="s">
        <v>319</v>
      </c>
      <c r="E291" s="35" t="s">
        <v>106</v>
      </c>
      <c r="F291" s="35" t="s">
        <v>156</v>
      </c>
      <c r="G291" s="35" t="s">
        <v>48</v>
      </c>
      <c r="H291" s="35" t="s">
        <v>49</v>
      </c>
      <c r="I291" s="35" t="s">
        <v>50</v>
      </c>
      <c r="J291" s="51"/>
      <c r="K291" s="51" t="s">
        <v>51</v>
      </c>
      <c r="L291" s="51"/>
      <c r="M291" s="30"/>
      <c r="N291" s="30"/>
      <c r="O291" s="129"/>
      <c r="P291" s="129"/>
      <c r="Q291" s="19"/>
      <c r="R291" s="35" t="s">
        <v>333</v>
      </c>
      <c r="S291" s="35"/>
      <c r="T291" s="35"/>
      <c r="U291" s="137"/>
      <c r="V291" s="137"/>
      <c r="W291" s="35"/>
      <c r="X291" s="35"/>
      <c r="Y291" s="35"/>
      <c r="Z291" s="129"/>
      <c r="AA291" s="129"/>
      <c r="AB291" s="19"/>
    </row>
    <row r="292" spans="1:28" s="124" customFormat="1" ht="59.25" customHeight="1">
      <c r="A292" s="139" t="s">
        <v>351</v>
      </c>
      <c r="B292" s="140" t="s">
        <v>45</v>
      </c>
      <c r="C292" s="140" t="s">
        <v>319</v>
      </c>
      <c r="D292" s="140" t="s">
        <v>319</v>
      </c>
      <c r="E292" s="140" t="s">
        <v>106</v>
      </c>
      <c r="F292" s="140" t="s">
        <v>156</v>
      </c>
      <c r="G292" s="140" t="s">
        <v>48</v>
      </c>
      <c r="H292" s="140" t="s">
        <v>49</v>
      </c>
      <c r="I292" s="140" t="s">
        <v>50</v>
      </c>
      <c r="J292" s="139"/>
      <c r="K292" s="139" t="s">
        <v>51</v>
      </c>
      <c r="L292" s="139"/>
      <c r="M292" s="30"/>
      <c r="N292" s="30"/>
      <c r="O292" s="366"/>
      <c r="P292" s="366"/>
      <c r="Q292" s="142"/>
      <c r="R292" s="140" t="s">
        <v>333</v>
      </c>
      <c r="S292" s="140"/>
      <c r="T292" s="140"/>
      <c r="U292" s="141"/>
      <c r="V292" s="141"/>
      <c r="W292" s="140"/>
      <c r="X292" s="140"/>
      <c r="Y292" s="140"/>
      <c r="Z292" s="366"/>
      <c r="AA292" s="366"/>
      <c r="AB292" s="142"/>
    </row>
    <row r="293" spans="1:28" s="124" customFormat="1" ht="60" customHeight="1">
      <c r="A293" s="51" t="s">
        <v>352</v>
      </c>
      <c r="B293" s="35" t="s">
        <v>45</v>
      </c>
      <c r="C293" s="35" t="s">
        <v>319</v>
      </c>
      <c r="D293" s="35" t="s">
        <v>319</v>
      </c>
      <c r="E293" s="35" t="s">
        <v>106</v>
      </c>
      <c r="F293" s="35" t="s">
        <v>156</v>
      </c>
      <c r="G293" s="140" t="s">
        <v>48</v>
      </c>
      <c r="H293" s="140" t="s">
        <v>49</v>
      </c>
      <c r="I293" s="140" t="s">
        <v>50</v>
      </c>
      <c r="J293" s="139"/>
      <c r="K293" s="139" t="s">
        <v>51</v>
      </c>
      <c r="L293" s="139"/>
      <c r="M293" s="30"/>
      <c r="N293" s="30"/>
      <c r="O293" s="366"/>
      <c r="P293" s="366"/>
      <c r="Q293" s="142"/>
      <c r="R293" s="35" t="s">
        <v>333</v>
      </c>
      <c r="S293" s="35"/>
      <c r="T293" s="35"/>
      <c r="U293" s="137"/>
      <c r="V293" s="137"/>
      <c r="W293" s="35"/>
      <c r="X293" s="35"/>
      <c r="Y293" s="35"/>
      <c r="Z293" s="366"/>
      <c r="AA293" s="366"/>
      <c r="AB293" s="142"/>
    </row>
    <row r="294" spans="1:28" s="124" customFormat="1" ht="60" customHeight="1">
      <c r="A294" s="51" t="s">
        <v>353</v>
      </c>
      <c r="B294" s="35" t="s">
        <v>45</v>
      </c>
      <c r="C294" s="35" t="s">
        <v>319</v>
      </c>
      <c r="D294" s="35" t="s">
        <v>319</v>
      </c>
      <c r="E294" s="35" t="s">
        <v>106</v>
      </c>
      <c r="F294" s="35" t="s">
        <v>156</v>
      </c>
      <c r="G294" s="140" t="s">
        <v>48</v>
      </c>
      <c r="H294" s="140" t="s">
        <v>49</v>
      </c>
      <c r="I294" s="140" t="s">
        <v>50</v>
      </c>
      <c r="J294" s="139"/>
      <c r="K294" s="139" t="s">
        <v>51</v>
      </c>
      <c r="L294" s="139"/>
      <c r="M294" s="30"/>
      <c r="N294" s="30"/>
      <c r="O294" s="366"/>
      <c r="P294" s="366"/>
      <c r="Q294" s="142"/>
      <c r="R294" s="35" t="s">
        <v>333</v>
      </c>
      <c r="S294" s="35"/>
      <c r="T294" s="35"/>
      <c r="U294" s="137"/>
      <c r="V294" s="137"/>
      <c r="W294" s="35"/>
      <c r="X294" s="35"/>
      <c r="Y294" s="35"/>
      <c r="Z294" s="366"/>
      <c r="AA294" s="366"/>
      <c r="AB294" s="142"/>
    </row>
    <row r="295" spans="1:28" s="124" customFormat="1" ht="60" customHeight="1">
      <c r="A295" s="19" t="s">
        <v>354</v>
      </c>
      <c r="B295" s="16" t="s">
        <v>45</v>
      </c>
      <c r="C295" s="16" t="s">
        <v>319</v>
      </c>
      <c r="D295" s="16" t="s">
        <v>319</v>
      </c>
      <c r="E295" s="16" t="s">
        <v>106</v>
      </c>
      <c r="F295" s="16" t="s">
        <v>156</v>
      </c>
      <c r="G295" s="16" t="s">
        <v>48</v>
      </c>
      <c r="H295" s="16" t="s">
        <v>49</v>
      </c>
      <c r="I295" s="16" t="s">
        <v>50</v>
      </c>
      <c r="J295" s="19"/>
      <c r="K295" s="19" t="s">
        <v>51</v>
      </c>
      <c r="L295" s="19"/>
      <c r="M295" s="19"/>
      <c r="N295" s="19"/>
      <c r="O295" s="129"/>
      <c r="P295" s="129"/>
      <c r="Q295" s="19"/>
      <c r="R295" s="16" t="s">
        <v>333</v>
      </c>
      <c r="S295" s="16"/>
      <c r="T295" s="16"/>
      <c r="U295" s="414"/>
      <c r="V295" s="414"/>
      <c r="W295" s="16"/>
      <c r="X295" s="16"/>
      <c r="Y295" s="16"/>
      <c r="Z295" s="129"/>
      <c r="AA295" s="145"/>
      <c r="AB295" s="19"/>
    </row>
    <row r="296" spans="1:28" s="124" customFormat="1" ht="229.5" customHeight="1">
      <c r="A296" s="51">
        <v>200</v>
      </c>
      <c r="B296" s="35" t="s">
        <v>45</v>
      </c>
      <c r="C296" s="35" t="s">
        <v>319</v>
      </c>
      <c r="D296" s="35" t="s">
        <v>319</v>
      </c>
      <c r="E296" s="35" t="s">
        <v>46</v>
      </c>
      <c r="F296" s="35" t="s">
        <v>156</v>
      </c>
      <c r="G296" s="35" t="s">
        <v>48</v>
      </c>
      <c r="H296" s="35" t="s">
        <v>49</v>
      </c>
      <c r="I296" s="31" t="s">
        <v>50</v>
      </c>
      <c r="J296" s="51"/>
      <c r="K296" s="30" t="s">
        <v>51</v>
      </c>
      <c r="L296" s="51"/>
      <c r="M296" s="30"/>
      <c r="N296" s="30"/>
      <c r="O296" s="344"/>
      <c r="P296" s="77"/>
      <c r="Q296" s="78"/>
      <c r="R296" s="35" t="s">
        <v>355</v>
      </c>
      <c r="S296" s="35" t="s">
        <v>356</v>
      </c>
      <c r="T296" s="35" t="s">
        <v>335</v>
      </c>
      <c r="U296" s="127">
        <v>0</v>
      </c>
      <c r="V296" s="127">
        <v>0.99</v>
      </c>
      <c r="W296" s="35" t="s">
        <v>324</v>
      </c>
      <c r="X296" s="35" t="s">
        <v>357</v>
      </c>
      <c r="Y296" s="122" t="s">
        <v>55</v>
      </c>
      <c r="Z296" s="72">
        <v>0.99939999999999996</v>
      </c>
      <c r="AA296" s="77">
        <v>1.0094949494949494</v>
      </c>
      <c r="AB296" s="19" t="s">
        <v>1422</v>
      </c>
    </row>
    <row r="297" spans="1:28" s="124" customFormat="1" ht="60" customHeight="1">
      <c r="A297" s="51">
        <v>201</v>
      </c>
      <c r="B297" s="35" t="s">
        <v>45</v>
      </c>
      <c r="C297" s="35" t="s">
        <v>319</v>
      </c>
      <c r="D297" s="35" t="s">
        <v>319</v>
      </c>
      <c r="E297" s="35" t="s">
        <v>46</v>
      </c>
      <c r="F297" s="35" t="s">
        <v>156</v>
      </c>
      <c r="G297" s="35" t="s">
        <v>48</v>
      </c>
      <c r="H297" s="35" t="s">
        <v>49</v>
      </c>
      <c r="I297" s="31" t="s">
        <v>50</v>
      </c>
      <c r="J297" s="51"/>
      <c r="K297" s="30" t="s">
        <v>51</v>
      </c>
      <c r="L297" s="51"/>
      <c r="M297" s="30"/>
      <c r="N297" s="30"/>
      <c r="O297" s="145"/>
      <c r="P297" s="145"/>
      <c r="Q297" s="78"/>
      <c r="R297" s="35" t="s">
        <v>355</v>
      </c>
      <c r="S297" s="35"/>
      <c r="T297" s="35"/>
      <c r="U297" s="137"/>
      <c r="V297" s="137"/>
      <c r="W297" s="35"/>
      <c r="X297" s="35"/>
      <c r="Y297" s="35"/>
      <c r="Z297" s="13"/>
      <c r="AA297" s="129"/>
      <c r="AB297" s="19"/>
    </row>
    <row r="298" spans="1:28" s="124" customFormat="1" ht="60" customHeight="1">
      <c r="A298" s="51">
        <v>202</v>
      </c>
      <c r="B298" s="35" t="s">
        <v>45</v>
      </c>
      <c r="C298" s="35" t="s">
        <v>319</v>
      </c>
      <c r="D298" s="35" t="s">
        <v>319</v>
      </c>
      <c r="E298" s="35" t="s">
        <v>46</v>
      </c>
      <c r="F298" s="35" t="s">
        <v>156</v>
      </c>
      <c r="G298" s="35" t="s">
        <v>48</v>
      </c>
      <c r="H298" s="35" t="s">
        <v>49</v>
      </c>
      <c r="I298" s="31" t="s">
        <v>50</v>
      </c>
      <c r="J298" s="51"/>
      <c r="K298" s="30" t="s">
        <v>51</v>
      </c>
      <c r="L298" s="51"/>
      <c r="M298" s="30"/>
      <c r="N298" s="30"/>
      <c r="O298" s="145"/>
      <c r="P298" s="145"/>
      <c r="Q298" s="78"/>
      <c r="R298" s="35" t="s">
        <v>355</v>
      </c>
      <c r="S298" s="35"/>
      <c r="T298" s="35"/>
      <c r="U298" s="137"/>
      <c r="V298" s="137"/>
      <c r="W298" s="35"/>
      <c r="X298" s="35"/>
      <c r="Y298" s="35"/>
      <c r="Z298" s="13"/>
      <c r="AA298" s="129"/>
      <c r="AB298" s="19"/>
    </row>
    <row r="299" spans="1:28" s="124" customFormat="1" ht="60" customHeight="1">
      <c r="A299" s="51" t="s">
        <v>358</v>
      </c>
      <c r="B299" s="35" t="s">
        <v>45</v>
      </c>
      <c r="C299" s="35" t="s">
        <v>319</v>
      </c>
      <c r="D299" s="35" t="s">
        <v>319</v>
      </c>
      <c r="E299" s="35" t="s">
        <v>46</v>
      </c>
      <c r="F299" s="35" t="s">
        <v>156</v>
      </c>
      <c r="G299" s="35" t="s">
        <v>48</v>
      </c>
      <c r="H299" s="35" t="s">
        <v>49</v>
      </c>
      <c r="I299" s="35" t="s">
        <v>50</v>
      </c>
      <c r="J299" s="51"/>
      <c r="K299" s="51" t="s">
        <v>51</v>
      </c>
      <c r="L299" s="51"/>
      <c r="M299" s="30"/>
      <c r="N299" s="30"/>
      <c r="O299" s="129"/>
      <c r="P299" s="129"/>
      <c r="Q299" s="19"/>
      <c r="R299" s="35" t="s">
        <v>355</v>
      </c>
      <c r="S299" s="35"/>
      <c r="T299" s="35"/>
      <c r="U299" s="137"/>
      <c r="V299" s="137"/>
      <c r="W299" s="35"/>
      <c r="X299" s="35"/>
      <c r="Y299" s="35"/>
      <c r="Z299" s="129"/>
      <c r="AA299" s="129"/>
      <c r="AB299" s="19"/>
    </row>
    <row r="300" spans="1:28" s="124" customFormat="1" ht="60" customHeight="1">
      <c r="A300" s="51" t="s">
        <v>359</v>
      </c>
      <c r="B300" s="35" t="s">
        <v>45</v>
      </c>
      <c r="C300" s="35" t="s">
        <v>319</v>
      </c>
      <c r="D300" s="35" t="s">
        <v>319</v>
      </c>
      <c r="E300" s="35" t="s">
        <v>46</v>
      </c>
      <c r="F300" s="35" t="s">
        <v>156</v>
      </c>
      <c r="G300" s="35" t="s">
        <v>48</v>
      </c>
      <c r="H300" s="35" t="s">
        <v>49</v>
      </c>
      <c r="I300" s="35" t="s">
        <v>50</v>
      </c>
      <c r="J300" s="51"/>
      <c r="K300" s="51" t="s">
        <v>51</v>
      </c>
      <c r="L300" s="51"/>
      <c r="M300" s="30"/>
      <c r="N300" s="30"/>
      <c r="O300" s="129"/>
      <c r="P300" s="129"/>
      <c r="Q300" s="19"/>
      <c r="R300" s="35" t="s">
        <v>355</v>
      </c>
      <c r="S300" s="35"/>
      <c r="T300" s="35"/>
      <c r="U300" s="137"/>
      <c r="V300" s="137"/>
      <c r="W300" s="35"/>
      <c r="X300" s="35"/>
      <c r="Y300" s="35"/>
      <c r="Z300" s="129"/>
      <c r="AA300" s="129"/>
      <c r="AB300" s="19"/>
    </row>
    <row r="301" spans="1:28" s="124" customFormat="1" ht="60" customHeight="1">
      <c r="A301" s="51" t="s">
        <v>360</v>
      </c>
      <c r="B301" s="35" t="s">
        <v>45</v>
      </c>
      <c r="C301" s="35" t="s">
        <v>319</v>
      </c>
      <c r="D301" s="35" t="s">
        <v>319</v>
      </c>
      <c r="E301" s="35" t="s">
        <v>46</v>
      </c>
      <c r="F301" s="35" t="s">
        <v>156</v>
      </c>
      <c r="G301" s="35" t="s">
        <v>48</v>
      </c>
      <c r="H301" s="35" t="s">
        <v>49</v>
      </c>
      <c r="I301" s="35" t="s">
        <v>50</v>
      </c>
      <c r="J301" s="51"/>
      <c r="K301" s="51" t="s">
        <v>51</v>
      </c>
      <c r="L301" s="51"/>
      <c r="M301" s="30"/>
      <c r="N301" s="30"/>
      <c r="O301" s="129"/>
      <c r="P301" s="129"/>
      <c r="Q301" s="19"/>
      <c r="R301" s="35" t="s">
        <v>355</v>
      </c>
      <c r="S301" s="35"/>
      <c r="T301" s="35"/>
      <c r="U301" s="137"/>
      <c r="V301" s="137"/>
      <c r="W301" s="35"/>
      <c r="X301" s="35"/>
      <c r="Y301" s="35"/>
      <c r="Z301" s="129"/>
      <c r="AA301" s="129"/>
      <c r="AB301" s="19"/>
    </row>
    <row r="302" spans="1:28" s="124" customFormat="1" ht="60" customHeight="1">
      <c r="A302" s="51" t="s">
        <v>361</v>
      </c>
      <c r="B302" s="35" t="s">
        <v>45</v>
      </c>
      <c r="C302" s="35" t="s">
        <v>319</v>
      </c>
      <c r="D302" s="35" t="s">
        <v>319</v>
      </c>
      <c r="E302" s="35" t="s">
        <v>46</v>
      </c>
      <c r="F302" s="35" t="s">
        <v>156</v>
      </c>
      <c r="G302" s="35" t="s">
        <v>48</v>
      </c>
      <c r="H302" s="35" t="s">
        <v>49</v>
      </c>
      <c r="I302" s="35" t="s">
        <v>50</v>
      </c>
      <c r="J302" s="51"/>
      <c r="K302" s="51" t="s">
        <v>51</v>
      </c>
      <c r="L302" s="51"/>
      <c r="M302" s="30"/>
      <c r="N302" s="30"/>
      <c r="O302" s="129"/>
      <c r="P302" s="129"/>
      <c r="Q302" s="19"/>
      <c r="R302" s="35" t="s">
        <v>355</v>
      </c>
      <c r="S302" s="35"/>
      <c r="T302" s="35"/>
      <c r="U302" s="137"/>
      <c r="V302" s="137"/>
      <c r="W302" s="35"/>
      <c r="X302" s="35"/>
      <c r="Y302" s="35"/>
      <c r="Z302" s="129"/>
      <c r="AA302" s="129"/>
      <c r="AB302" s="19"/>
    </row>
    <row r="303" spans="1:28" s="124" customFormat="1" ht="60" customHeight="1">
      <c r="A303" s="51" t="s">
        <v>362</v>
      </c>
      <c r="B303" s="35" t="s">
        <v>45</v>
      </c>
      <c r="C303" s="35" t="s">
        <v>319</v>
      </c>
      <c r="D303" s="35" t="s">
        <v>319</v>
      </c>
      <c r="E303" s="35" t="s">
        <v>46</v>
      </c>
      <c r="F303" s="35" t="s">
        <v>156</v>
      </c>
      <c r="G303" s="35" t="s">
        <v>48</v>
      </c>
      <c r="H303" s="35" t="s">
        <v>49</v>
      </c>
      <c r="I303" s="35" t="s">
        <v>50</v>
      </c>
      <c r="J303" s="51"/>
      <c r="K303" s="51" t="s">
        <v>51</v>
      </c>
      <c r="L303" s="51"/>
      <c r="M303" s="30"/>
      <c r="N303" s="30"/>
      <c r="O303" s="129"/>
      <c r="P303" s="129"/>
      <c r="Q303" s="19"/>
      <c r="R303" s="35" t="s">
        <v>355</v>
      </c>
      <c r="S303" s="35"/>
      <c r="T303" s="35"/>
      <c r="U303" s="137"/>
      <c r="V303" s="137"/>
      <c r="W303" s="35"/>
      <c r="X303" s="35"/>
      <c r="Y303" s="35"/>
      <c r="Z303" s="129"/>
      <c r="AA303" s="129"/>
      <c r="AB303" s="19"/>
    </row>
    <row r="304" spans="1:28" s="124" customFormat="1" ht="60" customHeight="1">
      <c r="A304" s="51">
        <v>203</v>
      </c>
      <c r="B304" s="35" t="s">
        <v>45</v>
      </c>
      <c r="C304" s="35" t="s">
        <v>319</v>
      </c>
      <c r="D304" s="35" t="s">
        <v>319</v>
      </c>
      <c r="E304" s="35" t="s">
        <v>46</v>
      </c>
      <c r="F304" s="35" t="s">
        <v>156</v>
      </c>
      <c r="G304" s="35" t="s">
        <v>48</v>
      </c>
      <c r="H304" s="35" t="s">
        <v>49</v>
      </c>
      <c r="I304" s="31" t="s">
        <v>50</v>
      </c>
      <c r="J304" s="51"/>
      <c r="K304" s="30" t="s">
        <v>51</v>
      </c>
      <c r="L304" s="51"/>
      <c r="M304" s="30"/>
      <c r="N304" s="30"/>
      <c r="O304" s="145"/>
      <c r="P304" s="145"/>
      <c r="Q304" s="78"/>
      <c r="R304" s="35" t="s">
        <v>355</v>
      </c>
      <c r="S304" s="35"/>
      <c r="T304" s="35"/>
      <c r="U304" s="137"/>
      <c r="V304" s="137"/>
      <c r="W304" s="35"/>
      <c r="X304" s="35"/>
      <c r="Y304" s="35"/>
      <c r="Z304" s="13"/>
      <c r="AA304" s="129"/>
      <c r="AB304" s="19"/>
    </row>
    <row r="305" spans="1:28" s="124" customFormat="1" ht="60" customHeight="1">
      <c r="A305" s="51">
        <v>204</v>
      </c>
      <c r="B305" s="35" t="s">
        <v>45</v>
      </c>
      <c r="C305" s="35" t="s">
        <v>319</v>
      </c>
      <c r="D305" s="35" t="s">
        <v>319</v>
      </c>
      <c r="E305" s="35" t="s">
        <v>46</v>
      </c>
      <c r="F305" s="35" t="s">
        <v>156</v>
      </c>
      <c r="G305" s="35" t="s">
        <v>48</v>
      </c>
      <c r="H305" s="35" t="s">
        <v>49</v>
      </c>
      <c r="I305" s="31" t="s">
        <v>50</v>
      </c>
      <c r="J305" s="51"/>
      <c r="K305" s="30" t="s">
        <v>51</v>
      </c>
      <c r="L305" s="51"/>
      <c r="M305" s="30"/>
      <c r="N305" s="30"/>
      <c r="O305" s="145"/>
      <c r="P305" s="145"/>
      <c r="Q305" s="78"/>
      <c r="R305" s="35" t="s">
        <v>355</v>
      </c>
      <c r="S305" s="35"/>
      <c r="T305" s="35"/>
      <c r="U305" s="137"/>
      <c r="V305" s="137"/>
      <c r="W305" s="35"/>
      <c r="X305" s="35"/>
      <c r="Y305" s="35"/>
      <c r="Z305" s="13"/>
      <c r="AA305" s="129"/>
      <c r="AB305" s="19"/>
    </row>
    <row r="306" spans="1:28" s="124" customFormat="1" ht="60" customHeight="1">
      <c r="A306" s="51">
        <v>205</v>
      </c>
      <c r="B306" s="35" t="s">
        <v>45</v>
      </c>
      <c r="C306" s="35" t="s">
        <v>319</v>
      </c>
      <c r="D306" s="35" t="s">
        <v>319</v>
      </c>
      <c r="E306" s="35" t="s">
        <v>46</v>
      </c>
      <c r="F306" s="35" t="s">
        <v>156</v>
      </c>
      <c r="G306" s="35" t="s">
        <v>48</v>
      </c>
      <c r="H306" s="35" t="s">
        <v>49</v>
      </c>
      <c r="I306" s="31" t="s">
        <v>50</v>
      </c>
      <c r="J306" s="51"/>
      <c r="K306" s="30" t="s">
        <v>51</v>
      </c>
      <c r="L306" s="51"/>
      <c r="M306" s="30"/>
      <c r="N306" s="30"/>
      <c r="O306" s="145"/>
      <c r="P306" s="145"/>
      <c r="Q306" s="78"/>
      <c r="R306" s="35" t="s">
        <v>355</v>
      </c>
      <c r="S306" s="35"/>
      <c r="T306" s="35"/>
      <c r="U306" s="137"/>
      <c r="V306" s="137"/>
      <c r="W306" s="35"/>
      <c r="X306" s="35"/>
      <c r="Y306" s="35"/>
      <c r="Z306" s="13"/>
      <c r="AA306" s="129"/>
      <c r="AB306" s="19"/>
    </row>
    <row r="307" spans="1:28" s="124" customFormat="1" ht="60" customHeight="1">
      <c r="A307" s="51">
        <v>206</v>
      </c>
      <c r="B307" s="35" t="s">
        <v>45</v>
      </c>
      <c r="C307" s="35" t="s">
        <v>319</v>
      </c>
      <c r="D307" s="35" t="s">
        <v>319</v>
      </c>
      <c r="E307" s="35" t="s">
        <v>46</v>
      </c>
      <c r="F307" s="35" t="s">
        <v>156</v>
      </c>
      <c r="G307" s="35" t="s">
        <v>48</v>
      </c>
      <c r="H307" s="35" t="s">
        <v>49</v>
      </c>
      <c r="I307" s="31" t="s">
        <v>50</v>
      </c>
      <c r="J307" s="51"/>
      <c r="K307" s="30" t="s">
        <v>51</v>
      </c>
      <c r="L307" s="51"/>
      <c r="M307" s="30"/>
      <c r="N307" s="30"/>
      <c r="O307" s="145"/>
      <c r="P307" s="145"/>
      <c r="Q307" s="78"/>
      <c r="R307" s="35" t="s">
        <v>355</v>
      </c>
      <c r="S307" s="35"/>
      <c r="T307" s="35"/>
      <c r="U307" s="137"/>
      <c r="V307" s="137"/>
      <c r="W307" s="35"/>
      <c r="X307" s="35"/>
      <c r="Y307" s="35"/>
      <c r="Z307" s="13"/>
      <c r="AA307" s="129"/>
      <c r="AB307" s="19"/>
    </row>
    <row r="308" spans="1:28" s="124" customFormat="1" ht="60" customHeight="1">
      <c r="A308" s="51">
        <v>207</v>
      </c>
      <c r="B308" s="35" t="s">
        <v>45</v>
      </c>
      <c r="C308" s="35" t="s">
        <v>319</v>
      </c>
      <c r="D308" s="35" t="s">
        <v>319</v>
      </c>
      <c r="E308" s="35" t="s">
        <v>46</v>
      </c>
      <c r="F308" s="35" t="s">
        <v>156</v>
      </c>
      <c r="G308" s="35" t="s">
        <v>48</v>
      </c>
      <c r="H308" s="35" t="s">
        <v>49</v>
      </c>
      <c r="I308" s="31" t="s">
        <v>50</v>
      </c>
      <c r="J308" s="51"/>
      <c r="K308" s="30" t="s">
        <v>51</v>
      </c>
      <c r="L308" s="51"/>
      <c r="M308" s="30"/>
      <c r="N308" s="30"/>
      <c r="O308" s="145"/>
      <c r="P308" s="145"/>
      <c r="Q308" s="78"/>
      <c r="R308" s="35" t="s">
        <v>355</v>
      </c>
      <c r="S308" s="35"/>
      <c r="T308" s="35"/>
      <c r="U308" s="137"/>
      <c r="V308" s="137"/>
      <c r="W308" s="35"/>
      <c r="X308" s="35"/>
      <c r="Y308" s="35"/>
      <c r="Z308" s="13"/>
      <c r="AA308" s="129"/>
      <c r="AB308" s="19"/>
    </row>
    <row r="309" spans="1:28" s="124" customFormat="1" ht="60" customHeight="1">
      <c r="A309" s="51" t="s">
        <v>363</v>
      </c>
      <c r="B309" s="35" t="s">
        <v>45</v>
      </c>
      <c r="C309" s="35" t="s">
        <v>319</v>
      </c>
      <c r="D309" s="35" t="s">
        <v>319</v>
      </c>
      <c r="E309" s="35" t="s">
        <v>46</v>
      </c>
      <c r="F309" s="35" t="s">
        <v>156</v>
      </c>
      <c r="G309" s="35" t="s">
        <v>48</v>
      </c>
      <c r="H309" s="35" t="s">
        <v>49</v>
      </c>
      <c r="I309" s="31" t="s">
        <v>50</v>
      </c>
      <c r="J309" s="51"/>
      <c r="K309" s="30" t="s">
        <v>51</v>
      </c>
      <c r="L309" s="51"/>
      <c r="M309" s="30"/>
      <c r="N309" s="30"/>
      <c r="O309" s="145"/>
      <c r="P309" s="145"/>
      <c r="Q309" s="78"/>
      <c r="R309" s="35" t="s">
        <v>355</v>
      </c>
      <c r="S309" s="35"/>
      <c r="T309" s="35"/>
      <c r="U309" s="137"/>
      <c r="V309" s="137"/>
      <c r="W309" s="35"/>
      <c r="X309" s="35"/>
      <c r="Y309" s="35"/>
      <c r="Z309" s="13"/>
      <c r="AA309" s="129"/>
      <c r="AB309" s="19"/>
    </row>
    <row r="310" spans="1:28" s="124" customFormat="1" ht="60" customHeight="1">
      <c r="A310" s="51" t="s">
        <v>364</v>
      </c>
      <c r="B310" s="35" t="s">
        <v>45</v>
      </c>
      <c r="C310" s="35" t="s">
        <v>319</v>
      </c>
      <c r="D310" s="35" t="s">
        <v>319</v>
      </c>
      <c r="E310" s="35" t="s">
        <v>46</v>
      </c>
      <c r="F310" s="35" t="s">
        <v>156</v>
      </c>
      <c r="G310" s="35" t="s">
        <v>48</v>
      </c>
      <c r="H310" s="35" t="s">
        <v>49</v>
      </c>
      <c r="I310" s="31" t="s">
        <v>50</v>
      </c>
      <c r="J310" s="51"/>
      <c r="K310" s="30" t="s">
        <v>51</v>
      </c>
      <c r="L310" s="51"/>
      <c r="M310" s="30"/>
      <c r="N310" s="30"/>
      <c r="O310" s="145"/>
      <c r="P310" s="145"/>
      <c r="Q310" s="78"/>
      <c r="R310" s="35" t="s">
        <v>355</v>
      </c>
      <c r="S310" s="35"/>
      <c r="T310" s="35"/>
      <c r="U310" s="137"/>
      <c r="V310" s="137"/>
      <c r="W310" s="35"/>
      <c r="X310" s="35"/>
      <c r="Y310" s="35"/>
      <c r="Z310" s="13"/>
      <c r="AA310" s="129"/>
      <c r="AB310" s="19"/>
    </row>
    <row r="311" spans="1:28" s="124" customFormat="1" ht="60" customHeight="1">
      <c r="A311" s="51" t="s">
        <v>365</v>
      </c>
      <c r="B311" s="35" t="s">
        <v>45</v>
      </c>
      <c r="C311" s="35" t="s">
        <v>319</v>
      </c>
      <c r="D311" s="35" t="s">
        <v>319</v>
      </c>
      <c r="E311" s="35" t="s">
        <v>46</v>
      </c>
      <c r="F311" s="35" t="s">
        <v>156</v>
      </c>
      <c r="G311" s="35" t="s">
        <v>48</v>
      </c>
      <c r="H311" s="35" t="s">
        <v>49</v>
      </c>
      <c r="I311" s="31" t="s">
        <v>50</v>
      </c>
      <c r="J311" s="51"/>
      <c r="K311" s="30" t="s">
        <v>51</v>
      </c>
      <c r="L311" s="51"/>
      <c r="M311" s="30"/>
      <c r="N311" s="30"/>
      <c r="O311" s="145"/>
      <c r="P311" s="145"/>
      <c r="Q311" s="78"/>
      <c r="R311" s="35" t="s">
        <v>355</v>
      </c>
      <c r="S311" s="35"/>
      <c r="T311" s="35"/>
      <c r="U311" s="137"/>
      <c r="V311" s="137"/>
      <c r="W311" s="35"/>
      <c r="X311" s="35"/>
      <c r="Y311" s="35"/>
      <c r="Z311" s="13"/>
      <c r="AA311" s="129"/>
      <c r="AB311" s="19"/>
    </row>
    <row r="312" spans="1:28" s="124" customFormat="1" ht="60" customHeight="1">
      <c r="A312" s="51" t="s">
        <v>366</v>
      </c>
      <c r="B312" s="35" t="s">
        <v>45</v>
      </c>
      <c r="C312" s="35" t="s">
        <v>319</v>
      </c>
      <c r="D312" s="35" t="s">
        <v>319</v>
      </c>
      <c r="E312" s="35" t="s">
        <v>46</v>
      </c>
      <c r="F312" s="35" t="s">
        <v>156</v>
      </c>
      <c r="G312" s="35" t="s">
        <v>48</v>
      </c>
      <c r="H312" s="35" t="s">
        <v>49</v>
      </c>
      <c r="I312" s="35" t="s">
        <v>50</v>
      </c>
      <c r="J312" s="51"/>
      <c r="K312" s="51" t="s">
        <v>51</v>
      </c>
      <c r="L312" s="51"/>
      <c r="M312" s="30"/>
      <c r="N312" s="30"/>
      <c r="O312" s="129"/>
      <c r="P312" s="129"/>
      <c r="Q312" s="19"/>
      <c r="R312" s="35" t="s">
        <v>355</v>
      </c>
      <c r="S312" s="35"/>
      <c r="T312" s="35"/>
      <c r="U312" s="137"/>
      <c r="V312" s="137"/>
      <c r="W312" s="35"/>
      <c r="X312" s="35"/>
      <c r="Y312" s="35"/>
      <c r="Z312" s="129"/>
      <c r="AA312" s="129"/>
      <c r="AB312" s="19"/>
    </row>
    <row r="313" spans="1:28" s="124" customFormat="1" ht="60" customHeight="1">
      <c r="A313" s="51" t="s">
        <v>367</v>
      </c>
      <c r="B313" s="35" t="s">
        <v>45</v>
      </c>
      <c r="C313" s="35" t="s">
        <v>319</v>
      </c>
      <c r="D313" s="35" t="s">
        <v>319</v>
      </c>
      <c r="E313" s="35" t="s">
        <v>46</v>
      </c>
      <c r="F313" s="35" t="s">
        <v>156</v>
      </c>
      <c r="G313" s="140" t="s">
        <v>48</v>
      </c>
      <c r="H313" s="140" t="s">
        <v>49</v>
      </c>
      <c r="I313" s="140" t="s">
        <v>50</v>
      </c>
      <c r="J313" s="139"/>
      <c r="K313" s="139" t="s">
        <v>51</v>
      </c>
      <c r="L313" s="139"/>
      <c r="M313" s="30"/>
      <c r="N313" s="30"/>
      <c r="O313" s="366"/>
      <c r="P313" s="366"/>
      <c r="Q313" s="142"/>
      <c r="R313" s="35" t="s">
        <v>355</v>
      </c>
      <c r="S313" s="35"/>
      <c r="T313" s="35"/>
      <c r="U313" s="137"/>
      <c r="V313" s="137"/>
      <c r="W313" s="35"/>
      <c r="X313" s="35"/>
      <c r="Y313" s="35"/>
      <c r="Z313" s="366"/>
      <c r="AA313" s="366"/>
      <c r="AB313" s="142"/>
    </row>
    <row r="314" spans="1:28" s="124" customFormat="1" ht="60" customHeight="1">
      <c r="A314" s="19" t="s">
        <v>368</v>
      </c>
      <c r="B314" s="16" t="s">
        <v>45</v>
      </c>
      <c r="C314" s="16" t="s">
        <v>319</v>
      </c>
      <c r="D314" s="16" t="s">
        <v>319</v>
      </c>
      <c r="E314" s="16" t="s">
        <v>46</v>
      </c>
      <c r="F314" s="16" t="s">
        <v>156</v>
      </c>
      <c r="G314" s="415" t="s">
        <v>48</v>
      </c>
      <c r="H314" s="415" t="s">
        <v>49</v>
      </c>
      <c r="I314" s="415" t="s">
        <v>50</v>
      </c>
      <c r="J314" s="142"/>
      <c r="K314" s="142" t="s">
        <v>51</v>
      </c>
      <c r="L314" s="142"/>
      <c r="M314" s="14"/>
      <c r="N314" s="14"/>
      <c r="O314" s="366"/>
      <c r="P314" s="366"/>
      <c r="Q314" s="142"/>
      <c r="R314" s="16" t="s">
        <v>355</v>
      </c>
      <c r="S314" s="16"/>
      <c r="T314" s="16"/>
      <c r="U314" s="414"/>
      <c r="V314" s="414"/>
      <c r="W314" s="16"/>
      <c r="X314" s="16"/>
      <c r="Y314" s="16"/>
      <c r="Z314" s="129"/>
      <c r="AA314" s="145"/>
      <c r="AB314" s="19"/>
    </row>
    <row r="315" spans="1:28" s="124" customFormat="1" ht="171" customHeight="1">
      <c r="A315" s="51">
        <v>208</v>
      </c>
      <c r="B315" s="35" t="s">
        <v>45</v>
      </c>
      <c r="C315" s="35" t="s">
        <v>319</v>
      </c>
      <c r="D315" s="35" t="s">
        <v>319</v>
      </c>
      <c r="E315" s="35" t="s">
        <v>46</v>
      </c>
      <c r="F315" s="35" t="s">
        <v>156</v>
      </c>
      <c r="G315" s="35" t="s">
        <v>48</v>
      </c>
      <c r="H315" s="35" t="s">
        <v>49</v>
      </c>
      <c r="I315" s="31" t="s">
        <v>50</v>
      </c>
      <c r="J315" s="51"/>
      <c r="K315" s="30" t="s">
        <v>51</v>
      </c>
      <c r="L315" s="51"/>
      <c r="M315" s="30"/>
      <c r="N315" s="30"/>
      <c r="O315" s="344"/>
      <c r="P315" s="77"/>
      <c r="Q315" s="78"/>
      <c r="R315" s="122" t="s">
        <v>355</v>
      </c>
      <c r="S315" s="121" t="s">
        <v>369</v>
      </c>
      <c r="T315" s="122" t="s">
        <v>335</v>
      </c>
      <c r="U315" s="123">
        <v>0.9</v>
      </c>
      <c r="V315" s="123">
        <v>0.5</v>
      </c>
      <c r="W315" s="122" t="s">
        <v>324</v>
      </c>
      <c r="X315" s="122" t="s">
        <v>370</v>
      </c>
      <c r="Y315" s="122" t="s">
        <v>55</v>
      </c>
      <c r="Z315" s="72">
        <v>0.57769999999999999</v>
      </c>
      <c r="AA315" s="77">
        <v>0.80575000000000008</v>
      </c>
      <c r="AB315" s="19" t="s">
        <v>1420</v>
      </c>
    </row>
    <row r="316" spans="1:28" s="124" customFormat="1" ht="60" customHeight="1">
      <c r="A316" s="51">
        <v>209</v>
      </c>
      <c r="B316" s="35" t="s">
        <v>45</v>
      </c>
      <c r="C316" s="35" t="s">
        <v>319</v>
      </c>
      <c r="D316" s="35" t="s">
        <v>319</v>
      </c>
      <c r="E316" s="35" t="s">
        <v>46</v>
      </c>
      <c r="F316" s="35" t="s">
        <v>156</v>
      </c>
      <c r="G316" s="35" t="s">
        <v>48</v>
      </c>
      <c r="H316" s="35" t="s">
        <v>49</v>
      </c>
      <c r="I316" s="31" t="s">
        <v>50</v>
      </c>
      <c r="J316" s="51"/>
      <c r="K316" s="30" t="s">
        <v>51</v>
      </c>
      <c r="L316" s="51"/>
      <c r="M316" s="30"/>
      <c r="N316" s="30"/>
      <c r="O316" s="76"/>
      <c r="P316" s="145"/>
      <c r="Q316" s="78"/>
      <c r="R316" s="122" t="s">
        <v>355</v>
      </c>
      <c r="S316" s="121"/>
      <c r="T316" s="35"/>
      <c r="U316" s="137"/>
      <c r="V316" s="137"/>
      <c r="W316" s="35"/>
      <c r="X316" s="35"/>
      <c r="Y316" s="35"/>
      <c r="Z316" s="73"/>
      <c r="AA316" s="129"/>
      <c r="AB316" s="19"/>
    </row>
    <row r="317" spans="1:28" s="124" customFormat="1" ht="60" customHeight="1">
      <c r="A317" s="51">
        <v>210</v>
      </c>
      <c r="B317" s="35" t="s">
        <v>45</v>
      </c>
      <c r="C317" s="35" t="s">
        <v>319</v>
      </c>
      <c r="D317" s="35" t="s">
        <v>319</v>
      </c>
      <c r="E317" s="35" t="s">
        <v>46</v>
      </c>
      <c r="F317" s="35" t="s">
        <v>156</v>
      </c>
      <c r="G317" s="35" t="s">
        <v>48</v>
      </c>
      <c r="H317" s="35" t="s">
        <v>49</v>
      </c>
      <c r="I317" s="31" t="s">
        <v>50</v>
      </c>
      <c r="J317" s="51"/>
      <c r="K317" s="30" t="s">
        <v>51</v>
      </c>
      <c r="L317" s="51"/>
      <c r="M317" s="30"/>
      <c r="N317" s="30"/>
      <c r="O317" s="145"/>
      <c r="P317" s="145"/>
      <c r="Q317" s="78"/>
      <c r="R317" s="122" t="s">
        <v>355</v>
      </c>
      <c r="S317" s="121"/>
      <c r="T317" s="35"/>
      <c r="U317" s="137"/>
      <c r="V317" s="137"/>
      <c r="W317" s="35"/>
      <c r="X317" s="35"/>
      <c r="Y317" s="35"/>
      <c r="Z317" s="13"/>
      <c r="AA317" s="129"/>
      <c r="AB317" s="19"/>
    </row>
    <row r="318" spans="1:28" s="124" customFormat="1" ht="60" customHeight="1">
      <c r="A318" s="51">
        <v>211</v>
      </c>
      <c r="B318" s="35" t="s">
        <v>45</v>
      </c>
      <c r="C318" s="35" t="s">
        <v>319</v>
      </c>
      <c r="D318" s="35" t="s">
        <v>319</v>
      </c>
      <c r="E318" s="35" t="s">
        <v>46</v>
      </c>
      <c r="F318" s="35" t="s">
        <v>156</v>
      </c>
      <c r="G318" s="35" t="s">
        <v>48</v>
      </c>
      <c r="H318" s="35" t="s">
        <v>49</v>
      </c>
      <c r="I318" s="31" t="s">
        <v>50</v>
      </c>
      <c r="J318" s="51"/>
      <c r="K318" s="30" t="s">
        <v>51</v>
      </c>
      <c r="L318" s="51"/>
      <c r="M318" s="30"/>
      <c r="N318" s="30"/>
      <c r="O318" s="145"/>
      <c r="P318" s="145"/>
      <c r="Q318" s="78"/>
      <c r="R318" s="122" t="s">
        <v>355</v>
      </c>
      <c r="S318" s="121"/>
      <c r="T318" s="35"/>
      <c r="U318" s="137"/>
      <c r="V318" s="137"/>
      <c r="W318" s="35"/>
      <c r="X318" s="35"/>
      <c r="Y318" s="35"/>
      <c r="Z318" s="13"/>
      <c r="AA318" s="129"/>
      <c r="AB318" s="19"/>
    </row>
    <row r="319" spans="1:28" s="124" customFormat="1" ht="60" customHeight="1">
      <c r="A319" s="51">
        <v>212</v>
      </c>
      <c r="B319" s="35" t="s">
        <v>45</v>
      </c>
      <c r="C319" s="35" t="s">
        <v>319</v>
      </c>
      <c r="D319" s="35" t="s">
        <v>319</v>
      </c>
      <c r="E319" s="35" t="s">
        <v>46</v>
      </c>
      <c r="F319" s="35" t="s">
        <v>156</v>
      </c>
      <c r="G319" s="35" t="s">
        <v>48</v>
      </c>
      <c r="H319" s="35" t="s">
        <v>49</v>
      </c>
      <c r="I319" s="31" t="s">
        <v>50</v>
      </c>
      <c r="J319" s="51"/>
      <c r="K319" s="30" t="s">
        <v>51</v>
      </c>
      <c r="L319" s="51"/>
      <c r="M319" s="30"/>
      <c r="N319" s="30"/>
      <c r="O319" s="145"/>
      <c r="P319" s="145"/>
      <c r="Q319" s="78"/>
      <c r="R319" s="122" t="s">
        <v>355</v>
      </c>
      <c r="S319" s="121"/>
      <c r="T319" s="35"/>
      <c r="U319" s="137"/>
      <c r="V319" s="137"/>
      <c r="W319" s="35"/>
      <c r="X319" s="35"/>
      <c r="Y319" s="35"/>
      <c r="Z319" s="13"/>
      <c r="AA319" s="129"/>
      <c r="AB319" s="19"/>
    </row>
    <row r="320" spans="1:28" s="124" customFormat="1" ht="60" customHeight="1">
      <c r="A320" s="51">
        <v>213</v>
      </c>
      <c r="B320" s="35" t="s">
        <v>45</v>
      </c>
      <c r="C320" s="35" t="s">
        <v>319</v>
      </c>
      <c r="D320" s="35" t="s">
        <v>319</v>
      </c>
      <c r="E320" s="35" t="s">
        <v>46</v>
      </c>
      <c r="F320" s="35" t="s">
        <v>156</v>
      </c>
      <c r="G320" s="35" t="s">
        <v>48</v>
      </c>
      <c r="H320" s="35" t="s">
        <v>49</v>
      </c>
      <c r="I320" s="31" t="s">
        <v>50</v>
      </c>
      <c r="J320" s="51"/>
      <c r="K320" s="30" t="s">
        <v>51</v>
      </c>
      <c r="L320" s="51"/>
      <c r="M320" s="30"/>
      <c r="N320" s="30"/>
      <c r="O320" s="145"/>
      <c r="P320" s="145"/>
      <c r="Q320" s="78"/>
      <c r="R320" s="122" t="s">
        <v>355</v>
      </c>
      <c r="S320" s="121"/>
      <c r="T320" s="35"/>
      <c r="U320" s="137"/>
      <c r="V320" s="137"/>
      <c r="W320" s="35"/>
      <c r="X320" s="35"/>
      <c r="Y320" s="35"/>
      <c r="Z320" s="13"/>
      <c r="AA320" s="129"/>
      <c r="AB320" s="19"/>
    </row>
    <row r="321" spans="1:28" s="124" customFormat="1" ht="60" customHeight="1">
      <c r="A321" s="51">
        <v>214</v>
      </c>
      <c r="B321" s="35" t="s">
        <v>45</v>
      </c>
      <c r="C321" s="35" t="s">
        <v>319</v>
      </c>
      <c r="D321" s="35" t="s">
        <v>319</v>
      </c>
      <c r="E321" s="35" t="s">
        <v>46</v>
      </c>
      <c r="F321" s="35" t="s">
        <v>156</v>
      </c>
      <c r="G321" s="35" t="s">
        <v>48</v>
      </c>
      <c r="H321" s="35" t="s">
        <v>49</v>
      </c>
      <c r="I321" s="31" t="s">
        <v>50</v>
      </c>
      <c r="J321" s="51"/>
      <c r="K321" s="30" t="s">
        <v>51</v>
      </c>
      <c r="L321" s="51"/>
      <c r="M321" s="30"/>
      <c r="N321" s="30"/>
      <c r="O321" s="145"/>
      <c r="P321" s="145"/>
      <c r="Q321" s="78"/>
      <c r="R321" s="122" t="s">
        <v>355</v>
      </c>
      <c r="S321" s="121"/>
      <c r="T321" s="35"/>
      <c r="U321" s="137"/>
      <c r="V321" s="137"/>
      <c r="W321" s="35"/>
      <c r="X321" s="35"/>
      <c r="Y321" s="35"/>
      <c r="Z321" s="13"/>
      <c r="AA321" s="129"/>
      <c r="AB321" s="19"/>
    </row>
    <row r="322" spans="1:28" s="124" customFormat="1" ht="60" customHeight="1">
      <c r="A322" s="51">
        <v>215</v>
      </c>
      <c r="B322" s="35" t="s">
        <v>45</v>
      </c>
      <c r="C322" s="35" t="s">
        <v>319</v>
      </c>
      <c r="D322" s="35" t="s">
        <v>319</v>
      </c>
      <c r="E322" s="35" t="s">
        <v>46</v>
      </c>
      <c r="F322" s="35" t="s">
        <v>156</v>
      </c>
      <c r="G322" s="35" t="s">
        <v>48</v>
      </c>
      <c r="H322" s="35" t="s">
        <v>49</v>
      </c>
      <c r="I322" s="31" t="s">
        <v>50</v>
      </c>
      <c r="J322" s="51"/>
      <c r="K322" s="30" t="s">
        <v>51</v>
      </c>
      <c r="L322" s="51"/>
      <c r="M322" s="30"/>
      <c r="N322" s="30"/>
      <c r="O322" s="145"/>
      <c r="P322" s="145"/>
      <c r="Q322" s="78"/>
      <c r="R322" s="122" t="s">
        <v>355</v>
      </c>
      <c r="S322" s="121"/>
      <c r="T322" s="35"/>
      <c r="U322" s="137"/>
      <c r="V322" s="137"/>
      <c r="W322" s="35"/>
      <c r="X322" s="35"/>
      <c r="Y322" s="35"/>
      <c r="Z322" s="13"/>
      <c r="AA322" s="129"/>
      <c r="AB322" s="19"/>
    </row>
    <row r="323" spans="1:28" s="124" customFormat="1" ht="60" customHeight="1">
      <c r="A323" s="51">
        <v>216</v>
      </c>
      <c r="B323" s="35" t="s">
        <v>45</v>
      </c>
      <c r="C323" s="35" t="s">
        <v>319</v>
      </c>
      <c r="D323" s="35" t="s">
        <v>319</v>
      </c>
      <c r="E323" s="35" t="s">
        <v>46</v>
      </c>
      <c r="F323" s="35" t="s">
        <v>156</v>
      </c>
      <c r="G323" s="35" t="s">
        <v>48</v>
      </c>
      <c r="H323" s="35" t="s">
        <v>49</v>
      </c>
      <c r="I323" s="31" t="s">
        <v>50</v>
      </c>
      <c r="J323" s="51"/>
      <c r="K323" s="30" t="s">
        <v>51</v>
      </c>
      <c r="L323" s="51"/>
      <c r="M323" s="30"/>
      <c r="N323" s="30"/>
      <c r="O323" s="145"/>
      <c r="P323" s="145"/>
      <c r="Q323" s="78"/>
      <c r="R323" s="122" t="s">
        <v>355</v>
      </c>
      <c r="S323" s="121"/>
      <c r="T323" s="35"/>
      <c r="U323" s="137"/>
      <c r="V323" s="137"/>
      <c r="W323" s="35"/>
      <c r="X323" s="35"/>
      <c r="Y323" s="35"/>
      <c r="Z323" s="13"/>
      <c r="AA323" s="129"/>
      <c r="AB323" s="19"/>
    </row>
    <row r="324" spans="1:28" s="124" customFormat="1" ht="60" customHeight="1">
      <c r="A324" s="51">
        <v>217</v>
      </c>
      <c r="B324" s="35" t="s">
        <v>45</v>
      </c>
      <c r="C324" s="35" t="s">
        <v>319</v>
      </c>
      <c r="D324" s="35" t="s">
        <v>319</v>
      </c>
      <c r="E324" s="35" t="s">
        <v>46</v>
      </c>
      <c r="F324" s="35" t="s">
        <v>156</v>
      </c>
      <c r="G324" s="35" t="s">
        <v>48</v>
      </c>
      <c r="H324" s="35" t="s">
        <v>49</v>
      </c>
      <c r="I324" s="31" t="s">
        <v>50</v>
      </c>
      <c r="J324" s="51"/>
      <c r="K324" s="30" t="s">
        <v>51</v>
      </c>
      <c r="L324" s="51"/>
      <c r="M324" s="30"/>
      <c r="N324" s="30"/>
      <c r="O324" s="145"/>
      <c r="P324" s="145"/>
      <c r="Q324" s="78"/>
      <c r="R324" s="122" t="s">
        <v>355</v>
      </c>
      <c r="S324" s="121"/>
      <c r="T324" s="35"/>
      <c r="U324" s="137"/>
      <c r="V324" s="137"/>
      <c r="W324" s="35"/>
      <c r="X324" s="35"/>
      <c r="Y324" s="35"/>
      <c r="Z324" s="13"/>
      <c r="AA324" s="129"/>
      <c r="AB324" s="19"/>
    </row>
    <row r="325" spans="1:28" s="124" customFormat="1" ht="60" customHeight="1">
      <c r="A325" s="51">
        <v>218</v>
      </c>
      <c r="B325" s="35" t="s">
        <v>45</v>
      </c>
      <c r="C325" s="35" t="s">
        <v>319</v>
      </c>
      <c r="D325" s="35" t="s">
        <v>319</v>
      </c>
      <c r="E325" s="35" t="s">
        <v>46</v>
      </c>
      <c r="F325" s="35" t="s">
        <v>156</v>
      </c>
      <c r="G325" s="35" t="s">
        <v>48</v>
      </c>
      <c r="H325" s="35" t="s">
        <v>49</v>
      </c>
      <c r="I325" s="31" t="s">
        <v>50</v>
      </c>
      <c r="J325" s="51"/>
      <c r="K325" s="30" t="s">
        <v>51</v>
      </c>
      <c r="L325" s="51"/>
      <c r="M325" s="30"/>
      <c r="N325" s="30"/>
      <c r="O325" s="145"/>
      <c r="P325" s="145"/>
      <c r="Q325" s="78"/>
      <c r="R325" s="122" t="s">
        <v>355</v>
      </c>
      <c r="S325" s="121"/>
      <c r="T325" s="35"/>
      <c r="U325" s="137"/>
      <c r="V325" s="137"/>
      <c r="W325" s="35"/>
      <c r="X325" s="35"/>
      <c r="Y325" s="35"/>
      <c r="Z325" s="13"/>
      <c r="AA325" s="129"/>
      <c r="AB325" s="19"/>
    </row>
    <row r="326" spans="1:28" s="124" customFormat="1" ht="60" customHeight="1">
      <c r="A326" s="51">
        <v>219</v>
      </c>
      <c r="B326" s="35" t="s">
        <v>45</v>
      </c>
      <c r="C326" s="35" t="s">
        <v>319</v>
      </c>
      <c r="D326" s="35" t="s">
        <v>319</v>
      </c>
      <c r="E326" s="35" t="s">
        <v>46</v>
      </c>
      <c r="F326" s="35" t="s">
        <v>156</v>
      </c>
      <c r="G326" s="35" t="s">
        <v>48</v>
      </c>
      <c r="H326" s="35" t="s">
        <v>49</v>
      </c>
      <c r="I326" s="31" t="s">
        <v>50</v>
      </c>
      <c r="J326" s="51"/>
      <c r="K326" s="30" t="s">
        <v>51</v>
      </c>
      <c r="L326" s="51"/>
      <c r="M326" s="30"/>
      <c r="N326" s="30"/>
      <c r="O326" s="145"/>
      <c r="P326" s="145"/>
      <c r="Q326" s="78"/>
      <c r="R326" s="122" t="s">
        <v>355</v>
      </c>
      <c r="S326" s="121"/>
      <c r="T326" s="35"/>
      <c r="U326" s="137"/>
      <c r="V326" s="137"/>
      <c r="W326" s="35"/>
      <c r="X326" s="35"/>
      <c r="Y326" s="35"/>
      <c r="Z326" s="13"/>
      <c r="AA326" s="129"/>
      <c r="AB326" s="19"/>
    </row>
    <row r="327" spans="1:28" s="124" customFormat="1" ht="60" customHeight="1">
      <c r="A327" s="51" t="s">
        <v>371</v>
      </c>
      <c r="B327" s="35" t="s">
        <v>45</v>
      </c>
      <c r="C327" s="35" t="s">
        <v>319</v>
      </c>
      <c r="D327" s="35" t="s">
        <v>319</v>
      </c>
      <c r="E327" s="35" t="s">
        <v>46</v>
      </c>
      <c r="F327" s="35" t="s">
        <v>156</v>
      </c>
      <c r="G327" s="35" t="s">
        <v>48</v>
      </c>
      <c r="H327" s="35" t="s">
        <v>49</v>
      </c>
      <c r="I327" s="35" t="s">
        <v>50</v>
      </c>
      <c r="J327" s="51"/>
      <c r="K327" s="51" t="s">
        <v>51</v>
      </c>
      <c r="L327" s="51"/>
      <c r="M327" s="30"/>
      <c r="N327" s="30"/>
      <c r="O327" s="129"/>
      <c r="P327" s="129"/>
      <c r="Q327" s="19"/>
      <c r="R327" s="122" t="s">
        <v>355</v>
      </c>
      <c r="S327" s="121"/>
      <c r="T327" s="35"/>
      <c r="U327" s="137"/>
      <c r="V327" s="137"/>
      <c r="W327" s="35"/>
      <c r="X327" s="35"/>
      <c r="Y327" s="35"/>
      <c r="Z327" s="129"/>
      <c r="AA327" s="129"/>
      <c r="AB327" s="19"/>
    </row>
    <row r="328" spans="1:28" s="124" customFormat="1" ht="60" customHeight="1">
      <c r="A328" s="51" t="s">
        <v>372</v>
      </c>
      <c r="B328" s="35" t="s">
        <v>45</v>
      </c>
      <c r="C328" s="35" t="s">
        <v>319</v>
      </c>
      <c r="D328" s="35" t="s">
        <v>319</v>
      </c>
      <c r="E328" s="35" t="s">
        <v>46</v>
      </c>
      <c r="F328" s="35" t="s">
        <v>156</v>
      </c>
      <c r="G328" s="140" t="s">
        <v>48</v>
      </c>
      <c r="H328" s="140" t="s">
        <v>49</v>
      </c>
      <c r="I328" s="140" t="s">
        <v>50</v>
      </c>
      <c r="J328" s="139"/>
      <c r="K328" s="139" t="s">
        <v>51</v>
      </c>
      <c r="L328" s="139"/>
      <c r="M328" s="30"/>
      <c r="N328" s="30"/>
      <c r="O328" s="366"/>
      <c r="P328" s="366"/>
      <c r="Q328" s="142"/>
      <c r="R328" s="122" t="s">
        <v>355</v>
      </c>
      <c r="S328" s="121"/>
      <c r="T328" s="35"/>
      <c r="U328" s="137"/>
      <c r="V328" s="137"/>
      <c r="W328" s="35"/>
      <c r="X328" s="35"/>
      <c r="Y328" s="35"/>
      <c r="Z328" s="366"/>
      <c r="AA328" s="366"/>
      <c r="AB328" s="142"/>
    </row>
    <row r="329" spans="1:28" s="124" customFormat="1" ht="201.75" customHeight="1">
      <c r="A329" s="51">
        <v>220</v>
      </c>
      <c r="B329" s="35" t="s">
        <v>45</v>
      </c>
      <c r="C329" s="35" t="s">
        <v>319</v>
      </c>
      <c r="D329" s="35" t="s">
        <v>319</v>
      </c>
      <c r="E329" s="35" t="s">
        <v>137</v>
      </c>
      <c r="F329" s="35" t="s">
        <v>128</v>
      </c>
      <c r="G329" s="35" t="s">
        <v>48</v>
      </c>
      <c r="H329" s="35" t="s">
        <v>49</v>
      </c>
      <c r="I329" s="31" t="s">
        <v>50</v>
      </c>
      <c r="J329" s="51"/>
      <c r="K329" s="30" t="s">
        <v>51</v>
      </c>
      <c r="L329" s="51"/>
      <c r="M329" s="30"/>
      <c r="N329" s="30"/>
      <c r="O329" s="344"/>
      <c r="P329" s="77"/>
      <c r="Q329" s="78"/>
      <c r="R329" s="122" t="s">
        <v>373</v>
      </c>
      <c r="S329" s="121" t="s">
        <v>374</v>
      </c>
      <c r="T329" s="122" t="s">
        <v>335</v>
      </c>
      <c r="U329" s="123">
        <v>0</v>
      </c>
      <c r="V329" s="123">
        <v>0.7</v>
      </c>
      <c r="W329" s="122" t="s">
        <v>324</v>
      </c>
      <c r="X329" s="122" t="s">
        <v>325</v>
      </c>
      <c r="Y329" s="122" t="s">
        <v>55</v>
      </c>
      <c r="Z329" s="72">
        <v>0.83333333333333337</v>
      </c>
      <c r="AA329" s="77">
        <v>1.1904761904761907</v>
      </c>
      <c r="AB329" s="19" t="s">
        <v>1421</v>
      </c>
    </row>
    <row r="330" spans="1:28" s="124" customFormat="1" ht="60" customHeight="1">
      <c r="A330" s="51">
        <v>221</v>
      </c>
      <c r="B330" s="35" t="s">
        <v>45</v>
      </c>
      <c r="C330" s="35" t="s">
        <v>319</v>
      </c>
      <c r="D330" s="35" t="s">
        <v>319</v>
      </c>
      <c r="E330" s="35" t="s">
        <v>137</v>
      </c>
      <c r="F330" s="35" t="s">
        <v>128</v>
      </c>
      <c r="G330" s="35" t="s">
        <v>48</v>
      </c>
      <c r="H330" s="35" t="s">
        <v>49</v>
      </c>
      <c r="I330" s="31" t="s">
        <v>50</v>
      </c>
      <c r="J330" s="51"/>
      <c r="K330" s="30" t="s">
        <v>51</v>
      </c>
      <c r="L330" s="51"/>
      <c r="M330" s="30"/>
      <c r="N330" s="30"/>
      <c r="O330" s="145"/>
      <c r="P330" s="145"/>
      <c r="Q330" s="78"/>
      <c r="R330" s="122" t="s">
        <v>373</v>
      </c>
      <c r="S330" s="121"/>
      <c r="T330" s="35"/>
      <c r="U330" s="127"/>
      <c r="V330" s="127"/>
      <c r="W330" s="35"/>
      <c r="X330" s="35"/>
      <c r="Y330" s="35"/>
      <c r="Z330" s="13"/>
      <c r="AA330" s="129"/>
      <c r="AB330" s="19"/>
    </row>
    <row r="331" spans="1:28" s="124" customFormat="1" ht="60" customHeight="1">
      <c r="A331" s="51">
        <v>222</v>
      </c>
      <c r="B331" s="35" t="s">
        <v>45</v>
      </c>
      <c r="C331" s="35" t="s">
        <v>319</v>
      </c>
      <c r="D331" s="35" t="s">
        <v>319</v>
      </c>
      <c r="E331" s="35" t="s">
        <v>137</v>
      </c>
      <c r="F331" s="35" t="s">
        <v>128</v>
      </c>
      <c r="G331" s="35" t="s">
        <v>48</v>
      </c>
      <c r="H331" s="35" t="s">
        <v>49</v>
      </c>
      <c r="I331" s="31" t="s">
        <v>50</v>
      </c>
      <c r="J331" s="51"/>
      <c r="K331" s="30" t="s">
        <v>51</v>
      </c>
      <c r="L331" s="51"/>
      <c r="M331" s="30"/>
      <c r="N331" s="30"/>
      <c r="O331" s="145"/>
      <c r="P331" s="145"/>
      <c r="Q331" s="78"/>
      <c r="R331" s="122" t="s">
        <v>373</v>
      </c>
      <c r="S331" s="121"/>
      <c r="T331" s="35"/>
      <c r="U331" s="127"/>
      <c r="V331" s="127"/>
      <c r="W331" s="35"/>
      <c r="X331" s="35"/>
      <c r="Y331" s="35"/>
      <c r="Z331" s="13"/>
      <c r="AA331" s="129"/>
      <c r="AB331" s="19"/>
    </row>
    <row r="332" spans="1:28" s="124" customFormat="1" ht="60" customHeight="1">
      <c r="A332" s="51">
        <v>223</v>
      </c>
      <c r="B332" s="35" t="s">
        <v>45</v>
      </c>
      <c r="C332" s="35" t="s">
        <v>319</v>
      </c>
      <c r="D332" s="35" t="s">
        <v>319</v>
      </c>
      <c r="E332" s="35" t="s">
        <v>137</v>
      </c>
      <c r="F332" s="35" t="s">
        <v>128</v>
      </c>
      <c r="G332" s="35" t="s">
        <v>48</v>
      </c>
      <c r="H332" s="35" t="s">
        <v>49</v>
      </c>
      <c r="I332" s="31" t="s">
        <v>50</v>
      </c>
      <c r="J332" s="51"/>
      <c r="K332" s="30" t="s">
        <v>51</v>
      </c>
      <c r="L332" s="51"/>
      <c r="M332" s="30"/>
      <c r="N332" s="30"/>
      <c r="O332" s="145"/>
      <c r="P332" s="145"/>
      <c r="Q332" s="78"/>
      <c r="R332" s="122" t="s">
        <v>373</v>
      </c>
      <c r="S332" s="121"/>
      <c r="T332" s="35"/>
      <c r="U332" s="127"/>
      <c r="V332" s="127"/>
      <c r="W332" s="35"/>
      <c r="X332" s="35"/>
      <c r="Y332" s="35"/>
      <c r="Z332" s="13"/>
      <c r="AA332" s="129"/>
      <c r="AB332" s="19"/>
    </row>
    <row r="333" spans="1:28" s="124" customFormat="1" ht="60" customHeight="1">
      <c r="A333" s="51">
        <v>224</v>
      </c>
      <c r="B333" s="35" t="s">
        <v>45</v>
      </c>
      <c r="C333" s="35" t="s">
        <v>319</v>
      </c>
      <c r="D333" s="35" t="s">
        <v>319</v>
      </c>
      <c r="E333" s="35" t="s">
        <v>137</v>
      </c>
      <c r="F333" s="35" t="s">
        <v>128</v>
      </c>
      <c r="G333" s="35" t="s">
        <v>48</v>
      </c>
      <c r="H333" s="35" t="s">
        <v>49</v>
      </c>
      <c r="I333" s="31" t="s">
        <v>50</v>
      </c>
      <c r="J333" s="51"/>
      <c r="K333" s="30" t="s">
        <v>51</v>
      </c>
      <c r="L333" s="51"/>
      <c r="M333" s="30"/>
      <c r="N333" s="30"/>
      <c r="O333" s="145"/>
      <c r="P333" s="145"/>
      <c r="Q333" s="78"/>
      <c r="R333" s="122" t="s">
        <v>373</v>
      </c>
      <c r="S333" s="121"/>
      <c r="T333" s="35"/>
      <c r="U333" s="127"/>
      <c r="V333" s="127"/>
      <c r="W333" s="35"/>
      <c r="X333" s="35"/>
      <c r="Y333" s="35"/>
      <c r="Z333" s="13"/>
      <c r="AA333" s="129"/>
      <c r="AB333" s="19"/>
    </row>
    <row r="334" spans="1:28" s="124" customFormat="1" ht="60" customHeight="1">
      <c r="A334" s="51">
        <v>225</v>
      </c>
      <c r="B334" s="35" t="s">
        <v>45</v>
      </c>
      <c r="C334" s="35" t="s">
        <v>319</v>
      </c>
      <c r="D334" s="35" t="s">
        <v>319</v>
      </c>
      <c r="E334" s="35" t="s">
        <v>137</v>
      </c>
      <c r="F334" s="35" t="s">
        <v>128</v>
      </c>
      <c r="G334" s="35" t="s">
        <v>48</v>
      </c>
      <c r="H334" s="35" t="s">
        <v>49</v>
      </c>
      <c r="I334" s="31" t="s">
        <v>50</v>
      </c>
      <c r="J334" s="51"/>
      <c r="K334" s="30" t="s">
        <v>51</v>
      </c>
      <c r="L334" s="51"/>
      <c r="M334" s="30"/>
      <c r="N334" s="30"/>
      <c r="O334" s="145"/>
      <c r="P334" s="145"/>
      <c r="Q334" s="78"/>
      <c r="R334" s="122" t="s">
        <v>373</v>
      </c>
      <c r="S334" s="121"/>
      <c r="T334" s="35"/>
      <c r="U334" s="127"/>
      <c r="V334" s="127"/>
      <c r="W334" s="35"/>
      <c r="X334" s="35"/>
      <c r="Y334" s="35"/>
      <c r="Z334" s="13"/>
      <c r="AA334" s="129"/>
      <c r="AB334" s="19"/>
    </row>
    <row r="335" spans="1:28" s="124" customFormat="1" ht="72.75" customHeight="1">
      <c r="A335" s="51">
        <v>226</v>
      </c>
      <c r="B335" s="35" t="s">
        <v>45</v>
      </c>
      <c r="C335" s="35" t="s">
        <v>319</v>
      </c>
      <c r="D335" s="35" t="s">
        <v>319</v>
      </c>
      <c r="E335" s="35" t="s">
        <v>137</v>
      </c>
      <c r="F335" s="35" t="s">
        <v>128</v>
      </c>
      <c r="G335" s="35" t="s">
        <v>48</v>
      </c>
      <c r="H335" s="35" t="s">
        <v>49</v>
      </c>
      <c r="I335" s="31" t="s">
        <v>50</v>
      </c>
      <c r="J335" s="51"/>
      <c r="K335" s="30" t="s">
        <v>51</v>
      </c>
      <c r="L335" s="51"/>
      <c r="M335" s="30"/>
      <c r="N335" s="30"/>
      <c r="O335" s="145"/>
      <c r="P335" s="145"/>
      <c r="Q335" s="78"/>
      <c r="R335" s="122" t="s">
        <v>373</v>
      </c>
      <c r="S335" s="121"/>
      <c r="T335" s="35"/>
      <c r="U335" s="127"/>
      <c r="V335" s="127"/>
      <c r="W335" s="35"/>
      <c r="X335" s="35"/>
      <c r="Y335" s="35"/>
      <c r="Z335" s="13"/>
      <c r="AA335" s="129"/>
      <c r="AB335" s="19"/>
    </row>
    <row r="336" spans="1:28" s="124" customFormat="1" ht="159" customHeight="1">
      <c r="A336" s="51" t="s">
        <v>375</v>
      </c>
      <c r="B336" s="35" t="s">
        <v>45</v>
      </c>
      <c r="C336" s="35" t="s">
        <v>319</v>
      </c>
      <c r="D336" s="35" t="s">
        <v>319</v>
      </c>
      <c r="E336" s="35" t="s">
        <v>137</v>
      </c>
      <c r="F336" s="35" t="s">
        <v>128</v>
      </c>
      <c r="G336" s="35" t="s">
        <v>48</v>
      </c>
      <c r="H336" s="35" t="s">
        <v>49</v>
      </c>
      <c r="I336" s="31" t="s">
        <v>50</v>
      </c>
      <c r="J336" s="51"/>
      <c r="K336" s="30" t="s">
        <v>51</v>
      </c>
      <c r="L336" s="51"/>
      <c r="M336" s="30"/>
      <c r="N336" s="30"/>
      <c r="O336" s="145"/>
      <c r="P336" s="145"/>
      <c r="Q336" s="78"/>
      <c r="R336" s="122" t="s">
        <v>373</v>
      </c>
      <c r="S336" s="121"/>
      <c r="T336" s="35"/>
      <c r="U336" s="127"/>
      <c r="V336" s="127"/>
      <c r="W336" s="35"/>
      <c r="X336" s="35"/>
      <c r="Y336" s="35"/>
      <c r="Z336" s="13"/>
      <c r="AA336" s="129"/>
      <c r="AB336" s="19"/>
    </row>
    <row r="337" spans="1:28" s="124" customFormat="1" ht="75">
      <c r="A337" s="51" t="s">
        <v>376</v>
      </c>
      <c r="B337" s="35" t="s">
        <v>45</v>
      </c>
      <c r="C337" s="35" t="s">
        <v>319</v>
      </c>
      <c r="D337" s="35" t="s">
        <v>319</v>
      </c>
      <c r="E337" s="35" t="s">
        <v>137</v>
      </c>
      <c r="F337" s="35" t="s">
        <v>128</v>
      </c>
      <c r="G337" s="140" t="s">
        <v>48</v>
      </c>
      <c r="H337" s="140" t="s">
        <v>49</v>
      </c>
      <c r="I337" s="140" t="s">
        <v>50</v>
      </c>
      <c r="J337" s="139"/>
      <c r="K337" s="139" t="s">
        <v>51</v>
      </c>
      <c r="L337" s="139"/>
      <c r="M337" s="30"/>
      <c r="N337" s="30"/>
      <c r="O337" s="366"/>
      <c r="P337" s="366"/>
      <c r="Q337" s="142"/>
      <c r="R337" s="122" t="s">
        <v>373</v>
      </c>
      <c r="S337" s="121"/>
      <c r="T337" s="35"/>
      <c r="U337" s="127"/>
      <c r="V337" s="127"/>
      <c r="W337" s="35"/>
      <c r="X337" s="35"/>
      <c r="Y337" s="35"/>
      <c r="Z337" s="366"/>
      <c r="AA337" s="366"/>
      <c r="AB337" s="142"/>
    </row>
    <row r="338" spans="1:28" ht="163.5" customHeight="1">
      <c r="A338" s="30">
        <v>227</v>
      </c>
      <c r="B338" s="31" t="s">
        <v>377</v>
      </c>
      <c r="C338" s="31" t="s">
        <v>377</v>
      </c>
      <c r="D338" s="31" t="s">
        <v>377</v>
      </c>
      <c r="E338" s="31" t="s">
        <v>106</v>
      </c>
      <c r="F338" s="31" t="s">
        <v>47</v>
      </c>
      <c r="G338" s="31" t="s">
        <v>48</v>
      </c>
      <c r="H338" s="35" t="s">
        <v>49</v>
      </c>
      <c r="I338" s="31" t="s">
        <v>50</v>
      </c>
      <c r="J338" s="30" t="s">
        <v>48</v>
      </c>
      <c r="K338" s="30" t="s">
        <v>51</v>
      </c>
      <c r="L338" s="30">
        <v>0</v>
      </c>
      <c r="M338" s="30">
        <v>0</v>
      </c>
      <c r="N338" s="30">
        <v>0</v>
      </c>
      <c r="O338" s="344"/>
      <c r="P338" s="77"/>
      <c r="Q338" s="78"/>
      <c r="R338" s="31" t="s">
        <v>48</v>
      </c>
      <c r="S338" s="31" t="s">
        <v>378</v>
      </c>
      <c r="T338" s="31" t="s">
        <v>379</v>
      </c>
      <c r="U338" s="36">
        <v>0</v>
      </c>
      <c r="V338" s="36">
        <v>69</v>
      </c>
      <c r="W338" s="31" t="s">
        <v>51</v>
      </c>
      <c r="X338" s="31" t="s">
        <v>380</v>
      </c>
      <c r="Y338" s="31" t="s">
        <v>55</v>
      </c>
      <c r="Z338" s="72">
        <v>57</v>
      </c>
      <c r="AA338" s="77">
        <v>0.82608695652173914</v>
      </c>
      <c r="AB338" s="14" t="s">
        <v>1423</v>
      </c>
    </row>
    <row r="339" spans="1:28" ht="60" customHeight="1">
      <c r="A339" s="30">
        <v>228</v>
      </c>
      <c r="B339" s="31" t="s">
        <v>377</v>
      </c>
      <c r="C339" s="31" t="s">
        <v>377</v>
      </c>
      <c r="D339" s="31" t="s">
        <v>377</v>
      </c>
      <c r="E339" s="31" t="s">
        <v>106</v>
      </c>
      <c r="F339" s="31" t="s">
        <v>47</v>
      </c>
      <c r="G339" s="31" t="s">
        <v>48</v>
      </c>
      <c r="H339" s="35" t="s">
        <v>49</v>
      </c>
      <c r="I339" s="31" t="s">
        <v>50</v>
      </c>
      <c r="J339" s="30"/>
      <c r="K339" s="30" t="s">
        <v>51</v>
      </c>
      <c r="L339" s="30"/>
      <c r="M339" s="30"/>
      <c r="N339" s="30"/>
      <c r="O339" s="145"/>
      <c r="P339" s="145"/>
      <c r="Q339" s="78"/>
      <c r="R339" s="31" t="s">
        <v>48</v>
      </c>
      <c r="S339" s="31"/>
      <c r="T339" s="31"/>
      <c r="U339" s="36"/>
      <c r="V339" s="36"/>
      <c r="W339" s="31"/>
      <c r="X339" s="31"/>
      <c r="Y339" s="31"/>
      <c r="Z339" s="13"/>
      <c r="AA339" s="13"/>
      <c r="AB339" s="14"/>
    </row>
    <row r="340" spans="1:28" ht="60" customHeight="1">
      <c r="A340" s="30">
        <v>229</v>
      </c>
      <c r="B340" s="31" t="s">
        <v>377</v>
      </c>
      <c r="C340" s="31" t="s">
        <v>377</v>
      </c>
      <c r="D340" s="31" t="s">
        <v>377</v>
      </c>
      <c r="E340" s="31" t="s">
        <v>106</v>
      </c>
      <c r="F340" s="31" t="s">
        <v>47</v>
      </c>
      <c r="G340" s="31" t="s">
        <v>48</v>
      </c>
      <c r="H340" s="35" t="s">
        <v>49</v>
      </c>
      <c r="I340" s="31" t="s">
        <v>50</v>
      </c>
      <c r="J340" s="30"/>
      <c r="K340" s="30" t="s">
        <v>51</v>
      </c>
      <c r="L340" s="30"/>
      <c r="M340" s="30"/>
      <c r="N340" s="30"/>
      <c r="O340" s="145"/>
      <c r="P340" s="145"/>
      <c r="Q340" s="78"/>
      <c r="R340" s="31" t="s">
        <v>48</v>
      </c>
      <c r="S340" s="31"/>
      <c r="T340" s="31"/>
      <c r="U340" s="36"/>
      <c r="V340" s="36"/>
      <c r="W340" s="31"/>
      <c r="X340" s="31"/>
      <c r="Y340" s="31"/>
      <c r="Z340" s="13"/>
      <c r="AA340" s="13"/>
      <c r="AB340" s="14"/>
    </row>
    <row r="341" spans="1:28" ht="60" customHeight="1">
      <c r="A341" s="30">
        <v>230</v>
      </c>
      <c r="B341" s="31" t="s">
        <v>377</v>
      </c>
      <c r="C341" s="31" t="s">
        <v>377</v>
      </c>
      <c r="D341" s="31" t="s">
        <v>377</v>
      </c>
      <c r="E341" s="31" t="s">
        <v>106</v>
      </c>
      <c r="F341" s="31" t="s">
        <v>47</v>
      </c>
      <c r="G341" s="31" t="s">
        <v>48</v>
      </c>
      <c r="H341" s="35" t="s">
        <v>49</v>
      </c>
      <c r="I341" s="31" t="s">
        <v>50</v>
      </c>
      <c r="J341" s="30"/>
      <c r="K341" s="30" t="s">
        <v>51</v>
      </c>
      <c r="L341" s="30"/>
      <c r="M341" s="30"/>
      <c r="N341" s="30"/>
      <c r="O341" s="145"/>
      <c r="P341" s="145"/>
      <c r="Q341" s="78"/>
      <c r="R341" s="31" t="s">
        <v>48</v>
      </c>
      <c r="S341" s="31"/>
      <c r="T341" s="31"/>
      <c r="U341" s="36"/>
      <c r="V341" s="36"/>
      <c r="W341" s="31"/>
      <c r="X341" s="31"/>
      <c r="Y341" s="31"/>
      <c r="Z341" s="13"/>
      <c r="AA341" s="13"/>
      <c r="AB341" s="14"/>
    </row>
    <row r="342" spans="1:28" ht="60" customHeight="1">
      <c r="A342" s="30">
        <v>231</v>
      </c>
      <c r="B342" s="31" t="s">
        <v>377</v>
      </c>
      <c r="C342" s="31" t="s">
        <v>377</v>
      </c>
      <c r="D342" s="31" t="s">
        <v>377</v>
      </c>
      <c r="E342" s="31" t="s">
        <v>106</v>
      </c>
      <c r="F342" s="31" t="s">
        <v>47</v>
      </c>
      <c r="G342" s="31" t="s">
        <v>48</v>
      </c>
      <c r="H342" s="35" t="s">
        <v>49</v>
      </c>
      <c r="I342" s="31" t="s">
        <v>50</v>
      </c>
      <c r="J342" s="30"/>
      <c r="K342" s="30" t="s">
        <v>51</v>
      </c>
      <c r="L342" s="30"/>
      <c r="M342" s="30"/>
      <c r="N342" s="30"/>
      <c r="O342" s="145"/>
      <c r="P342" s="145"/>
      <c r="Q342" s="78"/>
      <c r="R342" s="31" t="s">
        <v>48</v>
      </c>
      <c r="S342" s="31"/>
      <c r="T342" s="31"/>
      <c r="U342" s="36"/>
      <c r="V342" s="36"/>
      <c r="W342" s="31"/>
      <c r="X342" s="31"/>
      <c r="Y342" s="31"/>
      <c r="Z342" s="13"/>
      <c r="AA342" s="13"/>
      <c r="AB342" s="14"/>
    </row>
    <row r="343" spans="1:28" ht="60" customHeight="1">
      <c r="A343" s="30">
        <v>232</v>
      </c>
      <c r="B343" s="31" t="s">
        <v>377</v>
      </c>
      <c r="C343" s="31" t="s">
        <v>377</v>
      </c>
      <c r="D343" s="31" t="s">
        <v>377</v>
      </c>
      <c r="E343" s="31" t="s">
        <v>106</v>
      </c>
      <c r="F343" s="31" t="s">
        <v>47</v>
      </c>
      <c r="G343" s="31" t="s">
        <v>48</v>
      </c>
      <c r="H343" s="35" t="s">
        <v>49</v>
      </c>
      <c r="I343" s="31" t="s">
        <v>50</v>
      </c>
      <c r="J343" s="30"/>
      <c r="K343" s="30" t="s">
        <v>51</v>
      </c>
      <c r="L343" s="30"/>
      <c r="M343" s="30"/>
      <c r="N343" s="30"/>
      <c r="O343" s="145"/>
      <c r="P343" s="145"/>
      <c r="Q343" s="78"/>
      <c r="R343" s="31" t="s">
        <v>48</v>
      </c>
      <c r="S343" s="31"/>
      <c r="T343" s="31"/>
      <c r="U343" s="36"/>
      <c r="V343" s="36"/>
      <c r="W343" s="31"/>
      <c r="X343" s="31"/>
      <c r="Y343" s="31"/>
      <c r="Z343" s="13"/>
      <c r="AA343" s="13"/>
      <c r="AB343" s="14"/>
    </row>
    <row r="344" spans="1:28" ht="128.25" customHeight="1">
      <c r="A344" s="30">
        <v>233</v>
      </c>
      <c r="B344" s="31" t="s">
        <v>377</v>
      </c>
      <c r="C344" s="31" t="s">
        <v>377</v>
      </c>
      <c r="D344" s="31" t="s">
        <v>377</v>
      </c>
      <c r="E344" s="31" t="s">
        <v>106</v>
      </c>
      <c r="F344" s="31" t="s">
        <v>47</v>
      </c>
      <c r="G344" s="31" t="s">
        <v>48</v>
      </c>
      <c r="H344" s="35" t="s">
        <v>49</v>
      </c>
      <c r="I344" s="31" t="s">
        <v>50</v>
      </c>
      <c r="J344" s="30"/>
      <c r="K344" s="30" t="s">
        <v>51</v>
      </c>
      <c r="L344" s="30"/>
      <c r="M344" s="30"/>
      <c r="N344" s="30"/>
      <c r="O344" s="344"/>
      <c r="P344" s="77"/>
      <c r="Q344" s="78"/>
      <c r="R344" s="31" t="s">
        <v>48</v>
      </c>
      <c r="S344" s="31" t="s">
        <v>382</v>
      </c>
      <c r="T344" s="31" t="s">
        <v>109</v>
      </c>
      <c r="U344" s="36">
        <v>0</v>
      </c>
      <c r="V344" s="36">
        <v>4</v>
      </c>
      <c r="W344" s="31" t="s">
        <v>51</v>
      </c>
      <c r="X344" s="31" t="s">
        <v>383</v>
      </c>
      <c r="Y344" s="31" t="s">
        <v>55</v>
      </c>
      <c r="Z344" s="72">
        <v>4</v>
      </c>
      <c r="AA344" s="77">
        <v>1</v>
      </c>
      <c r="AB344" s="14" t="s">
        <v>1424</v>
      </c>
    </row>
    <row r="345" spans="1:28" ht="98.25" customHeight="1">
      <c r="A345" s="30">
        <v>234</v>
      </c>
      <c r="B345" s="31" t="s">
        <v>377</v>
      </c>
      <c r="C345" s="31" t="s">
        <v>377</v>
      </c>
      <c r="D345" s="31" t="s">
        <v>377</v>
      </c>
      <c r="E345" s="31" t="s">
        <v>106</v>
      </c>
      <c r="F345" s="31" t="s">
        <v>47</v>
      </c>
      <c r="G345" s="31" t="s">
        <v>48</v>
      </c>
      <c r="H345" s="35" t="s">
        <v>49</v>
      </c>
      <c r="I345" s="31" t="s">
        <v>50</v>
      </c>
      <c r="J345" s="30"/>
      <c r="K345" s="30" t="s">
        <v>51</v>
      </c>
      <c r="L345" s="30"/>
      <c r="M345" s="30"/>
      <c r="N345" s="30"/>
      <c r="O345" s="344"/>
      <c r="P345" s="77"/>
      <c r="Q345" s="78"/>
      <c r="R345" s="31" t="s">
        <v>48</v>
      </c>
      <c r="S345" s="31" t="s">
        <v>384</v>
      </c>
      <c r="T345" s="31" t="s">
        <v>109</v>
      </c>
      <c r="U345" s="36">
        <v>0</v>
      </c>
      <c r="V345" s="137">
        <v>6</v>
      </c>
      <c r="W345" s="31" t="s">
        <v>51</v>
      </c>
      <c r="X345" s="31" t="s">
        <v>385</v>
      </c>
      <c r="Y345" s="31" t="s">
        <v>55</v>
      </c>
      <c r="Z345" s="72">
        <v>6</v>
      </c>
      <c r="AA345" s="77">
        <v>1</v>
      </c>
      <c r="AB345" s="14" t="s">
        <v>1425</v>
      </c>
    </row>
    <row r="346" spans="1:28" ht="60" customHeight="1">
      <c r="A346" s="30">
        <v>235</v>
      </c>
      <c r="B346" s="31" t="s">
        <v>377</v>
      </c>
      <c r="C346" s="31" t="s">
        <v>377</v>
      </c>
      <c r="D346" s="31" t="s">
        <v>377</v>
      </c>
      <c r="E346" s="31" t="s">
        <v>106</v>
      </c>
      <c r="F346" s="31" t="s">
        <v>47</v>
      </c>
      <c r="G346" s="31" t="s">
        <v>48</v>
      </c>
      <c r="H346" s="35" t="s">
        <v>49</v>
      </c>
      <c r="I346" s="31" t="s">
        <v>50</v>
      </c>
      <c r="J346" s="30"/>
      <c r="K346" s="30" t="s">
        <v>51</v>
      </c>
      <c r="L346" s="30"/>
      <c r="M346" s="30"/>
      <c r="N346" s="30"/>
      <c r="O346" s="145"/>
      <c r="P346" s="145"/>
      <c r="Q346" s="78"/>
      <c r="R346" s="31"/>
      <c r="S346" s="31"/>
      <c r="T346" s="31"/>
      <c r="U346" s="36"/>
      <c r="V346" s="36"/>
      <c r="W346" s="31"/>
      <c r="X346" s="31"/>
      <c r="Y346" s="31"/>
      <c r="Z346" s="13"/>
      <c r="AA346" s="13"/>
      <c r="AB346" s="14"/>
    </row>
    <row r="347" spans="1:28" ht="60" customHeight="1">
      <c r="A347" s="30">
        <v>236</v>
      </c>
      <c r="B347" s="31" t="s">
        <v>377</v>
      </c>
      <c r="C347" s="31" t="s">
        <v>377</v>
      </c>
      <c r="D347" s="31" t="s">
        <v>377</v>
      </c>
      <c r="E347" s="31" t="s">
        <v>106</v>
      </c>
      <c r="F347" s="31" t="s">
        <v>47</v>
      </c>
      <c r="G347" s="31" t="s">
        <v>48</v>
      </c>
      <c r="H347" s="35" t="s">
        <v>49</v>
      </c>
      <c r="I347" s="31" t="s">
        <v>50</v>
      </c>
      <c r="J347" s="30"/>
      <c r="K347" s="30" t="s">
        <v>51</v>
      </c>
      <c r="L347" s="30"/>
      <c r="M347" s="30"/>
      <c r="N347" s="30"/>
      <c r="O347" s="145"/>
      <c r="P347" s="145"/>
      <c r="Q347" s="78"/>
      <c r="R347" s="31" t="s">
        <v>48</v>
      </c>
      <c r="S347" s="31"/>
      <c r="T347" s="31"/>
      <c r="U347" s="36"/>
      <c r="V347" s="36"/>
      <c r="W347" s="31"/>
      <c r="X347" s="31"/>
      <c r="Y347" s="31"/>
      <c r="Z347" s="13"/>
      <c r="AA347" s="13"/>
      <c r="AB347" s="14"/>
    </row>
    <row r="348" spans="1:28" ht="60" customHeight="1">
      <c r="A348" s="30">
        <v>237</v>
      </c>
      <c r="B348" s="31" t="s">
        <v>377</v>
      </c>
      <c r="C348" s="31" t="s">
        <v>377</v>
      </c>
      <c r="D348" s="31" t="s">
        <v>377</v>
      </c>
      <c r="E348" s="31" t="s">
        <v>106</v>
      </c>
      <c r="F348" s="31" t="s">
        <v>47</v>
      </c>
      <c r="G348" s="31" t="s">
        <v>48</v>
      </c>
      <c r="H348" s="35" t="s">
        <v>49</v>
      </c>
      <c r="I348" s="31" t="s">
        <v>50</v>
      </c>
      <c r="J348" s="30"/>
      <c r="K348" s="30" t="s">
        <v>51</v>
      </c>
      <c r="L348" s="30"/>
      <c r="M348" s="30"/>
      <c r="N348" s="30"/>
      <c r="O348" s="145"/>
      <c r="P348" s="145"/>
      <c r="Q348" s="78"/>
      <c r="R348" s="31"/>
      <c r="S348" s="31"/>
      <c r="T348" s="31"/>
      <c r="U348" s="36"/>
      <c r="V348" s="36"/>
      <c r="W348" s="31"/>
      <c r="X348" s="31"/>
      <c r="Y348" s="31"/>
      <c r="Z348" s="13"/>
      <c r="AA348" s="13"/>
      <c r="AB348" s="14"/>
    </row>
    <row r="349" spans="1:28" ht="60" customHeight="1">
      <c r="A349" s="30">
        <v>238</v>
      </c>
      <c r="B349" s="31" t="s">
        <v>377</v>
      </c>
      <c r="C349" s="31" t="s">
        <v>377</v>
      </c>
      <c r="D349" s="31" t="s">
        <v>377</v>
      </c>
      <c r="E349" s="31" t="s">
        <v>106</v>
      </c>
      <c r="F349" s="31" t="s">
        <v>47</v>
      </c>
      <c r="G349" s="31" t="s">
        <v>48</v>
      </c>
      <c r="H349" s="35" t="s">
        <v>49</v>
      </c>
      <c r="I349" s="31" t="s">
        <v>50</v>
      </c>
      <c r="J349" s="30"/>
      <c r="K349" s="30" t="s">
        <v>51</v>
      </c>
      <c r="L349" s="30"/>
      <c r="M349" s="30"/>
      <c r="N349" s="30"/>
      <c r="O349" s="145"/>
      <c r="P349" s="145"/>
      <c r="Q349" s="78"/>
      <c r="R349" s="31" t="s">
        <v>48</v>
      </c>
      <c r="S349" s="31"/>
      <c r="T349" s="31"/>
      <c r="U349" s="36"/>
      <c r="V349" s="36"/>
      <c r="W349" s="31"/>
      <c r="X349" s="31"/>
      <c r="Y349" s="31"/>
      <c r="Z349" s="13"/>
      <c r="AA349" s="13"/>
      <c r="AB349" s="14"/>
    </row>
    <row r="350" spans="1:28" ht="60" customHeight="1">
      <c r="A350" s="30" t="s">
        <v>386</v>
      </c>
      <c r="B350" s="31" t="s">
        <v>377</v>
      </c>
      <c r="C350" s="31" t="s">
        <v>377</v>
      </c>
      <c r="D350" s="31" t="s">
        <v>377</v>
      </c>
      <c r="E350" s="31" t="s">
        <v>106</v>
      </c>
      <c r="F350" s="31" t="s">
        <v>47</v>
      </c>
      <c r="G350" s="31" t="s">
        <v>48</v>
      </c>
      <c r="H350" s="35" t="s">
        <v>49</v>
      </c>
      <c r="I350" s="31" t="s">
        <v>50</v>
      </c>
      <c r="J350" s="30"/>
      <c r="K350" s="30" t="s">
        <v>51</v>
      </c>
      <c r="L350" s="30"/>
      <c r="M350" s="30"/>
      <c r="N350" s="30"/>
      <c r="O350" s="145"/>
      <c r="P350" s="145"/>
      <c r="Q350" s="78"/>
      <c r="R350" s="31" t="s">
        <v>48</v>
      </c>
      <c r="S350" s="31"/>
      <c r="T350" s="31"/>
      <c r="U350" s="36"/>
      <c r="V350" s="36"/>
      <c r="W350" s="31"/>
      <c r="X350" s="31"/>
      <c r="Y350" s="31"/>
      <c r="Z350" s="13"/>
      <c r="AA350" s="13"/>
      <c r="AB350" s="14"/>
    </row>
    <row r="351" spans="1:28" ht="60" customHeight="1">
      <c r="A351" s="30">
        <v>239</v>
      </c>
      <c r="B351" s="31" t="s">
        <v>377</v>
      </c>
      <c r="C351" s="31" t="s">
        <v>377</v>
      </c>
      <c r="D351" s="31" t="s">
        <v>377</v>
      </c>
      <c r="E351" s="31" t="s">
        <v>106</v>
      </c>
      <c r="F351" s="31" t="s">
        <v>47</v>
      </c>
      <c r="G351" s="31" t="s">
        <v>48</v>
      </c>
      <c r="H351" s="35" t="s">
        <v>49</v>
      </c>
      <c r="I351" s="31" t="s">
        <v>50</v>
      </c>
      <c r="J351" s="30"/>
      <c r="K351" s="30" t="s">
        <v>51</v>
      </c>
      <c r="L351" s="30"/>
      <c r="M351" s="30"/>
      <c r="N351" s="30"/>
      <c r="O351" s="145"/>
      <c r="P351" s="145"/>
      <c r="Q351" s="78"/>
      <c r="R351" s="31" t="s">
        <v>48</v>
      </c>
      <c r="S351" s="31"/>
      <c r="T351" s="31"/>
      <c r="U351" s="36"/>
      <c r="V351" s="36"/>
      <c r="W351" s="31"/>
      <c r="X351" s="31"/>
      <c r="Y351" s="31"/>
      <c r="Z351" s="13"/>
      <c r="AA351" s="13"/>
      <c r="AB351" s="14"/>
    </row>
    <row r="352" spans="1:28" ht="213" customHeight="1">
      <c r="A352" s="51">
        <v>240</v>
      </c>
      <c r="B352" s="31" t="s">
        <v>377</v>
      </c>
      <c r="C352" s="31" t="s">
        <v>387</v>
      </c>
      <c r="D352" s="31" t="s">
        <v>387</v>
      </c>
      <c r="E352" s="35" t="s">
        <v>106</v>
      </c>
      <c r="F352" s="35" t="s">
        <v>47</v>
      </c>
      <c r="G352" s="35" t="s">
        <v>48</v>
      </c>
      <c r="H352" s="35" t="s">
        <v>49</v>
      </c>
      <c r="I352" s="31" t="s">
        <v>50</v>
      </c>
      <c r="J352" s="51"/>
      <c r="K352" s="30" t="s">
        <v>51</v>
      </c>
      <c r="L352" s="51"/>
      <c r="M352" s="30"/>
      <c r="N352" s="30"/>
      <c r="O352" s="344"/>
      <c r="P352" s="77"/>
      <c r="Q352" s="78"/>
      <c r="R352" s="35" t="s">
        <v>48</v>
      </c>
      <c r="S352" s="122" t="s">
        <v>388</v>
      </c>
      <c r="T352" s="35" t="s">
        <v>324</v>
      </c>
      <c r="U352" s="127">
        <v>0</v>
      </c>
      <c r="V352" s="127">
        <v>1</v>
      </c>
      <c r="W352" s="35" t="s">
        <v>389</v>
      </c>
      <c r="X352" s="35" t="s">
        <v>390</v>
      </c>
      <c r="Y352" s="35" t="s">
        <v>55</v>
      </c>
      <c r="Z352" s="77">
        <v>1</v>
      </c>
      <c r="AA352" s="77">
        <v>1</v>
      </c>
      <c r="AB352" s="19" t="s">
        <v>1426</v>
      </c>
    </row>
    <row r="353" spans="1:28" ht="60" customHeight="1">
      <c r="A353" s="51">
        <v>241</v>
      </c>
      <c r="B353" s="31" t="s">
        <v>377</v>
      </c>
      <c r="C353" s="31" t="s">
        <v>387</v>
      </c>
      <c r="D353" s="35" t="s">
        <v>387</v>
      </c>
      <c r="E353" s="35" t="s">
        <v>106</v>
      </c>
      <c r="F353" s="35" t="s">
        <v>47</v>
      </c>
      <c r="G353" s="35" t="s">
        <v>48</v>
      </c>
      <c r="H353" s="35" t="s">
        <v>49</v>
      </c>
      <c r="I353" s="31" t="s">
        <v>50</v>
      </c>
      <c r="J353" s="51"/>
      <c r="K353" s="30" t="s">
        <v>51</v>
      </c>
      <c r="L353" s="51"/>
      <c r="M353" s="30"/>
      <c r="N353" s="30"/>
      <c r="O353" s="145"/>
      <c r="P353" s="145"/>
      <c r="Q353" s="78"/>
      <c r="R353" s="35" t="s">
        <v>48</v>
      </c>
      <c r="S353" s="122" t="s">
        <v>388</v>
      </c>
      <c r="T353" s="35"/>
      <c r="U353" s="127"/>
      <c r="V353" s="127"/>
      <c r="W353" s="35"/>
      <c r="X353" s="35"/>
      <c r="Y353" s="35"/>
      <c r="Z353" s="13"/>
      <c r="AA353" s="129"/>
      <c r="AB353" s="19"/>
    </row>
    <row r="354" spans="1:28" ht="45">
      <c r="A354" s="51">
        <v>242</v>
      </c>
      <c r="B354" s="31" t="s">
        <v>377</v>
      </c>
      <c r="C354" s="31" t="s">
        <v>387</v>
      </c>
      <c r="D354" s="35" t="s">
        <v>387</v>
      </c>
      <c r="E354" s="35" t="s">
        <v>106</v>
      </c>
      <c r="F354" s="35" t="s">
        <v>47</v>
      </c>
      <c r="G354" s="35" t="s">
        <v>48</v>
      </c>
      <c r="H354" s="35" t="s">
        <v>49</v>
      </c>
      <c r="I354" s="31" t="s">
        <v>50</v>
      </c>
      <c r="J354" s="51"/>
      <c r="K354" s="30" t="s">
        <v>51</v>
      </c>
      <c r="L354" s="51"/>
      <c r="M354" s="30"/>
      <c r="N354" s="30"/>
      <c r="O354" s="145"/>
      <c r="P354" s="145"/>
      <c r="Q354" s="78"/>
      <c r="R354" s="35" t="s">
        <v>48</v>
      </c>
      <c r="S354" s="122" t="s">
        <v>388</v>
      </c>
      <c r="T354" s="35"/>
      <c r="U354" s="127"/>
      <c r="V354" s="127"/>
      <c r="W354" s="35"/>
      <c r="X354" s="35"/>
      <c r="Y354" s="35"/>
      <c r="Z354" s="13"/>
      <c r="AA354" s="129"/>
      <c r="AB354" s="19"/>
    </row>
    <row r="355" spans="1:28" ht="60" customHeight="1">
      <c r="A355" s="51">
        <v>243</v>
      </c>
      <c r="B355" s="31" t="s">
        <v>377</v>
      </c>
      <c r="C355" s="31" t="s">
        <v>387</v>
      </c>
      <c r="D355" s="35" t="s">
        <v>387</v>
      </c>
      <c r="E355" s="35" t="s">
        <v>106</v>
      </c>
      <c r="F355" s="35" t="s">
        <v>47</v>
      </c>
      <c r="G355" s="35" t="s">
        <v>48</v>
      </c>
      <c r="H355" s="35" t="s">
        <v>49</v>
      </c>
      <c r="I355" s="31" t="s">
        <v>50</v>
      </c>
      <c r="J355" s="51"/>
      <c r="K355" s="30" t="s">
        <v>51</v>
      </c>
      <c r="L355" s="51"/>
      <c r="M355" s="30"/>
      <c r="N355" s="30"/>
      <c r="O355" s="145"/>
      <c r="P355" s="145"/>
      <c r="Q355" s="78"/>
      <c r="R355" s="35" t="s">
        <v>48</v>
      </c>
      <c r="S355" s="122" t="s">
        <v>388</v>
      </c>
      <c r="T355" s="35"/>
      <c r="U355" s="127"/>
      <c r="V355" s="127"/>
      <c r="W355" s="35"/>
      <c r="X355" s="35"/>
      <c r="Y355" s="35"/>
      <c r="Z355" s="13"/>
      <c r="AA355" s="129"/>
      <c r="AB355" s="19"/>
    </row>
    <row r="356" spans="1:28" ht="60" customHeight="1">
      <c r="A356" s="51">
        <v>244</v>
      </c>
      <c r="B356" s="31" t="s">
        <v>377</v>
      </c>
      <c r="C356" s="31" t="s">
        <v>387</v>
      </c>
      <c r="D356" s="35" t="s">
        <v>387</v>
      </c>
      <c r="E356" s="35" t="s">
        <v>106</v>
      </c>
      <c r="F356" s="35" t="s">
        <v>47</v>
      </c>
      <c r="G356" s="35" t="s">
        <v>48</v>
      </c>
      <c r="H356" s="35" t="s">
        <v>49</v>
      </c>
      <c r="I356" s="31" t="s">
        <v>50</v>
      </c>
      <c r="J356" s="51"/>
      <c r="K356" s="30" t="s">
        <v>51</v>
      </c>
      <c r="L356" s="51"/>
      <c r="M356" s="30"/>
      <c r="N356" s="30"/>
      <c r="O356" s="145"/>
      <c r="P356" s="145"/>
      <c r="Q356" s="78"/>
      <c r="R356" s="35" t="s">
        <v>48</v>
      </c>
      <c r="S356" s="122" t="s">
        <v>388</v>
      </c>
      <c r="T356" s="35"/>
      <c r="U356" s="127"/>
      <c r="V356" s="127"/>
      <c r="W356" s="35"/>
      <c r="X356" s="35"/>
      <c r="Y356" s="35"/>
      <c r="Z356" s="13"/>
      <c r="AA356" s="129"/>
      <c r="AB356" s="19"/>
    </row>
    <row r="357" spans="1:28" ht="48.75" customHeight="1">
      <c r="A357" s="51">
        <v>245</v>
      </c>
      <c r="B357" s="31" t="s">
        <v>377</v>
      </c>
      <c r="C357" s="31" t="s">
        <v>387</v>
      </c>
      <c r="D357" s="35" t="s">
        <v>387</v>
      </c>
      <c r="E357" s="35" t="s">
        <v>106</v>
      </c>
      <c r="F357" s="35" t="s">
        <v>47</v>
      </c>
      <c r="G357" s="35" t="s">
        <v>48</v>
      </c>
      <c r="H357" s="35" t="s">
        <v>49</v>
      </c>
      <c r="I357" s="31" t="s">
        <v>50</v>
      </c>
      <c r="J357" s="51"/>
      <c r="K357" s="30" t="s">
        <v>51</v>
      </c>
      <c r="L357" s="51"/>
      <c r="M357" s="30"/>
      <c r="N357" s="30"/>
      <c r="O357" s="145"/>
      <c r="P357" s="145"/>
      <c r="Q357" s="78"/>
      <c r="R357" s="35" t="s">
        <v>48</v>
      </c>
      <c r="S357" s="122" t="s">
        <v>388</v>
      </c>
      <c r="T357" s="35"/>
      <c r="U357" s="127"/>
      <c r="V357" s="127"/>
      <c r="W357" s="35"/>
      <c r="X357" s="35"/>
      <c r="Y357" s="35"/>
      <c r="Z357" s="13"/>
      <c r="AA357" s="129"/>
      <c r="AB357" s="19"/>
    </row>
    <row r="358" spans="1:28" ht="75.75" customHeight="1">
      <c r="A358" s="51">
        <v>246</v>
      </c>
      <c r="B358" s="31" t="s">
        <v>377</v>
      </c>
      <c r="C358" s="31" t="s">
        <v>387</v>
      </c>
      <c r="D358" s="35" t="s">
        <v>387</v>
      </c>
      <c r="E358" s="35" t="s">
        <v>106</v>
      </c>
      <c r="F358" s="35" t="s">
        <v>47</v>
      </c>
      <c r="G358" s="35" t="s">
        <v>48</v>
      </c>
      <c r="H358" s="35" t="s">
        <v>49</v>
      </c>
      <c r="I358" s="31" t="s">
        <v>50</v>
      </c>
      <c r="J358" s="51"/>
      <c r="K358" s="30" t="s">
        <v>51</v>
      </c>
      <c r="L358" s="51"/>
      <c r="M358" s="30"/>
      <c r="N358" s="30"/>
      <c r="O358" s="344"/>
      <c r="P358" s="77"/>
      <c r="Q358" s="78"/>
      <c r="R358" s="35" t="s">
        <v>48</v>
      </c>
      <c r="S358" s="122" t="s">
        <v>391</v>
      </c>
      <c r="T358" s="35" t="s">
        <v>324</v>
      </c>
      <c r="U358" s="127">
        <v>0</v>
      </c>
      <c r="V358" s="127">
        <v>1</v>
      </c>
      <c r="W358" s="35" t="s">
        <v>389</v>
      </c>
      <c r="X358" s="122" t="s">
        <v>392</v>
      </c>
      <c r="Y358" s="122" t="s">
        <v>55</v>
      </c>
      <c r="Z358" s="13">
        <v>0.98499999999999999</v>
      </c>
      <c r="AA358" s="77">
        <v>0.98499999999999999</v>
      </c>
      <c r="AB358" s="19" t="s">
        <v>1427</v>
      </c>
    </row>
    <row r="359" spans="1:28" ht="151.5" customHeight="1">
      <c r="A359" s="51">
        <v>247</v>
      </c>
      <c r="B359" s="31" t="s">
        <v>377</v>
      </c>
      <c r="C359" s="31" t="s">
        <v>387</v>
      </c>
      <c r="D359" s="35" t="s">
        <v>387</v>
      </c>
      <c r="E359" s="35" t="s">
        <v>106</v>
      </c>
      <c r="F359" s="35" t="s">
        <v>393</v>
      </c>
      <c r="G359" s="35" t="s">
        <v>48</v>
      </c>
      <c r="H359" s="35" t="s">
        <v>49</v>
      </c>
      <c r="I359" s="31" t="s">
        <v>50</v>
      </c>
      <c r="J359" s="51"/>
      <c r="K359" s="30" t="s">
        <v>51</v>
      </c>
      <c r="L359" s="51"/>
      <c r="M359" s="30"/>
      <c r="N359" s="30"/>
      <c r="O359" s="344"/>
      <c r="P359" s="77"/>
      <c r="Q359" s="78"/>
      <c r="R359" s="35" t="s">
        <v>48</v>
      </c>
      <c r="S359" s="122" t="s">
        <v>394</v>
      </c>
      <c r="T359" s="35" t="s">
        <v>324</v>
      </c>
      <c r="U359" s="127">
        <v>0</v>
      </c>
      <c r="V359" s="127">
        <v>1</v>
      </c>
      <c r="W359" s="35" t="s">
        <v>389</v>
      </c>
      <c r="X359" s="122" t="s">
        <v>395</v>
      </c>
      <c r="Y359" s="122" t="s">
        <v>55</v>
      </c>
      <c r="Z359" s="13">
        <v>1.4779</v>
      </c>
      <c r="AA359" s="77">
        <v>1</v>
      </c>
      <c r="AB359" s="19" t="s">
        <v>1428</v>
      </c>
    </row>
    <row r="360" spans="1:28" ht="180" customHeight="1">
      <c r="A360" s="51">
        <v>248</v>
      </c>
      <c r="B360" s="31" t="s">
        <v>377</v>
      </c>
      <c r="C360" s="31" t="s">
        <v>387</v>
      </c>
      <c r="D360" s="35" t="s">
        <v>387</v>
      </c>
      <c r="E360" s="35" t="s">
        <v>106</v>
      </c>
      <c r="F360" s="35" t="s">
        <v>393</v>
      </c>
      <c r="G360" s="35" t="s">
        <v>48</v>
      </c>
      <c r="H360" s="35" t="s">
        <v>49</v>
      </c>
      <c r="I360" s="31" t="s">
        <v>50</v>
      </c>
      <c r="J360" s="51"/>
      <c r="K360" s="30" t="s">
        <v>51</v>
      </c>
      <c r="L360" s="51"/>
      <c r="M360" s="30"/>
      <c r="N360" s="30"/>
      <c r="O360" s="344"/>
      <c r="P360" s="77"/>
      <c r="Q360" s="78"/>
      <c r="R360" s="35" t="s">
        <v>48</v>
      </c>
      <c r="S360" s="122" t="s">
        <v>396</v>
      </c>
      <c r="T360" s="35" t="s">
        <v>324</v>
      </c>
      <c r="U360" s="127">
        <v>0</v>
      </c>
      <c r="V360" s="127">
        <v>1</v>
      </c>
      <c r="W360" s="35" t="s">
        <v>397</v>
      </c>
      <c r="X360" s="122" t="s">
        <v>398</v>
      </c>
      <c r="Y360" s="122" t="s">
        <v>55</v>
      </c>
      <c r="Z360" s="13">
        <v>1.3979999999999999</v>
      </c>
      <c r="AA360" s="77">
        <v>1</v>
      </c>
      <c r="AB360" s="19" t="s">
        <v>1429</v>
      </c>
    </row>
    <row r="361" spans="1:28" ht="111" customHeight="1">
      <c r="A361" s="51">
        <v>249</v>
      </c>
      <c r="B361" s="31" t="s">
        <v>377</v>
      </c>
      <c r="C361" s="31" t="s">
        <v>387</v>
      </c>
      <c r="D361" s="35" t="s">
        <v>387</v>
      </c>
      <c r="E361" s="35" t="s">
        <v>106</v>
      </c>
      <c r="F361" s="35" t="s">
        <v>47</v>
      </c>
      <c r="G361" s="35" t="s">
        <v>48</v>
      </c>
      <c r="H361" s="35" t="s">
        <v>49</v>
      </c>
      <c r="I361" s="31" t="s">
        <v>50</v>
      </c>
      <c r="J361" s="51"/>
      <c r="K361" s="30" t="s">
        <v>51</v>
      </c>
      <c r="L361" s="51"/>
      <c r="M361" s="30"/>
      <c r="N361" s="30"/>
      <c r="O361" s="344"/>
      <c r="P361" s="77"/>
      <c r="Q361" s="78"/>
      <c r="R361" s="35" t="s">
        <v>48</v>
      </c>
      <c r="S361" s="122" t="s">
        <v>399</v>
      </c>
      <c r="T361" s="35" t="s">
        <v>324</v>
      </c>
      <c r="U361" s="127">
        <v>0</v>
      </c>
      <c r="V361" s="123">
        <v>0.98</v>
      </c>
      <c r="W361" s="35" t="s">
        <v>397</v>
      </c>
      <c r="X361" s="122" t="s">
        <v>400</v>
      </c>
      <c r="Y361" s="122" t="s">
        <v>55</v>
      </c>
      <c r="Z361" s="13">
        <v>0.99719999999999998</v>
      </c>
      <c r="AA361" s="77">
        <v>1.0175510204081633</v>
      </c>
      <c r="AB361" s="19" t="s">
        <v>1430</v>
      </c>
    </row>
    <row r="362" spans="1:28" ht="135.75" customHeight="1">
      <c r="A362" s="51">
        <v>250</v>
      </c>
      <c r="B362" s="31" t="s">
        <v>377</v>
      </c>
      <c r="C362" s="31" t="s">
        <v>387</v>
      </c>
      <c r="D362" s="35" t="s">
        <v>387</v>
      </c>
      <c r="E362" s="35" t="s">
        <v>106</v>
      </c>
      <c r="F362" s="35" t="s">
        <v>47</v>
      </c>
      <c r="G362" s="35" t="s">
        <v>48</v>
      </c>
      <c r="H362" s="35" t="s">
        <v>49</v>
      </c>
      <c r="I362" s="31" t="s">
        <v>50</v>
      </c>
      <c r="J362" s="51"/>
      <c r="K362" s="30" t="s">
        <v>51</v>
      </c>
      <c r="L362" s="51"/>
      <c r="M362" s="30"/>
      <c r="N362" s="30"/>
      <c r="O362" s="367"/>
      <c r="P362" s="77"/>
      <c r="Q362" s="353"/>
      <c r="R362" s="35" t="s">
        <v>48</v>
      </c>
      <c r="S362" s="122" t="s">
        <v>401</v>
      </c>
      <c r="T362" s="35" t="s">
        <v>324</v>
      </c>
      <c r="U362" s="127">
        <v>0</v>
      </c>
      <c r="V362" s="123">
        <v>0.95</v>
      </c>
      <c r="W362" s="35" t="s">
        <v>397</v>
      </c>
      <c r="X362" s="122" t="s">
        <v>402</v>
      </c>
      <c r="Y362" s="147" t="s">
        <v>236</v>
      </c>
      <c r="Z362" s="13">
        <v>0.93</v>
      </c>
      <c r="AA362" s="77">
        <v>0.97894736842105268</v>
      </c>
      <c r="AB362" s="16" t="s">
        <v>1431</v>
      </c>
    </row>
    <row r="363" spans="1:28" ht="180.75" customHeight="1">
      <c r="A363" s="51">
        <v>251</v>
      </c>
      <c r="B363" s="31" t="s">
        <v>377</v>
      </c>
      <c r="C363" s="31" t="s">
        <v>387</v>
      </c>
      <c r="D363" s="35" t="s">
        <v>387</v>
      </c>
      <c r="E363" s="35" t="s">
        <v>106</v>
      </c>
      <c r="F363" s="35" t="s">
        <v>156</v>
      </c>
      <c r="G363" s="35" t="s">
        <v>48</v>
      </c>
      <c r="H363" s="35" t="s">
        <v>49</v>
      </c>
      <c r="I363" s="31" t="s">
        <v>50</v>
      </c>
      <c r="J363" s="51"/>
      <c r="K363" s="30" t="s">
        <v>51</v>
      </c>
      <c r="L363" s="51"/>
      <c r="M363" s="30"/>
      <c r="N363" s="30"/>
      <c r="O363" s="344"/>
      <c r="P363" s="77"/>
      <c r="Q363" s="78"/>
      <c r="R363" s="35" t="s">
        <v>48</v>
      </c>
      <c r="S363" s="122" t="s">
        <v>403</v>
      </c>
      <c r="T363" s="35" t="s">
        <v>324</v>
      </c>
      <c r="U363" s="127">
        <v>0</v>
      </c>
      <c r="V363" s="123">
        <v>1</v>
      </c>
      <c r="W363" s="35" t="s">
        <v>397</v>
      </c>
      <c r="X363" s="122" t="s">
        <v>404</v>
      </c>
      <c r="Y363" s="122" t="s">
        <v>55</v>
      </c>
      <c r="Z363" s="13">
        <v>1</v>
      </c>
      <c r="AA363" s="77">
        <v>1</v>
      </c>
      <c r="AB363" s="19" t="s">
        <v>1432</v>
      </c>
    </row>
    <row r="364" spans="1:28" ht="107.25" customHeight="1">
      <c r="A364" s="51">
        <v>252</v>
      </c>
      <c r="B364" s="31" t="s">
        <v>377</v>
      </c>
      <c r="C364" s="31" t="s">
        <v>387</v>
      </c>
      <c r="D364" s="35" t="s">
        <v>387</v>
      </c>
      <c r="E364" s="35" t="s">
        <v>106</v>
      </c>
      <c r="F364" s="35" t="s">
        <v>47</v>
      </c>
      <c r="G364" s="35" t="s">
        <v>48</v>
      </c>
      <c r="H364" s="35" t="s">
        <v>49</v>
      </c>
      <c r="I364" s="31" t="s">
        <v>50</v>
      </c>
      <c r="J364" s="51"/>
      <c r="K364" s="30" t="s">
        <v>51</v>
      </c>
      <c r="L364" s="51"/>
      <c r="M364" s="30"/>
      <c r="N364" s="30"/>
      <c r="O364" s="344"/>
      <c r="P364" s="77"/>
      <c r="Q364" s="78"/>
      <c r="R364" s="35" t="s">
        <v>48</v>
      </c>
      <c r="S364" s="122" t="s">
        <v>405</v>
      </c>
      <c r="T364" s="35" t="s">
        <v>324</v>
      </c>
      <c r="U364" s="127">
        <v>0</v>
      </c>
      <c r="V364" s="123">
        <v>1</v>
      </c>
      <c r="W364" s="35" t="s">
        <v>397</v>
      </c>
      <c r="X364" s="122" t="s">
        <v>406</v>
      </c>
      <c r="Y364" s="122" t="s">
        <v>55</v>
      </c>
      <c r="Z364" s="13">
        <v>1</v>
      </c>
      <c r="AA364" s="77">
        <v>1</v>
      </c>
      <c r="AB364" s="19" t="s">
        <v>1433</v>
      </c>
    </row>
    <row r="365" spans="1:28" ht="156.75" customHeight="1">
      <c r="A365" s="51">
        <v>253</v>
      </c>
      <c r="B365" s="31" t="s">
        <v>377</v>
      </c>
      <c r="C365" s="31" t="s">
        <v>387</v>
      </c>
      <c r="D365" s="35" t="s">
        <v>387</v>
      </c>
      <c r="E365" s="35" t="s">
        <v>106</v>
      </c>
      <c r="F365" s="35" t="s">
        <v>393</v>
      </c>
      <c r="G365" s="35" t="s">
        <v>48</v>
      </c>
      <c r="H365" s="35" t="s">
        <v>49</v>
      </c>
      <c r="I365" s="31" t="s">
        <v>50</v>
      </c>
      <c r="J365" s="51"/>
      <c r="K365" s="30" t="s">
        <v>51</v>
      </c>
      <c r="L365" s="51"/>
      <c r="M365" s="30"/>
      <c r="N365" s="30"/>
      <c r="O365" s="344"/>
      <c r="P365" s="77"/>
      <c r="Q365" s="78"/>
      <c r="R365" s="35" t="s">
        <v>48</v>
      </c>
      <c r="S365" s="122" t="s">
        <v>407</v>
      </c>
      <c r="T365" s="35" t="s">
        <v>324</v>
      </c>
      <c r="U365" s="127">
        <v>0</v>
      </c>
      <c r="V365" s="123">
        <v>1</v>
      </c>
      <c r="W365" s="35" t="s">
        <v>397</v>
      </c>
      <c r="X365" s="122" t="s">
        <v>408</v>
      </c>
      <c r="Y365" s="134" t="s">
        <v>409</v>
      </c>
      <c r="Z365" s="13">
        <v>1</v>
      </c>
      <c r="AA365" s="77">
        <v>1</v>
      </c>
      <c r="AB365" s="19" t="s">
        <v>1434</v>
      </c>
    </row>
    <row r="366" spans="1:28" s="124" customFormat="1" ht="156" customHeight="1">
      <c r="A366" s="51">
        <v>254</v>
      </c>
      <c r="B366" s="35" t="s">
        <v>377</v>
      </c>
      <c r="C366" s="35" t="s">
        <v>410</v>
      </c>
      <c r="D366" s="35" t="s">
        <v>410</v>
      </c>
      <c r="E366" s="35" t="s">
        <v>106</v>
      </c>
      <c r="F366" s="35" t="s">
        <v>47</v>
      </c>
      <c r="G366" s="35" t="s">
        <v>48</v>
      </c>
      <c r="H366" s="35" t="s">
        <v>49</v>
      </c>
      <c r="I366" s="31" t="s">
        <v>50</v>
      </c>
      <c r="J366" s="51" t="s">
        <v>48</v>
      </c>
      <c r="K366" s="30" t="s">
        <v>51</v>
      </c>
      <c r="L366" s="51">
        <v>0</v>
      </c>
      <c r="M366" s="30">
        <v>0</v>
      </c>
      <c r="N366" s="30">
        <v>0</v>
      </c>
      <c r="O366" s="344"/>
      <c r="P366" s="77"/>
      <c r="Q366" s="78"/>
      <c r="R366" s="35" t="s">
        <v>51</v>
      </c>
      <c r="S366" s="35" t="s">
        <v>411</v>
      </c>
      <c r="T366" s="35" t="s">
        <v>412</v>
      </c>
      <c r="U366" s="137">
        <v>0</v>
      </c>
      <c r="V366" s="137">
        <v>10</v>
      </c>
      <c r="W366" s="35"/>
      <c r="X366" s="35" t="s">
        <v>413</v>
      </c>
      <c r="Y366" s="35" t="s">
        <v>55</v>
      </c>
      <c r="Z366" s="72">
        <v>11</v>
      </c>
      <c r="AA366" s="77">
        <v>1.1000000000000001</v>
      </c>
      <c r="AB366" s="19" t="s">
        <v>1435</v>
      </c>
    </row>
    <row r="367" spans="1:28" s="124" customFormat="1" ht="60" customHeight="1">
      <c r="A367" s="51">
        <v>255</v>
      </c>
      <c r="B367" s="35" t="s">
        <v>377</v>
      </c>
      <c r="C367" s="35" t="s">
        <v>410</v>
      </c>
      <c r="D367" s="35" t="s">
        <v>410</v>
      </c>
      <c r="E367" s="35" t="s">
        <v>106</v>
      </c>
      <c r="F367" s="35" t="s">
        <v>47</v>
      </c>
      <c r="G367" s="35" t="s">
        <v>48</v>
      </c>
      <c r="H367" s="35" t="s">
        <v>49</v>
      </c>
      <c r="I367" s="31" t="s">
        <v>50</v>
      </c>
      <c r="J367" s="51"/>
      <c r="K367" s="30" t="s">
        <v>51</v>
      </c>
      <c r="L367" s="51"/>
      <c r="M367" s="30"/>
      <c r="N367" s="30"/>
      <c r="O367" s="75"/>
      <c r="P367" s="346"/>
      <c r="Q367" s="78"/>
      <c r="R367" s="35" t="s">
        <v>51</v>
      </c>
      <c r="S367" s="35"/>
      <c r="T367" s="35"/>
      <c r="U367" s="137"/>
      <c r="V367" s="137"/>
      <c r="W367" s="35"/>
      <c r="X367" s="35"/>
      <c r="Y367" s="35"/>
      <c r="Z367" s="128"/>
      <c r="AA367" s="17"/>
      <c r="AB367" s="19"/>
    </row>
    <row r="368" spans="1:28" s="124" customFormat="1" ht="135" customHeight="1">
      <c r="A368" s="51">
        <v>256</v>
      </c>
      <c r="B368" s="35" t="s">
        <v>377</v>
      </c>
      <c r="C368" s="35" t="s">
        <v>410</v>
      </c>
      <c r="D368" s="35" t="s">
        <v>410</v>
      </c>
      <c r="E368" s="35" t="s">
        <v>106</v>
      </c>
      <c r="F368" s="35" t="s">
        <v>156</v>
      </c>
      <c r="G368" s="35" t="s">
        <v>48</v>
      </c>
      <c r="H368" s="35" t="s">
        <v>49</v>
      </c>
      <c r="I368" s="31" t="s">
        <v>50</v>
      </c>
      <c r="J368" s="51"/>
      <c r="K368" s="30" t="s">
        <v>51</v>
      </c>
      <c r="L368" s="51"/>
      <c r="M368" s="30"/>
      <c r="N368" s="30"/>
      <c r="O368" s="367"/>
      <c r="P368" s="77"/>
      <c r="Q368" s="353"/>
      <c r="R368" s="35" t="s">
        <v>51</v>
      </c>
      <c r="S368" s="35" t="s">
        <v>414</v>
      </c>
      <c r="T368" s="35" t="s">
        <v>412</v>
      </c>
      <c r="U368" s="137">
        <v>0</v>
      </c>
      <c r="V368" s="127">
        <v>1</v>
      </c>
      <c r="W368" s="35"/>
      <c r="X368" s="35" t="s">
        <v>415</v>
      </c>
      <c r="Y368" s="35" t="s">
        <v>289</v>
      </c>
      <c r="Z368" s="149">
        <v>1</v>
      </c>
      <c r="AA368" s="77">
        <v>1</v>
      </c>
      <c r="AB368" s="16" t="s">
        <v>1436</v>
      </c>
    </row>
    <row r="369" spans="1:28" s="124" customFormat="1" ht="60" customHeight="1">
      <c r="A369" s="51">
        <v>257</v>
      </c>
      <c r="B369" s="35" t="s">
        <v>377</v>
      </c>
      <c r="C369" s="35" t="s">
        <v>410</v>
      </c>
      <c r="D369" s="35" t="s">
        <v>410</v>
      </c>
      <c r="E369" s="35" t="s">
        <v>106</v>
      </c>
      <c r="F369" s="35" t="s">
        <v>156</v>
      </c>
      <c r="G369" s="35" t="s">
        <v>48</v>
      </c>
      <c r="H369" s="35" t="s">
        <v>49</v>
      </c>
      <c r="I369" s="31" t="s">
        <v>50</v>
      </c>
      <c r="J369" s="51"/>
      <c r="K369" s="30" t="s">
        <v>51</v>
      </c>
      <c r="L369" s="51"/>
      <c r="M369" s="30"/>
      <c r="N369" s="30"/>
      <c r="O369" s="75"/>
      <c r="P369" s="346"/>
      <c r="Q369" s="78"/>
      <c r="R369" s="35"/>
      <c r="S369" s="35"/>
      <c r="T369" s="35"/>
      <c r="U369" s="137"/>
      <c r="V369" s="137"/>
      <c r="W369" s="35"/>
      <c r="X369" s="35"/>
      <c r="Y369" s="35"/>
      <c r="Z369" s="128"/>
      <c r="AA369" s="17"/>
      <c r="AB369" s="19"/>
    </row>
    <row r="370" spans="1:28" s="124" customFormat="1" ht="141.75" customHeight="1">
      <c r="A370" s="51">
        <v>258</v>
      </c>
      <c r="B370" s="35" t="s">
        <v>377</v>
      </c>
      <c r="C370" s="35" t="s">
        <v>410</v>
      </c>
      <c r="D370" s="35" t="s">
        <v>410</v>
      </c>
      <c r="E370" s="35" t="s">
        <v>106</v>
      </c>
      <c r="F370" s="35" t="s">
        <v>156</v>
      </c>
      <c r="G370" s="35" t="s">
        <v>48</v>
      </c>
      <c r="H370" s="35" t="s">
        <v>49</v>
      </c>
      <c r="I370" s="31" t="s">
        <v>50</v>
      </c>
      <c r="J370" s="51"/>
      <c r="K370" s="30" t="s">
        <v>51</v>
      </c>
      <c r="L370" s="51"/>
      <c r="M370" s="30"/>
      <c r="N370" s="30"/>
      <c r="O370" s="367"/>
      <c r="P370" s="77"/>
      <c r="Q370" s="353"/>
      <c r="R370" s="35" t="s">
        <v>51</v>
      </c>
      <c r="S370" s="35" t="s">
        <v>416</v>
      </c>
      <c r="T370" s="35" t="s">
        <v>412</v>
      </c>
      <c r="U370" s="137">
        <v>0</v>
      </c>
      <c r="V370" s="127">
        <v>1</v>
      </c>
      <c r="W370" s="35"/>
      <c r="X370" s="122" t="s">
        <v>417</v>
      </c>
      <c r="Y370" s="122" t="s">
        <v>188</v>
      </c>
      <c r="Z370" s="149">
        <v>1</v>
      </c>
      <c r="AA370" s="77">
        <v>1</v>
      </c>
      <c r="AB370" s="16" t="s">
        <v>1437</v>
      </c>
    </row>
    <row r="371" spans="1:28" s="124" customFormat="1" ht="60" customHeight="1">
      <c r="A371" s="51">
        <v>259</v>
      </c>
      <c r="B371" s="35" t="s">
        <v>377</v>
      </c>
      <c r="C371" s="35" t="s">
        <v>410</v>
      </c>
      <c r="D371" s="35" t="s">
        <v>410</v>
      </c>
      <c r="E371" s="35" t="s">
        <v>106</v>
      </c>
      <c r="F371" s="35" t="s">
        <v>156</v>
      </c>
      <c r="G371" s="35" t="s">
        <v>48</v>
      </c>
      <c r="H371" s="35" t="s">
        <v>49</v>
      </c>
      <c r="I371" s="31" t="s">
        <v>50</v>
      </c>
      <c r="J371" s="51"/>
      <c r="K371" s="30" t="s">
        <v>51</v>
      </c>
      <c r="L371" s="51"/>
      <c r="M371" s="30"/>
      <c r="N371" s="30"/>
      <c r="O371" s="368"/>
      <c r="P371" s="346"/>
      <c r="Q371" s="78"/>
      <c r="R371" s="35" t="s">
        <v>51</v>
      </c>
      <c r="S371" s="35"/>
      <c r="T371" s="35"/>
      <c r="U371" s="137"/>
      <c r="V371" s="137"/>
      <c r="W371" s="35"/>
      <c r="X371" s="35"/>
      <c r="Y371" s="35"/>
      <c r="Z371" s="150"/>
      <c r="AA371" s="17"/>
      <c r="AB371" s="19"/>
    </row>
    <row r="372" spans="1:28" s="124" customFormat="1" ht="60" customHeight="1">
      <c r="A372" s="51">
        <v>260</v>
      </c>
      <c r="B372" s="35" t="s">
        <v>377</v>
      </c>
      <c r="C372" s="35" t="s">
        <v>410</v>
      </c>
      <c r="D372" s="35" t="s">
        <v>410</v>
      </c>
      <c r="E372" s="35" t="s">
        <v>137</v>
      </c>
      <c r="F372" s="35" t="s">
        <v>156</v>
      </c>
      <c r="G372" s="35" t="s">
        <v>48</v>
      </c>
      <c r="H372" s="35" t="s">
        <v>49</v>
      </c>
      <c r="I372" s="31" t="s">
        <v>50</v>
      </c>
      <c r="J372" s="51"/>
      <c r="K372" s="30" t="s">
        <v>51</v>
      </c>
      <c r="L372" s="51"/>
      <c r="M372" s="30"/>
      <c r="N372" s="30"/>
      <c r="O372" s="368"/>
      <c r="P372" s="346"/>
      <c r="Q372" s="78"/>
      <c r="R372" s="35" t="s">
        <v>51</v>
      </c>
      <c r="S372" s="35"/>
      <c r="T372" s="35"/>
      <c r="U372" s="137"/>
      <c r="V372" s="137"/>
      <c r="W372" s="35"/>
      <c r="X372" s="35"/>
      <c r="Y372" s="35"/>
      <c r="Z372" s="150"/>
      <c r="AA372" s="17"/>
      <c r="AB372" s="19"/>
    </row>
    <row r="373" spans="1:28" s="124" customFormat="1" ht="60" customHeight="1">
      <c r="A373" s="51">
        <v>261</v>
      </c>
      <c r="B373" s="151" t="s">
        <v>377</v>
      </c>
      <c r="C373" s="151" t="s">
        <v>410</v>
      </c>
      <c r="D373" s="151" t="s">
        <v>410</v>
      </c>
      <c r="E373" s="151" t="s">
        <v>106</v>
      </c>
      <c r="F373" s="35" t="s">
        <v>156</v>
      </c>
      <c r="G373" s="35" t="s">
        <v>48</v>
      </c>
      <c r="H373" s="35" t="s">
        <v>49</v>
      </c>
      <c r="I373" s="31" t="s">
        <v>50</v>
      </c>
      <c r="J373" s="51"/>
      <c r="K373" s="30" t="s">
        <v>51</v>
      </c>
      <c r="L373" s="51"/>
      <c r="M373" s="30"/>
      <c r="N373" s="30"/>
      <c r="O373" s="368"/>
      <c r="P373" s="346"/>
      <c r="Q373" s="78"/>
      <c r="R373" s="35" t="s">
        <v>51</v>
      </c>
      <c r="S373" s="35"/>
      <c r="T373" s="151"/>
      <c r="U373" s="152"/>
      <c r="V373" s="152"/>
      <c r="W373" s="151"/>
      <c r="X373" s="151"/>
      <c r="Y373" s="151"/>
      <c r="Z373" s="150"/>
      <c r="AA373" s="17"/>
      <c r="AB373" s="19"/>
    </row>
    <row r="374" spans="1:28" s="124" customFormat="1" ht="135.75" customHeight="1">
      <c r="A374" s="51">
        <v>262</v>
      </c>
      <c r="B374" s="35" t="s">
        <v>377</v>
      </c>
      <c r="C374" s="35" t="s">
        <v>410</v>
      </c>
      <c r="D374" s="35" t="s">
        <v>410</v>
      </c>
      <c r="E374" s="35" t="s">
        <v>106</v>
      </c>
      <c r="F374" s="35" t="s">
        <v>47</v>
      </c>
      <c r="G374" s="35" t="s">
        <v>48</v>
      </c>
      <c r="H374" s="35" t="s">
        <v>49</v>
      </c>
      <c r="I374" s="31" t="s">
        <v>50</v>
      </c>
      <c r="J374" s="51"/>
      <c r="K374" s="30" t="s">
        <v>51</v>
      </c>
      <c r="L374" s="51"/>
      <c r="M374" s="30"/>
      <c r="N374" s="30"/>
      <c r="O374" s="367"/>
      <c r="P374" s="77"/>
      <c r="Q374" s="78"/>
      <c r="R374" s="35" t="s">
        <v>51</v>
      </c>
      <c r="S374" s="35" t="s">
        <v>418</v>
      </c>
      <c r="T374" s="35" t="s">
        <v>412</v>
      </c>
      <c r="U374" s="137">
        <v>0</v>
      </c>
      <c r="V374" s="127">
        <v>0.6</v>
      </c>
      <c r="W374" s="35"/>
      <c r="X374" s="35" t="s">
        <v>419</v>
      </c>
      <c r="Y374" s="35" t="s">
        <v>420</v>
      </c>
      <c r="Z374" s="149">
        <v>0.9</v>
      </c>
      <c r="AA374" s="77">
        <v>1</v>
      </c>
      <c r="AB374" s="19" t="s">
        <v>1438</v>
      </c>
    </row>
    <row r="375" spans="1:28" s="124" customFormat="1" ht="60" customHeight="1">
      <c r="A375" s="51">
        <v>263</v>
      </c>
      <c r="B375" s="35" t="s">
        <v>377</v>
      </c>
      <c r="C375" s="35" t="s">
        <v>410</v>
      </c>
      <c r="D375" s="35" t="s">
        <v>410</v>
      </c>
      <c r="E375" s="35" t="s">
        <v>106</v>
      </c>
      <c r="F375" s="35" t="s">
        <v>47</v>
      </c>
      <c r="G375" s="35" t="s">
        <v>48</v>
      </c>
      <c r="H375" s="35" t="s">
        <v>49</v>
      </c>
      <c r="I375" s="31" t="s">
        <v>50</v>
      </c>
      <c r="J375" s="51"/>
      <c r="K375" s="30" t="s">
        <v>51</v>
      </c>
      <c r="L375" s="51"/>
      <c r="M375" s="30"/>
      <c r="N375" s="30"/>
      <c r="O375" s="368"/>
      <c r="P375" s="346"/>
      <c r="Q375" s="78"/>
      <c r="R375" s="35" t="s">
        <v>51</v>
      </c>
      <c r="S375" s="35"/>
      <c r="T375" s="35"/>
      <c r="U375" s="137"/>
      <c r="V375" s="137"/>
      <c r="W375" s="35"/>
      <c r="X375" s="35"/>
      <c r="Y375" s="35"/>
      <c r="Z375" s="150"/>
      <c r="AA375" s="17"/>
      <c r="AB375" s="19"/>
    </row>
    <row r="376" spans="1:28" s="124" customFormat="1" ht="60" customHeight="1">
      <c r="A376" s="51">
        <v>264</v>
      </c>
      <c r="B376" s="35" t="s">
        <v>377</v>
      </c>
      <c r="C376" s="35" t="s">
        <v>410</v>
      </c>
      <c r="D376" s="35" t="s">
        <v>410</v>
      </c>
      <c r="E376" s="35" t="s">
        <v>106</v>
      </c>
      <c r="F376" s="35" t="s">
        <v>47</v>
      </c>
      <c r="G376" s="35" t="s">
        <v>48</v>
      </c>
      <c r="H376" s="35" t="s">
        <v>49</v>
      </c>
      <c r="I376" s="31" t="s">
        <v>50</v>
      </c>
      <c r="J376" s="51"/>
      <c r="K376" s="30" t="s">
        <v>51</v>
      </c>
      <c r="L376" s="51"/>
      <c r="M376" s="30"/>
      <c r="N376" s="30"/>
      <c r="O376" s="368"/>
      <c r="P376" s="346"/>
      <c r="Q376" s="78"/>
      <c r="R376" s="35" t="s">
        <v>51</v>
      </c>
      <c r="S376" s="35"/>
      <c r="T376" s="35"/>
      <c r="U376" s="137"/>
      <c r="V376" s="137"/>
      <c r="W376" s="35"/>
      <c r="X376" s="35"/>
      <c r="Y376" s="35"/>
      <c r="Z376" s="150"/>
      <c r="AA376" s="17"/>
      <c r="AB376" s="19"/>
    </row>
    <row r="377" spans="1:28" s="124" customFormat="1" ht="30">
      <c r="A377" s="51">
        <v>265</v>
      </c>
      <c r="B377" s="35" t="s">
        <v>377</v>
      </c>
      <c r="C377" s="35" t="s">
        <v>410</v>
      </c>
      <c r="D377" s="35" t="s">
        <v>410</v>
      </c>
      <c r="E377" s="35" t="s">
        <v>106</v>
      </c>
      <c r="F377" s="35" t="s">
        <v>47</v>
      </c>
      <c r="G377" s="35" t="s">
        <v>48</v>
      </c>
      <c r="H377" s="35" t="s">
        <v>49</v>
      </c>
      <c r="I377" s="31" t="s">
        <v>50</v>
      </c>
      <c r="J377" s="51"/>
      <c r="K377" s="30" t="s">
        <v>51</v>
      </c>
      <c r="L377" s="51"/>
      <c r="M377" s="30"/>
      <c r="N377" s="30"/>
      <c r="O377" s="368"/>
      <c r="P377" s="346"/>
      <c r="Q377" s="78"/>
      <c r="R377" s="35"/>
      <c r="S377" s="35"/>
      <c r="T377" s="35"/>
      <c r="U377" s="137"/>
      <c r="V377" s="137"/>
      <c r="W377" s="35"/>
      <c r="X377" s="35"/>
      <c r="Y377" s="35"/>
      <c r="Z377" s="150"/>
      <c r="AA377" s="17"/>
      <c r="AB377" s="19"/>
    </row>
    <row r="378" spans="1:28" s="124" customFormat="1" ht="109.5" customHeight="1">
      <c r="A378" s="51">
        <v>266</v>
      </c>
      <c r="B378" s="35" t="s">
        <v>377</v>
      </c>
      <c r="C378" s="35" t="s">
        <v>410</v>
      </c>
      <c r="D378" s="35" t="s">
        <v>410</v>
      </c>
      <c r="E378" s="35" t="s">
        <v>106</v>
      </c>
      <c r="F378" s="35" t="s">
        <v>47</v>
      </c>
      <c r="G378" s="35" t="s">
        <v>48</v>
      </c>
      <c r="H378" s="35" t="s">
        <v>49</v>
      </c>
      <c r="I378" s="31" t="s">
        <v>50</v>
      </c>
      <c r="J378" s="51"/>
      <c r="K378" s="30" t="s">
        <v>51</v>
      </c>
      <c r="L378" s="51"/>
      <c r="M378" s="30"/>
      <c r="N378" s="30"/>
      <c r="O378" s="346"/>
      <c r="P378" s="77"/>
      <c r="Q378" s="353"/>
      <c r="R378" s="35" t="s">
        <v>51</v>
      </c>
      <c r="S378" s="35" t="s">
        <v>421</v>
      </c>
      <c r="T378" s="35" t="s">
        <v>412</v>
      </c>
      <c r="U378" s="137">
        <v>0</v>
      </c>
      <c r="V378" s="137">
        <v>30</v>
      </c>
      <c r="W378" s="35"/>
      <c r="X378" s="35" t="s">
        <v>422</v>
      </c>
      <c r="Y378" s="35" t="s">
        <v>188</v>
      </c>
      <c r="Z378" s="17">
        <v>147</v>
      </c>
      <c r="AA378" s="77">
        <v>1</v>
      </c>
      <c r="AB378" s="16" t="s">
        <v>1439</v>
      </c>
    </row>
    <row r="379" spans="1:28" s="124" customFormat="1" ht="60" customHeight="1">
      <c r="A379" s="51">
        <v>267</v>
      </c>
      <c r="B379" s="35" t="s">
        <v>377</v>
      </c>
      <c r="C379" s="35" t="s">
        <v>410</v>
      </c>
      <c r="D379" s="35" t="s">
        <v>410</v>
      </c>
      <c r="E379" s="35" t="s">
        <v>106</v>
      </c>
      <c r="F379" s="35" t="s">
        <v>47</v>
      </c>
      <c r="G379" s="35" t="s">
        <v>48</v>
      </c>
      <c r="H379" s="35" t="s">
        <v>49</v>
      </c>
      <c r="I379" s="31" t="s">
        <v>50</v>
      </c>
      <c r="J379" s="51"/>
      <c r="K379" s="30" t="s">
        <v>51</v>
      </c>
      <c r="L379" s="51"/>
      <c r="M379" s="30"/>
      <c r="N379" s="30"/>
      <c r="O379" s="75"/>
      <c r="P379" s="346"/>
      <c r="Q379" s="78"/>
      <c r="R379" s="35" t="s">
        <v>51</v>
      </c>
      <c r="S379" s="35"/>
      <c r="T379" s="35"/>
      <c r="U379" s="137"/>
      <c r="V379" s="137"/>
      <c r="W379" s="35"/>
      <c r="X379" s="35"/>
      <c r="Y379" s="35"/>
      <c r="Z379" s="128"/>
      <c r="AA379" s="17"/>
      <c r="AB379" s="19"/>
    </row>
    <row r="380" spans="1:28" s="124" customFormat="1" ht="183.75" customHeight="1">
      <c r="A380" s="30">
        <v>268</v>
      </c>
      <c r="B380" s="35" t="s">
        <v>377</v>
      </c>
      <c r="C380" s="35" t="s">
        <v>423</v>
      </c>
      <c r="D380" s="35" t="s">
        <v>423</v>
      </c>
      <c r="E380" s="35" t="s">
        <v>106</v>
      </c>
      <c r="F380" s="35" t="s">
        <v>424</v>
      </c>
      <c r="G380" s="35" t="s">
        <v>48</v>
      </c>
      <c r="H380" s="35" t="s">
        <v>49</v>
      </c>
      <c r="I380" s="35" t="s">
        <v>50</v>
      </c>
      <c r="J380" s="35" t="s">
        <v>50</v>
      </c>
      <c r="K380" s="30" t="s">
        <v>51</v>
      </c>
      <c r="L380" s="51">
        <v>0</v>
      </c>
      <c r="M380" s="30">
        <v>0</v>
      </c>
      <c r="N380" s="30">
        <v>0</v>
      </c>
      <c r="O380" s="344"/>
      <c r="P380" s="77"/>
      <c r="Q380" s="78"/>
      <c r="R380" s="126" t="s">
        <v>425</v>
      </c>
      <c r="S380" s="35" t="s">
        <v>426</v>
      </c>
      <c r="T380" s="35" t="s">
        <v>286</v>
      </c>
      <c r="U380" s="137">
        <v>0</v>
      </c>
      <c r="V380" s="153">
        <v>3.8</v>
      </c>
      <c r="W380" s="35" t="s">
        <v>427</v>
      </c>
      <c r="X380" s="35" t="s">
        <v>428</v>
      </c>
      <c r="Y380" s="35" t="s">
        <v>55</v>
      </c>
      <c r="Z380" s="72">
        <v>4.91</v>
      </c>
      <c r="AA380" s="77">
        <v>1</v>
      </c>
      <c r="AB380" s="19" t="s">
        <v>1440</v>
      </c>
    </row>
    <row r="381" spans="1:28" s="124" customFormat="1" ht="171.75" customHeight="1">
      <c r="A381" s="30">
        <v>269</v>
      </c>
      <c r="B381" s="35" t="s">
        <v>377</v>
      </c>
      <c r="C381" s="35" t="s">
        <v>423</v>
      </c>
      <c r="D381" s="35" t="s">
        <v>423</v>
      </c>
      <c r="E381" s="35" t="s">
        <v>106</v>
      </c>
      <c r="F381" s="35" t="s">
        <v>424</v>
      </c>
      <c r="G381" s="35" t="s">
        <v>48</v>
      </c>
      <c r="H381" s="35" t="s">
        <v>49</v>
      </c>
      <c r="I381" s="35" t="s">
        <v>50</v>
      </c>
      <c r="J381" s="35" t="s">
        <v>50</v>
      </c>
      <c r="K381" s="30" t="s">
        <v>51</v>
      </c>
      <c r="L381" s="51">
        <v>0</v>
      </c>
      <c r="M381" s="30">
        <v>0</v>
      </c>
      <c r="N381" s="30">
        <v>0</v>
      </c>
      <c r="O381" s="344"/>
      <c r="P381" s="77"/>
      <c r="Q381" s="78"/>
      <c r="R381" s="126" t="s">
        <v>425</v>
      </c>
      <c r="S381" s="35" t="s">
        <v>429</v>
      </c>
      <c r="T381" s="35" t="s">
        <v>286</v>
      </c>
      <c r="U381" s="137">
        <v>0</v>
      </c>
      <c r="V381" s="127">
        <v>1</v>
      </c>
      <c r="W381" s="35" t="s">
        <v>427</v>
      </c>
      <c r="X381" s="35" t="s">
        <v>430</v>
      </c>
      <c r="Y381" s="35" t="s">
        <v>55</v>
      </c>
      <c r="Z381" s="72">
        <v>1</v>
      </c>
      <c r="AA381" s="77">
        <v>1</v>
      </c>
      <c r="AB381" s="19" t="s">
        <v>1441</v>
      </c>
    </row>
    <row r="382" spans="1:28" s="124" customFormat="1" ht="60" customHeight="1">
      <c r="A382" s="30">
        <v>270</v>
      </c>
      <c r="B382" s="35" t="s">
        <v>377</v>
      </c>
      <c r="C382" s="35" t="s">
        <v>423</v>
      </c>
      <c r="D382" s="35" t="s">
        <v>423</v>
      </c>
      <c r="E382" s="35" t="s">
        <v>106</v>
      </c>
      <c r="F382" s="35" t="s">
        <v>424</v>
      </c>
      <c r="G382" s="35" t="s">
        <v>48</v>
      </c>
      <c r="H382" s="35" t="s">
        <v>49</v>
      </c>
      <c r="I382" s="35" t="s">
        <v>50</v>
      </c>
      <c r="J382" s="35" t="s">
        <v>50</v>
      </c>
      <c r="K382" s="30" t="s">
        <v>51</v>
      </c>
      <c r="L382" s="51">
        <v>0</v>
      </c>
      <c r="M382" s="30">
        <v>0</v>
      </c>
      <c r="N382" s="30">
        <v>0</v>
      </c>
      <c r="O382" s="75"/>
      <c r="P382" s="75"/>
      <c r="Q382" s="78"/>
      <c r="R382" s="126" t="s">
        <v>425</v>
      </c>
      <c r="S382" s="35" t="s">
        <v>429</v>
      </c>
      <c r="T382" s="35"/>
      <c r="U382" s="137"/>
      <c r="V382" s="137"/>
      <c r="W382" s="35"/>
      <c r="X382" s="35"/>
      <c r="Y382" s="35"/>
      <c r="Z382" s="128"/>
      <c r="AA382" s="128"/>
      <c r="AB382" s="19"/>
    </row>
    <row r="383" spans="1:28" s="124" customFormat="1" ht="72.75" customHeight="1">
      <c r="A383" s="30">
        <v>271</v>
      </c>
      <c r="B383" s="35" t="s">
        <v>377</v>
      </c>
      <c r="C383" s="35" t="s">
        <v>423</v>
      </c>
      <c r="D383" s="35" t="s">
        <v>423</v>
      </c>
      <c r="E383" s="35" t="s">
        <v>106</v>
      </c>
      <c r="F383" s="35" t="s">
        <v>424</v>
      </c>
      <c r="G383" s="35" t="s">
        <v>48</v>
      </c>
      <c r="H383" s="35" t="s">
        <v>49</v>
      </c>
      <c r="I383" s="35" t="s">
        <v>50</v>
      </c>
      <c r="J383" s="35" t="s">
        <v>50</v>
      </c>
      <c r="K383" s="30" t="s">
        <v>51</v>
      </c>
      <c r="L383" s="51">
        <v>0</v>
      </c>
      <c r="M383" s="30">
        <v>0</v>
      </c>
      <c r="N383" s="30">
        <v>0</v>
      </c>
      <c r="O383" s="75"/>
      <c r="P383" s="75"/>
      <c r="Q383" s="78"/>
      <c r="R383" s="126" t="s">
        <v>425</v>
      </c>
      <c r="S383" s="35" t="s">
        <v>429</v>
      </c>
      <c r="T383" s="35"/>
      <c r="U383" s="137"/>
      <c r="V383" s="137"/>
      <c r="W383" s="35"/>
      <c r="X383" s="35"/>
      <c r="Y383" s="35"/>
      <c r="Z383" s="128"/>
      <c r="AA383" s="128"/>
      <c r="AB383" s="19"/>
    </row>
    <row r="384" spans="1:28" s="124" customFormat="1" ht="72.75" customHeight="1">
      <c r="A384" s="30">
        <v>272</v>
      </c>
      <c r="B384" s="35" t="s">
        <v>377</v>
      </c>
      <c r="C384" s="35" t="s">
        <v>423</v>
      </c>
      <c r="D384" s="35" t="s">
        <v>423</v>
      </c>
      <c r="E384" s="35" t="s">
        <v>106</v>
      </c>
      <c r="F384" s="35" t="s">
        <v>424</v>
      </c>
      <c r="G384" s="35" t="s">
        <v>48</v>
      </c>
      <c r="H384" s="35" t="s">
        <v>49</v>
      </c>
      <c r="I384" s="35" t="s">
        <v>50</v>
      </c>
      <c r="J384" s="35" t="s">
        <v>50</v>
      </c>
      <c r="K384" s="30" t="s">
        <v>51</v>
      </c>
      <c r="L384" s="51">
        <v>0</v>
      </c>
      <c r="M384" s="30">
        <v>0</v>
      </c>
      <c r="N384" s="30">
        <v>0</v>
      </c>
      <c r="O384" s="75"/>
      <c r="P384" s="75"/>
      <c r="Q384" s="78"/>
      <c r="R384" s="126" t="s">
        <v>425</v>
      </c>
      <c r="S384" s="35" t="s">
        <v>429</v>
      </c>
      <c r="T384" s="35"/>
      <c r="U384" s="137"/>
      <c r="V384" s="137"/>
      <c r="W384" s="35"/>
      <c r="X384" s="35"/>
      <c r="Y384" s="35"/>
      <c r="Z384" s="128"/>
      <c r="AA384" s="128"/>
      <c r="AB384" s="19"/>
    </row>
    <row r="385" spans="1:28" s="124" customFormat="1" ht="153.75" customHeight="1">
      <c r="A385" s="30">
        <v>273</v>
      </c>
      <c r="B385" s="35" t="s">
        <v>377</v>
      </c>
      <c r="C385" s="35" t="s">
        <v>423</v>
      </c>
      <c r="D385" s="35" t="s">
        <v>423</v>
      </c>
      <c r="E385" s="35" t="s">
        <v>106</v>
      </c>
      <c r="F385" s="126" t="s">
        <v>156</v>
      </c>
      <c r="G385" s="35" t="s">
        <v>48</v>
      </c>
      <c r="H385" s="35" t="s">
        <v>49</v>
      </c>
      <c r="I385" s="35" t="s">
        <v>50</v>
      </c>
      <c r="J385" s="35" t="s">
        <v>50</v>
      </c>
      <c r="K385" s="30" t="s">
        <v>51</v>
      </c>
      <c r="L385" s="51">
        <v>0</v>
      </c>
      <c r="M385" s="30">
        <v>0</v>
      </c>
      <c r="N385" s="30">
        <v>0</v>
      </c>
      <c r="O385" s="344"/>
      <c r="P385" s="77"/>
      <c r="Q385" s="78"/>
      <c r="R385" s="126" t="s">
        <v>431</v>
      </c>
      <c r="S385" s="122" t="s">
        <v>432</v>
      </c>
      <c r="T385" s="35" t="s">
        <v>286</v>
      </c>
      <c r="U385" s="137">
        <v>0</v>
      </c>
      <c r="V385" s="127">
        <v>1</v>
      </c>
      <c r="W385" s="35" t="s">
        <v>427</v>
      </c>
      <c r="X385" s="122" t="s">
        <v>433</v>
      </c>
      <c r="Y385" s="35" t="s">
        <v>55</v>
      </c>
      <c r="Z385" s="72">
        <v>1</v>
      </c>
      <c r="AA385" s="77">
        <v>1</v>
      </c>
      <c r="AB385" s="19" t="s">
        <v>1442</v>
      </c>
    </row>
    <row r="386" spans="1:28" s="124" customFormat="1" ht="53.25" customHeight="1">
      <c r="A386" s="30">
        <v>274</v>
      </c>
      <c r="B386" s="35" t="s">
        <v>377</v>
      </c>
      <c r="C386" s="35" t="s">
        <v>423</v>
      </c>
      <c r="D386" s="35" t="s">
        <v>423</v>
      </c>
      <c r="E386" s="35" t="s">
        <v>106</v>
      </c>
      <c r="F386" s="126" t="s">
        <v>156</v>
      </c>
      <c r="G386" s="35" t="s">
        <v>48</v>
      </c>
      <c r="H386" s="35" t="s">
        <v>49</v>
      </c>
      <c r="I386" s="35" t="s">
        <v>50</v>
      </c>
      <c r="J386" s="35" t="s">
        <v>50</v>
      </c>
      <c r="K386" s="30" t="s">
        <v>51</v>
      </c>
      <c r="L386" s="51">
        <v>0</v>
      </c>
      <c r="M386" s="30">
        <v>0</v>
      </c>
      <c r="N386" s="30">
        <v>0</v>
      </c>
      <c r="O386" s="75"/>
      <c r="P386" s="75"/>
      <c r="Q386" s="78"/>
      <c r="R386" s="126" t="s">
        <v>425</v>
      </c>
      <c r="S386" s="122" t="s">
        <v>432</v>
      </c>
      <c r="T386" s="35"/>
      <c r="U386" s="137"/>
      <c r="V386" s="137"/>
      <c r="W386" s="35"/>
      <c r="X386" s="35"/>
      <c r="Y386" s="35"/>
      <c r="Z386" s="128"/>
      <c r="AA386" s="128"/>
      <c r="AB386" s="19"/>
    </row>
    <row r="387" spans="1:28" s="124" customFormat="1" ht="53.25" customHeight="1">
      <c r="A387" s="30">
        <v>275</v>
      </c>
      <c r="B387" s="35" t="s">
        <v>377</v>
      </c>
      <c r="C387" s="35" t="s">
        <v>423</v>
      </c>
      <c r="D387" s="35" t="s">
        <v>423</v>
      </c>
      <c r="E387" s="35" t="s">
        <v>106</v>
      </c>
      <c r="F387" s="126" t="s">
        <v>156</v>
      </c>
      <c r="G387" s="35" t="s">
        <v>48</v>
      </c>
      <c r="H387" s="35" t="s">
        <v>49</v>
      </c>
      <c r="I387" s="35" t="s">
        <v>50</v>
      </c>
      <c r="J387" s="35" t="s">
        <v>50</v>
      </c>
      <c r="K387" s="30" t="s">
        <v>51</v>
      </c>
      <c r="L387" s="51">
        <v>0</v>
      </c>
      <c r="M387" s="30">
        <v>0</v>
      </c>
      <c r="N387" s="30">
        <v>0</v>
      </c>
      <c r="O387" s="75"/>
      <c r="P387" s="75"/>
      <c r="Q387" s="78"/>
      <c r="R387" s="126" t="s">
        <v>425</v>
      </c>
      <c r="S387" s="122" t="s">
        <v>432</v>
      </c>
      <c r="T387" s="35"/>
      <c r="U387" s="137"/>
      <c r="V387" s="137"/>
      <c r="W387" s="35"/>
      <c r="X387" s="35"/>
      <c r="Y387" s="35"/>
      <c r="Z387" s="128"/>
      <c r="AA387" s="128"/>
      <c r="AB387" s="19"/>
    </row>
    <row r="388" spans="1:28" s="124" customFormat="1" ht="210.75" customHeight="1">
      <c r="A388" s="30">
        <v>276</v>
      </c>
      <c r="B388" s="35" t="s">
        <v>377</v>
      </c>
      <c r="C388" s="35" t="s">
        <v>423</v>
      </c>
      <c r="D388" s="35" t="s">
        <v>423</v>
      </c>
      <c r="E388" s="35" t="s">
        <v>106</v>
      </c>
      <c r="F388" s="126" t="s">
        <v>424</v>
      </c>
      <c r="G388" s="35" t="s">
        <v>48</v>
      </c>
      <c r="H388" s="35" t="s">
        <v>49</v>
      </c>
      <c r="I388" s="35" t="s">
        <v>50</v>
      </c>
      <c r="J388" s="35" t="s">
        <v>50</v>
      </c>
      <c r="K388" s="30" t="s">
        <v>51</v>
      </c>
      <c r="L388" s="51">
        <v>0</v>
      </c>
      <c r="M388" s="30">
        <v>0</v>
      </c>
      <c r="N388" s="30">
        <v>0</v>
      </c>
      <c r="O388" s="344"/>
      <c r="P388" s="77"/>
      <c r="Q388" s="78"/>
      <c r="R388" s="126" t="s">
        <v>431</v>
      </c>
      <c r="S388" s="35" t="s">
        <v>434</v>
      </c>
      <c r="T388" s="35" t="s">
        <v>286</v>
      </c>
      <c r="U388" s="137">
        <v>0</v>
      </c>
      <c r="V388" s="127">
        <v>0.9</v>
      </c>
      <c r="W388" s="35" t="s">
        <v>427</v>
      </c>
      <c r="X388" s="122" t="s">
        <v>435</v>
      </c>
      <c r="Y388" s="35" t="s">
        <v>55</v>
      </c>
      <c r="Z388" s="72">
        <v>1</v>
      </c>
      <c r="AA388" s="77">
        <v>1.1111111111111112</v>
      </c>
      <c r="AB388" s="19" t="s">
        <v>1443</v>
      </c>
    </row>
    <row r="389" spans="1:28" s="124" customFormat="1" ht="120" customHeight="1">
      <c r="A389" s="30">
        <v>277</v>
      </c>
      <c r="B389" s="35" t="s">
        <v>377</v>
      </c>
      <c r="C389" s="35" t="s">
        <v>423</v>
      </c>
      <c r="D389" s="35" t="s">
        <v>423</v>
      </c>
      <c r="E389" s="35" t="s">
        <v>106</v>
      </c>
      <c r="F389" s="126" t="s">
        <v>424</v>
      </c>
      <c r="G389" s="35" t="s">
        <v>48</v>
      </c>
      <c r="H389" s="35" t="s">
        <v>49</v>
      </c>
      <c r="I389" s="35" t="s">
        <v>50</v>
      </c>
      <c r="J389" s="35" t="s">
        <v>50</v>
      </c>
      <c r="K389" s="30" t="s">
        <v>51</v>
      </c>
      <c r="L389" s="51">
        <v>0</v>
      </c>
      <c r="M389" s="30">
        <v>0</v>
      </c>
      <c r="N389" s="30">
        <v>0</v>
      </c>
      <c r="O389" s="344"/>
      <c r="P389" s="77"/>
      <c r="Q389" s="78"/>
      <c r="R389" s="126" t="s">
        <v>431</v>
      </c>
      <c r="S389" s="35" t="s">
        <v>436</v>
      </c>
      <c r="T389" s="35" t="s">
        <v>286</v>
      </c>
      <c r="U389" s="137">
        <v>0</v>
      </c>
      <c r="V389" s="153">
        <v>3.8</v>
      </c>
      <c r="W389" s="35" t="s">
        <v>427</v>
      </c>
      <c r="X389" s="35" t="s">
        <v>428</v>
      </c>
      <c r="Y389" s="35" t="s">
        <v>55</v>
      </c>
      <c r="Z389" s="72">
        <v>5</v>
      </c>
      <c r="AA389" s="77">
        <v>1</v>
      </c>
      <c r="AB389" s="19" t="s">
        <v>1444</v>
      </c>
    </row>
    <row r="390" spans="1:28" s="124" customFormat="1" ht="135.75" customHeight="1">
      <c r="A390" s="30">
        <v>278</v>
      </c>
      <c r="B390" s="35" t="s">
        <v>377</v>
      </c>
      <c r="C390" s="35" t="s">
        <v>423</v>
      </c>
      <c r="D390" s="35" t="s">
        <v>423</v>
      </c>
      <c r="E390" s="35" t="s">
        <v>106</v>
      </c>
      <c r="F390" s="35" t="s">
        <v>128</v>
      </c>
      <c r="G390" s="35" t="s">
        <v>48</v>
      </c>
      <c r="H390" s="35" t="s">
        <v>49</v>
      </c>
      <c r="I390" s="35" t="s">
        <v>50</v>
      </c>
      <c r="J390" s="35" t="s">
        <v>50</v>
      </c>
      <c r="K390" s="30" t="s">
        <v>51</v>
      </c>
      <c r="L390" s="51">
        <v>0</v>
      </c>
      <c r="M390" s="30">
        <v>0</v>
      </c>
      <c r="N390" s="30">
        <v>0</v>
      </c>
      <c r="O390" s="344"/>
      <c r="P390" s="77"/>
      <c r="Q390" s="78"/>
      <c r="R390" s="35" t="s">
        <v>437</v>
      </c>
      <c r="S390" s="35" t="s">
        <v>438</v>
      </c>
      <c r="T390" s="35" t="s">
        <v>286</v>
      </c>
      <c r="U390" s="137">
        <v>0</v>
      </c>
      <c r="V390" s="127">
        <v>1</v>
      </c>
      <c r="W390" s="35" t="s">
        <v>427</v>
      </c>
      <c r="X390" s="35" t="s">
        <v>439</v>
      </c>
      <c r="Y390" s="35" t="s">
        <v>55</v>
      </c>
      <c r="Z390" s="72">
        <v>1</v>
      </c>
      <c r="AA390" s="77">
        <v>1</v>
      </c>
      <c r="AB390" s="19" t="s">
        <v>1445</v>
      </c>
    </row>
    <row r="391" spans="1:28" s="124" customFormat="1" ht="53.25" customHeight="1">
      <c r="A391" s="30">
        <v>279</v>
      </c>
      <c r="B391" s="35" t="s">
        <v>377</v>
      </c>
      <c r="C391" s="35" t="s">
        <v>423</v>
      </c>
      <c r="D391" s="35" t="s">
        <v>423</v>
      </c>
      <c r="E391" s="35" t="s">
        <v>106</v>
      </c>
      <c r="F391" s="126" t="s">
        <v>128</v>
      </c>
      <c r="G391" s="35" t="s">
        <v>48</v>
      </c>
      <c r="H391" s="35" t="s">
        <v>49</v>
      </c>
      <c r="I391" s="35" t="s">
        <v>50</v>
      </c>
      <c r="J391" s="35" t="s">
        <v>50</v>
      </c>
      <c r="K391" s="30" t="s">
        <v>51</v>
      </c>
      <c r="L391" s="51">
        <v>0</v>
      </c>
      <c r="M391" s="30">
        <v>0</v>
      </c>
      <c r="N391" s="30">
        <v>0</v>
      </c>
      <c r="O391" s="76"/>
      <c r="P391" s="369"/>
      <c r="Q391" s="78"/>
      <c r="R391" s="126" t="s">
        <v>431</v>
      </c>
      <c r="S391" s="35" t="s">
        <v>438</v>
      </c>
      <c r="T391" s="35"/>
      <c r="U391" s="137"/>
      <c r="V391" s="137"/>
      <c r="W391" s="35"/>
      <c r="X391" s="35"/>
      <c r="Y391" s="35"/>
      <c r="Z391" s="146"/>
      <c r="AA391" s="370"/>
      <c r="AB391" s="19"/>
    </row>
    <row r="392" spans="1:28" s="124" customFormat="1" ht="53.25" customHeight="1">
      <c r="A392" s="51" t="s">
        <v>440</v>
      </c>
      <c r="B392" s="35" t="s">
        <v>377</v>
      </c>
      <c r="C392" s="35" t="s">
        <v>423</v>
      </c>
      <c r="D392" s="35" t="s">
        <v>423</v>
      </c>
      <c r="E392" s="35" t="s">
        <v>106</v>
      </c>
      <c r="F392" s="126" t="s">
        <v>128</v>
      </c>
      <c r="G392" s="35" t="s">
        <v>48</v>
      </c>
      <c r="H392" s="35" t="s">
        <v>49</v>
      </c>
      <c r="I392" s="35" t="s">
        <v>50</v>
      </c>
      <c r="J392" s="35" t="s">
        <v>50</v>
      </c>
      <c r="K392" s="30" t="s">
        <v>51</v>
      </c>
      <c r="L392" s="51">
        <v>0</v>
      </c>
      <c r="M392" s="30">
        <v>0</v>
      </c>
      <c r="N392" s="30">
        <v>0</v>
      </c>
      <c r="O392" s="75"/>
      <c r="P392" s="369"/>
      <c r="Q392" s="78"/>
      <c r="R392" s="126" t="s">
        <v>431</v>
      </c>
      <c r="S392" s="35" t="s">
        <v>438</v>
      </c>
      <c r="T392" s="35"/>
      <c r="U392" s="137"/>
      <c r="V392" s="137"/>
      <c r="W392" s="35"/>
      <c r="X392" s="35"/>
      <c r="Y392" s="35"/>
      <c r="Z392" s="128"/>
      <c r="AA392" s="370"/>
      <c r="AB392" s="19"/>
    </row>
    <row r="393" spans="1:28" s="124" customFormat="1" ht="53.25" customHeight="1">
      <c r="A393" s="30">
        <v>280</v>
      </c>
      <c r="B393" s="35" t="s">
        <v>377</v>
      </c>
      <c r="C393" s="35" t="s">
        <v>423</v>
      </c>
      <c r="D393" s="35" t="s">
        <v>423</v>
      </c>
      <c r="E393" s="35" t="s">
        <v>106</v>
      </c>
      <c r="F393" s="126" t="s">
        <v>128</v>
      </c>
      <c r="G393" s="35" t="s">
        <v>48</v>
      </c>
      <c r="H393" s="35" t="s">
        <v>49</v>
      </c>
      <c r="I393" s="35" t="s">
        <v>50</v>
      </c>
      <c r="J393" s="35" t="s">
        <v>50</v>
      </c>
      <c r="K393" s="30" t="s">
        <v>51</v>
      </c>
      <c r="L393" s="51">
        <v>0</v>
      </c>
      <c r="M393" s="30">
        <v>0</v>
      </c>
      <c r="N393" s="30">
        <v>0</v>
      </c>
      <c r="O393" s="75"/>
      <c r="P393" s="75"/>
      <c r="Q393" s="78"/>
      <c r="R393" s="126" t="s">
        <v>431</v>
      </c>
      <c r="S393" s="35" t="s">
        <v>438</v>
      </c>
      <c r="T393" s="35"/>
      <c r="U393" s="137"/>
      <c r="V393" s="137"/>
      <c r="W393" s="35"/>
      <c r="X393" s="35"/>
      <c r="Y393" s="35"/>
      <c r="Z393" s="128"/>
      <c r="AA393" s="128"/>
      <c r="AB393" s="19"/>
    </row>
    <row r="394" spans="1:28" s="124" customFormat="1" ht="105.75" customHeight="1">
      <c r="A394" s="30">
        <v>281</v>
      </c>
      <c r="B394" s="35" t="s">
        <v>377</v>
      </c>
      <c r="C394" s="35" t="s">
        <v>423</v>
      </c>
      <c r="D394" s="35" t="s">
        <v>423</v>
      </c>
      <c r="E394" s="35" t="s">
        <v>106</v>
      </c>
      <c r="F394" s="35" t="s">
        <v>128</v>
      </c>
      <c r="G394" s="35" t="s">
        <v>48</v>
      </c>
      <c r="H394" s="35" t="s">
        <v>49</v>
      </c>
      <c r="I394" s="35" t="s">
        <v>50</v>
      </c>
      <c r="J394" s="35" t="s">
        <v>50</v>
      </c>
      <c r="K394" s="30" t="s">
        <v>51</v>
      </c>
      <c r="L394" s="51">
        <v>0</v>
      </c>
      <c r="M394" s="30">
        <v>0</v>
      </c>
      <c r="N394" s="30">
        <v>0</v>
      </c>
      <c r="O394" s="344"/>
      <c r="P394" s="77"/>
      <c r="Q394" s="78"/>
      <c r="R394" s="35" t="s">
        <v>441</v>
      </c>
      <c r="S394" s="35" t="s">
        <v>442</v>
      </c>
      <c r="T394" s="35" t="s">
        <v>286</v>
      </c>
      <c r="U394" s="137">
        <v>0</v>
      </c>
      <c r="V394" s="127">
        <v>1</v>
      </c>
      <c r="W394" s="35" t="s">
        <v>427</v>
      </c>
      <c r="X394" s="35" t="s">
        <v>443</v>
      </c>
      <c r="Y394" s="35" t="s">
        <v>55</v>
      </c>
      <c r="Z394" s="72">
        <v>1</v>
      </c>
      <c r="AA394" s="77">
        <v>1</v>
      </c>
      <c r="AB394" s="19" t="s">
        <v>1446</v>
      </c>
    </row>
    <row r="395" spans="1:28" s="124" customFormat="1" ht="53.25" customHeight="1">
      <c r="A395" s="30">
        <v>282</v>
      </c>
      <c r="B395" s="35" t="s">
        <v>377</v>
      </c>
      <c r="C395" s="35" t="s">
        <v>423</v>
      </c>
      <c r="D395" s="35" t="s">
        <v>423</v>
      </c>
      <c r="E395" s="35" t="s">
        <v>137</v>
      </c>
      <c r="F395" s="35" t="s">
        <v>128</v>
      </c>
      <c r="G395" s="35" t="s">
        <v>48</v>
      </c>
      <c r="H395" s="35" t="s">
        <v>49</v>
      </c>
      <c r="I395" s="35" t="s">
        <v>50</v>
      </c>
      <c r="J395" s="35" t="s">
        <v>50</v>
      </c>
      <c r="K395" s="30" t="s">
        <v>51</v>
      </c>
      <c r="L395" s="51">
        <v>0</v>
      </c>
      <c r="M395" s="30">
        <v>0</v>
      </c>
      <c r="N395" s="30">
        <v>0</v>
      </c>
      <c r="O395" s="75"/>
      <c r="P395" s="75"/>
      <c r="Q395" s="78"/>
      <c r="R395" s="35" t="s">
        <v>441</v>
      </c>
      <c r="S395" s="35" t="s">
        <v>442</v>
      </c>
      <c r="T395" s="35"/>
      <c r="U395" s="137"/>
      <c r="V395" s="137"/>
      <c r="W395" s="35"/>
      <c r="X395" s="35"/>
      <c r="Y395" s="35"/>
      <c r="Z395" s="128"/>
      <c r="AA395" s="128"/>
      <c r="AB395" s="19"/>
    </row>
    <row r="396" spans="1:28" s="124" customFormat="1" ht="53.25" customHeight="1">
      <c r="A396" s="30">
        <v>283</v>
      </c>
      <c r="B396" s="35" t="s">
        <v>377</v>
      </c>
      <c r="C396" s="35" t="s">
        <v>423</v>
      </c>
      <c r="D396" s="35" t="s">
        <v>423</v>
      </c>
      <c r="E396" s="35" t="s">
        <v>46</v>
      </c>
      <c r="F396" s="35" t="s">
        <v>128</v>
      </c>
      <c r="G396" s="35" t="s">
        <v>48</v>
      </c>
      <c r="H396" s="35" t="s">
        <v>49</v>
      </c>
      <c r="I396" s="35" t="s">
        <v>50</v>
      </c>
      <c r="J396" s="35" t="s">
        <v>50</v>
      </c>
      <c r="K396" s="30" t="s">
        <v>51</v>
      </c>
      <c r="L396" s="51">
        <v>0</v>
      </c>
      <c r="M396" s="30">
        <v>0</v>
      </c>
      <c r="N396" s="30">
        <v>0</v>
      </c>
      <c r="O396" s="75"/>
      <c r="P396" s="75"/>
      <c r="Q396" s="78"/>
      <c r="R396" s="35" t="s">
        <v>441</v>
      </c>
      <c r="S396" s="35" t="s">
        <v>442</v>
      </c>
      <c r="T396" s="35"/>
      <c r="U396" s="137"/>
      <c r="V396" s="137"/>
      <c r="W396" s="35"/>
      <c r="X396" s="35"/>
      <c r="Y396" s="35"/>
      <c r="Z396" s="128"/>
      <c r="AA396" s="128"/>
      <c r="AB396" s="19"/>
    </row>
    <row r="397" spans="1:28" s="124" customFormat="1" ht="53.25" customHeight="1">
      <c r="A397" s="30">
        <v>284</v>
      </c>
      <c r="B397" s="35" t="s">
        <v>377</v>
      </c>
      <c r="C397" s="35" t="s">
        <v>423</v>
      </c>
      <c r="D397" s="35" t="s">
        <v>423</v>
      </c>
      <c r="E397" s="35" t="s">
        <v>106</v>
      </c>
      <c r="F397" s="35" t="s">
        <v>128</v>
      </c>
      <c r="G397" s="35" t="s">
        <v>48</v>
      </c>
      <c r="H397" s="35" t="s">
        <v>49</v>
      </c>
      <c r="I397" s="35" t="s">
        <v>50</v>
      </c>
      <c r="J397" s="35" t="s">
        <v>50</v>
      </c>
      <c r="K397" s="30" t="s">
        <v>51</v>
      </c>
      <c r="L397" s="51">
        <v>0</v>
      </c>
      <c r="M397" s="30">
        <v>0</v>
      </c>
      <c r="N397" s="30">
        <v>0</v>
      </c>
      <c r="O397" s="75"/>
      <c r="P397" s="75"/>
      <c r="Q397" s="78"/>
      <c r="R397" s="35" t="s">
        <v>437</v>
      </c>
      <c r="S397" s="35" t="s">
        <v>442</v>
      </c>
      <c r="T397" s="35"/>
      <c r="U397" s="137"/>
      <c r="V397" s="137"/>
      <c r="W397" s="35"/>
      <c r="X397" s="35"/>
      <c r="Y397" s="35"/>
      <c r="Z397" s="128"/>
      <c r="AA397" s="128"/>
      <c r="AB397" s="19"/>
    </row>
    <row r="398" spans="1:28" s="124" customFormat="1" ht="53.25" customHeight="1">
      <c r="A398" s="30">
        <v>285</v>
      </c>
      <c r="B398" s="35" t="s">
        <v>377</v>
      </c>
      <c r="C398" s="35" t="s">
        <v>423</v>
      </c>
      <c r="D398" s="35" t="s">
        <v>423</v>
      </c>
      <c r="E398" s="35" t="s">
        <v>106</v>
      </c>
      <c r="F398" s="35" t="s">
        <v>128</v>
      </c>
      <c r="G398" s="35" t="s">
        <v>48</v>
      </c>
      <c r="H398" s="35" t="s">
        <v>49</v>
      </c>
      <c r="I398" s="35" t="s">
        <v>50</v>
      </c>
      <c r="J398" s="35" t="s">
        <v>50</v>
      </c>
      <c r="K398" s="30" t="s">
        <v>51</v>
      </c>
      <c r="L398" s="51">
        <v>0</v>
      </c>
      <c r="M398" s="30">
        <v>0</v>
      </c>
      <c r="N398" s="30">
        <v>0</v>
      </c>
      <c r="O398" s="75"/>
      <c r="P398" s="75"/>
      <c r="Q398" s="78"/>
      <c r="R398" s="35" t="s">
        <v>437</v>
      </c>
      <c r="S398" s="35" t="s">
        <v>442</v>
      </c>
      <c r="T398" s="35"/>
      <c r="U398" s="137"/>
      <c r="V398" s="137"/>
      <c r="W398" s="35"/>
      <c r="X398" s="35"/>
      <c r="Y398" s="35"/>
      <c r="Z398" s="128"/>
      <c r="AA398" s="128"/>
      <c r="AB398" s="19"/>
    </row>
    <row r="399" spans="1:28" s="124" customFormat="1" ht="53.25" customHeight="1">
      <c r="A399" s="30">
        <v>286</v>
      </c>
      <c r="B399" s="35" t="s">
        <v>377</v>
      </c>
      <c r="C399" s="35" t="s">
        <v>423</v>
      </c>
      <c r="D399" s="35" t="s">
        <v>423</v>
      </c>
      <c r="E399" s="35" t="s">
        <v>106</v>
      </c>
      <c r="F399" s="35" t="s">
        <v>128</v>
      </c>
      <c r="G399" s="35" t="s">
        <v>48</v>
      </c>
      <c r="H399" s="35" t="s">
        <v>49</v>
      </c>
      <c r="I399" s="35" t="s">
        <v>50</v>
      </c>
      <c r="J399" s="35" t="s">
        <v>50</v>
      </c>
      <c r="K399" s="30" t="s">
        <v>51</v>
      </c>
      <c r="L399" s="51">
        <v>0</v>
      </c>
      <c r="M399" s="30">
        <v>0</v>
      </c>
      <c r="N399" s="30">
        <v>0</v>
      </c>
      <c r="O399" s="75"/>
      <c r="P399" s="75"/>
      <c r="Q399" s="78"/>
      <c r="R399" s="35" t="s">
        <v>437</v>
      </c>
      <c r="S399" s="35" t="s">
        <v>442</v>
      </c>
      <c r="T399" s="35"/>
      <c r="U399" s="137"/>
      <c r="V399" s="137"/>
      <c r="W399" s="35"/>
      <c r="X399" s="35"/>
      <c r="Y399" s="35"/>
      <c r="Z399" s="128"/>
      <c r="AA399" s="128"/>
      <c r="AB399" s="19"/>
    </row>
    <row r="400" spans="1:28" s="124" customFormat="1" ht="53.25" customHeight="1">
      <c r="A400" s="30">
        <v>287</v>
      </c>
      <c r="B400" s="35" t="s">
        <v>377</v>
      </c>
      <c r="C400" s="35" t="s">
        <v>423</v>
      </c>
      <c r="D400" s="35" t="s">
        <v>423</v>
      </c>
      <c r="E400" s="35" t="s">
        <v>106</v>
      </c>
      <c r="F400" s="35" t="s">
        <v>128</v>
      </c>
      <c r="G400" s="35" t="s">
        <v>48</v>
      </c>
      <c r="H400" s="35" t="s">
        <v>49</v>
      </c>
      <c r="I400" s="35" t="s">
        <v>50</v>
      </c>
      <c r="J400" s="35" t="s">
        <v>50</v>
      </c>
      <c r="K400" s="30" t="s">
        <v>51</v>
      </c>
      <c r="L400" s="51">
        <v>0</v>
      </c>
      <c r="M400" s="30">
        <v>0</v>
      </c>
      <c r="N400" s="30">
        <v>0</v>
      </c>
      <c r="O400" s="75"/>
      <c r="P400" s="75"/>
      <c r="Q400" s="78"/>
      <c r="R400" s="35" t="s">
        <v>437</v>
      </c>
      <c r="S400" s="35" t="s">
        <v>442</v>
      </c>
      <c r="T400" s="35"/>
      <c r="U400" s="137"/>
      <c r="V400" s="137"/>
      <c r="W400" s="35"/>
      <c r="X400" s="35"/>
      <c r="Y400" s="35"/>
      <c r="Z400" s="128"/>
      <c r="AA400" s="128"/>
      <c r="AB400" s="19"/>
    </row>
    <row r="401" spans="1:28" s="124" customFormat="1" ht="53.25" customHeight="1">
      <c r="A401" s="30">
        <v>288</v>
      </c>
      <c r="B401" s="35" t="s">
        <v>377</v>
      </c>
      <c r="C401" s="35" t="s">
        <v>423</v>
      </c>
      <c r="D401" s="35" t="s">
        <v>423</v>
      </c>
      <c r="E401" s="35" t="s">
        <v>106</v>
      </c>
      <c r="F401" s="35" t="s">
        <v>128</v>
      </c>
      <c r="G401" s="35" t="s">
        <v>48</v>
      </c>
      <c r="H401" s="35" t="s">
        <v>49</v>
      </c>
      <c r="I401" s="35" t="s">
        <v>50</v>
      </c>
      <c r="J401" s="35" t="s">
        <v>50</v>
      </c>
      <c r="K401" s="30" t="s">
        <v>51</v>
      </c>
      <c r="L401" s="51">
        <v>0</v>
      </c>
      <c r="M401" s="30">
        <v>0</v>
      </c>
      <c r="N401" s="30">
        <v>0</v>
      </c>
      <c r="O401" s="75"/>
      <c r="P401" s="75"/>
      <c r="Q401" s="78"/>
      <c r="R401" s="126" t="s">
        <v>425</v>
      </c>
      <c r="S401" s="35" t="s">
        <v>442</v>
      </c>
      <c r="T401" s="35"/>
      <c r="U401" s="137"/>
      <c r="V401" s="137"/>
      <c r="W401" s="35"/>
      <c r="X401" s="35"/>
      <c r="Y401" s="35"/>
      <c r="Z401" s="128"/>
      <c r="AA401" s="128"/>
      <c r="AB401" s="19"/>
    </row>
    <row r="402" spans="1:28" s="124" customFormat="1" ht="45.75" customHeight="1">
      <c r="A402" s="30">
        <v>289</v>
      </c>
      <c r="B402" s="35" t="s">
        <v>377</v>
      </c>
      <c r="C402" s="35" t="s">
        <v>423</v>
      </c>
      <c r="D402" s="35" t="s">
        <v>423</v>
      </c>
      <c r="E402" s="35" t="s">
        <v>106</v>
      </c>
      <c r="F402" s="35" t="s">
        <v>128</v>
      </c>
      <c r="G402" s="35" t="s">
        <v>48</v>
      </c>
      <c r="H402" s="35" t="s">
        <v>49</v>
      </c>
      <c r="I402" s="35" t="s">
        <v>50</v>
      </c>
      <c r="J402" s="35" t="s">
        <v>50</v>
      </c>
      <c r="K402" s="30" t="s">
        <v>51</v>
      </c>
      <c r="L402" s="51">
        <v>0</v>
      </c>
      <c r="M402" s="30">
        <v>0</v>
      </c>
      <c r="N402" s="30">
        <v>0</v>
      </c>
      <c r="O402" s="75"/>
      <c r="P402" s="75"/>
      <c r="Q402" s="78"/>
      <c r="R402" s="126" t="s">
        <v>425</v>
      </c>
      <c r="S402" s="35" t="s">
        <v>442</v>
      </c>
      <c r="T402" s="35"/>
      <c r="U402" s="137"/>
      <c r="V402" s="137"/>
      <c r="W402" s="35"/>
      <c r="X402" s="35"/>
      <c r="Y402" s="35"/>
      <c r="Z402" s="128"/>
      <c r="AA402" s="128"/>
      <c r="AB402" s="19"/>
    </row>
    <row r="403" spans="1:28" s="124" customFormat="1" ht="228.75" customHeight="1">
      <c r="A403" s="30">
        <v>290</v>
      </c>
      <c r="B403" s="35" t="s">
        <v>377</v>
      </c>
      <c r="C403" s="35" t="s">
        <v>444</v>
      </c>
      <c r="D403" s="35" t="s">
        <v>444</v>
      </c>
      <c r="E403" s="35" t="s">
        <v>445</v>
      </c>
      <c r="F403" s="35" t="s">
        <v>47</v>
      </c>
      <c r="G403" s="35" t="s">
        <v>48</v>
      </c>
      <c r="H403" s="35" t="s">
        <v>49</v>
      </c>
      <c r="I403" s="35" t="s">
        <v>50</v>
      </c>
      <c r="J403" s="35" t="s">
        <v>50</v>
      </c>
      <c r="K403" s="30" t="s">
        <v>51</v>
      </c>
      <c r="L403" s="51">
        <v>0</v>
      </c>
      <c r="M403" s="30">
        <v>0</v>
      </c>
      <c r="N403" s="30">
        <v>0</v>
      </c>
      <c r="O403" s="344"/>
      <c r="P403" s="77"/>
      <c r="Q403" s="78"/>
      <c r="R403" s="35" t="s">
        <v>51</v>
      </c>
      <c r="S403" s="35" t="s">
        <v>446</v>
      </c>
      <c r="T403" s="35" t="s">
        <v>327</v>
      </c>
      <c r="U403" s="137">
        <v>0</v>
      </c>
      <c r="V403" s="127">
        <v>0.95</v>
      </c>
      <c r="W403" s="35" t="s">
        <v>51</v>
      </c>
      <c r="X403" s="35" t="s">
        <v>447</v>
      </c>
      <c r="Y403" s="35" t="s">
        <v>55</v>
      </c>
      <c r="Z403" s="72">
        <v>0.99560000000000004</v>
      </c>
      <c r="AA403" s="77">
        <v>1.048</v>
      </c>
      <c r="AB403" s="19" t="s">
        <v>1447</v>
      </c>
    </row>
    <row r="404" spans="1:28" s="124" customFormat="1" ht="193.5" customHeight="1">
      <c r="A404" s="30">
        <v>291</v>
      </c>
      <c r="B404" s="35" t="s">
        <v>377</v>
      </c>
      <c r="C404" s="35" t="s">
        <v>444</v>
      </c>
      <c r="D404" s="35" t="s">
        <v>444</v>
      </c>
      <c r="E404" s="35" t="s">
        <v>137</v>
      </c>
      <c r="F404" s="35" t="s">
        <v>47</v>
      </c>
      <c r="G404" s="35" t="s">
        <v>48</v>
      </c>
      <c r="H404" s="35" t="s">
        <v>49</v>
      </c>
      <c r="I404" s="35" t="s">
        <v>50</v>
      </c>
      <c r="J404" s="35" t="s">
        <v>50</v>
      </c>
      <c r="K404" s="30" t="s">
        <v>51</v>
      </c>
      <c r="L404" s="51">
        <v>0</v>
      </c>
      <c r="M404" s="30">
        <v>0</v>
      </c>
      <c r="N404" s="30">
        <v>0</v>
      </c>
      <c r="O404" s="344"/>
      <c r="P404" s="77"/>
      <c r="Q404" s="78"/>
      <c r="R404" s="35" t="s">
        <v>51</v>
      </c>
      <c r="S404" s="35" t="s">
        <v>448</v>
      </c>
      <c r="T404" s="35" t="s">
        <v>327</v>
      </c>
      <c r="U404" s="137">
        <v>0</v>
      </c>
      <c r="V404" s="127">
        <v>1</v>
      </c>
      <c r="W404" s="35" t="s">
        <v>51</v>
      </c>
      <c r="X404" s="35" t="s">
        <v>449</v>
      </c>
      <c r="Y404" s="35" t="s">
        <v>55</v>
      </c>
      <c r="Z404" s="72">
        <v>0.97</v>
      </c>
      <c r="AA404" s="77">
        <v>0.97</v>
      </c>
      <c r="AB404" s="19" t="s">
        <v>1448</v>
      </c>
    </row>
    <row r="405" spans="1:28" s="124" customFormat="1" ht="60" customHeight="1">
      <c r="A405" s="30">
        <v>292</v>
      </c>
      <c r="B405" s="35" t="s">
        <v>377</v>
      </c>
      <c r="C405" s="35" t="s">
        <v>444</v>
      </c>
      <c r="D405" s="35" t="s">
        <v>444</v>
      </c>
      <c r="E405" s="35" t="s">
        <v>445</v>
      </c>
      <c r="F405" s="35" t="s">
        <v>47</v>
      </c>
      <c r="G405" s="35" t="s">
        <v>48</v>
      </c>
      <c r="H405" s="35" t="s">
        <v>49</v>
      </c>
      <c r="I405" s="35" t="s">
        <v>50</v>
      </c>
      <c r="J405" s="35" t="s">
        <v>50</v>
      </c>
      <c r="K405" s="30" t="s">
        <v>51</v>
      </c>
      <c r="L405" s="51">
        <v>0</v>
      </c>
      <c r="M405" s="30">
        <v>0</v>
      </c>
      <c r="N405" s="30">
        <v>0</v>
      </c>
      <c r="O405" s="145"/>
      <c r="P405" s="78"/>
      <c r="Q405" s="78"/>
      <c r="R405" s="35" t="s">
        <v>51</v>
      </c>
      <c r="S405" s="35"/>
      <c r="T405" s="35"/>
      <c r="U405" s="137"/>
      <c r="V405" s="137"/>
      <c r="W405" s="35"/>
      <c r="X405" s="35"/>
      <c r="Y405" s="35"/>
      <c r="Z405" s="129"/>
      <c r="AA405" s="19"/>
      <c r="AB405" s="19"/>
    </row>
    <row r="406" spans="1:28" s="124" customFormat="1" ht="60" customHeight="1">
      <c r="A406" s="30">
        <v>293</v>
      </c>
      <c r="B406" s="35" t="s">
        <v>377</v>
      </c>
      <c r="C406" s="35" t="s">
        <v>444</v>
      </c>
      <c r="D406" s="35" t="s">
        <v>444</v>
      </c>
      <c r="E406" s="35" t="s">
        <v>445</v>
      </c>
      <c r="F406" s="35" t="s">
        <v>47</v>
      </c>
      <c r="G406" s="35" t="s">
        <v>48</v>
      </c>
      <c r="H406" s="35" t="s">
        <v>49</v>
      </c>
      <c r="I406" s="35" t="s">
        <v>50</v>
      </c>
      <c r="J406" s="35" t="s">
        <v>50</v>
      </c>
      <c r="K406" s="30" t="s">
        <v>51</v>
      </c>
      <c r="L406" s="51">
        <v>0</v>
      </c>
      <c r="M406" s="30">
        <v>0</v>
      </c>
      <c r="N406" s="30">
        <v>0</v>
      </c>
      <c r="O406" s="145"/>
      <c r="P406" s="78"/>
      <c r="Q406" s="78"/>
      <c r="R406" s="35" t="s">
        <v>51</v>
      </c>
      <c r="S406" s="35"/>
      <c r="T406" s="35"/>
      <c r="U406" s="137"/>
      <c r="V406" s="137"/>
      <c r="W406" s="35"/>
      <c r="X406" s="35"/>
      <c r="Y406" s="35"/>
      <c r="Z406" s="129"/>
      <c r="AA406" s="19"/>
      <c r="AB406" s="19"/>
    </row>
    <row r="407" spans="1:28" s="124" customFormat="1" ht="24" customHeight="1">
      <c r="A407" s="30">
        <v>294</v>
      </c>
      <c r="B407" s="35" t="s">
        <v>377</v>
      </c>
      <c r="C407" s="35" t="s">
        <v>444</v>
      </c>
      <c r="D407" s="35" t="s">
        <v>444</v>
      </c>
      <c r="E407" s="35" t="s">
        <v>445</v>
      </c>
      <c r="F407" s="35" t="s">
        <v>47</v>
      </c>
      <c r="G407" s="35" t="s">
        <v>48</v>
      </c>
      <c r="H407" s="35" t="s">
        <v>49</v>
      </c>
      <c r="I407" s="35" t="s">
        <v>50</v>
      </c>
      <c r="J407" s="35" t="s">
        <v>50</v>
      </c>
      <c r="K407" s="30" t="s">
        <v>51</v>
      </c>
      <c r="L407" s="51">
        <v>0</v>
      </c>
      <c r="M407" s="30">
        <v>0</v>
      </c>
      <c r="N407" s="30">
        <v>0</v>
      </c>
      <c r="O407" s="145"/>
      <c r="P407" s="78"/>
      <c r="Q407" s="78"/>
      <c r="R407" s="35" t="s">
        <v>51</v>
      </c>
      <c r="S407" s="35"/>
      <c r="T407" s="35"/>
      <c r="U407" s="137"/>
      <c r="V407" s="137"/>
      <c r="W407" s="35"/>
      <c r="X407" s="35"/>
      <c r="Y407" s="35"/>
      <c r="Z407" s="129"/>
      <c r="AA407" s="19"/>
      <c r="AB407" s="19"/>
    </row>
    <row r="408" spans="1:28" s="124" customFormat="1" ht="169.5" customHeight="1">
      <c r="A408" s="30">
        <v>295</v>
      </c>
      <c r="B408" s="35" t="s">
        <v>377</v>
      </c>
      <c r="C408" s="35" t="s">
        <v>444</v>
      </c>
      <c r="D408" s="35" t="s">
        <v>444</v>
      </c>
      <c r="E408" s="35" t="s">
        <v>445</v>
      </c>
      <c r="F408" s="35" t="s">
        <v>128</v>
      </c>
      <c r="G408" s="35" t="s">
        <v>48</v>
      </c>
      <c r="H408" s="35" t="s">
        <v>49</v>
      </c>
      <c r="I408" s="35" t="s">
        <v>50</v>
      </c>
      <c r="J408" s="35" t="s">
        <v>50</v>
      </c>
      <c r="K408" s="30" t="s">
        <v>51</v>
      </c>
      <c r="L408" s="51">
        <v>0</v>
      </c>
      <c r="M408" s="30">
        <v>0</v>
      </c>
      <c r="N408" s="30">
        <v>0</v>
      </c>
      <c r="O408" s="371"/>
      <c r="P408" s="77"/>
      <c r="Q408" s="353"/>
      <c r="R408" s="35" t="s">
        <v>51</v>
      </c>
      <c r="S408" s="35" t="s">
        <v>450</v>
      </c>
      <c r="T408" s="35" t="s">
        <v>327</v>
      </c>
      <c r="U408" s="137">
        <v>0</v>
      </c>
      <c r="V408" s="127">
        <v>0.9</v>
      </c>
      <c r="W408" s="35" t="s">
        <v>51</v>
      </c>
      <c r="X408" s="35" t="s">
        <v>451</v>
      </c>
      <c r="Y408" s="35" t="s">
        <v>289</v>
      </c>
      <c r="Z408" s="155">
        <v>0.9</v>
      </c>
      <c r="AA408" s="77">
        <v>1</v>
      </c>
      <c r="AB408" s="16" t="s">
        <v>1449</v>
      </c>
    </row>
    <row r="409" spans="1:28" s="124" customFormat="1" ht="60" customHeight="1">
      <c r="A409" s="30">
        <v>296</v>
      </c>
      <c r="B409" s="35" t="s">
        <v>377</v>
      </c>
      <c r="C409" s="35" t="s">
        <v>444</v>
      </c>
      <c r="D409" s="35" t="s">
        <v>444</v>
      </c>
      <c r="E409" s="35" t="s">
        <v>445</v>
      </c>
      <c r="F409" s="35" t="s">
        <v>47</v>
      </c>
      <c r="G409" s="35" t="s">
        <v>48</v>
      </c>
      <c r="H409" s="35" t="s">
        <v>49</v>
      </c>
      <c r="I409" s="35" t="s">
        <v>50</v>
      </c>
      <c r="J409" s="35" t="s">
        <v>50</v>
      </c>
      <c r="K409" s="30" t="s">
        <v>51</v>
      </c>
      <c r="L409" s="51">
        <v>0</v>
      </c>
      <c r="M409" s="30">
        <v>0</v>
      </c>
      <c r="N409" s="30">
        <v>0</v>
      </c>
      <c r="O409" s="145"/>
      <c r="P409" s="78"/>
      <c r="Q409" s="78"/>
      <c r="R409" s="35" t="s">
        <v>51</v>
      </c>
      <c r="S409" s="35"/>
      <c r="T409" s="35"/>
      <c r="U409" s="137"/>
      <c r="V409" s="137"/>
      <c r="W409" s="35"/>
      <c r="X409" s="35"/>
      <c r="Y409" s="35"/>
      <c r="Z409" s="129"/>
      <c r="AA409" s="19"/>
      <c r="AB409" s="19"/>
    </row>
    <row r="410" spans="1:28" s="124" customFormat="1" ht="213.75" customHeight="1">
      <c r="A410" s="30">
        <v>297</v>
      </c>
      <c r="B410" s="35" t="s">
        <v>377</v>
      </c>
      <c r="C410" s="35" t="s">
        <v>444</v>
      </c>
      <c r="D410" s="35" t="s">
        <v>444</v>
      </c>
      <c r="E410" s="35" t="s">
        <v>445</v>
      </c>
      <c r="F410" s="35" t="s">
        <v>452</v>
      </c>
      <c r="G410" s="35" t="s">
        <v>48</v>
      </c>
      <c r="H410" s="35" t="s">
        <v>49</v>
      </c>
      <c r="I410" s="35" t="s">
        <v>50</v>
      </c>
      <c r="J410" s="35" t="s">
        <v>50</v>
      </c>
      <c r="K410" s="30" t="s">
        <v>51</v>
      </c>
      <c r="L410" s="51">
        <v>0</v>
      </c>
      <c r="M410" s="30">
        <v>0</v>
      </c>
      <c r="N410" s="30">
        <v>0</v>
      </c>
      <c r="O410" s="344"/>
      <c r="P410" s="77"/>
      <c r="Q410" s="78"/>
      <c r="R410" s="35" t="s">
        <v>51</v>
      </c>
      <c r="S410" s="35" t="s">
        <v>453</v>
      </c>
      <c r="T410" s="35" t="s">
        <v>327</v>
      </c>
      <c r="U410" s="137">
        <v>0</v>
      </c>
      <c r="V410" s="127">
        <v>1</v>
      </c>
      <c r="W410" s="35" t="s">
        <v>51</v>
      </c>
      <c r="X410" s="35" t="s">
        <v>454</v>
      </c>
      <c r="Y410" s="35" t="s">
        <v>455</v>
      </c>
      <c r="Z410" s="72">
        <v>1</v>
      </c>
      <c r="AA410" s="77">
        <v>1</v>
      </c>
      <c r="AB410" s="19" t="s">
        <v>1450</v>
      </c>
    </row>
    <row r="411" spans="1:28" s="124" customFormat="1" ht="60" customHeight="1">
      <c r="A411" s="30">
        <v>298</v>
      </c>
      <c r="B411" s="35" t="s">
        <v>377</v>
      </c>
      <c r="C411" s="35" t="s">
        <v>444</v>
      </c>
      <c r="D411" s="35" t="s">
        <v>444</v>
      </c>
      <c r="E411" s="35" t="s">
        <v>445</v>
      </c>
      <c r="F411" s="35" t="s">
        <v>452</v>
      </c>
      <c r="G411" s="35" t="s">
        <v>48</v>
      </c>
      <c r="H411" s="35" t="s">
        <v>49</v>
      </c>
      <c r="I411" s="35" t="s">
        <v>50</v>
      </c>
      <c r="J411" s="35" t="s">
        <v>50</v>
      </c>
      <c r="K411" s="30" t="s">
        <v>51</v>
      </c>
      <c r="L411" s="51">
        <v>0</v>
      </c>
      <c r="M411" s="30">
        <v>0</v>
      </c>
      <c r="N411" s="30">
        <v>0</v>
      </c>
      <c r="O411" s="145"/>
      <c r="P411" s="78"/>
      <c r="Q411" s="78"/>
      <c r="R411" s="35" t="s">
        <v>51</v>
      </c>
      <c r="S411" s="35"/>
      <c r="T411" s="35"/>
      <c r="U411" s="137"/>
      <c r="V411" s="137"/>
      <c r="W411" s="35"/>
      <c r="X411" s="35"/>
      <c r="Y411" s="35"/>
      <c r="Z411" s="129"/>
      <c r="AA411" s="19"/>
      <c r="AB411" s="19"/>
    </row>
    <row r="412" spans="1:28" s="124" customFormat="1" ht="183" customHeight="1">
      <c r="A412" s="30">
        <v>299</v>
      </c>
      <c r="B412" s="35" t="s">
        <v>377</v>
      </c>
      <c r="C412" s="35" t="s">
        <v>444</v>
      </c>
      <c r="D412" s="35" t="s">
        <v>444</v>
      </c>
      <c r="E412" s="35" t="s">
        <v>445</v>
      </c>
      <c r="F412" s="35" t="s">
        <v>128</v>
      </c>
      <c r="G412" s="35" t="s">
        <v>48</v>
      </c>
      <c r="H412" s="35" t="s">
        <v>49</v>
      </c>
      <c r="I412" s="35" t="s">
        <v>50</v>
      </c>
      <c r="J412" s="35" t="s">
        <v>50</v>
      </c>
      <c r="K412" s="30" t="s">
        <v>51</v>
      </c>
      <c r="L412" s="51">
        <v>0</v>
      </c>
      <c r="M412" s="30">
        <v>0</v>
      </c>
      <c r="N412" s="30">
        <v>0</v>
      </c>
      <c r="O412" s="344"/>
      <c r="P412" s="77"/>
      <c r="Q412" s="78"/>
      <c r="R412" s="35" t="s">
        <v>51</v>
      </c>
      <c r="S412" s="148" t="s">
        <v>456</v>
      </c>
      <c r="T412" s="35" t="s">
        <v>327</v>
      </c>
      <c r="U412" s="137">
        <v>0</v>
      </c>
      <c r="V412" s="127">
        <v>1</v>
      </c>
      <c r="W412" s="35" t="s">
        <v>51</v>
      </c>
      <c r="X412" s="35" t="s">
        <v>457</v>
      </c>
      <c r="Y412" s="35" t="s">
        <v>455</v>
      </c>
      <c r="Z412" s="72">
        <v>0.99109999999999998</v>
      </c>
      <c r="AA412" s="77">
        <v>0.99109999999999998</v>
      </c>
      <c r="AB412" s="19" t="s">
        <v>1451</v>
      </c>
    </row>
    <row r="413" spans="1:28" s="124" customFormat="1" ht="60" customHeight="1">
      <c r="A413" s="30">
        <v>300</v>
      </c>
      <c r="B413" s="35" t="s">
        <v>377</v>
      </c>
      <c r="C413" s="35" t="s">
        <v>444</v>
      </c>
      <c r="D413" s="35" t="s">
        <v>444</v>
      </c>
      <c r="E413" s="35" t="s">
        <v>445</v>
      </c>
      <c r="F413" s="35" t="s">
        <v>47</v>
      </c>
      <c r="G413" s="35" t="s">
        <v>48</v>
      </c>
      <c r="H413" s="35" t="s">
        <v>49</v>
      </c>
      <c r="I413" s="35" t="s">
        <v>50</v>
      </c>
      <c r="J413" s="35" t="s">
        <v>50</v>
      </c>
      <c r="K413" s="30" t="s">
        <v>51</v>
      </c>
      <c r="L413" s="51">
        <v>0</v>
      </c>
      <c r="M413" s="30">
        <v>0</v>
      </c>
      <c r="N413" s="30">
        <v>0</v>
      </c>
      <c r="O413" s="145"/>
      <c r="P413" s="78"/>
      <c r="Q413" s="78"/>
      <c r="R413" s="35" t="s">
        <v>51</v>
      </c>
      <c r="S413" s="122"/>
      <c r="T413" s="35"/>
      <c r="U413" s="137"/>
      <c r="V413" s="137"/>
      <c r="W413" s="35"/>
      <c r="X413" s="35"/>
      <c r="Y413" s="35"/>
      <c r="Z413" s="129"/>
      <c r="AA413" s="19"/>
      <c r="AB413" s="19"/>
    </row>
    <row r="414" spans="1:28" s="124" customFormat="1" ht="117.75" customHeight="1">
      <c r="A414" s="30">
        <v>301</v>
      </c>
      <c r="B414" s="35" t="s">
        <v>377</v>
      </c>
      <c r="C414" s="35" t="s">
        <v>444</v>
      </c>
      <c r="D414" s="35" t="s">
        <v>444</v>
      </c>
      <c r="E414" s="35" t="s">
        <v>445</v>
      </c>
      <c r="F414" s="35" t="s">
        <v>128</v>
      </c>
      <c r="G414" s="35" t="s">
        <v>48</v>
      </c>
      <c r="H414" s="35" t="s">
        <v>49</v>
      </c>
      <c r="I414" s="35" t="s">
        <v>50</v>
      </c>
      <c r="J414" s="35" t="s">
        <v>50</v>
      </c>
      <c r="K414" s="30" t="s">
        <v>51</v>
      </c>
      <c r="L414" s="51">
        <v>0</v>
      </c>
      <c r="M414" s="30">
        <v>0</v>
      </c>
      <c r="N414" s="30">
        <v>0</v>
      </c>
      <c r="O414" s="344"/>
      <c r="P414" s="77"/>
      <c r="Q414" s="78"/>
      <c r="R414" s="35" t="s">
        <v>51</v>
      </c>
      <c r="S414" s="148" t="s">
        <v>458</v>
      </c>
      <c r="T414" s="35" t="s">
        <v>327</v>
      </c>
      <c r="U414" s="137">
        <v>0</v>
      </c>
      <c r="V414" s="127">
        <v>0.95</v>
      </c>
      <c r="W414" s="35" t="s">
        <v>51</v>
      </c>
      <c r="X414" s="35" t="s">
        <v>459</v>
      </c>
      <c r="Y414" s="35" t="s">
        <v>455</v>
      </c>
      <c r="Z414" s="72">
        <v>0.95050000000000001</v>
      </c>
      <c r="AA414" s="77">
        <v>1.0005263157894737</v>
      </c>
      <c r="AB414" s="19" t="s">
        <v>1452</v>
      </c>
    </row>
    <row r="415" spans="1:28" s="124" customFormat="1" ht="60" customHeight="1">
      <c r="A415" s="30">
        <v>302</v>
      </c>
      <c r="B415" s="35" t="s">
        <v>377</v>
      </c>
      <c r="C415" s="35" t="s">
        <v>444</v>
      </c>
      <c r="D415" s="35" t="s">
        <v>444</v>
      </c>
      <c r="E415" s="35" t="s">
        <v>445</v>
      </c>
      <c r="F415" s="35" t="s">
        <v>47</v>
      </c>
      <c r="G415" s="35" t="s">
        <v>48</v>
      </c>
      <c r="H415" s="35" t="s">
        <v>49</v>
      </c>
      <c r="I415" s="35" t="s">
        <v>50</v>
      </c>
      <c r="J415" s="35" t="s">
        <v>50</v>
      </c>
      <c r="K415" s="30" t="s">
        <v>51</v>
      </c>
      <c r="L415" s="51">
        <v>0</v>
      </c>
      <c r="M415" s="30">
        <v>0</v>
      </c>
      <c r="N415" s="30">
        <v>0</v>
      </c>
      <c r="O415" s="145"/>
      <c r="P415" s="78"/>
      <c r="Q415" s="78"/>
      <c r="R415" s="35" t="s">
        <v>51</v>
      </c>
      <c r="S415" s="35"/>
      <c r="T415" s="35"/>
      <c r="U415" s="137"/>
      <c r="V415" s="137"/>
      <c r="W415" s="35"/>
      <c r="X415" s="35"/>
      <c r="Y415" s="35"/>
      <c r="Z415" s="129"/>
      <c r="AA415" s="19"/>
      <c r="AB415" s="19"/>
    </row>
    <row r="416" spans="1:28" s="124" customFormat="1" ht="60" customHeight="1">
      <c r="A416" s="30">
        <v>303</v>
      </c>
      <c r="B416" s="35" t="s">
        <v>377</v>
      </c>
      <c r="C416" s="35" t="s">
        <v>444</v>
      </c>
      <c r="D416" s="35" t="s">
        <v>444</v>
      </c>
      <c r="E416" s="35" t="s">
        <v>445</v>
      </c>
      <c r="F416" s="35" t="s">
        <v>47</v>
      </c>
      <c r="G416" s="35" t="s">
        <v>48</v>
      </c>
      <c r="H416" s="35" t="s">
        <v>49</v>
      </c>
      <c r="I416" s="35" t="s">
        <v>50</v>
      </c>
      <c r="J416" s="35" t="s">
        <v>50</v>
      </c>
      <c r="K416" s="30" t="s">
        <v>51</v>
      </c>
      <c r="L416" s="51">
        <v>0</v>
      </c>
      <c r="M416" s="30">
        <v>0</v>
      </c>
      <c r="N416" s="30">
        <v>0</v>
      </c>
      <c r="O416" s="145"/>
      <c r="P416" s="78"/>
      <c r="Q416" s="78"/>
      <c r="R416" s="35" t="s">
        <v>51</v>
      </c>
      <c r="S416" s="35"/>
      <c r="T416" s="35"/>
      <c r="U416" s="137"/>
      <c r="V416" s="137"/>
      <c r="W416" s="35"/>
      <c r="X416" s="35"/>
      <c r="Y416" s="35"/>
      <c r="Z416" s="129"/>
      <c r="AA416" s="19"/>
      <c r="AB416" s="19"/>
    </row>
    <row r="417" spans="1:28" s="124" customFormat="1" ht="60" customHeight="1">
      <c r="A417" s="30">
        <v>304</v>
      </c>
      <c r="B417" s="35" t="s">
        <v>377</v>
      </c>
      <c r="C417" s="35" t="s">
        <v>444</v>
      </c>
      <c r="D417" s="35" t="s">
        <v>444</v>
      </c>
      <c r="E417" s="35" t="s">
        <v>445</v>
      </c>
      <c r="F417" s="35" t="s">
        <v>47</v>
      </c>
      <c r="G417" s="35" t="s">
        <v>48</v>
      </c>
      <c r="H417" s="35" t="s">
        <v>49</v>
      </c>
      <c r="I417" s="35" t="s">
        <v>50</v>
      </c>
      <c r="J417" s="35" t="s">
        <v>50</v>
      </c>
      <c r="K417" s="30" t="s">
        <v>51</v>
      </c>
      <c r="L417" s="51">
        <v>0</v>
      </c>
      <c r="M417" s="30">
        <v>0</v>
      </c>
      <c r="N417" s="30">
        <v>0</v>
      </c>
      <c r="O417" s="145"/>
      <c r="P417" s="78"/>
      <c r="Q417" s="78"/>
      <c r="R417" s="35" t="s">
        <v>51</v>
      </c>
      <c r="S417" s="35"/>
      <c r="T417" s="35"/>
      <c r="U417" s="137"/>
      <c r="V417" s="137"/>
      <c r="W417" s="35"/>
      <c r="X417" s="35"/>
      <c r="Y417" s="35"/>
      <c r="Z417" s="129"/>
      <c r="AA417" s="19"/>
      <c r="AB417" s="19"/>
    </row>
    <row r="418" spans="1:28" s="124" customFormat="1" ht="60" customHeight="1">
      <c r="A418" s="30">
        <v>305</v>
      </c>
      <c r="B418" s="35" t="s">
        <v>377</v>
      </c>
      <c r="C418" s="35" t="s">
        <v>444</v>
      </c>
      <c r="D418" s="35" t="s">
        <v>444</v>
      </c>
      <c r="E418" s="35" t="s">
        <v>445</v>
      </c>
      <c r="F418" s="35" t="s">
        <v>47</v>
      </c>
      <c r="G418" s="35" t="s">
        <v>48</v>
      </c>
      <c r="H418" s="35" t="s">
        <v>49</v>
      </c>
      <c r="I418" s="35" t="s">
        <v>50</v>
      </c>
      <c r="J418" s="35" t="s">
        <v>50</v>
      </c>
      <c r="K418" s="30" t="s">
        <v>51</v>
      </c>
      <c r="L418" s="51">
        <v>0</v>
      </c>
      <c r="M418" s="30">
        <v>0</v>
      </c>
      <c r="N418" s="30">
        <v>0</v>
      </c>
      <c r="O418" s="145"/>
      <c r="P418" s="78"/>
      <c r="Q418" s="78"/>
      <c r="R418" s="35" t="s">
        <v>51</v>
      </c>
      <c r="S418" s="35"/>
      <c r="T418" s="35"/>
      <c r="U418" s="137"/>
      <c r="V418" s="137"/>
      <c r="W418" s="35"/>
      <c r="X418" s="35"/>
      <c r="Y418" s="35"/>
      <c r="Z418" s="129"/>
      <c r="AA418" s="19"/>
      <c r="AB418" s="19"/>
    </row>
    <row r="419" spans="1:28" s="124" customFormat="1" ht="60" customHeight="1">
      <c r="A419" s="30">
        <v>306</v>
      </c>
      <c r="B419" s="35" t="s">
        <v>377</v>
      </c>
      <c r="C419" s="35" t="s">
        <v>444</v>
      </c>
      <c r="D419" s="35" t="s">
        <v>444</v>
      </c>
      <c r="E419" s="35" t="s">
        <v>445</v>
      </c>
      <c r="F419" s="35" t="s">
        <v>47</v>
      </c>
      <c r="G419" s="35" t="s">
        <v>48</v>
      </c>
      <c r="H419" s="35" t="s">
        <v>49</v>
      </c>
      <c r="I419" s="35" t="s">
        <v>50</v>
      </c>
      <c r="J419" s="35" t="s">
        <v>50</v>
      </c>
      <c r="K419" s="30" t="s">
        <v>51</v>
      </c>
      <c r="L419" s="51">
        <v>0</v>
      </c>
      <c r="M419" s="30">
        <v>0</v>
      </c>
      <c r="N419" s="30">
        <v>0</v>
      </c>
      <c r="O419" s="145"/>
      <c r="P419" s="78"/>
      <c r="Q419" s="78"/>
      <c r="R419" s="35"/>
      <c r="S419" s="35"/>
      <c r="T419" s="35"/>
      <c r="U419" s="137"/>
      <c r="V419" s="137"/>
      <c r="W419" s="35"/>
      <c r="X419" s="35"/>
      <c r="Y419" s="35"/>
      <c r="Z419" s="129"/>
      <c r="AA419" s="19"/>
      <c r="AB419" s="19"/>
    </row>
    <row r="420" spans="1:28" s="124" customFormat="1" ht="60" customHeight="1">
      <c r="A420" s="30">
        <v>307</v>
      </c>
      <c r="B420" s="35" t="s">
        <v>377</v>
      </c>
      <c r="C420" s="35" t="s">
        <v>444</v>
      </c>
      <c r="D420" s="35" t="s">
        <v>444</v>
      </c>
      <c r="E420" s="35" t="s">
        <v>445</v>
      </c>
      <c r="F420" s="35" t="s">
        <v>47</v>
      </c>
      <c r="G420" s="35" t="s">
        <v>48</v>
      </c>
      <c r="H420" s="35" t="s">
        <v>49</v>
      </c>
      <c r="I420" s="35" t="s">
        <v>50</v>
      </c>
      <c r="J420" s="35" t="s">
        <v>50</v>
      </c>
      <c r="K420" s="30" t="s">
        <v>51</v>
      </c>
      <c r="L420" s="51">
        <v>0</v>
      </c>
      <c r="M420" s="30">
        <v>0</v>
      </c>
      <c r="N420" s="30">
        <v>0</v>
      </c>
      <c r="O420" s="145"/>
      <c r="P420" s="78"/>
      <c r="Q420" s="78"/>
      <c r="R420" s="35"/>
      <c r="S420" s="35"/>
      <c r="T420" s="35"/>
      <c r="U420" s="137"/>
      <c r="V420" s="137"/>
      <c r="W420" s="35"/>
      <c r="X420" s="35"/>
      <c r="Y420" s="35"/>
      <c r="Z420" s="129"/>
      <c r="AA420" s="19"/>
      <c r="AB420" s="19"/>
    </row>
    <row r="421" spans="1:28" s="124" customFormat="1" ht="60" customHeight="1">
      <c r="A421" s="30">
        <v>308</v>
      </c>
      <c r="B421" s="35" t="s">
        <v>377</v>
      </c>
      <c r="C421" s="35" t="s">
        <v>444</v>
      </c>
      <c r="D421" s="35" t="s">
        <v>444</v>
      </c>
      <c r="E421" s="35" t="s">
        <v>445</v>
      </c>
      <c r="F421" s="35" t="s">
        <v>47</v>
      </c>
      <c r="G421" s="35" t="s">
        <v>48</v>
      </c>
      <c r="H421" s="35" t="s">
        <v>49</v>
      </c>
      <c r="I421" s="35" t="s">
        <v>50</v>
      </c>
      <c r="J421" s="35" t="s">
        <v>50</v>
      </c>
      <c r="K421" s="30" t="s">
        <v>51</v>
      </c>
      <c r="L421" s="51">
        <v>0</v>
      </c>
      <c r="M421" s="30">
        <v>0</v>
      </c>
      <c r="N421" s="30">
        <v>0</v>
      </c>
      <c r="O421" s="145"/>
      <c r="P421" s="78"/>
      <c r="Q421" s="78"/>
      <c r="R421" s="35"/>
      <c r="S421" s="35"/>
      <c r="T421" s="35"/>
      <c r="U421" s="137"/>
      <c r="V421" s="137"/>
      <c r="W421" s="35"/>
      <c r="X421" s="35"/>
      <c r="Y421" s="35"/>
      <c r="Z421" s="129"/>
      <c r="AA421" s="19"/>
      <c r="AB421" s="19"/>
    </row>
    <row r="422" spans="1:28" s="124" customFormat="1" ht="60" customHeight="1">
      <c r="A422" s="30">
        <v>309</v>
      </c>
      <c r="B422" s="35" t="s">
        <v>377</v>
      </c>
      <c r="C422" s="35" t="s">
        <v>444</v>
      </c>
      <c r="D422" s="35" t="s">
        <v>444</v>
      </c>
      <c r="E422" s="35" t="s">
        <v>445</v>
      </c>
      <c r="F422" s="35" t="s">
        <v>47</v>
      </c>
      <c r="G422" s="35" t="s">
        <v>48</v>
      </c>
      <c r="H422" s="35" t="s">
        <v>49</v>
      </c>
      <c r="I422" s="35" t="s">
        <v>50</v>
      </c>
      <c r="J422" s="35" t="s">
        <v>50</v>
      </c>
      <c r="K422" s="30" t="s">
        <v>51</v>
      </c>
      <c r="L422" s="51">
        <v>0</v>
      </c>
      <c r="M422" s="30">
        <v>0</v>
      </c>
      <c r="N422" s="30">
        <v>0</v>
      </c>
      <c r="O422" s="145"/>
      <c r="P422" s="78"/>
      <c r="Q422" s="78"/>
      <c r="R422" s="35"/>
      <c r="S422" s="35"/>
      <c r="T422" s="35"/>
      <c r="U422" s="137"/>
      <c r="V422" s="137"/>
      <c r="W422" s="35"/>
      <c r="X422" s="35"/>
      <c r="Y422" s="35"/>
      <c r="Z422" s="129"/>
      <c r="AA422" s="19"/>
      <c r="AB422" s="19"/>
    </row>
    <row r="423" spans="1:28" s="124" customFormat="1" ht="60" customHeight="1">
      <c r="A423" s="30">
        <v>310</v>
      </c>
      <c r="B423" s="35" t="s">
        <v>377</v>
      </c>
      <c r="C423" s="35" t="s">
        <v>444</v>
      </c>
      <c r="D423" s="35" t="s">
        <v>444</v>
      </c>
      <c r="E423" s="35" t="s">
        <v>445</v>
      </c>
      <c r="F423" s="35" t="s">
        <v>47</v>
      </c>
      <c r="G423" s="35" t="s">
        <v>48</v>
      </c>
      <c r="H423" s="35" t="s">
        <v>49</v>
      </c>
      <c r="I423" s="35" t="s">
        <v>50</v>
      </c>
      <c r="J423" s="35" t="s">
        <v>50</v>
      </c>
      <c r="K423" s="30" t="s">
        <v>51</v>
      </c>
      <c r="L423" s="51">
        <v>0</v>
      </c>
      <c r="M423" s="30">
        <v>0</v>
      </c>
      <c r="N423" s="30">
        <v>0</v>
      </c>
      <c r="O423" s="145"/>
      <c r="P423" s="78"/>
      <c r="Q423" s="78"/>
      <c r="R423" s="35"/>
      <c r="S423" s="35"/>
      <c r="T423" s="35"/>
      <c r="U423" s="137"/>
      <c r="V423" s="137"/>
      <c r="W423" s="35"/>
      <c r="X423" s="35"/>
      <c r="Y423" s="35"/>
      <c r="Z423" s="129"/>
      <c r="AA423" s="19"/>
      <c r="AB423" s="19"/>
    </row>
    <row r="424" spans="1:28" s="124" customFormat="1" ht="60" customHeight="1">
      <c r="A424" s="30">
        <v>311</v>
      </c>
      <c r="B424" s="35" t="s">
        <v>377</v>
      </c>
      <c r="C424" s="35" t="s">
        <v>444</v>
      </c>
      <c r="D424" s="35" t="s">
        <v>444</v>
      </c>
      <c r="E424" s="35" t="s">
        <v>445</v>
      </c>
      <c r="F424" s="35" t="s">
        <v>47</v>
      </c>
      <c r="G424" s="35" t="s">
        <v>48</v>
      </c>
      <c r="H424" s="35" t="s">
        <v>49</v>
      </c>
      <c r="I424" s="35" t="s">
        <v>50</v>
      </c>
      <c r="J424" s="35" t="s">
        <v>50</v>
      </c>
      <c r="K424" s="30" t="s">
        <v>51</v>
      </c>
      <c r="L424" s="51">
        <v>0</v>
      </c>
      <c r="M424" s="30">
        <v>0</v>
      </c>
      <c r="N424" s="30">
        <v>0</v>
      </c>
      <c r="O424" s="145"/>
      <c r="P424" s="78"/>
      <c r="Q424" s="78"/>
      <c r="R424" s="35"/>
      <c r="S424" s="35"/>
      <c r="T424" s="35"/>
      <c r="U424" s="137"/>
      <c r="V424" s="137"/>
      <c r="W424" s="35"/>
      <c r="X424" s="35"/>
      <c r="Y424" s="35"/>
      <c r="Z424" s="129"/>
      <c r="AA424" s="19"/>
      <c r="AB424" s="19"/>
    </row>
    <row r="425" spans="1:28" ht="168.75" customHeight="1">
      <c r="A425" s="30">
        <v>312</v>
      </c>
      <c r="B425" s="31" t="s">
        <v>377</v>
      </c>
      <c r="C425" s="31" t="s">
        <v>460</v>
      </c>
      <c r="D425" s="31" t="s">
        <v>460</v>
      </c>
      <c r="E425" s="31" t="s">
        <v>106</v>
      </c>
      <c r="F425" s="31" t="s">
        <v>47</v>
      </c>
      <c r="G425" s="30" t="s">
        <v>48</v>
      </c>
      <c r="H425" s="35" t="s">
        <v>49</v>
      </c>
      <c r="I425" s="31" t="s">
        <v>50</v>
      </c>
      <c r="J425" s="30" t="s">
        <v>48</v>
      </c>
      <c r="K425" s="30" t="s">
        <v>51</v>
      </c>
      <c r="L425" s="30">
        <v>0</v>
      </c>
      <c r="M425" s="30">
        <v>0</v>
      </c>
      <c r="N425" s="30">
        <v>0</v>
      </c>
      <c r="O425" s="344"/>
      <c r="P425" s="77"/>
      <c r="Q425" s="78"/>
      <c r="R425" s="31" t="s">
        <v>48</v>
      </c>
      <c r="S425" s="35" t="s">
        <v>461</v>
      </c>
      <c r="T425" s="31" t="s">
        <v>327</v>
      </c>
      <c r="U425" s="127">
        <v>0</v>
      </c>
      <c r="V425" s="127">
        <v>0.98</v>
      </c>
      <c r="W425" s="31" t="s">
        <v>51</v>
      </c>
      <c r="X425" s="31" t="s">
        <v>462</v>
      </c>
      <c r="Y425" s="31" t="s">
        <v>55</v>
      </c>
      <c r="Z425" s="72">
        <v>0.99852961636307935</v>
      </c>
      <c r="AA425" s="77">
        <v>1.0189077717990607</v>
      </c>
      <c r="AB425" s="14" t="s">
        <v>1453</v>
      </c>
    </row>
    <row r="426" spans="1:28" ht="60" customHeight="1">
      <c r="A426" s="30">
        <v>313</v>
      </c>
      <c r="B426" s="31" t="s">
        <v>377</v>
      </c>
      <c r="C426" s="31" t="s">
        <v>460</v>
      </c>
      <c r="D426" s="31" t="s">
        <v>460</v>
      </c>
      <c r="E426" s="31" t="s">
        <v>106</v>
      </c>
      <c r="F426" s="31" t="s">
        <v>47</v>
      </c>
      <c r="G426" s="30" t="s">
        <v>48</v>
      </c>
      <c r="H426" s="35" t="s">
        <v>49</v>
      </c>
      <c r="I426" s="31" t="s">
        <v>50</v>
      </c>
      <c r="J426" s="30"/>
      <c r="K426" s="30" t="s">
        <v>51</v>
      </c>
      <c r="L426" s="30"/>
      <c r="M426" s="30"/>
      <c r="N426" s="30"/>
      <c r="O426" s="145"/>
      <c r="P426" s="145"/>
      <c r="Q426" s="78"/>
      <c r="R426" s="31" t="s">
        <v>48</v>
      </c>
      <c r="S426" s="35" t="s">
        <v>461</v>
      </c>
      <c r="T426" s="31"/>
      <c r="U426" s="137"/>
      <c r="V426" s="36"/>
      <c r="W426" s="31"/>
      <c r="X426" s="31"/>
      <c r="Y426" s="31"/>
      <c r="Z426" s="13"/>
      <c r="AA426" s="13"/>
      <c r="AB426" s="14"/>
    </row>
    <row r="427" spans="1:28" ht="88.5" customHeight="1">
      <c r="A427" s="30">
        <v>314</v>
      </c>
      <c r="B427" s="31" t="s">
        <v>377</v>
      </c>
      <c r="C427" s="31" t="s">
        <v>460</v>
      </c>
      <c r="D427" s="31" t="s">
        <v>460</v>
      </c>
      <c r="E427" s="31" t="s">
        <v>106</v>
      </c>
      <c r="F427" s="31" t="s">
        <v>47</v>
      </c>
      <c r="G427" s="30" t="s">
        <v>48</v>
      </c>
      <c r="H427" s="35" t="s">
        <v>49</v>
      </c>
      <c r="I427" s="31" t="s">
        <v>50</v>
      </c>
      <c r="J427" s="30"/>
      <c r="K427" s="30" t="s">
        <v>51</v>
      </c>
      <c r="L427" s="30"/>
      <c r="M427" s="30"/>
      <c r="N427" s="30"/>
      <c r="O427" s="367"/>
      <c r="P427" s="77"/>
      <c r="Q427" s="353"/>
      <c r="R427" s="31" t="s">
        <v>48</v>
      </c>
      <c r="S427" s="35" t="s">
        <v>463</v>
      </c>
      <c r="T427" s="131" t="s">
        <v>464</v>
      </c>
      <c r="U427" s="127">
        <v>0</v>
      </c>
      <c r="V427" s="71">
        <v>1</v>
      </c>
      <c r="W427" s="31" t="s">
        <v>51</v>
      </c>
      <c r="X427" s="31" t="s">
        <v>465</v>
      </c>
      <c r="Y427" s="31" t="s">
        <v>188</v>
      </c>
      <c r="Z427" s="149">
        <v>1</v>
      </c>
      <c r="AA427" s="77">
        <v>1</v>
      </c>
      <c r="AB427" s="9" t="s">
        <v>1454</v>
      </c>
    </row>
    <row r="428" spans="1:28" ht="60" customHeight="1">
      <c r="A428" s="30">
        <v>315</v>
      </c>
      <c r="B428" s="31" t="s">
        <v>377</v>
      </c>
      <c r="C428" s="31" t="s">
        <v>460</v>
      </c>
      <c r="D428" s="31" t="s">
        <v>460</v>
      </c>
      <c r="E428" s="31" t="s">
        <v>106</v>
      </c>
      <c r="F428" s="31" t="s">
        <v>47</v>
      </c>
      <c r="G428" s="30" t="s">
        <v>48</v>
      </c>
      <c r="H428" s="35" t="s">
        <v>49</v>
      </c>
      <c r="I428" s="31" t="s">
        <v>50</v>
      </c>
      <c r="J428" s="30"/>
      <c r="K428" s="30" t="s">
        <v>51</v>
      </c>
      <c r="L428" s="30"/>
      <c r="M428" s="30"/>
      <c r="N428" s="30"/>
      <c r="O428" s="145"/>
      <c r="P428" s="145"/>
      <c r="Q428" s="78"/>
      <c r="R428" s="31" t="s">
        <v>48</v>
      </c>
      <c r="S428" s="35" t="s">
        <v>463</v>
      </c>
      <c r="T428" s="44"/>
      <c r="U428" s="137"/>
      <c r="V428" s="71"/>
      <c r="W428" s="31"/>
      <c r="X428" s="31"/>
      <c r="Y428" s="31"/>
      <c r="Z428" s="13"/>
      <c r="AA428" s="13"/>
      <c r="AB428" s="14"/>
    </row>
    <row r="429" spans="1:28" ht="60" customHeight="1">
      <c r="A429" s="30">
        <v>316</v>
      </c>
      <c r="B429" s="31" t="s">
        <v>377</v>
      </c>
      <c r="C429" s="31" t="s">
        <v>460</v>
      </c>
      <c r="D429" s="31" t="s">
        <v>460</v>
      </c>
      <c r="E429" s="31" t="s">
        <v>106</v>
      </c>
      <c r="F429" s="31" t="s">
        <v>47</v>
      </c>
      <c r="G429" s="30" t="s">
        <v>48</v>
      </c>
      <c r="H429" s="35" t="s">
        <v>49</v>
      </c>
      <c r="I429" s="31" t="s">
        <v>50</v>
      </c>
      <c r="J429" s="30"/>
      <c r="K429" s="30" t="s">
        <v>51</v>
      </c>
      <c r="L429" s="30"/>
      <c r="M429" s="30"/>
      <c r="N429" s="30"/>
      <c r="O429" s="145"/>
      <c r="P429" s="145"/>
      <c r="Q429" s="78"/>
      <c r="R429" s="31" t="s">
        <v>48</v>
      </c>
      <c r="S429" s="35" t="s">
        <v>463</v>
      </c>
      <c r="T429" s="44"/>
      <c r="U429" s="137"/>
      <c r="V429" s="71"/>
      <c r="W429" s="31"/>
      <c r="X429" s="31"/>
      <c r="Y429" s="31"/>
      <c r="Z429" s="13"/>
      <c r="AA429" s="13"/>
      <c r="AB429" s="14"/>
    </row>
    <row r="430" spans="1:28" ht="176.25" customHeight="1">
      <c r="A430" s="30">
        <v>317</v>
      </c>
      <c r="B430" s="31" t="s">
        <v>377</v>
      </c>
      <c r="C430" s="31" t="s">
        <v>460</v>
      </c>
      <c r="D430" s="31" t="s">
        <v>460</v>
      </c>
      <c r="E430" s="31" t="s">
        <v>106</v>
      </c>
      <c r="F430" s="31" t="s">
        <v>128</v>
      </c>
      <c r="G430" s="30" t="s">
        <v>48</v>
      </c>
      <c r="H430" s="35" t="s">
        <v>49</v>
      </c>
      <c r="I430" s="31" t="s">
        <v>50</v>
      </c>
      <c r="J430" s="30"/>
      <c r="K430" s="30" t="s">
        <v>51</v>
      </c>
      <c r="L430" s="30"/>
      <c r="M430" s="30"/>
      <c r="N430" s="30"/>
      <c r="O430" s="344"/>
      <c r="P430" s="77"/>
      <c r="Q430" s="78"/>
      <c r="R430" s="31" t="s">
        <v>48</v>
      </c>
      <c r="S430" s="31" t="s">
        <v>466</v>
      </c>
      <c r="T430" s="31" t="s">
        <v>327</v>
      </c>
      <c r="U430" s="127">
        <v>0</v>
      </c>
      <c r="V430" s="71">
        <v>0.95</v>
      </c>
      <c r="W430" s="31" t="s">
        <v>51</v>
      </c>
      <c r="X430" s="31" t="s">
        <v>462</v>
      </c>
      <c r="Y430" s="31" t="s">
        <v>55</v>
      </c>
      <c r="Z430" s="72">
        <v>0.99660000000000004</v>
      </c>
      <c r="AA430" s="77">
        <v>1.0490526315789475</v>
      </c>
      <c r="AB430" s="14" t="s">
        <v>1455</v>
      </c>
    </row>
    <row r="431" spans="1:28" ht="168" customHeight="1">
      <c r="A431" s="30">
        <v>318</v>
      </c>
      <c r="B431" s="31" t="s">
        <v>377</v>
      </c>
      <c r="C431" s="31" t="s">
        <v>460</v>
      </c>
      <c r="D431" s="31" t="s">
        <v>460</v>
      </c>
      <c r="E431" s="31" t="s">
        <v>106</v>
      </c>
      <c r="F431" s="31" t="s">
        <v>156</v>
      </c>
      <c r="G431" s="30" t="s">
        <v>48</v>
      </c>
      <c r="H431" s="35" t="s">
        <v>49</v>
      </c>
      <c r="I431" s="31" t="s">
        <v>50</v>
      </c>
      <c r="J431" s="30"/>
      <c r="K431" s="30" t="s">
        <v>51</v>
      </c>
      <c r="L431" s="30"/>
      <c r="M431" s="30"/>
      <c r="N431" s="30"/>
      <c r="O431" s="344"/>
      <c r="P431" s="77"/>
      <c r="Q431" s="78"/>
      <c r="R431" s="31" t="s">
        <v>48</v>
      </c>
      <c r="S431" s="31" t="s">
        <v>467</v>
      </c>
      <c r="T431" s="44" t="s">
        <v>468</v>
      </c>
      <c r="U431" s="137">
        <v>0</v>
      </c>
      <c r="V431" s="71">
        <v>1</v>
      </c>
      <c r="W431" s="31" t="s">
        <v>51</v>
      </c>
      <c r="X431" s="44" t="s">
        <v>469</v>
      </c>
      <c r="Y431" s="44" t="s">
        <v>188</v>
      </c>
      <c r="Z431" s="72">
        <v>0.85</v>
      </c>
      <c r="AA431" s="77">
        <v>0.85</v>
      </c>
      <c r="AB431" s="14" t="s">
        <v>1456</v>
      </c>
    </row>
    <row r="432" spans="1:28" ht="90" customHeight="1">
      <c r="A432" s="30">
        <v>319</v>
      </c>
      <c r="B432" s="31" t="s">
        <v>377</v>
      </c>
      <c r="C432" s="31" t="s">
        <v>460</v>
      </c>
      <c r="D432" s="31" t="s">
        <v>460</v>
      </c>
      <c r="E432" s="31" t="s">
        <v>106</v>
      </c>
      <c r="F432" s="31" t="s">
        <v>156</v>
      </c>
      <c r="G432" s="30" t="s">
        <v>48</v>
      </c>
      <c r="H432" s="35" t="s">
        <v>49</v>
      </c>
      <c r="I432" s="31" t="s">
        <v>50</v>
      </c>
      <c r="J432" s="30"/>
      <c r="K432" s="30" t="s">
        <v>51</v>
      </c>
      <c r="L432" s="30"/>
      <c r="M432" s="30"/>
      <c r="N432" s="30"/>
      <c r="O432" s="145"/>
      <c r="P432" s="145"/>
      <c r="Q432" s="78"/>
      <c r="R432" s="31" t="s">
        <v>48</v>
      </c>
      <c r="S432" s="31" t="s">
        <v>467</v>
      </c>
      <c r="T432" s="44"/>
      <c r="U432" s="137"/>
      <c r="V432" s="71"/>
      <c r="W432" s="31"/>
      <c r="X432" s="31"/>
      <c r="Y432" s="31"/>
      <c r="Z432" s="13"/>
      <c r="AA432" s="13"/>
      <c r="AB432" s="14"/>
    </row>
    <row r="433" spans="1:28" ht="138" customHeight="1">
      <c r="A433" s="30">
        <v>320</v>
      </c>
      <c r="B433" s="31" t="s">
        <v>377</v>
      </c>
      <c r="C433" s="31" t="s">
        <v>460</v>
      </c>
      <c r="D433" s="31" t="s">
        <v>460</v>
      </c>
      <c r="E433" s="31" t="s">
        <v>106</v>
      </c>
      <c r="F433" s="31" t="s">
        <v>47</v>
      </c>
      <c r="G433" s="30" t="s">
        <v>48</v>
      </c>
      <c r="H433" s="35" t="s">
        <v>49</v>
      </c>
      <c r="I433" s="31" t="s">
        <v>50</v>
      </c>
      <c r="J433" s="30"/>
      <c r="K433" s="30" t="s">
        <v>51</v>
      </c>
      <c r="L433" s="30"/>
      <c r="M433" s="30"/>
      <c r="N433" s="30"/>
      <c r="O433" s="372"/>
      <c r="P433" s="77"/>
      <c r="Q433" s="78"/>
      <c r="R433" s="31" t="s">
        <v>48</v>
      </c>
      <c r="S433" s="31" t="s">
        <v>470</v>
      </c>
      <c r="T433" s="31" t="s">
        <v>471</v>
      </c>
      <c r="U433" s="137">
        <v>0</v>
      </c>
      <c r="V433" s="71">
        <v>0.95</v>
      </c>
      <c r="W433" s="31" t="s">
        <v>51</v>
      </c>
      <c r="X433" s="35" t="s">
        <v>472</v>
      </c>
      <c r="Y433" s="35" t="s">
        <v>236</v>
      </c>
      <c r="Z433" s="156">
        <v>0.83919999999999995</v>
      </c>
      <c r="AA433" s="77">
        <v>0.88336842105263158</v>
      </c>
      <c r="AB433" s="14" t="s">
        <v>1457</v>
      </c>
    </row>
    <row r="434" spans="1:28" ht="60" customHeight="1">
      <c r="A434" s="30">
        <v>321</v>
      </c>
      <c r="B434" s="31" t="s">
        <v>377</v>
      </c>
      <c r="C434" s="31" t="s">
        <v>460</v>
      </c>
      <c r="D434" s="31" t="s">
        <v>460</v>
      </c>
      <c r="E434" s="31" t="s">
        <v>106</v>
      </c>
      <c r="F434" s="31" t="s">
        <v>47</v>
      </c>
      <c r="G434" s="30" t="s">
        <v>48</v>
      </c>
      <c r="H434" s="35" t="s">
        <v>49</v>
      </c>
      <c r="I434" s="31" t="s">
        <v>50</v>
      </c>
      <c r="J434" s="30"/>
      <c r="K434" s="30" t="s">
        <v>51</v>
      </c>
      <c r="L434" s="30"/>
      <c r="M434" s="30"/>
      <c r="N434" s="30"/>
      <c r="O434" s="145"/>
      <c r="P434" s="145"/>
      <c r="Q434" s="78"/>
      <c r="R434" s="31" t="s">
        <v>48</v>
      </c>
      <c r="S434" s="31" t="s">
        <v>470</v>
      </c>
      <c r="T434" s="31"/>
      <c r="U434" s="137"/>
      <c r="V434" s="36"/>
      <c r="W434" s="31"/>
      <c r="X434" s="31"/>
      <c r="Y434" s="31"/>
      <c r="Z434" s="13"/>
      <c r="AA434" s="13"/>
      <c r="AB434" s="14"/>
    </row>
    <row r="435" spans="1:28" ht="60" customHeight="1">
      <c r="A435" s="30">
        <v>322</v>
      </c>
      <c r="B435" s="31" t="s">
        <v>377</v>
      </c>
      <c r="C435" s="31" t="s">
        <v>460</v>
      </c>
      <c r="D435" s="31" t="s">
        <v>460</v>
      </c>
      <c r="E435" s="31" t="s">
        <v>106</v>
      </c>
      <c r="F435" s="31" t="s">
        <v>47</v>
      </c>
      <c r="G435" s="30" t="s">
        <v>48</v>
      </c>
      <c r="H435" s="35" t="s">
        <v>49</v>
      </c>
      <c r="I435" s="31" t="s">
        <v>50</v>
      </c>
      <c r="J435" s="30"/>
      <c r="K435" s="30" t="s">
        <v>51</v>
      </c>
      <c r="L435" s="30"/>
      <c r="M435" s="30"/>
      <c r="N435" s="30"/>
      <c r="O435" s="145"/>
      <c r="P435" s="145"/>
      <c r="Q435" s="78"/>
      <c r="R435" s="31" t="s">
        <v>48</v>
      </c>
      <c r="S435" s="31" t="s">
        <v>470</v>
      </c>
      <c r="T435" s="31"/>
      <c r="U435" s="137"/>
      <c r="V435" s="36"/>
      <c r="W435" s="31"/>
      <c r="X435" s="31"/>
      <c r="Y435" s="31"/>
      <c r="Z435" s="13"/>
      <c r="AA435" s="13"/>
      <c r="AB435" s="14"/>
    </row>
    <row r="436" spans="1:28" ht="196.5" customHeight="1">
      <c r="A436" s="30">
        <v>323</v>
      </c>
      <c r="B436" s="31" t="s">
        <v>377</v>
      </c>
      <c r="C436" s="31" t="s">
        <v>460</v>
      </c>
      <c r="D436" s="31" t="s">
        <v>460</v>
      </c>
      <c r="E436" s="31" t="s">
        <v>106</v>
      </c>
      <c r="F436" s="31" t="s">
        <v>128</v>
      </c>
      <c r="G436" s="30" t="s">
        <v>48</v>
      </c>
      <c r="H436" s="35" t="s">
        <v>49</v>
      </c>
      <c r="I436" s="31" t="s">
        <v>50</v>
      </c>
      <c r="J436" s="30"/>
      <c r="K436" s="30" t="s">
        <v>51</v>
      </c>
      <c r="L436" s="30"/>
      <c r="M436" s="30"/>
      <c r="N436" s="30"/>
      <c r="O436" s="344"/>
      <c r="P436" s="77"/>
      <c r="Q436" s="78"/>
      <c r="R436" s="31" t="s">
        <v>48</v>
      </c>
      <c r="S436" s="31" t="s">
        <v>473</v>
      </c>
      <c r="T436" s="31" t="s">
        <v>327</v>
      </c>
      <c r="U436" s="127">
        <v>0</v>
      </c>
      <c r="V436" s="71">
        <v>0.99</v>
      </c>
      <c r="W436" s="31" t="s">
        <v>51</v>
      </c>
      <c r="X436" s="31" t="s">
        <v>462</v>
      </c>
      <c r="Y436" s="31" t="s">
        <v>55</v>
      </c>
      <c r="Z436" s="72">
        <v>0.99990000000000001</v>
      </c>
      <c r="AA436" s="77">
        <v>1.01</v>
      </c>
      <c r="AB436" s="14" t="s">
        <v>1458</v>
      </c>
    </row>
    <row r="437" spans="1:28" ht="138.75" customHeight="1">
      <c r="A437" s="30">
        <v>324</v>
      </c>
      <c r="B437" s="31" t="s">
        <v>377</v>
      </c>
      <c r="C437" s="31" t="s">
        <v>460</v>
      </c>
      <c r="D437" s="31" t="s">
        <v>460</v>
      </c>
      <c r="E437" s="31" t="s">
        <v>106</v>
      </c>
      <c r="F437" s="31" t="s">
        <v>128</v>
      </c>
      <c r="G437" s="30" t="s">
        <v>48</v>
      </c>
      <c r="H437" s="35" t="s">
        <v>49</v>
      </c>
      <c r="I437" s="31" t="s">
        <v>50</v>
      </c>
      <c r="J437" s="30"/>
      <c r="K437" s="30" t="s">
        <v>51</v>
      </c>
      <c r="L437" s="30"/>
      <c r="M437" s="30"/>
      <c r="N437" s="30"/>
      <c r="O437" s="344"/>
      <c r="P437" s="373"/>
      <c r="Q437" s="78"/>
      <c r="R437" s="31" t="s">
        <v>48</v>
      </c>
      <c r="S437" s="31" t="s">
        <v>474</v>
      </c>
      <c r="T437" s="31" t="s">
        <v>475</v>
      </c>
      <c r="U437" s="127">
        <v>0</v>
      </c>
      <c r="V437" s="71">
        <v>0.95</v>
      </c>
      <c r="W437" s="31" t="s">
        <v>51</v>
      </c>
      <c r="X437" s="31" t="s">
        <v>476</v>
      </c>
      <c r="Y437" s="31" t="s">
        <v>55</v>
      </c>
      <c r="Z437" s="72">
        <v>0.99852961636307935</v>
      </c>
      <c r="AA437" s="373">
        <v>1.0510838066979784</v>
      </c>
      <c r="AB437" s="14" t="s">
        <v>1459</v>
      </c>
    </row>
    <row r="438" spans="1:28" ht="60" customHeight="1">
      <c r="A438" s="30">
        <v>325</v>
      </c>
      <c r="B438" s="31" t="s">
        <v>377</v>
      </c>
      <c r="C438" s="31" t="s">
        <v>460</v>
      </c>
      <c r="D438" s="31" t="s">
        <v>460</v>
      </c>
      <c r="E438" s="31" t="s">
        <v>106</v>
      </c>
      <c r="F438" s="31" t="s">
        <v>128</v>
      </c>
      <c r="G438" s="30" t="s">
        <v>48</v>
      </c>
      <c r="H438" s="35" t="s">
        <v>49</v>
      </c>
      <c r="I438" s="31" t="s">
        <v>50</v>
      </c>
      <c r="J438" s="30"/>
      <c r="K438" s="30" t="s">
        <v>51</v>
      </c>
      <c r="L438" s="30"/>
      <c r="M438" s="30"/>
      <c r="N438" s="30"/>
      <c r="O438" s="145"/>
      <c r="P438" s="145"/>
      <c r="Q438" s="78"/>
      <c r="R438" s="31" t="s">
        <v>48</v>
      </c>
      <c r="S438" s="31" t="s">
        <v>474</v>
      </c>
      <c r="T438" s="31"/>
      <c r="U438" s="36"/>
      <c r="V438" s="36"/>
      <c r="W438" s="31"/>
      <c r="X438" s="31"/>
      <c r="Y438" s="31"/>
      <c r="Z438" s="13"/>
      <c r="AA438" s="13"/>
      <c r="AB438" s="14"/>
    </row>
    <row r="439" spans="1:28" ht="60" customHeight="1">
      <c r="A439" s="30">
        <v>326</v>
      </c>
      <c r="B439" s="31" t="s">
        <v>377</v>
      </c>
      <c r="C439" s="31" t="s">
        <v>460</v>
      </c>
      <c r="D439" s="31" t="s">
        <v>460</v>
      </c>
      <c r="E439" s="31" t="s">
        <v>106</v>
      </c>
      <c r="F439" s="31" t="s">
        <v>128</v>
      </c>
      <c r="G439" s="30" t="s">
        <v>48</v>
      </c>
      <c r="H439" s="35" t="s">
        <v>49</v>
      </c>
      <c r="I439" s="31" t="s">
        <v>50</v>
      </c>
      <c r="J439" s="30"/>
      <c r="K439" s="30" t="s">
        <v>51</v>
      </c>
      <c r="L439" s="30"/>
      <c r="M439" s="30"/>
      <c r="N439" s="30"/>
      <c r="O439" s="145"/>
      <c r="P439" s="145"/>
      <c r="Q439" s="78"/>
      <c r="R439" s="31" t="s">
        <v>48</v>
      </c>
      <c r="S439" s="31" t="s">
        <v>474</v>
      </c>
      <c r="T439" s="31"/>
      <c r="U439" s="36"/>
      <c r="V439" s="36"/>
      <c r="W439" s="31"/>
      <c r="X439" s="31"/>
      <c r="Y439" s="31"/>
      <c r="Z439" s="13"/>
      <c r="AA439" s="13"/>
      <c r="AB439" s="14"/>
    </row>
    <row r="440" spans="1:28" ht="60" customHeight="1">
      <c r="A440" s="30">
        <v>327</v>
      </c>
      <c r="B440" s="31" t="s">
        <v>377</v>
      </c>
      <c r="C440" s="31" t="s">
        <v>460</v>
      </c>
      <c r="D440" s="31" t="s">
        <v>460</v>
      </c>
      <c r="E440" s="31" t="s">
        <v>106</v>
      </c>
      <c r="F440" s="31" t="s">
        <v>128</v>
      </c>
      <c r="G440" s="30" t="s">
        <v>48</v>
      </c>
      <c r="H440" s="35" t="s">
        <v>49</v>
      </c>
      <c r="I440" s="31" t="s">
        <v>50</v>
      </c>
      <c r="J440" s="30"/>
      <c r="K440" s="30" t="s">
        <v>51</v>
      </c>
      <c r="L440" s="30"/>
      <c r="M440" s="30"/>
      <c r="N440" s="30"/>
      <c r="O440" s="145"/>
      <c r="P440" s="145"/>
      <c r="Q440" s="78"/>
      <c r="R440" s="31" t="s">
        <v>48</v>
      </c>
      <c r="S440" s="31" t="s">
        <v>474</v>
      </c>
      <c r="T440" s="31"/>
      <c r="U440" s="36"/>
      <c r="V440" s="36"/>
      <c r="W440" s="31"/>
      <c r="X440" s="31"/>
      <c r="Y440" s="31"/>
      <c r="Z440" s="13"/>
      <c r="AA440" s="13"/>
      <c r="AB440" s="14"/>
    </row>
    <row r="441" spans="1:28" s="124" customFormat="1" ht="149.25" customHeight="1">
      <c r="A441" s="143">
        <v>328</v>
      </c>
      <c r="B441" s="157" t="s">
        <v>377</v>
      </c>
      <c r="C441" s="35" t="s">
        <v>477</v>
      </c>
      <c r="D441" s="35" t="s">
        <v>477</v>
      </c>
      <c r="E441" s="35" t="s">
        <v>106</v>
      </c>
      <c r="F441" s="35" t="s">
        <v>424</v>
      </c>
      <c r="G441" s="51" t="s">
        <v>48</v>
      </c>
      <c r="H441" s="35" t="s">
        <v>49</v>
      </c>
      <c r="I441" s="31" t="s">
        <v>50</v>
      </c>
      <c r="J441" s="51" t="s">
        <v>48</v>
      </c>
      <c r="K441" s="30" t="s">
        <v>51</v>
      </c>
      <c r="L441" s="51">
        <v>0</v>
      </c>
      <c r="M441" s="30">
        <v>0</v>
      </c>
      <c r="N441" s="30">
        <v>0</v>
      </c>
      <c r="O441" s="344"/>
      <c r="P441" s="77"/>
      <c r="Q441" s="78"/>
      <c r="R441" s="35" t="s">
        <v>51</v>
      </c>
      <c r="S441" s="35" t="s">
        <v>478</v>
      </c>
      <c r="T441" s="35" t="s">
        <v>479</v>
      </c>
      <c r="U441" s="137">
        <v>0</v>
      </c>
      <c r="V441" s="127">
        <v>1</v>
      </c>
      <c r="W441" s="35" t="s">
        <v>51</v>
      </c>
      <c r="X441" s="35" t="s">
        <v>480</v>
      </c>
      <c r="Y441" s="35" t="s">
        <v>55</v>
      </c>
      <c r="Z441" s="72">
        <v>1</v>
      </c>
      <c r="AA441" s="77">
        <v>1</v>
      </c>
      <c r="AB441" s="19" t="s">
        <v>1460</v>
      </c>
    </row>
    <row r="442" spans="1:28" s="124" customFormat="1" ht="288.75" customHeight="1">
      <c r="A442" s="143">
        <v>329</v>
      </c>
      <c r="B442" s="157" t="s">
        <v>377</v>
      </c>
      <c r="C442" s="35" t="s">
        <v>477</v>
      </c>
      <c r="D442" s="35" t="s">
        <v>477</v>
      </c>
      <c r="E442" s="35" t="s">
        <v>106</v>
      </c>
      <c r="F442" s="35" t="s">
        <v>424</v>
      </c>
      <c r="G442" s="51" t="s">
        <v>48</v>
      </c>
      <c r="H442" s="35" t="s">
        <v>49</v>
      </c>
      <c r="I442" s="31" t="s">
        <v>50</v>
      </c>
      <c r="J442" s="51"/>
      <c r="K442" s="30" t="s">
        <v>51</v>
      </c>
      <c r="L442" s="51"/>
      <c r="M442" s="30"/>
      <c r="N442" s="30"/>
      <c r="O442" s="344"/>
      <c r="P442" s="77"/>
      <c r="Q442" s="78"/>
      <c r="R442" s="35" t="s">
        <v>481</v>
      </c>
      <c r="S442" s="35" t="s">
        <v>482</v>
      </c>
      <c r="T442" s="35" t="s">
        <v>327</v>
      </c>
      <c r="U442" s="137">
        <v>0</v>
      </c>
      <c r="V442" s="127">
        <v>1</v>
      </c>
      <c r="W442" s="35" t="s">
        <v>51</v>
      </c>
      <c r="X442" s="35" t="s">
        <v>483</v>
      </c>
      <c r="Y442" s="35" t="s">
        <v>55</v>
      </c>
      <c r="Z442" s="72">
        <v>1.75</v>
      </c>
      <c r="AA442" s="77">
        <v>1</v>
      </c>
      <c r="AB442" s="19" t="s">
        <v>1461</v>
      </c>
    </row>
    <row r="443" spans="1:28" s="124" customFormat="1" ht="60" customHeight="1">
      <c r="A443" s="143">
        <v>330</v>
      </c>
      <c r="B443" s="157" t="s">
        <v>377</v>
      </c>
      <c r="C443" s="35" t="s">
        <v>477</v>
      </c>
      <c r="D443" s="35" t="s">
        <v>477</v>
      </c>
      <c r="E443" s="35" t="s">
        <v>137</v>
      </c>
      <c r="F443" s="35" t="s">
        <v>424</v>
      </c>
      <c r="G443" s="51" t="s">
        <v>48</v>
      </c>
      <c r="H443" s="35" t="s">
        <v>49</v>
      </c>
      <c r="I443" s="31" t="s">
        <v>50</v>
      </c>
      <c r="J443" s="51"/>
      <c r="K443" s="30" t="s">
        <v>51</v>
      </c>
      <c r="L443" s="51"/>
      <c r="M443" s="30"/>
      <c r="N443" s="30"/>
      <c r="O443" s="145"/>
      <c r="P443" s="145"/>
      <c r="Q443" s="78"/>
      <c r="R443" s="35" t="s">
        <v>481</v>
      </c>
      <c r="S443" s="35" t="s">
        <v>482</v>
      </c>
      <c r="T443" s="35"/>
      <c r="U443" s="137"/>
      <c r="V443" s="137"/>
      <c r="W443" s="35"/>
      <c r="X443" s="35"/>
      <c r="Y443" s="35"/>
      <c r="Z443" s="129"/>
      <c r="AA443" s="129"/>
      <c r="AB443" s="19"/>
    </row>
    <row r="444" spans="1:28" s="124" customFormat="1" ht="60" customHeight="1">
      <c r="A444" s="143">
        <v>331</v>
      </c>
      <c r="B444" s="157" t="s">
        <v>377</v>
      </c>
      <c r="C444" s="35" t="s">
        <v>477</v>
      </c>
      <c r="D444" s="35" t="s">
        <v>477</v>
      </c>
      <c r="E444" s="35" t="s">
        <v>106</v>
      </c>
      <c r="F444" s="35" t="s">
        <v>424</v>
      </c>
      <c r="G444" s="51" t="s">
        <v>48</v>
      </c>
      <c r="H444" s="35" t="s">
        <v>49</v>
      </c>
      <c r="I444" s="31" t="s">
        <v>50</v>
      </c>
      <c r="J444" s="51"/>
      <c r="K444" s="30" t="s">
        <v>51</v>
      </c>
      <c r="L444" s="51"/>
      <c r="M444" s="30"/>
      <c r="N444" s="30"/>
      <c r="O444" s="145"/>
      <c r="P444" s="145"/>
      <c r="Q444" s="78"/>
      <c r="R444" s="35" t="s">
        <v>481</v>
      </c>
      <c r="S444" s="35" t="s">
        <v>482</v>
      </c>
      <c r="T444" s="35"/>
      <c r="U444" s="137"/>
      <c r="V444" s="137"/>
      <c r="W444" s="35"/>
      <c r="X444" s="35"/>
      <c r="Y444" s="35"/>
      <c r="Z444" s="129"/>
      <c r="AA444" s="129"/>
      <c r="AB444" s="19"/>
    </row>
    <row r="445" spans="1:28" s="124" customFormat="1" ht="60" customHeight="1">
      <c r="A445" s="143">
        <v>332</v>
      </c>
      <c r="B445" s="157" t="s">
        <v>377</v>
      </c>
      <c r="C445" s="35" t="s">
        <v>477</v>
      </c>
      <c r="D445" s="35" t="s">
        <v>477</v>
      </c>
      <c r="E445" s="35" t="s">
        <v>106</v>
      </c>
      <c r="F445" s="35" t="s">
        <v>424</v>
      </c>
      <c r="G445" s="51" t="s">
        <v>48</v>
      </c>
      <c r="H445" s="35" t="s">
        <v>49</v>
      </c>
      <c r="I445" s="31" t="s">
        <v>50</v>
      </c>
      <c r="J445" s="51"/>
      <c r="K445" s="30" t="s">
        <v>51</v>
      </c>
      <c r="L445" s="51"/>
      <c r="M445" s="30"/>
      <c r="N445" s="30"/>
      <c r="O445" s="145"/>
      <c r="P445" s="145"/>
      <c r="Q445" s="78"/>
      <c r="R445" s="35" t="s">
        <v>481</v>
      </c>
      <c r="S445" s="35" t="s">
        <v>482</v>
      </c>
      <c r="T445" s="35"/>
      <c r="U445" s="137"/>
      <c r="V445" s="137"/>
      <c r="W445" s="35"/>
      <c r="X445" s="35"/>
      <c r="Y445" s="35"/>
      <c r="Z445" s="129"/>
      <c r="AA445" s="129"/>
      <c r="AB445" s="19"/>
    </row>
    <row r="446" spans="1:28" s="124" customFormat="1" ht="60" customHeight="1">
      <c r="A446" s="143">
        <v>333</v>
      </c>
      <c r="B446" s="157" t="s">
        <v>377</v>
      </c>
      <c r="C446" s="35" t="s">
        <v>477</v>
      </c>
      <c r="D446" s="35" t="s">
        <v>477</v>
      </c>
      <c r="E446" s="35" t="s">
        <v>106</v>
      </c>
      <c r="F446" s="35" t="s">
        <v>424</v>
      </c>
      <c r="G446" s="51" t="s">
        <v>48</v>
      </c>
      <c r="H446" s="35" t="s">
        <v>49</v>
      </c>
      <c r="I446" s="31" t="s">
        <v>50</v>
      </c>
      <c r="J446" s="51"/>
      <c r="K446" s="30" t="s">
        <v>51</v>
      </c>
      <c r="L446" s="51"/>
      <c r="M446" s="30"/>
      <c r="N446" s="30"/>
      <c r="O446" s="145"/>
      <c r="P446" s="145"/>
      <c r="Q446" s="78"/>
      <c r="R446" s="35" t="s">
        <v>481</v>
      </c>
      <c r="S446" s="35" t="s">
        <v>482</v>
      </c>
      <c r="T446" s="35"/>
      <c r="U446" s="137"/>
      <c r="V446" s="137"/>
      <c r="W446" s="35"/>
      <c r="X446" s="35"/>
      <c r="Y446" s="35"/>
      <c r="Z446" s="129"/>
      <c r="AA446" s="129"/>
      <c r="AB446" s="19"/>
    </row>
    <row r="447" spans="1:28" s="124" customFormat="1" ht="60" customHeight="1">
      <c r="A447" s="143">
        <v>334</v>
      </c>
      <c r="B447" s="157" t="s">
        <v>377</v>
      </c>
      <c r="C447" s="35" t="s">
        <v>477</v>
      </c>
      <c r="D447" s="35" t="s">
        <v>477</v>
      </c>
      <c r="E447" s="35" t="s">
        <v>106</v>
      </c>
      <c r="F447" s="35" t="s">
        <v>424</v>
      </c>
      <c r="G447" s="51" t="s">
        <v>48</v>
      </c>
      <c r="H447" s="35" t="s">
        <v>49</v>
      </c>
      <c r="I447" s="31" t="s">
        <v>50</v>
      </c>
      <c r="J447" s="51"/>
      <c r="K447" s="30" t="s">
        <v>51</v>
      </c>
      <c r="L447" s="51"/>
      <c r="M447" s="30"/>
      <c r="N447" s="30"/>
      <c r="O447" s="145"/>
      <c r="P447" s="145"/>
      <c r="Q447" s="78"/>
      <c r="R447" s="35" t="s">
        <v>481</v>
      </c>
      <c r="S447" s="35" t="s">
        <v>482</v>
      </c>
      <c r="T447" s="35"/>
      <c r="U447" s="137"/>
      <c r="V447" s="137"/>
      <c r="W447" s="35"/>
      <c r="X447" s="35"/>
      <c r="Y447" s="35"/>
      <c r="Z447" s="129"/>
      <c r="AA447" s="129"/>
      <c r="AB447" s="19"/>
    </row>
    <row r="448" spans="1:28" s="124" customFormat="1" ht="60" customHeight="1">
      <c r="A448" s="143">
        <v>335</v>
      </c>
      <c r="B448" s="157" t="s">
        <v>377</v>
      </c>
      <c r="C448" s="35" t="s">
        <v>477</v>
      </c>
      <c r="D448" s="35" t="s">
        <v>477</v>
      </c>
      <c r="E448" s="35" t="s">
        <v>106</v>
      </c>
      <c r="F448" s="35" t="s">
        <v>424</v>
      </c>
      <c r="G448" s="51" t="s">
        <v>48</v>
      </c>
      <c r="H448" s="35" t="s">
        <v>49</v>
      </c>
      <c r="I448" s="31" t="s">
        <v>50</v>
      </c>
      <c r="J448" s="51"/>
      <c r="K448" s="30" t="s">
        <v>51</v>
      </c>
      <c r="L448" s="51"/>
      <c r="M448" s="30"/>
      <c r="N448" s="30"/>
      <c r="O448" s="145"/>
      <c r="P448" s="145"/>
      <c r="Q448" s="78"/>
      <c r="R448" s="35" t="s">
        <v>481</v>
      </c>
      <c r="S448" s="35" t="s">
        <v>482</v>
      </c>
      <c r="T448" s="35"/>
      <c r="U448" s="137"/>
      <c r="V448" s="137"/>
      <c r="W448" s="35"/>
      <c r="X448" s="35"/>
      <c r="Y448" s="35"/>
      <c r="Z448" s="129"/>
      <c r="AA448" s="129"/>
      <c r="AB448" s="19"/>
    </row>
    <row r="449" spans="1:28" s="124" customFormat="1" ht="60" customHeight="1">
      <c r="A449" s="143">
        <v>336</v>
      </c>
      <c r="B449" s="157" t="s">
        <v>377</v>
      </c>
      <c r="C449" s="35" t="s">
        <v>477</v>
      </c>
      <c r="D449" s="35" t="s">
        <v>477</v>
      </c>
      <c r="E449" s="35" t="s">
        <v>106</v>
      </c>
      <c r="F449" s="35" t="s">
        <v>424</v>
      </c>
      <c r="G449" s="51" t="s">
        <v>48</v>
      </c>
      <c r="H449" s="35" t="s">
        <v>49</v>
      </c>
      <c r="I449" s="31" t="s">
        <v>50</v>
      </c>
      <c r="J449" s="51"/>
      <c r="K449" s="30" t="s">
        <v>51</v>
      </c>
      <c r="L449" s="51"/>
      <c r="M449" s="30"/>
      <c r="N449" s="30"/>
      <c r="O449" s="145"/>
      <c r="P449" s="145"/>
      <c r="Q449" s="78"/>
      <c r="R449" s="35" t="s">
        <v>481</v>
      </c>
      <c r="S449" s="35" t="s">
        <v>482</v>
      </c>
      <c r="T449" s="35"/>
      <c r="U449" s="137"/>
      <c r="V449" s="137"/>
      <c r="W449" s="35"/>
      <c r="X449" s="35"/>
      <c r="Y449" s="35"/>
      <c r="Z449" s="129"/>
      <c r="AA449" s="129"/>
      <c r="AB449" s="19"/>
    </row>
    <row r="450" spans="1:28" s="124" customFormat="1" ht="60" customHeight="1">
      <c r="A450" s="143">
        <v>337</v>
      </c>
      <c r="B450" s="157" t="s">
        <v>377</v>
      </c>
      <c r="C450" s="35" t="s">
        <v>477</v>
      </c>
      <c r="D450" s="35" t="s">
        <v>477</v>
      </c>
      <c r="E450" s="35" t="s">
        <v>106</v>
      </c>
      <c r="F450" s="35" t="s">
        <v>424</v>
      </c>
      <c r="G450" s="51" t="s">
        <v>48</v>
      </c>
      <c r="H450" s="35" t="s">
        <v>49</v>
      </c>
      <c r="I450" s="31" t="s">
        <v>50</v>
      </c>
      <c r="J450" s="51"/>
      <c r="K450" s="30" t="s">
        <v>51</v>
      </c>
      <c r="L450" s="51"/>
      <c r="M450" s="30"/>
      <c r="N450" s="30"/>
      <c r="O450" s="145"/>
      <c r="P450" s="145"/>
      <c r="Q450" s="78"/>
      <c r="R450" s="35" t="s">
        <v>481</v>
      </c>
      <c r="S450" s="35" t="s">
        <v>482</v>
      </c>
      <c r="T450" s="35"/>
      <c r="U450" s="137"/>
      <c r="V450" s="137"/>
      <c r="W450" s="35"/>
      <c r="X450" s="35"/>
      <c r="Y450" s="35"/>
      <c r="Z450" s="129"/>
      <c r="AA450" s="129"/>
      <c r="AB450" s="19"/>
    </row>
    <row r="451" spans="1:28" s="124" customFormat="1" ht="60" customHeight="1">
      <c r="A451" s="143" t="s">
        <v>484</v>
      </c>
      <c r="B451" s="157" t="s">
        <v>377</v>
      </c>
      <c r="C451" s="35" t="s">
        <v>477</v>
      </c>
      <c r="D451" s="35" t="s">
        <v>477</v>
      </c>
      <c r="E451" s="35" t="s">
        <v>106</v>
      </c>
      <c r="F451" s="35" t="s">
        <v>424</v>
      </c>
      <c r="G451" s="51" t="s">
        <v>48</v>
      </c>
      <c r="H451" s="35" t="s">
        <v>49</v>
      </c>
      <c r="I451" s="31" t="s">
        <v>50</v>
      </c>
      <c r="J451" s="51"/>
      <c r="K451" s="30" t="s">
        <v>51</v>
      </c>
      <c r="L451" s="51"/>
      <c r="M451" s="30"/>
      <c r="N451" s="30"/>
      <c r="O451" s="145"/>
      <c r="P451" s="145"/>
      <c r="Q451" s="78"/>
      <c r="R451" s="35" t="s">
        <v>481</v>
      </c>
      <c r="S451" s="35" t="s">
        <v>482</v>
      </c>
      <c r="T451" s="35"/>
      <c r="U451" s="137"/>
      <c r="V451" s="137"/>
      <c r="W451" s="35"/>
      <c r="X451" s="35"/>
      <c r="Y451" s="35"/>
      <c r="Z451" s="129"/>
      <c r="AA451" s="129"/>
      <c r="AB451" s="19"/>
    </row>
    <row r="452" spans="1:28" s="124" customFormat="1" ht="197.25" customHeight="1">
      <c r="A452" s="143">
        <v>338</v>
      </c>
      <c r="B452" s="157" t="s">
        <v>377</v>
      </c>
      <c r="C452" s="35" t="s">
        <v>477</v>
      </c>
      <c r="D452" s="35" t="s">
        <v>477</v>
      </c>
      <c r="E452" s="35" t="s">
        <v>46</v>
      </c>
      <c r="F452" s="35" t="s">
        <v>320</v>
      </c>
      <c r="G452" s="51" t="s">
        <v>48</v>
      </c>
      <c r="H452" s="35" t="s">
        <v>49</v>
      </c>
      <c r="I452" s="31" t="s">
        <v>50</v>
      </c>
      <c r="J452" s="51"/>
      <c r="K452" s="30" t="s">
        <v>51</v>
      </c>
      <c r="L452" s="51"/>
      <c r="M452" s="30"/>
      <c r="N452" s="30"/>
      <c r="O452" s="344"/>
      <c r="P452" s="77"/>
      <c r="Q452" s="78"/>
      <c r="R452" s="35" t="s">
        <v>481</v>
      </c>
      <c r="S452" s="35" t="s">
        <v>485</v>
      </c>
      <c r="T452" s="35" t="s">
        <v>486</v>
      </c>
      <c r="U452" s="137">
        <v>0</v>
      </c>
      <c r="V452" s="127">
        <v>1</v>
      </c>
      <c r="W452" s="35" t="s">
        <v>51</v>
      </c>
      <c r="X452" s="35" t="s">
        <v>487</v>
      </c>
      <c r="Y452" s="35" t="s">
        <v>55</v>
      </c>
      <c r="Z452" s="72">
        <v>1</v>
      </c>
      <c r="AA452" s="77">
        <v>1</v>
      </c>
      <c r="AB452" s="19" t="s">
        <v>1462</v>
      </c>
    </row>
    <row r="453" spans="1:28" s="124" customFormat="1" ht="242.25" customHeight="1">
      <c r="A453" s="143">
        <v>339</v>
      </c>
      <c r="B453" s="157" t="s">
        <v>377</v>
      </c>
      <c r="C453" s="35" t="s">
        <v>477</v>
      </c>
      <c r="D453" s="35" t="s">
        <v>477</v>
      </c>
      <c r="E453" s="35" t="s">
        <v>46</v>
      </c>
      <c r="F453" s="35" t="s">
        <v>320</v>
      </c>
      <c r="G453" s="51" t="s">
        <v>48</v>
      </c>
      <c r="H453" s="35" t="s">
        <v>49</v>
      </c>
      <c r="I453" s="31" t="s">
        <v>50</v>
      </c>
      <c r="J453" s="51"/>
      <c r="K453" s="30" t="s">
        <v>51</v>
      </c>
      <c r="L453" s="51"/>
      <c r="M453" s="30"/>
      <c r="N453" s="30"/>
      <c r="O453" s="344"/>
      <c r="P453" s="77"/>
      <c r="Q453" s="78"/>
      <c r="R453" s="35" t="s">
        <v>481</v>
      </c>
      <c r="S453" s="35" t="s">
        <v>488</v>
      </c>
      <c r="T453" s="35" t="s">
        <v>486</v>
      </c>
      <c r="U453" s="137">
        <v>0</v>
      </c>
      <c r="V453" s="127">
        <v>1</v>
      </c>
      <c r="W453" s="35" t="s">
        <v>51</v>
      </c>
      <c r="X453" s="35" t="s">
        <v>489</v>
      </c>
      <c r="Y453" s="35" t="s">
        <v>55</v>
      </c>
      <c r="Z453" s="72">
        <v>1</v>
      </c>
      <c r="AA453" s="77">
        <v>1</v>
      </c>
      <c r="AB453" s="19" t="s">
        <v>1463</v>
      </c>
    </row>
    <row r="454" spans="1:28" s="124" customFormat="1" ht="180.75" customHeight="1">
      <c r="A454" s="143">
        <v>340</v>
      </c>
      <c r="B454" s="157" t="s">
        <v>377</v>
      </c>
      <c r="C454" s="35" t="s">
        <v>477</v>
      </c>
      <c r="D454" s="35" t="s">
        <v>477</v>
      </c>
      <c r="E454" s="35" t="s">
        <v>46</v>
      </c>
      <c r="F454" s="35" t="s">
        <v>320</v>
      </c>
      <c r="G454" s="51" t="s">
        <v>48</v>
      </c>
      <c r="H454" s="35" t="s">
        <v>49</v>
      </c>
      <c r="I454" s="31" t="s">
        <v>50</v>
      </c>
      <c r="J454" s="51"/>
      <c r="K454" s="30" t="s">
        <v>51</v>
      </c>
      <c r="L454" s="51"/>
      <c r="M454" s="30"/>
      <c r="N454" s="30"/>
      <c r="O454" s="344"/>
      <c r="P454" s="77"/>
      <c r="Q454" s="78"/>
      <c r="R454" s="35" t="s">
        <v>481</v>
      </c>
      <c r="S454" s="35" t="s">
        <v>490</v>
      </c>
      <c r="T454" s="35" t="s">
        <v>486</v>
      </c>
      <c r="U454" s="137">
        <v>0</v>
      </c>
      <c r="V454" s="127">
        <v>1</v>
      </c>
      <c r="W454" s="35" t="s">
        <v>51</v>
      </c>
      <c r="X454" s="35" t="s">
        <v>491</v>
      </c>
      <c r="Y454" s="35" t="s">
        <v>55</v>
      </c>
      <c r="Z454" s="72">
        <v>1</v>
      </c>
      <c r="AA454" s="77">
        <v>1</v>
      </c>
      <c r="AB454" s="19" t="s">
        <v>1464</v>
      </c>
    </row>
    <row r="455" spans="1:28" s="124" customFormat="1" ht="134.25" customHeight="1">
      <c r="A455" s="143">
        <v>341</v>
      </c>
      <c r="B455" s="157" t="s">
        <v>377</v>
      </c>
      <c r="C455" s="35" t="s">
        <v>477</v>
      </c>
      <c r="D455" s="35" t="s">
        <v>477</v>
      </c>
      <c r="E455" s="35" t="s">
        <v>46</v>
      </c>
      <c r="F455" s="35" t="s">
        <v>320</v>
      </c>
      <c r="G455" s="51" t="s">
        <v>48</v>
      </c>
      <c r="H455" s="35" t="s">
        <v>49</v>
      </c>
      <c r="I455" s="31" t="s">
        <v>50</v>
      </c>
      <c r="J455" s="51"/>
      <c r="K455" s="30" t="s">
        <v>51</v>
      </c>
      <c r="L455" s="51"/>
      <c r="M455" s="30"/>
      <c r="N455" s="30"/>
      <c r="O455" s="367"/>
      <c r="P455" s="77"/>
      <c r="Q455" s="353"/>
      <c r="R455" s="35" t="s">
        <v>481</v>
      </c>
      <c r="S455" s="35" t="s">
        <v>492</v>
      </c>
      <c r="T455" s="35" t="s">
        <v>486</v>
      </c>
      <c r="U455" s="137">
        <v>0</v>
      </c>
      <c r="V455" s="137">
        <v>1</v>
      </c>
      <c r="W455" s="35" t="s">
        <v>51</v>
      </c>
      <c r="X455" s="35" t="s">
        <v>493</v>
      </c>
      <c r="Y455" s="35" t="s">
        <v>236</v>
      </c>
      <c r="Z455" s="149">
        <v>1</v>
      </c>
      <c r="AA455" s="77">
        <v>1</v>
      </c>
      <c r="AB455" s="16" t="s">
        <v>1465</v>
      </c>
    </row>
    <row r="456" spans="1:28" s="378" customFormat="1" ht="132.75" customHeight="1">
      <c r="A456" s="158">
        <v>551</v>
      </c>
      <c r="B456" s="159" t="s">
        <v>494</v>
      </c>
      <c r="C456" s="159" t="s">
        <v>4</v>
      </c>
      <c r="D456" s="159" t="s">
        <v>495</v>
      </c>
      <c r="E456" s="159" t="s">
        <v>137</v>
      </c>
      <c r="F456" s="159" t="s">
        <v>168</v>
      </c>
      <c r="G456" s="159" t="s">
        <v>496</v>
      </c>
      <c r="H456" s="159" t="s">
        <v>497</v>
      </c>
      <c r="I456" s="159" t="s">
        <v>498</v>
      </c>
      <c r="J456" s="160" t="s">
        <v>499</v>
      </c>
      <c r="K456" s="161" t="s">
        <v>500</v>
      </c>
      <c r="L456" s="30">
        <v>144000</v>
      </c>
      <c r="M456" s="30">
        <v>0</v>
      </c>
      <c r="N456" s="30">
        <v>98000</v>
      </c>
      <c r="O456" s="416">
        <v>94033</v>
      </c>
      <c r="P456" s="375">
        <v>0.95952040816326534</v>
      </c>
      <c r="Q456" s="170" t="s">
        <v>1617</v>
      </c>
      <c r="R456" s="159" t="s">
        <v>501</v>
      </c>
      <c r="S456" s="166" t="s">
        <v>502</v>
      </c>
      <c r="T456" s="159" t="s">
        <v>503</v>
      </c>
      <c r="U456" s="167">
        <v>0</v>
      </c>
      <c r="V456" s="167">
        <v>1</v>
      </c>
      <c r="W456" s="159" t="s">
        <v>504</v>
      </c>
      <c r="X456" s="159" t="s">
        <v>505</v>
      </c>
      <c r="Y456" s="159" t="s">
        <v>55</v>
      </c>
      <c r="Z456" s="168">
        <v>1</v>
      </c>
      <c r="AA456" s="377">
        <v>1</v>
      </c>
      <c r="AB456" s="162" t="s">
        <v>1466</v>
      </c>
    </row>
    <row r="457" spans="1:28" s="378" customFormat="1" ht="90">
      <c r="A457" s="160">
        <v>551</v>
      </c>
      <c r="B457" s="159" t="s">
        <v>494</v>
      </c>
      <c r="C457" s="159" t="s">
        <v>4</v>
      </c>
      <c r="D457" s="159" t="s">
        <v>495</v>
      </c>
      <c r="E457" s="159" t="s">
        <v>137</v>
      </c>
      <c r="F457" s="159" t="s">
        <v>168</v>
      </c>
      <c r="G457" s="159" t="s">
        <v>496</v>
      </c>
      <c r="H457" s="159" t="s">
        <v>497</v>
      </c>
      <c r="I457" s="159" t="s">
        <v>498</v>
      </c>
      <c r="J457" s="160" t="s">
        <v>499</v>
      </c>
      <c r="K457" s="160"/>
      <c r="L457" s="30"/>
      <c r="M457" s="30"/>
      <c r="N457" s="30"/>
      <c r="O457" s="170"/>
      <c r="P457" s="170"/>
      <c r="Q457" s="170"/>
      <c r="R457" s="159" t="s">
        <v>501</v>
      </c>
      <c r="S457" s="159" t="s">
        <v>502</v>
      </c>
      <c r="T457" s="159"/>
      <c r="U457" s="167"/>
      <c r="V457" s="167"/>
      <c r="W457" s="159"/>
      <c r="X457" s="159"/>
      <c r="Y457" s="159"/>
      <c r="Z457" s="170"/>
      <c r="AA457" s="170"/>
      <c r="AB457" s="170"/>
    </row>
    <row r="458" spans="1:28" s="378" customFormat="1" ht="90">
      <c r="A458" s="160">
        <v>552</v>
      </c>
      <c r="B458" s="159" t="s">
        <v>494</v>
      </c>
      <c r="C458" s="159" t="s">
        <v>4</v>
      </c>
      <c r="D458" s="159" t="s">
        <v>495</v>
      </c>
      <c r="E458" s="159" t="s">
        <v>137</v>
      </c>
      <c r="F458" s="159" t="s">
        <v>168</v>
      </c>
      <c r="G458" s="159" t="s">
        <v>496</v>
      </c>
      <c r="H458" s="159" t="s">
        <v>497</v>
      </c>
      <c r="I458" s="159" t="s">
        <v>498</v>
      </c>
      <c r="J458" s="160" t="s">
        <v>499</v>
      </c>
      <c r="K458" s="160"/>
      <c r="L458" s="30"/>
      <c r="M458" s="30"/>
      <c r="N458" s="30"/>
      <c r="O458" s="170"/>
      <c r="P458" s="170"/>
      <c r="Q458" s="170"/>
      <c r="R458" s="159" t="s">
        <v>501</v>
      </c>
      <c r="S458" s="159" t="s">
        <v>502</v>
      </c>
      <c r="T458" s="159"/>
      <c r="U458" s="172"/>
      <c r="V458" s="172"/>
      <c r="W458" s="159"/>
      <c r="X458" s="159"/>
      <c r="Y458" s="159"/>
      <c r="Z458" s="173"/>
      <c r="AA458" s="173"/>
      <c r="AB458" s="173"/>
    </row>
    <row r="459" spans="1:28" s="378" customFormat="1" ht="90">
      <c r="A459" s="160">
        <v>553</v>
      </c>
      <c r="B459" s="159" t="s">
        <v>494</v>
      </c>
      <c r="C459" s="159" t="s">
        <v>4</v>
      </c>
      <c r="D459" s="159" t="s">
        <v>495</v>
      </c>
      <c r="E459" s="159" t="s">
        <v>137</v>
      </c>
      <c r="F459" s="159" t="s">
        <v>168</v>
      </c>
      <c r="G459" s="159" t="s">
        <v>496</v>
      </c>
      <c r="H459" s="159" t="s">
        <v>497</v>
      </c>
      <c r="I459" s="159" t="s">
        <v>498</v>
      </c>
      <c r="J459" s="160" t="s">
        <v>499</v>
      </c>
      <c r="K459" s="160"/>
      <c r="L459" s="30"/>
      <c r="M459" s="30"/>
      <c r="N459" s="30"/>
      <c r="O459" s="170"/>
      <c r="P459" s="170"/>
      <c r="Q459" s="170"/>
      <c r="R459" s="159" t="s">
        <v>501</v>
      </c>
      <c r="S459" s="159" t="s">
        <v>502</v>
      </c>
      <c r="T459" s="159"/>
      <c r="U459" s="172"/>
      <c r="V459" s="172"/>
      <c r="W459" s="159"/>
      <c r="X459" s="159"/>
      <c r="Y459" s="159"/>
      <c r="Z459" s="173"/>
      <c r="AA459" s="173"/>
      <c r="AB459" s="173"/>
    </row>
    <row r="460" spans="1:28" s="378" customFormat="1" ht="90">
      <c r="A460" s="160">
        <v>554</v>
      </c>
      <c r="B460" s="159" t="s">
        <v>494</v>
      </c>
      <c r="C460" s="159" t="s">
        <v>4</v>
      </c>
      <c r="D460" s="159" t="s">
        <v>495</v>
      </c>
      <c r="E460" s="159" t="s">
        <v>137</v>
      </c>
      <c r="F460" s="159" t="s">
        <v>168</v>
      </c>
      <c r="G460" s="159" t="s">
        <v>496</v>
      </c>
      <c r="H460" s="159" t="s">
        <v>497</v>
      </c>
      <c r="I460" s="159" t="s">
        <v>498</v>
      </c>
      <c r="J460" s="160" t="s">
        <v>499</v>
      </c>
      <c r="K460" s="160"/>
      <c r="L460" s="30"/>
      <c r="M460" s="30"/>
      <c r="N460" s="30"/>
      <c r="O460" s="170"/>
      <c r="P460" s="170"/>
      <c r="Q460" s="170"/>
      <c r="R460" s="159" t="s">
        <v>501</v>
      </c>
      <c r="S460" s="159" t="s">
        <v>502</v>
      </c>
      <c r="T460" s="159"/>
      <c r="U460" s="172"/>
      <c r="V460" s="172"/>
      <c r="W460" s="159"/>
      <c r="X460" s="159"/>
      <c r="Y460" s="159"/>
      <c r="Z460" s="173"/>
      <c r="AA460" s="173"/>
      <c r="AB460" s="173"/>
    </row>
    <row r="461" spans="1:28" s="378" customFormat="1" ht="90">
      <c r="A461" s="160">
        <v>555</v>
      </c>
      <c r="B461" s="159" t="s">
        <v>494</v>
      </c>
      <c r="C461" s="159" t="s">
        <v>4</v>
      </c>
      <c r="D461" s="159" t="s">
        <v>495</v>
      </c>
      <c r="E461" s="159" t="s">
        <v>137</v>
      </c>
      <c r="F461" s="159" t="s">
        <v>168</v>
      </c>
      <c r="G461" s="159" t="s">
        <v>496</v>
      </c>
      <c r="H461" s="159" t="s">
        <v>497</v>
      </c>
      <c r="I461" s="159" t="s">
        <v>498</v>
      </c>
      <c r="J461" s="160" t="s">
        <v>499</v>
      </c>
      <c r="K461" s="160"/>
      <c r="L461" s="30"/>
      <c r="M461" s="30"/>
      <c r="N461" s="30"/>
      <c r="O461" s="170"/>
      <c r="P461" s="170"/>
      <c r="Q461" s="170"/>
      <c r="R461" s="159" t="s">
        <v>501</v>
      </c>
      <c r="S461" s="159" t="s">
        <v>502</v>
      </c>
      <c r="T461" s="159"/>
      <c r="U461" s="172"/>
      <c r="V461" s="172"/>
      <c r="W461" s="159"/>
      <c r="X461" s="159"/>
      <c r="Y461" s="159"/>
      <c r="Z461" s="173"/>
      <c r="AA461" s="173"/>
      <c r="AB461" s="173"/>
    </row>
    <row r="462" spans="1:28" s="378" customFormat="1" ht="151.5" customHeight="1">
      <c r="A462" s="158">
        <v>556</v>
      </c>
      <c r="B462" s="159" t="s">
        <v>494</v>
      </c>
      <c r="C462" s="159" t="s">
        <v>4</v>
      </c>
      <c r="D462" s="159" t="s">
        <v>495</v>
      </c>
      <c r="E462" s="159" t="s">
        <v>137</v>
      </c>
      <c r="F462" s="159" t="s">
        <v>168</v>
      </c>
      <c r="G462" s="159" t="s">
        <v>496</v>
      </c>
      <c r="H462" s="159" t="s">
        <v>497</v>
      </c>
      <c r="I462" s="159" t="s">
        <v>498</v>
      </c>
      <c r="J462" s="160" t="s">
        <v>499</v>
      </c>
      <c r="K462" s="160"/>
      <c r="L462" s="30"/>
      <c r="M462" s="30"/>
      <c r="N462" s="30"/>
      <c r="O462" s="170"/>
      <c r="P462" s="170"/>
      <c r="Q462" s="170"/>
      <c r="R462" s="159" t="s">
        <v>501</v>
      </c>
      <c r="S462" s="166" t="s">
        <v>506</v>
      </c>
      <c r="T462" s="159" t="s">
        <v>503</v>
      </c>
      <c r="U462" s="172">
        <v>0</v>
      </c>
      <c r="V462" s="172">
        <v>5000</v>
      </c>
      <c r="W462" s="159" t="s">
        <v>507</v>
      </c>
      <c r="X462" s="159" t="s">
        <v>508</v>
      </c>
      <c r="Y462" s="159" t="s">
        <v>55</v>
      </c>
      <c r="Z462" s="171">
        <v>9467</v>
      </c>
      <c r="AA462" s="377">
        <v>1</v>
      </c>
      <c r="AB462" s="162" t="s">
        <v>1466</v>
      </c>
    </row>
    <row r="463" spans="1:28" s="378" customFormat="1" ht="122.25" customHeight="1">
      <c r="A463" s="158">
        <v>557</v>
      </c>
      <c r="B463" s="159" t="s">
        <v>494</v>
      </c>
      <c r="C463" s="159" t="s">
        <v>4</v>
      </c>
      <c r="D463" s="159" t="s">
        <v>495</v>
      </c>
      <c r="E463" s="159" t="s">
        <v>137</v>
      </c>
      <c r="F463" s="159" t="s">
        <v>168</v>
      </c>
      <c r="G463" s="159" t="s">
        <v>496</v>
      </c>
      <c r="H463" s="159" t="s">
        <v>497</v>
      </c>
      <c r="I463" s="159" t="s">
        <v>498</v>
      </c>
      <c r="J463" s="160" t="s">
        <v>499</v>
      </c>
      <c r="K463" s="160"/>
      <c r="L463" s="30"/>
      <c r="M463" s="30"/>
      <c r="N463" s="30"/>
      <c r="O463" s="170"/>
      <c r="P463" s="170"/>
      <c r="Q463" s="170"/>
      <c r="R463" s="159" t="s">
        <v>501</v>
      </c>
      <c r="S463" s="166" t="s">
        <v>509</v>
      </c>
      <c r="T463" s="159" t="s">
        <v>503</v>
      </c>
      <c r="U463" s="167">
        <v>0</v>
      </c>
      <c r="V463" s="167">
        <v>1</v>
      </c>
      <c r="W463" s="159" t="s">
        <v>510</v>
      </c>
      <c r="X463" s="159" t="s">
        <v>511</v>
      </c>
      <c r="Y463" s="159" t="s">
        <v>55</v>
      </c>
      <c r="Z463" s="171">
        <v>1</v>
      </c>
      <c r="AA463" s="377">
        <v>1</v>
      </c>
      <c r="AB463" s="162" t="s">
        <v>1583</v>
      </c>
    </row>
    <row r="464" spans="1:28" s="378" customFormat="1" ht="113.25" customHeight="1">
      <c r="A464" s="158">
        <v>558</v>
      </c>
      <c r="B464" s="159" t="s">
        <v>494</v>
      </c>
      <c r="C464" s="159" t="s">
        <v>4</v>
      </c>
      <c r="D464" s="159" t="s">
        <v>495</v>
      </c>
      <c r="E464" s="159" t="s">
        <v>137</v>
      </c>
      <c r="F464" s="159" t="s">
        <v>168</v>
      </c>
      <c r="G464" s="159" t="s">
        <v>496</v>
      </c>
      <c r="H464" s="159" t="s">
        <v>497</v>
      </c>
      <c r="I464" s="159" t="s">
        <v>498</v>
      </c>
      <c r="J464" s="160" t="s">
        <v>499</v>
      </c>
      <c r="K464" s="160"/>
      <c r="L464" s="30"/>
      <c r="M464" s="30"/>
      <c r="N464" s="30"/>
      <c r="O464" s="170"/>
      <c r="P464" s="170"/>
      <c r="Q464" s="170"/>
      <c r="R464" s="159" t="s">
        <v>501</v>
      </c>
      <c r="S464" s="166" t="s">
        <v>512</v>
      </c>
      <c r="T464" s="159" t="s">
        <v>503</v>
      </c>
      <c r="U464" s="172">
        <v>0</v>
      </c>
      <c r="V464" s="160">
        <v>93000</v>
      </c>
      <c r="W464" s="159" t="s">
        <v>513</v>
      </c>
      <c r="X464" s="159" t="s">
        <v>514</v>
      </c>
      <c r="Y464" s="159" t="s">
        <v>55</v>
      </c>
      <c r="Z464" s="171">
        <v>83648</v>
      </c>
      <c r="AA464" s="377">
        <v>0.89944086021505376</v>
      </c>
      <c r="AB464" s="162" t="s">
        <v>1466</v>
      </c>
    </row>
    <row r="465" spans="1:28" s="378" customFormat="1" ht="90">
      <c r="A465" s="160">
        <v>559</v>
      </c>
      <c r="B465" s="159" t="s">
        <v>494</v>
      </c>
      <c r="C465" s="159" t="s">
        <v>4</v>
      </c>
      <c r="D465" s="159" t="s">
        <v>495</v>
      </c>
      <c r="E465" s="159" t="s">
        <v>137</v>
      </c>
      <c r="F465" s="159" t="s">
        <v>168</v>
      </c>
      <c r="G465" s="159" t="s">
        <v>496</v>
      </c>
      <c r="H465" s="159" t="s">
        <v>497</v>
      </c>
      <c r="I465" s="159" t="s">
        <v>498</v>
      </c>
      <c r="J465" s="160" t="s">
        <v>499</v>
      </c>
      <c r="K465" s="160"/>
      <c r="L465" s="30"/>
      <c r="M465" s="30"/>
      <c r="N465" s="30"/>
      <c r="O465" s="170"/>
      <c r="P465" s="170"/>
      <c r="Q465" s="170"/>
      <c r="R465" s="159" t="s">
        <v>501</v>
      </c>
      <c r="S465" s="159" t="s">
        <v>512</v>
      </c>
      <c r="T465" s="159"/>
      <c r="U465" s="172"/>
      <c r="V465" s="160"/>
      <c r="W465" s="159"/>
      <c r="X465" s="159"/>
      <c r="Y465" s="159"/>
      <c r="Z465" s="170"/>
      <c r="AA465" s="170"/>
      <c r="AB465" s="170"/>
    </row>
    <row r="466" spans="1:28" s="378" customFormat="1" ht="90">
      <c r="A466" s="160">
        <v>559</v>
      </c>
      <c r="B466" s="159" t="s">
        <v>494</v>
      </c>
      <c r="C466" s="159" t="s">
        <v>4</v>
      </c>
      <c r="D466" s="159" t="s">
        <v>495</v>
      </c>
      <c r="E466" s="159" t="s">
        <v>137</v>
      </c>
      <c r="F466" s="159" t="s">
        <v>168</v>
      </c>
      <c r="G466" s="159" t="s">
        <v>496</v>
      </c>
      <c r="H466" s="159" t="s">
        <v>497</v>
      </c>
      <c r="I466" s="159" t="s">
        <v>498</v>
      </c>
      <c r="J466" s="160" t="s">
        <v>499</v>
      </c>
      <c r="K466" s="160"/>
      <c r="L466" s="30"/>
      <c r="M466" s="30"/>
      <c r="N466" s="30"/>
      <c r="O466" s="170"/>
      <c r="P466" s="170"/>
      <c r="Q466" s="170"/>
      <c r="R466" s="159" t="s">
        <v>501</v>
      </c>
      <c r="S466" s="159" t="s">
        <v>512</v>
      </c>
      <c r="T466" s="159"/>
      <c r="U466" s="172"/>
      <c r="V466" s="160"/>
      <c r="W466" s="159"/>
      <c r="X466" s="159"/>
      <c r="Y466" s="159"/>
      <c r="Z466" s="170"/>
      <c r="AA466" s="170"/>
      <c r="AB466" s="170"/>
    </row>
    <row r="467" spans="1:28" s="378" customFormat="1" ht="90">
      <c r="A467" s="160">
        <v>559</v>
      </c>
      <c r="B467" s="159" t="s">
        <v>494</v>
      </c>
      <c r="C467" s="159" t="s">
        <v>4</v>
      </c>
      <c r="D467" s="159" t="s">
        <v>495</v>
      </c>
      <c r="E467" s="159" t="s">
        <v>137</v>
      </c>
      <c r="F467" s="159" t="s">
        <v>168</v>
      </c>
      <c r="G467" s="159" t="s">
        <v>496</v>
      </c>
      <c r="H467" s="159" t="s">
        <v>497</v>
      </c>
      <c r="I467" s="159" t="s">
        <v>498</v>
      </c>
      <c r="J467" s="160" t="s">
        <v>499</v>
      </c>
      <c r="K467" s="160"/>
      <c r="L467" s="30"/>
      <c r="M467" s="30"/>
      <c r="N467" s="30"/>
      <c r="O467" s="170"/>
      <c r="P467" s="170"/>
      <c r="Q467" s="170"/>
      <c r="R467" s="159" t="s">
        <v>501</v>
      </c>
      <c r="S467" s="159" t="s">
        <v>512</v>
      </c>
      <c r="T467" s="159"/>
      <c r="U467" s="172"/>
      <c r="V467" s="160"/>
      <c r="W467" s="159"/>
      <c r="X467" s="159"/>
      <c r="Y467" s="159"/>
      <c r="Z467" s="170"/>
      <c r="AA467" s="170"/>
      <c r="AB467" s="170"/>
    </row>
    <row r="468" spans="1:28" s="378" customFormat="1" ht="90">
      <c r="A468" s="160">
        <v>560</v>
      </c>
      <c r="B468" s="159" t="s">
        <v>494</v>
      </c>
      <c r="C468" s="159" t="s">
        <v>4</v>
      </c>
      <c r="D468" s="159" t="s">
        <v>495</v>
      </c>
      <c r="E468" s="159" t="s">
        <v>137</v>
      </c>
      <c r="F468" s="159" t="s">
        <v>168</v>
      </c>
      <c r="G468" s="159" t="s">
        <v>496</v>
      </c>
      <c r="H468" s="159" t="s">
        <v>497</v>
      </c>
      <c r="I468" s="159" t="s">
        <v>498</v>
      </c>
      <c r="J468" s="160" t="s">
        <v>499</v>
      </c>
      <c r="K468" s="160"/>
      <c r="L468" s="30"/>
      <c r="M468" s="30"/>
      <c r="N468" s="30"/>
      <c r="O468" s="170"/>
      <c r="P468" s="170"/>
      <c r="Q468" s="170"/>
      <c r="R468" s="159" t="s">
        <v>501</v>
      </c>
      <c r="S468" s="159" t="s">
        <v>512</v>
      </c>
      <c r="T468" s="159"/>
      <c r="U468" s="174"/>
      <c r="V468" s="174"/>
      <c r="W468" s="159"/>
      <c r="X468" s="159"/>
      <c r="Y468" s="159"/>
      <c r="Z468" s="173"/>
      <c r="AA468" s="173"/>
      <c r="AB468" s="173"/>
    </row>
    <row r="469" spans="1:28" s="378" customFormat="1" ht="90">
      <c r="A469" s="160">
        <v>561</v>
      </c>
      <c r="B469" s="159" t="s">
        <v>494</v>
      </c>
      <c r="C469" s="159" t="s">
        <v>4</v>
      </c>
      <c r="D469" s="159" t="s">
        <v>495</v>
      </c>
      <c r="E469" s="159" t="s">
        <v>137</v>
      </c>
      <c r="F469" s="159" t="s">
        <v>168</v>
      </c>
      <c r="G469" s="159" t="s">
        <v>496</v>
      </c>
      <c r="H469" s="159" t="s">
        <v>497</v>
      </c>
      <c r="I469" s="159" t="s">
        <v>498</v>
      </c>
      <c r="J469" s="160" t="s">
        <v>499</v>
      </c>
      <c r="K469" s="160"/>
      <c r="L469" s="30"/>
      <c r="M469" s="30"/>
      <c r="N469" s="30"/>
      <c r="O469" s="170"/>
      <c r="P469" s="170"/>
      <c r="Q469" s="170"/>
      <c r="R469" s="159" t="s">
        <v>501</v>
      </c>
      <c r="S469" s="159" t="s">
        <v>512</v>
      </c>
      <c r="T469" s="159"/>
      <c r="U469" s="174"/>
      <c r="V469" s="174"/>
      <c r="W469" s="159"/>
      <c r="X469" s="159"/>
      <c r="Y469" s="159"/>
      <c r="Z469" s="173"/>
      <c r="AA469" s="173"/>
      <c r="AB469" s="173"/>
    </row>
    <row r="470" spans="1:28" s="378" customFormat="1" ht="90">
      <c r="A470" s="160">
        <v>562</v>
      </c>
      <c r="B470" s="159" t="s">
        <v>494</v>
      </c>
      <c r="C470" s="159" t="s">
        <v>4</v>
      </c>
      <c r="D470" s="159" t="s">
        <v>495</v>
      </c>
      <c r="E470" s="159" t="s">
        <v>137</v>
      </c>
      <c r="F470" s="159" t="s">
        <v>168</v>
      </c>
      <c r="G470" s="159" t="s">
        <v>496</v>
      </c>
      <c r="H470" s="159" t="s">
        <v>497</v>
      </c>
      <c r="I470" s="159" t="s">
        <v>498</v>
      </c>
      <c r="J470" s="160" t="s">
        <v>499</v>
      </c>
      <c r="K470" s="160"/>
      <c r="L470" s="30"/>
      <c r="M470" s="30"/>
      <c r="N470" s="30"/>
      <c r="O470" s="170"/>
      <c r="P470" s="170"/>
      <c r="Q470" s="170"/>
      <c r="R470" s="159" t="s">
        <v>501</v>
      </c>
      <c r="S470" s="159" t="s">
        <v>512</v>
      </c>
      <c r="T470" s="159"/>
      <c r="U470" s="172"/>
      <c r="V470" s="172"/>
      <c r="W470" s="159"/>
      <c r="X470" s="159"/>
      <c r="Y470" s="159"/>
      <c r="Z470" s="173"/>
      <c r="AA470" s="173"/>
      <c r="AB470" s="173"/>
    </row>
    <row r="471" spans="1:28" s="378" customFormat="1" ht="90">
      <c r="A471" s="160">
        <v>563</v>
      </c>
      <c r="B471" s="159" t="s">
        <v>494</v>
      </c>
      <c r="C471" s="159" t="s">
        <v>4</v>
      </c>
      <c r="D471" s="159" t="s">
        <v>495</v>
      </c>
      <c r="E471" s="159" t="s">
        <v>137</v>
      </c>
      <c r="F471" s="159" t="s">
        <v>168</v>
      </c>
      <c r="G471" s="159" t="s">
        <v>496</v>
      </c>
      <c r="H471" s="159" t="s">
        <v>497</v>
      </c>
      <c r="I471" s="159" t="s">
        <v>498</v>
      </c>
      <c r="J471" s="160" t="s">
        <v>499</v>
      </c>
      <c r="K471" s="160"/>
      <c r="L471" s="30"/>
      <c r="M471" s="30"/>
      <c r="N471" s="30"/>
      <c r="O471" s="170"/>
      <c r="P471" s="170"/>
      <c r="Q471" s="170"/>
      <c r="R471" s="159" t="s">
        <v>501</v>
      </c>
      <c r="S471" s="159" t="s">
        <v>512</v>
      </c>
      <c r="T471" s="159"/>
      <c r="U471" s="172"/>
      <c r="V471" s="172"/>
      <c r="W471" s="159"/>
      <c r="X471" s="159"/>
      <c r="Y471" s="159"/>
      <c r="Z471" s="173"/>
      <c r="AA471" s="173"/>
      <c r="AB471" s="173"/>
    </row>
    <row r="472" spans="1:28" s="378" customFormat="1" ht="90">
      <c r="A472" s="160">
        <v>564</v>
      </c>
      <c r="B472" s="159" t="s">
        <v>494</v>
      </c>
      <c r="C472" s="159" t="s">
        <v>4</v>
      </c>
      <c r="D472" s="159" t="s">
        <v>495</v>
      </c>
      <c r="E472" s="159" t="s">
        <v>137</v>
      </c>
      <c r="F472" s="159" t="s">
        <v>168</v>
      </c>
      <c r="G472" s="159" t="s">
        <v>496</v>
      </c>
      <c r="H472" s="159" t="s">
        <v>497</v>
      </c>
      <c r="I472" s="159" t="s">
        <v>498</v>
      </c>
      <c r="J472" s="160" t="s">
        <v>499</v>
      </c>
      <c r="K472" s="160"/>
      <c r="L472" s="30"/>
      <c r="M472" s="30"/>
      <c r="N472" s="30"/>
      <c r="O472" s="170"/>
      <c r="P472" s="170"/>
      <c r="Q472" s="170"/>
      <c r="R472" s="159" t="s">
        <v>501</v>
      </c>
      <c r="S472" s="159" t="s">
        <v>512</v>
      </c>
      <c r="T472" s="159"/>
      <c r="U472" s="172"/>
      <c r="V472" s="172"/>
      <c r="W472" s="159"/>
      <c r="X472" s="159"/>
      <c r="Y472" s="159"/>
      <c r="Z472" s="173"/>
      <c r="AA472" s="173"/>
      <c r="AB472" s="173"/>
    </row>
    <row r="473" spans="1:28" s="378" customFormat="1" ht="90">
      <c r="A473" s="160">
        <v>565</v>
      </c>
      <c r="B473" s="159" t="s">
        <v>494</v>
      </c>
      <c r="C473" s="159" t="s">
        <v>4</v>
      </c>
      <c r="D473" s="159" t="s">
        <v>495</v>
      </c>
      <c r="E473" s="159" t="s">
        <v>137</v>
      </c>
      <c r="F473" s="159" t="s">
        <v>168</v>
      </c>
      <c r="G473" s="159" t="s">
        <v>496</v>
      </c>
      <c r="H473" s="159" t="s">
        <v>497</v>
      </c>
      <c r="I473" s="159" t="s">
        <v>498</v>
      </c>
      <c r="J473" s="160" t="s">
        <v>499</v>
      </c>
      <c r="K473" s="160"/>
      <c r="L473" s="30"/>
      <c r="M473" s="30"/>
      <c r="N473" s="30"/>
      <c r="O473" s="170"/>
      <c r="P473" s="170"/>
      <c r="Q473" s="170"/>
      <c r="R473" s="159" t="s">
        <v>501</v>
      </c>
      <c r="S473" s="159" t="s">
        <v>512</v>
      </c>
      <c r="T473" s="159"/>
      <c r="U473" s="172"/>
      <c r="V473" s="172"/>
      <c r="W473" s="159"/>
      <c r="X473" s="159"/>
      <c r="Y473" s="159"/>
      <c r="Z473" s="173"/>
      <c r="AA473" s="173"/>
      <c r="AB473" s="173"/>
    </row>
    <row r="474" spans="1:28" s="378" customFormat="1" ht="90">
      <c r="A474" s="160">
        <v>566</v>
      </c>
      <c r="B474" s="159" t="s">
        <v>494</v>
      </c>
      <c r="C474" s="159" t="s">
        <v>4</v>
      </c>
      <c r="D474" s="159" t="s">
        <v>495</v>
      </c>
      <c r="E474" s="159" t="s">
        <v>137</v>
      </c>
      <c r="F474" s="159" t="s">
        <v>168</v>
      </c>
      <c r="G474" s="159" t="s">
        <v>496</v>
      </c>
      <c r="H474" s="159" t="s">
        <v>497</v>
      </c>
      <c r="I474" s="159" t="s">
        <v>498</v>
      </c>
      <c r="J474" s="160" t="s">
        <v>499</v>
      </c>
      <c r="K474" s="160"/>
      <c r="L474" s="30"/>
      <c r="M474" s="30"/>
      <c r="N474" s="30"/>
      <c r="O474" s="170"/>
      <c r="P474" s="170"/>
      <c r="Q474" s="170"/>
      <c r="R474" s="159" t="s">
        <v>501</v>
      </c>
      <c r="S474" s="159" t="s">
        <v>512</v>
      </c>
      <c r="T474" s="159"/>
      <c r="U474" s="172"/>
      <c r="V474" s="172"/>
      <c r="W474" s="159"/>
      <c r="X474" s="159"/>
      <c r="Y474" s="159"/>
      <c r="Z474" s="173"/>
      <c r="AA474" s="173"/>
      <c r="AB474" s="173"/>
    </row>
    <row r="475" spans="1:28" s="378" customFormat="1" ht="90">
      <c r="A475" s="160">
        <v>567</v>
      </c>
      <c r="B475" s="159" t="s">
        <v>494</v>
      </c>
      <c r="C475" s="159" t="s">
        <v>4</v>
      </c>
      <c r="D475" s="159" t="s">
        <v>495</v>
      </c>
      <c r="E475" s="159" t="s">
        <v>137</v>
      </c>
      <c r="F475" s="159" t="s">
        <v>168</v>
      </c>
      <c r="G475" s="159" t="s">
        <v>496</v>
      </c>
      <c r="H475" s="159" t="s">
        <v>497</v>
      </c>
      <c r="I475" s="159" t="s">
        <v>498</v>
      </c>
      <c r="J475" s="160" t="s">
        <v>499</v>
      </c>
      <c r="K475" s="160"/>
      <c r="L475" s="30"/>
      <c r="M475" s="30"/>
      <c r="N475" s="30"/>
      <c r="O475" s="170"/>
      <c r="P475" s="170"/>
      <c r="Q475" s="170"/>
      <c r="R475" s="159" t="s">
        <v>501</v>
      </c>
      <c r="S475" s="159" t="s">
        <v>512</v>
      </c>
      <c r="T475" s="159"/>
      <c r="U475" s="172"/>
      <c r="V475" s="172"/>
      <c r="W475" s="159"/>
      <c r="X475" s="159"/>
      <c r="Y475" s="159"/>
      <c r="Z475" s="173"/>
      <c r="AA475" s="173"/>
      <c r="AB475" s="173"/>
    </row>
    <row r="476" spans="1:28" s="378" customFormat="1" ht="90">
      <c r="A476" s="160">
        <v>568</v>
      </c>
      <c r="B476" s="159" t="s">
        <v>494</v>
      </c>
      <c r="C476" s="159" t="s">
        <v>4</v>
      </c>
      <c r="D476" s="159" t="s">
        <v>495</v>
      </c>
      <c r="E476" s="159" t="s">
        <v>137</v>
      </c>
      <c r="F476" s="159" t="s">
        <v>168</v>
      </c>
      <c r="G476" s="159" t="s">
        <v>496</v>
      </c>
      <c r="H476" s="159" t="s">
        <v>497</v>
      </c>
      <c r="I476" s="159" t="s">
        <v>498</v>
      </c>
      <c r="J476" s="160" t="s">
        <v>499</v>
      </c>
      <c r="K476" s="160"/>
      <c r="L476" s="30"/>
      <c r="M476" s="30"/>
      <c r="N476" s="30"/>
      <c r="O476" s="170"/>
      <c r="P476" s="170"/>
      <c r="Q476" s="170"/>
      <c r="R476" s="159" t="s">
        <v>501</v>
      </c>
      <c r="S476" s="159" t="s">
        <v>512</v>
      </c>
      <c r="T476" s="159"/>
      <c r="U476" s="172"/>
      <c r="V476" s="172"/>
      <c r="W476" s="159"/>
      <c r="X476" s="159"/>
      <c r="Y476" s="159"/>
      <c r="Z476" s="173"/>
      <c r="AA476" s="173"/>
      <c r="AB476" s="173"/>
    </row>
    <row r="477" spans="1:28" s="378" customFormat="1" ht="90">
      <c r="A477" s="160">
        <v>569</v>
      </c>
      <c r="B477" s="159" t="s">
        <v>494</v>
      </c>
      <c r="C477" s="159" t="s">
        <v>4</v>
      </c>
      <c r="D477" s="159" t="s">
        <v>495</v>
      </c>
      <c r="E477" s="159" t="s">
        <v>137</v>
      </c>
      <c r="F477" s="159" t="s">
        <v>168</v>
      </c>
      <c r="G477" s="159" t="s">
        <v>496</v>
      </c>
      <c r="H477" s="159" t="s">
        <v>497</v>
      </c>
      <c r="I477" s="159" t="s">
        <v>498</v>
      </c>
      <c r="J477" s="160" t="s">
        <v>499</v>
      </c>
      <c r="K477" s="160"/>
      <c r="L477" s="30"/>
      <c r="M477" s="30"/>
      <c r="N477" s="30"/>
      <c r="O477" s="170"/>
      <c r="P477" s="170"/>
      <c r="Q477" s="170"/>
      <c r="R477" s="159" t="s">
        <v>501</v>
      </c>
      <c r="S477" s="159" t="s">
        <v>512</v>
      </c>
      <c r="T477" s="159"/>
      <c r="U477" s="172"/>
      <c r="V477" s="172"/>
      <c r="W477" s="159"/>
      <c r="X477" s="159"/>
      <c r="Y477" s="159"/>
      <c r="Z477" s="173"/>
      <c r="AA477" s="173"/>
      <c r="AB477" s="173"/>
    </row>
    <row r="478" spans="1:28" s="378" customFormat="1" ht="90">
      <c r="A478" s="160">
        <v>570</v>
      </c>
      <c r="B478" s="159" t="s">
        <v>494</v>
      </c>
      <c r="C478" s="159" t="s">
        <v>4</v>
      </c>
      <c r="D478" s="159" t="s">
        <v>495</v>
      </c>
      <c r="E478" s="159" t="s">
        <v>137</v>
      </c>
      <c r="F478" s="159" t="s">
        <v>168</v>
      </c>
      <c r="G478" s="159" t="s">
        <v>496</v>
      </c>
      <c r="H478" s="159" t="s">
        <v>497</v>
      </c>
      <c r="I478" s="159" t="s">
        <v>498</v>
      </c>
      <c r="J478" s="160" t="s">
        <v>499</v>
      </c>
      <c r="K478" s="160"/>
      <c r="L478" s="30"/>
      <c r="M478" s="30"/>
      <c r="N478" s="30"/>
      <c r="O478" s="170"/>
      <c r="P478" s="170"/>
      <c r="Q478" s="170"/>
      <c r="R478" s="159" t="s">
        <v>501</v>
      </c>
      <c r="S478" s="159" t="s">
        <v>512</v>
      </c>
      <c r="T478" s="159"/>
      <c r="U478" s="172"/>
      <c r="V478" s="172"/>
      <c r="W478" s="159"/>
      <c r="X478" s="159"/>
      <c r="Y478" s="159"/>
      <c r="Z478" s="173"/>
      <c r="AA478" s="173"/>
      <c r="AB478" s="173"/>
    </row>
    <row r="479" spans="1:28" s="378" customFormat="1" ht="90">
      <c r="A479" s="160">
        <v>571</v>
      </c>
      <c r="B479" s="159" t="s">
        <v>494</v>
      </c>
      <c r="C479" s="159" t="s">
        <v>4</v>
      </c>
      <c r="D479" s="159" t="s">
        <v>495</v>
      </c>
      <c r="E479" s="159" t="s">
        <v>137</v>
      </c>
      <c r="F479" s="159" t="s">
        <v>168</v>
      </c>
      <c r="G479" s="159" t="s">
        <v>496</v>
      </c>
      <c r="H479" s="159" t="s">
        <v>497</v>
      </c>
      <c r="I479" s="159" t="s">
        <v>498</v>
      </c>
      <c r="J479" s="160" t="s">
        <v>499</v>
      </c>
      <c r="K479" s="160"/>
      <c r="L479" s="30"/>
      <c r="M479" s="30"/>
      <c r="N479" s="30"/>
      <c r="O479" s="170"/>
      <c r="P479" s="170"/>
      <c r="Q479" s="170"/>
      <c r="R479" s="159" t="s">
        <v>501</v>
      </c>
      <c r="S479" s="159" t="s">
        <v>512</v>
      </c>
      <c r="T479" s="159"/>
      <c r="U479" s="172"/>
      <c r="V479" s="172"/>
      <c r="W479" s="159"/>
      <c r="X479" s="159"/>
      <c r="Y479" s="159"/>
      <c r="Z479" s="173"/>
      <c r="AA479" s="173"/>
      <c r="AB479" s="173"/>
    </row>
    <row r="480" spans="1:28" s="378" customFormat="1" ht="90">
      <c r="A480" s="160">
        <v>572</v>
      </c>
      <c r="B480" s="159" t="s">
        <v>494</v>
      </c>
      <c r="C480" s="159" t="s">
        <v>4</v>
      </c>
      <c r="D480" s="159" t="s">
        <v>495</v>
      </c>
      <c r="E480" s="159" t="s">
        <v>137</v>
      </c>
      <c r="F480" s="159" t="s">
        <v>168</v>
      </c>
      <c r="G480" s="159" t="s">
        <v>496</v>
      </c>
      <c r="H480" s="159" t="s">
        <v>497</v>
      </c>
      <c r="I480" s="159" t="s">
        <v>498</v>
      </c>
      <c r="J480" s="160" t="s">
        <v>499</v>
      </c>
      <c r="K480" s="160"/>
      <c r="L480" s="30"/>
      <c r="M480" s="30"/>
      <c r="N480" s="30"/>
      <c r="O480" s="170"/>
      <c r="P480" s="170"/>
      <c r="Q480" s="170"/>
      <c r="R480" s="159" t="s">
        <v>501</v>
      </c>
      <c r="S480" s="159" t="s">
        <v>512</v>
      </c>
      <c r="T480" s="159"/>
      <c r="U480" s="172"/>
      <c r="V480" s="172"/>
      <c r="W480" s="159"/>
      <c r="X480" s="159"/>
      <c r="Y480" s="159"/>
      <c r="Z480" s="173"/>
      <c r="AA480" s="173"/>
      <c r="AB480" s="173"/>
    </row>
    <row r="481" spans="1:28" s="378" customFormat="1" ht="90">
      <c r="A481" s="160">
        <v>573</v>
      </c>
      <c r="B481" s="159" t="s">
        <v>494</v>
      </c>
      <c r="C481" s="159" t="s">
        <v>4</v>
      </c>
      <c r="D481" s="159" t="s">
        <v>495</v>
      </c>
      <c r="E481" s="159" t="s">
        <v>137</v>
      </c>
      <c r="F481" s="159" t="s">
        <v>168</v>
      </c>
      <c r="G481" s="159" t="s">
        <v>496</v>
      </c>
      <c r="H481" s="159" t="s">
        <v>497</v>
      </c>
      <c r="I481" s="159" t="s">
        <v>498</v>
      </c>
      <c r="J481" s="160" t="s">
        <v>499</v>
      </c>
      <c r="K481" s="160"/>
      <c r="L481" s="30"/>
      <c r="M481" s="30"/>
      <c r="N481" s="30"/>
      <c r="O481" s="170"/>
      <c r="P481" s="170"/>
      <c r="Q481" s="170"/>
      <c r="R481" s="159" t="s">
        <v>501</v>
      </c>
      <c r="S481" s="159" t="s">
        <v>512</v>
      </c>
      <c r="T481" s="159"/>
      <c r="U481" s="172"/>
      <c r="V481" s="172"/>
      <c r="W481" s="159"/>
      <c r="X481" s="159"/>
      <c r="Y481" s="159"/>
      <c r="Z481" s="173"/>
      <c r="AA481" s="173"/>
      <c r="AB481" s="173"/>
    </row>
    <row r="482" spans="1:28" s="378" customFormat="1" ht="90">
      <c r="A482" s="160">
        <v>574</v>
      </c>
      <c r="B482" s="159" t="s">
        <v>494</v>
      </c>
      <c r="C482" s="159" t="s">
        <v>4</v>
      </c>
      <c r="D482" s="159" t="s">
        <v>495</v>
      </c>
      <c r="E482" s="159" t="s">
        <v>137</v>
      </c>
      <c r="F482" s="159" t="s">
        <v>168</v>
      </c>
      <c r="G482" s="159" t="s">
        <v>496</v>
      </c>
      <c r="H482" s="159" t="s">
        <v>497</v>
      </c>
      <c r="I482" s="159" t="s">
        <v>498</v>
      </c>
      <c r="J482" s="160" t="s">
        <v>499</v>
      </c>
      <c r="K482" s="160"/>
      <c r="L482" s="30"/>
      <c r="M482" s="30"/>
      <c r="N482" s="30"/>
      <c r="O482" s="170"/>
      <c r="P482" s="170"/>
      <c r="Q482" s="170"/>
      <c r="R482" s="159" t="s">
        <v>501</v>
      </c>
      <c r="S482" s="159" t="s">
        <v>512</v>
      </c>
      <c r="T482" s="159"/>
      <c r="U482" s="172"/>
      <c r="V482" s="172"/>
      <c r="W482" s="159"/>
      <c r="X482" s="159"/>
      <c r="Y482" s="159"/>
      <c r="Z482" s="173"/>
      <c r="AA482" s="173"/>
      <c r="AB482" s="173"/>
    </row>
    <row r="483" spans="1:28" s="378" customFormat="1" ht="90">
      <c r="A483" s="160">
        <v>575</v>
      </c>
      <c r="B483" s="159" t="s">
        <v>494</v>
      </c>
      <c r="C483" s="159" t="s">
        <v>4</v>
      </c>
      <c r="D483" s="159" t="s">
        <v>495</v>
      </c>
      <c r="E483" s="159" t="s">
        <v>137</v>
      </c>
      <c r="F483" s="159" t="s">
        <v>168</v>
      </c>
      <c r="G483" s="159" t="s">
        <v>496</v>
      </c>
      <c r="H483" s="159" t="s">
        <v>497</v>
      </c>
      <c r="I483" s="159" t="s">
        <v>498</v>
      </c>
      <c r="J483" s="160" t="s">
        <v>499</v>
      </c>
      <c r="K483" s="160"/>
      <c r="L483" s="30"/>
      <c r="M483" s="30"/>
      <c r="N483" s="30"/>
      <c r="O483" s="170"/>
      <c r="P483" s="170"/>
      <c r="Q483" s="170"/>
      <c r="R483" s="159" t="s">
        <v>501</v>
      </c>
      <c r="S483" s="159" t="s">
        <v>512</v>
      </c>
      <c r="T483" s="159"/>
      <c r="U483" s="172"/>
      <c r="V483" s="172"/>
      <c r="W483" s="159"/>
      <c r="X483" s="159"/>
      <c r="Y483" s="159"/>
      <c r="Z483" s="173"/>
      <c r="AA483" s="173"/>
      <c r="AB483" s="173"/>
    </row>
    <row r="484" spans="1:28" s="378" customFormat="1" ht="90">
      <c r="A484" s="160">
        <v>576</v>
      </c>
      <c r="B484" s="159" t="s">
        <v>494</v>
      </c>
      <c r="C484" s="159" t="s">
        <v>4</v>
      </c>
      <c r="D484" s="159" t="s">
        <v>495</v>
      </c>
      <c r="E484" s="159" t="s">
        <v>137</v>
      </c>
      <c r="F484" s="159" t="s">
        <v>168</v>
      </c>
      <c r="G484" s="159" t="s">
        <v>496</v>
      </c>
      <c r="H484" s="159" t="s">
        <v>497</v>
      </c>
      <c r="I484" s="159" t="s">
        <v>498</v>
      </c>
      <c r="J484" s="160" t="s">
        <v>499</v>
      </c>
      <c r="K484" s="160"/>
      <c r="L484" s="30"/>
      <c r="M484" s="30"/>
      <c r="N484" s="30"/>
      <c r="O484" s="170"/>
      <c r="P484" s="170"/>
      <c r="Q484" s="170"/>
      <c r="R484" s="159" t="s">
        <v>501</v>
      </c>
      <c r="S484" s="159" t="s">
        <v>512</v>
      </c>
      <c r="T484" s="159"/>
      <c r="U484" s="172"/>
      <c r="V484" s="172"/>
      <c r="W484" s="159"/>
      <c r="X484" s="159"/>
      <c r="Y484" s="159"/>
      <c r="Z484" s="173"/>
      <c r="AA484" s="173"/>
      <c r="AB484" s="173"/>
    </row>
    <row r="485" spans="1:28" s="378" customFormat="1" ht="90">
      <c r="A485" s="160">
        <v>577</v>
      </c>
      <c r="B485" s="159" t="s">
        <v>494</v>
      </c>
      <c r="C485" s="159" t="s">
        <v>4</v>
      </c>
      <c r="D485" s="159" t="s">
        <v>495</v>
      </c>
      <c r="E485" s="159" t="s">
        <v>137</v>
      </c>
      <c r="F485" s="159" t="s">
        <v>168</v>
      </c>
      <c r="G485" s="159" t="s">
        <v>496</v>
      </c>
      <c r="H485" s="159" t="s">
        <v>497</v>
      </c>
      <c r="I485" s="159" t="s">
        <v>498</v>
      </c>
      <c r="J485" s="160" t="s">
        <v>499</v>
      </c>
      <c r="K485" s="160"/>
      <c r="L485" s="30"/>
      <c r="M485" s="30"/>
      <c r="N485" s="30"/>
      <c r="O485" s="170"/>
      <c r="P485" s="170"/>
      <c r="Q485" s="170"/>
      <c r="R485" s="159" t="s">
        <v>501</v>
      </c>
      <c r="S485" s="159" t="s">
        <v>512</v>
      </c>
      <c r="T485" s="159"/>
      <c r="U485" s="172"/>
      <c r="V485" s="172"/>
      <c r="W485" s="159"/>
      <c r="X485" s="159"/>
      <c r="Y485" s="159"/>
      <c r="Z485" s="173"/>
      <c r="AA485" s="173"/>
      <c r="AB485" s="173"/>
    </row>
    <row r="486" spans="1:28" s="378" customFormat="1" ht="90">
      <c r="A486" s="160">
        <v>578</v>
      </c>
      <c r="B486" s="159" t="s">
        <v>494</v>
      </c>
      <c r="C486" s="159" t="s">
        <v>4</v>
      </c>
      <c r="D486" s="159" t="s">
        <v>495</v>
      </c>
      <c r="E486" s="159" t="s">
        <v>137</v>
      </c>
      <c r="F486" s="159" t="s">
        <v>168</v>
      </c>
      <c r="G486" s="159" t="s">
        <v>496</v>
      </c>
      <c r="H486" s="159" t="s">
        <v>497</v>
      </c>
      <c r="I486" s="159" t="s">
        <v>498</v>
      </c>
      <c r="J486" s="160" t="s">
        <v>499</v>
      </c>
      <c r="K486" s="160"/>
      <c r="L486" s="30"/>
      <c r="M486" s="30"/>
      <c r="N486" s="30"/>
      <c r="O486" s="170"/>
      <c r="P486" s="170"/>
      <c r="Q486" s="170"/>
      <c r="R486" s="159" t="s">
        <v>501</v>
      </c>
      <c r="S486" s="159" t="s">
        <v>512</v>
      </c>
      <c r="T486" s="159"/>
      <c r="U486" s="172"/>
      <c r="V486" s="172"/>
      <c r="W486" s="159"/>
      <c r="X486" s="159"/>
      <c r="Y486" s="159"/>
      <c r="Z486" s="173"/>
      <c r="AA486" s="173"/>
      <c r="AB486" s="173"/>
    </row>
    <row r="487" spans="1:28" s="378" customFormat="1" ht="90">
      <c r="A487" s="160">
        <v>579</v>
      </c>
      <c r="B487" s="159" t="s">
        <v>494</v>
      </c>
      <c r="C487" s="159" t="s">
        <v>4</v>
      </c>
      <c r="D487" s="159" t="s">
        <v>495</v>
      </c>
      <c r="E487" s="159" t="s">
        <v>137</v>
      </c>
      <c r="F487" s="159" t="s">
        <v>168</v>
      </c>
      <c r="G487" s="159" t="s">
        <v>496</v>
      </c>
      <c r="H487" s="159" t="s">
        <v>497</v>
      </c>
      <c r="I487" s="159" t="s">
        <v>498</v>
      </c>
      <c r="J487" s="160" t="s">
        <v>499</v>
      </c>
      <c r="K487" s="160"/>
      <c r="L487" s="30"/>
      <c r="M487" s="30"/>
      <c r="N487" s="30"/>
      <c r="O487" s="170"/>
      <c r="P487" s="170"/>
      <c r="Q487" s="170"/>
      <c r="R487" s="159" t="s">
        <v>501</v>
      </c>
      <c r="S487" s="159" t="s">
        <v>512</v>
      </c>
      <c r="T487" s="159"/>
      <c r="U487" s="172"/>
      <c r="V487" s="172"/>
      <c r="W487" s="159"/>
      <c r="X487" s="159"/>
      <c r="Y487" s="159"/>
      <c r="Z487" s="173"/>
      <c r="AA487" s="173"/>
      <c r="AB487" s="173"/>
    </row>
    <row r="488" spans="1:28" s="378" customFormat="1" ht="90">
      <c r="A488" s="160">
        <v>580</v>
      </c>
      <c r="B488" s="159" t="s">
        <v>494</v>
      </c>
      <c r="C488" s="159" t="s">
        <v>4</v>
      </c>
      <c r="D488" s="159" t="s">
        <v>495</v>
      </c>
      <c r="E488" s="159" t="s">
        <v>137</v>
      </c>
      <c r="F488" s="159" t="s">
        <v>168</v>
      </c>
      <c r="G488" s="159" t="s">
        <v>496</v>
      </c>
      <c r="H488" s="159" t="s">
        <v>497</v>
      </c>
      <c r="I488" s="159" t="s">
        <v>498</v>
      </c>
      <c r="J488" s="160" t="s">
        <v>499</v>
      </c>
      <c r="K488" s="160"/>
      <c r="L488" s="30"/>
      <c r="M488" s="30"/>
      <c r="N488" s="30"/>
      <c r="O488" s="170"/>
      <c r="P488" s="170"/>
      <c r="Q488" s="170"/>
      <c r="R488" s="159" t="s">
        <v>501</v>
      </c>
      <c r="S488" s="159" t="s">
        <v>512</v>
      </c>
      <c r="T488" s="159"/>
      <c r="U488" s="172"/>
      <c r="V488" s="172"/>
      <c r="W488" s="159"/>
      <c r="X488" s="159"/>
      <c r="Y488" s="159"/>
      <c r="Z488" s="173"/>
      <c r="AA488" s="173"/>
      <c r="AB488" s="173"/>
    </row>
    <row r="489" spans="1:28" s="378" customFormat="1" ht="90">
      <c r="A489" s="160">
        <v>581</v>
      </c>
      <c r="B489" s="159" t="s">
        <v>494</v>
      </c>
      <c r="C489" s="159" t="s">
        <v>4</v>
      </c>
      <c r="D489" s="159" t="s">
        <v>495</v>
      </c>
      <c r="E489" s="159" t="s">
        <v>137</v>
      </c>
      <c r="F489" s="159" t="s">
        <v>168</v>
      </c>
      <c r="G489" s="159" t="s">
        <v>496</v>
      </c>
      <c r="H489" s="159" t="s">
        <v>497</v>
      </c>
      <c r="I489" s="159" t="s">
        <v>498</v>
      </c>
      <c r="J489" s="160" t="s">
        <v>499</v>
      </c>
      <c r="K489" s="160"/>
      <c r="L489" s="30"/>
      <c r="M489" s="30"/>
      <c r="N489" s="30"/>
      <c r="O489" s="170"/>
      <c r="P489" s="170"/>
      <c r="Q489" s="170"/>
      <c r="R489" s="159" t="s">
        <v>501</v>
      </c>
      <c r="S489" s="159" t="s">
        <v>512</v>
      </c>
      <c r="T489" s="159"/>
      <c r="U489" s="172"/>
      <c r="V489" s="172"/>
      <c r="W489" s="159"/>
      <c r="X489" s="159"/>
      <c r="Y489" s="159"/>
      <c r="Z489" s="173"/>
      <c r="AA489" s="173"/>
      <c r="AB489" s="173"/>
    </row>
    <row r="490" spans="1:28" s="378" customFormat="1" ht="126.75" customHeight="1">
      <c r="A490" s="158">
        <v>582</v>
      </c>
      <c r="B490" s="159" t="s">
        <v>494</v>
      </c>
      <c r="C490" s="159" t="s">
        <v>4</v>
      </c>
      <c r="D490" s="159" t="s">
        <v>495</v>
      </c>
      <c r="E490" s="159" t="s">
        <v>137</v>
      </c>
      <c r="F490" s="159" t="s">
        <v>168</v>
      </c>
      <c r="G490" s="159" t="s">
        <v>496</v>
      </c>
      <c r="H490" s="159" t="s">
        <v>497</v>
      </c>
      <c r="I490" s="159" t="s">
        <v>498</v>
      </c>
      <c r="J490" s="160" t="s">
        <v>499</v>
      </c>
      <c r="K490" s="160"/>
      <c r="L490" s="30"/>
      <c r="M490" s="30"/>
      <c r="N490" s="30"/>
      <c r="O490" s="170"/>
      <c r="P490" s="170"/>
      <c r="Q490" s="170"/>
      <c r="R490" s="159" t="s">
        <v>501</v>
      </c>
      <c r="S490" s="166" t="s">
        <v>515</v>
      </c>
      <c r="T490" s="159" t="s">
        <v>516</v>
      </c>
      <c r="U490" s="172">
        <v>0</v>
      </c>
      <c r="V490" s="160">
        <v>4300</v>
      </c>
      <c r="W490" s="159" t="s">
        <v>517</v>
      </c>
      <c r="X490" s="159" t="s">
        <v>518</v>
      </c>
      <c r="Y490" s="159" t="s">
        <v>55</v>
      </c>
      <c r="Z490" s="171">
        <v>4112</v>
      </c>
      <c r="AA490" s="377">
        <v>0.95627906976744181</v>
      </c>
      <c r="AB490" s="162" t="s">
        <v>1466</v>
      </c>
    </row>
    <row r="491" spans="1:28" s="378" customFormat="1" ht="90">
      <c r="A491" s="160">
        <v>583</v>
      </c>
      <c r="B491" s="159" t="s">
        <v>494</v>
      </c>
      <c r="C491" s="159" t="s">
        <v>4</v>
      </c>
      <c r="D491" s="159" t="s">
        <v>495</v>
      </c>
      <c r="E491" s="159" t="s">
        <v>137</v>
      </c>
      <c r="F491" s="159" t="s">
        <v>168</v>
      </c>
      <c r="G491" s="159" t="s">
        <v>496</v>
      </c>
      <c r="H491" s="159" t="s">
        <v>497</v>
      </c>
      <c r="I491" s="159" t="s">
        <v>498</v>
      </c>
      <c r="J491" s="160" t="s">
        <v>499</v>
      </c>
      <c r="K491" s="160"/>
      <c r="L491" s="30"/>
      <c r="M491" s="30"/>
      <c r="N491" s="30"/>
      <c r="O491" s="170"/>
      <c r="P491" s="170"/>
      <c r="Q491" s="170"/>
      <c r="R491" s="159" t="s">
        <v>501</v>
      </c>
      <c r="S491" s="159" t="s">
        <v>519</v>
      </c>
      <c r="T491" s="159"/>
      <c r="U491" s="172"/>
      <c r="V491" s="172"/>
      <c r="W491" s="159"/>
      <c r="X491" s="159"/>
      <c r="Y491" s="159"/>
      <c r="Z491" s="173"/>
      <c r="AA491" s="173"/>
      <c r="AB491" s="173"/>
    </row>
    <row r="492" spans="1:28" s="378" customFormat="1" ht="90">
      <c r="A492" s="160">
        <v>584</v>
      </c>
      <c r="B492" s="159" t="s">
        <v>494</v>
      </c>
      <c r="C492" s="159" t="s">
        <v>4</v>
      </c>
      <c r="D492" s="159" t="s">
        <v>495</v>
      </c>
      <c r="E492" s="159" t="s">
        <v>137</v>
      </c>
      <c r="F492" s="159" t="s">
        <v>168</v>
      </c>
      <c r="G492" s="159" t="s">
        <v>496</v>
      </c>
      <c r="H492" s="159" t="s">
        <v>497</v>
      </c>
      <c r="I492" s="159" t="s">
        <v>498</v>
      </c>
      <c r="J492" s="160" t="s">
        <v>499</v>
      </c>
      <c r="K492" s="160"/>
      <c r="L492" s="30"/>
      <c r="M492" s="30"/>
      <c r="N492" s="30"/>
      <c r="O492" s="170"/>
      <c r="P492" s="170"/>
      <c r="Q492" s="170"/>
      <c r="R492" s="159" t="s">
        <v>501</v>
      </c>
      <c r="S492" s="159" t="s">
        <v>519</v>
      </c>
      <c r="T492" s="159"/>
      <c r="U492" s="172"/>
      <c r="V492" s="172"/>
      <c r="W492" s="159"/>
      <c r="X492" s="159"/>
      <c r="Y492" s="159"/>
      <c r="Z492" s="173"/>
      <c r="AA492" s="173"/>
      <c r="AB492" s="173"/>
    </row>
    <row r="493" spans="1:28" s="378" customFormat="1" ht="90">
      <c r="A493" s="160">
        <v>585</v>
      </c>
      <c r="B493" s="159" t="s">
        <v>494</v>
      </c>
      <c r="C493" s="159" t="s">
        <v>4</v>
      </c>
      <c r="D493" s="159" t="s">
        <v>495</v>
      </c>
      <c r="E493" s="159" t="s">
        <v>137</v>
      </c>
      <c r="F493" s="159" t="s">
        <v>168</v>
      </c>
      <c r="G493" s="159" t="s">
        <v>496</v>
      </c>
      <c r="H493" s="159" t="s">
        <v>497</v>
      </c>
      <c r="I493" s="159" t="s">
        <v>498</v>
      </c>
      <c r="J493" s="160" t="s">
        <v>499</v>
      </c>
      <c r="K493" s="160"/>
      <c r="L493" s="30"/>
      <c r="M493" s="30"/>
      <c r="N493" s="30"/>
      <c r="O493" s="170"/>
      <c r="P493" s="170"/>
      <c r="Q493" s="170"/>
      <c r="R493" s="159" t="s">
        <v>501</v>
      </c>
      <c r="S493" s="159" t="s">
        <v>519</v>
      </c>
      <c r="T493" s="159"/>
      <c r="U493" s="172"/>
      <c r="V493" s="172"/>
      <c r="W493" s="159"/>
      <c r="X493" s="159"/>
      <c r="Y493" s="159"/>
      <c r="Z493" s="173"/>
      <c r="AA493" s="173"/>
      <c r="AB493" s="173"/>
    </row>
    <row r="494" spans="1:28" s="378" customFormat="1" ht="90">
      <c r="A494" s="160">
        <v>585</v>
      </c>
      <c r="B494" s="159" t="s">
        <v>494</v>
      </c>
      <c r="C494" s="159" t="s">
        <v>4</v>
      </c>
      <c r="D494" s="159" t="s">
        <v>495</v>
      </c>
      <c r="E494" s="159" t="s">
        <v>137</v>
      </c>
      <c r="F494" s="159" t="s">
        <v>168</v>
      </c>
      <c r="G494" s="159" t="s">
        <v>496</v>
      </c>
      <c r="H494" s="159" t="s">
        <v>497</v>
      </c>
      <c r="I494" s="159" t="s">
        <v>498</v>
      </c>
      <c r="J494" s="160" t="s">
        <v>499</v>
      </c>
      <c r="K494" s="160"/>
      <c r="L494" s="30"/>
      <c r="M494" s="30"/>
      <c r="N494" s="30"/>
      <c r="O494" s="170"/>
      <c r="P494" s="170"/>
      <c r="Q494" s="170"/>
      <c r="R494" s="159" t="s">
        <v>501</v>
      </c>
      <c r="S494" s="159" t="s">
        <v>519</v>
      </c>
      <c r="T494" s="159"/>
      <c r="U494" s="172"/>
      <c r="V494" s="172"/>
      <c r="W494" s="159"/>
      <c r="X494" s="159"/>
      <c r="Y494" s="159"/>
      <c r="Z494" s="173"/>
      <c r="AA494" s="173"/>
      <c r="AB494" s="173"/>
    </row>
    <row r="495" spans="1:28" s="378" customFormat="1" ht="90">
      <c r="A495" s="160">
        <v>586</v>
      </c>
      <c r="B495" s="159" t="s">
        <v>494</v>
      </c>
      <c r="C495" s="159" t="s">
        <v>4</v>
      </c>
      <c r="D495" s="159" t="s">
        <v>495</v>
      </c>
      <c r="E495" s="159" t="s">
        <v>137</v>
      </c>
      <c r="F495" s="159" t="s">
        <v>168</v>
      </c>
      <c r="G495" s="159" t="s">
        <v>496</v>
      </c>
      <c r="H495" s="159" t="s">
        <v>497</v>
      </c>
      <c r="I495" s="159" t="s">
        <v>498</v>
      </c>
      <c r="J495" s="160" t="s">
        <v>499</v>
      </c>
      <c r="K495" s="160"/>
      <c r="L495" s="30"/>
      <c r="M495" s="30"/>
      <c r="N495" s="30"/>
      <c r="O495" s="170"/>
      <c r="P495" s="170"/>
      <c r="Q495" s="170"/>
      <c r="R495" s="159" t="s">
        <v>501</v>
      </c>
      <c r="S495" s="159" t="s">
        <v>519</v>
      </c>
      <c r="T495" s="159"/>
      <c r="U495" s="172"/>
      <c r="V495" s="172"/>
      <c r="W495" s="159"/>
      <c r="X495" s="159"/>
      <c r="Y495" s="159"/>
      <c r="Z495" s="173"/>
      <c r="AA495" s="173"/>
      <c r="AB495" s="173"/>
    </row>
    <row r="496" spans="1:28" s="378" customFormat="1" ht="123.75" customHeight="1">
      <c r="A496" s="407">
        <v>586</v>
      </c>
      <c r="B496" s="159" t="s">
        <v>494</v>
      </c>
      <c r="C496" s="159" t="s">
        <v>4</v>
      </c>
      <c r="D496" s="159" t="s">
        <v>495</v>
      </c>
      <c r="E496" s="159" t="s">
        <v>137</v>
      </c>
      <c r="F496" s="159" t="s">
        <v>168</v>
      </c>
      <c r="G496" s="159" t="s">
        <v>496</v>
      </c>
      <c r="H496" s="159" t="s">
        <v>497</v>
      </c>
      <c r="I496" s="159" t="s">
        <v>498</v>
      </c>
      <c r="J496" s="160" t="s">
        <v>499</v>
      </c>
      <c r="K496" s="160"/>
      <c r="L496" s="30"/>
      <c r="M496" s="30"/>
      <c r="N496" s="30"/>
      <c r="O496" s="170"/>
      <c r="P496" s="170"/>
      <c r="Q496" s="170"/>
      <c r="R496" s="159" t="s">
        <v>501</v>
      </c>
      <c r="S496" s="166" t="s">
        <v>520</v>
      </c>
      <c r="T496" s="159" t="s">
        <v>521</v>
      </c>
      <c r="U496" s="172">
        <v>0</v>
      </c>
      <c r="V496" s="334">
        <v>3234754</v>
      </c>
      <c r="W496" s="175" t="s">
        <v>522</v>
      </c>
      <c r="X496" s="159" t="s">
        <v>523</v>
      </c>
      <c r="Y496" s="159" t="s">
        <v>289</v>
      </c>
      <c r="Z496" s="176">
        <v>3286619</v>
      </c>
      <c r="AA496" s="374">
        <v>1.0160336767494529</v>
      </c>
      <c r="AB496" s="162" t="s">
        <v>524</v>
      </c>
    </row>
    <row r="497" spans="1:28" s="378" customFormat="1" ht="145.5" customHeight="1">
      <c r="A497" s="407">
        <v>587</v>
      </c>
      <c r="B497" s="159" t="s">
        <v>494</v>
      </c>
      <c r="C497" s="159" t="s">
        <v>4</v>
      </c>
      <c r="D497" s="159" t="s">
        <v>495</v>
      </c>
      <c r="E497" s="159" t="s">
        <v>137</v>
      </c>
      <c r="F497" s="159" t="s">
        <v>168</v>
      </c>
      <c r="G497" s="159" t="s">
        <v>496</v>
      </c>
      <c r="H497" s="159" t="s">
        <v>497</v>
      </c>
      <c r="I497" s="159" t="s">
        <v>498</v>
      </c>
      <c r="J497" s="160" t="s">
        <v>499</v>
      </c>
      <c r="K497" s="160"/>
      <c r="L497" s="30"/>
      <c r="M497" s="30"/>
      <c r="N497" s="30"/>
      <c r="O497" s="170"/>
      <c r="P497" s="170"/>
      <c r="Q497" s="170"/>
      <c r="R497" s="159" t="s">
        <v>501</v>
      </c>
      <c r="S497" s="166" t="s">
        <v>525</v>
      </c>
      <c r="T497" s="159" t="s">
        <v>521</v>
      </c>
      <c r="U497" s="172">
        <v>0</v>
      </c>
      <c r="V497" s="80">
        <v>5154239</v>
      </c>
      <c r="W497" s="175" t="s">
        <v>522</v>
      </c>
      <c r="X497" s="159" t="s">
        <v>523</v>
      </c>
      <c r="Y497" s="159" t="s">
        <v>289</v>
      </c>
      <c r="Z497" s="176">
        <v>5159972</v>
      </c>
      <c r="AA497" s="374">
        <v>1.0011122883513939</v>
      </c>
      <c r="AB497" s="162" t="s">
        <v>526</v>
      </c>
    </row>
    <row r="498" spans="1:28" s="378" customFormat="1" ht="120" customHeight="1">
      <c r="A498" s="160">
        <v>588</v>
      </c>
      <c r="B498" s="159" t="s">
        <v>494</v>
      </c>
      <c r="C498" s="159" t="s">
        <v>4</v>
      </c>
      <c r="D498" s="159" t="s">
        <v>495</v>
      </c>
      <c r="E498" s="159" t="s">
        <v>137</v>
      </c>
      <c r="F498" s="159" t="s">
        <v>168</v>
      </c>
      <c r="G498" s="159" t="s">
        <v>496</v>
      </c>
      <c r="H498" s="159" t="s">
        <v>497</v>
      </c>
      <c r="I498" s="159" t="s">
        <v>498</v>
      </c>
      <c r="J498" s="160" t="s">
        <v>499</v>
      </c>
      <c r="K498" s="160"/>
      <c r="L498" s="30"/>
      <c r="M498" s="30"/>
      <c r="N498" s="30"/>
      <c r="O498" s="170"/>
      <c r="P498" s="170"/>
      <c r="Q498" s="170"/>
      <c r="R498" s="159" t="s">
        <v>501</v>
      </c>
      <c r="S498" s="159" t="s">
        <v>527</v>
      </c>
      <c r="T498" s="159"/>
      <c r="U498" s="172"/>
      <c r="V498" s="177"/>
      <c r="W498" s="175"/>
      <c r="X498" s="159"/>
      <c r="Y498" s="159"/>
      <c r="Z498" s="173"/>
      <c r="AA498" s="173"/>
      <c r="AB498" s="173"/>
    </row>
    <row r="499" spans="1:28" s="378" customFormat="1" ht="126" customHeight="1">
      <c r="A499" s="160">
        <v>589</v>
      </c>
      <c r="B499" s="159" t="s">
        <v>494</v>
      </c>
      <c r="C499" s="159" t="s">
        <v>4</v>
      </c>
      <c r="D499" s="159" t="s">
        <v>495</v>
      </c>
      <c r="E499" s="159" t="s">
        <v>137</v>
      </c>
      <c r="F499" s="159" t="s">
        <v>168</v>
      </c>
      <c r="G499" s="159" t="s">
        <v>496</v>
      </c>
      <c r="H499" s="159" t="s">
        <v>497</v>
      </c>
      <c r="I499" s="159" t="s">
        <v>498</v>
      </c>
      <c r="J499" s="160" t="s">
        <v>499</v>
      </c>
      <c r="K499" s="160"/>
      <c r="L499" s="30"/>
      <c r="M499" s="30"/>
      <c r="N499" s="30"/>
      <c r="O499" s="170"/>
      <c r="P499" s="170"/>
      <c r="Q499" s="170"/>
      <c r="R499" s="159" t="s">
        <v>501</v>
      </c>
      <c r="S499" s="159" t="s">
        <v>527</v>
      </c>
      <c r="T499" s="159"/>
      <c r="U499" s="172"/>
      <c r="V499" s="172"/>
      <c r="W499" s="175"/>
      <c r="X499" s="159"/>
      <c r="Y499" s="159"/>
      <c r="Z499" s="173"/>
      <c r="AA499" s="173"/>
      <c r="AB499" s="173"/>
    </row>
    <row r="500" spans="1:28" s="378" customFormat="1" ht="126.75" customHeight="1">
      <c r="A500" s="158">
        <v>590</v>
      </c>
      <c r="B500" s="159" t="s">
        <v>494</v>
      </c>
      <c r="C500" s="159" t="s">
        <v>4</v>
      </c>
      <c r="D500" s="159" t="s">
        <v>528</v>
      </c>
      <c r="E500" s="159" t="s">
        <v>137</v>
      </c>
      <c r="F500" s="159" t="s">
        <v>168</v>
      </c>
      <c r="G500" s="159" t="s">
        <v>496</v>
      </c>
      <c r="H500" s="159" t="s">
        <v>529</v>
      </c>
      <c r="I500" s="159" t="s">
        <v>530</v>
      </c>
      <c r="J500" s="160" t="s">
        <v>531</v>
      </c>
      <c r="K500" s="160" t="s">
        <v>277</v>
      </c>
      <c r="L500" s="30">
        <v>0.24</v>
      </c>
      <c r="M500" s="30">
        <v>0.12</v>
      </c>
      <c r="N500" s="30">
        <v>0.15</v>
      </c>
      <c r="O500" s="165">
        <v>0.152</v>
      </c>
      <c r="P500" s="375">
        <v>1.0133333333333334</v>
      </c>
      <c r="Q500" s="173" t="s">
        <v>1618</v>
      </c>
      <c r="R500" s="159" t="s">
        <v>532</v>
      </c>
      <c r="S500" s="166" t="s">
        <v>533</v>
      </c>
      <c r="T500" s="159" t="s">
        <v>534</v>
      </c>
      <c r="U500" s="172">
        <v>0</v>
      </c>
      <c r="V500" s="160">
        <v>1</v>
      </c>
      <c r="W500" s="159" t="s">
        <v>535</v>
      </c>
      <c r="X500" s="159" t="s">
        <v>536</v>
      </c>
      <c r="Y500" s="159" t="s">
        <v>299</v>
      </c>
      <c r="Z500" s="179">
        <v>1</v>
      </c>
      <c r="AA500" s="374">
        <v>1</v>
      </c>
      <c r="AB500" s="162" t="s">
        <v>1467</v>
      </c>
    </row>
    <row r="501" spans="1:28" s="378" customFormat="1" ht="90">
      <c r="A501" s="160">
        <v>591</v>
      </c>
      <c r="B501" s="159" t="s">
        <v>494</v>
      </c>
      <c r="C501" s="159" t="s">
        <v>4</v>
      </c>
      <c r="D501" s="159" t="s">
        <v>528</v>
      </c>
      <c r="E501" s="159" t="s">
        <v>137</v>
      </c>
      <c r="F501" s="159" t="s">
        <v>168</v>
      </c>
      <c r="G501" s="159" t="s">
        <v>496</v>
      </c>
      <c r="H501" s="159" t="s">
        <v>529</v>
      </c>
      <c r="I501" s="159" t="s">
        <v>530</v>
      </c>
      <c r="J501" s="160" t="s">
        <v>531</v>
      </c>
      <c r="K501" s="160"/>
      <c r="L501" s="30"/>
      <c r="M501" s="30"/>
      <c r="N501" s="30"/>
      <c r="O501" s="170"/>
      <c r="P501" s="170"/>
      <c r="Q501" s="170"/>
      <c r="R501" s="159" t="s">
        <v>532</v>
      </c>
      <c r="S501" s="159" t="s">
        <v>533</v>
      </c>
      <c r="T501" s="159"/>
      <c r="U501" s="172"/>
      <c r="V501" s="172"/>
      <c r="W501" s="159"/>
      <c r="X501" s="159"/>
      <c r="Y501" s="159"/>
      <c r="Z501" s="173"/>
      <c r="AA501" s="173"/>
      <c r="AB501" s="173"/>
    </row>
    <row r="502" spans="1:28" s="378" customFormat="1" ht="90">
      <c r="A502" s="160">
        <v>592</v>
      </c>
      <c r="B502" s="159" t="s">
        <v>494</v>
      </c>
      <c r="C502" s="159" t="s">
        <v>4</v>
      </c>
      <c r="D502" s="159" t="s">
        <v>528</v>
      </c>
      <c r="E502" s="159" t="s">
        <v>137</v>
      </c>
      <c r="F502" s="159" t="s">
        <v>168</v>
      </c>
      <c r="G502" s="159" t="s">
        <v>496</v>
      </c>
      <c r="H502" s="159" t="s">
        <v>529</v>
      </c>
      <c r="I502" s="159" t="s">
        <v>530</v>
      </c>
      <c r="J502" s="160" t="s">
        <v>531</v>
      </c>
      <c r="K502" s="160"/>
      <c r="L502" s="30"/>
      <c r="M502" s="30"/>
      <c r="N502" s="30"/>
      <c r="O502" s="170"/>
      <c r="P502" s="170"/>
      <c r="Q502" s="170"/>
      <c r="R502" s="159" t="s">
        <v>532</v>
      </c>
      <c r="S502" s="159" t="s">
        <v>533</v>
      </c>
      <c r="T502" s="159"/>
      <c r="U502" s="172"/>
      <c r="V502" s="172"/>
      <c r="W502" s="159"/>
      <c r="X502" s="159"/>
      <c r="Y502" s="159"/>
      <c r="Z502" s="173"/>
      <c r="AA502" s="173"/>
      <c r="AB502" s="173"/>
    </row>
    <row r="503" spans="1:28" s="378" customFormat="1" ht="145.5" customHeight="1">
      <c r="A503" s="158">
        <v>593</v>
      </c>
      <c r="B503" s="159" t="s">
        <v>494</v>
      </c>
      <c r="C503" s="159" t="s">
        <v>4</v>
      </c>
      <c r="D503" s="159" t="s">
        <v>528</v>
      </c>
      <c r="E503" s="159" t="s">
        <v>137</v>
      </c>
      <c r="F503" s="159" t="s">
        <v>168</v>
      </c>
      <c r="G503" s="159" t="s">
        <v>496</v>
      </c>
      <c r="H503" s="159" t="s">
        <v>529</v>
      </c>
      <c r="I503" s="159" t="s">
        <v>530</v>
      </c>
      <c r="J503" s="160" t="s">
        <v>531</v>
      </c>
      <c r="K503" s="160"/>
      <c r="L503" s="30"/>
      <c r="M503" s="30"/>
      <c r="N503" s="30"/>
      <c r="O503" s="170"/>
      <c r="P503" s="170"/>
      <c r="Q503" s="170"/>
      <c r="R503" s="159" t="s">
        <v>532</v>
      </c>
      <c r="S503" s="166" t="s">
        <v>537</v>
      </c>
      <c r="T503" s="159" t="s">
        <v>534</v>
      </c>
      <c r="U503" s="172">
        <v>0</v>
      </c>
      <c r="V503" s="160">
        <v>1</v>
      </c>
      <c r="W503" s="159" t="s">
        <v>538</v>
      </c>
      <c r="X503" s="159" t="s">
        <v>539</v>
      </c>
      <c r="Y503" s="159" t="s">
        <v>299</v>
      </c>
      <c r="Z503" s="180">
        <v>1</v>
      </c>
      <c r="AA503" s="417">
        <v>1</v>
      </c>
      <c r="AB503" s="162" t="s">
        <v>1584</v>
      </c>
    </row>
    <row r="504" spans="1:28" s="378" customFormat="1" ht="90">
      <c r="A504" s="160">
        <v>594</v>
      </c>
      <c r="B504" s="159" t="s">
        <v>494</v>
      </c>
      <c r="C504" s="159" t="s">
        <v>4</v>
      </c>
      <c r="D504" s="159" t="s">
        <v>528</v>
      </c>
      <c r="E504" s="159" t="s">
        <v>137</v>
      </c>
      <c r="F504" s="159" t="s">
        <v>168</v>
      </c>
      <c r="G504" s="159" t="s">
        <v>496</v>
      </c>
      <c r="H504" s="159" t="s">
        <v>529</v>
      </c>
      <c r="I504" s="159" t="s">
        <v>530</v>
      </c>
      <c r="J504" s="160" t="s">
        <v>531</v>
      </c>
      <c r="K504" s="160"/>
      <c r="L504" s="30"/>
      <c r="M504" s="30"/>
      <c r="N504" s="30"/>
      <c r="O504" s="170"/>
      <c r="P504" s="170"/>
      <c r="Q504" s="170"/>
      <c r="R504" s="159" t="s">
        <v>532</v>
      </c>
      <c r="S504" s="159" t="s">
        <v>537</v>
      </c>
      <c r="T504" s="159"/>
      <c r="U504" s="172"/>
      <c r="V504" s="172"/>
      <c r="W504" s="159"/>
      <c r="X504" s="159"/>
      <c r="Y504" s="159"/>
      <c r="Z504" s="173"/>
      <c r="AA504" s="173"/>
      <c r="AB504" s="173"/>
    </row>
    <row r="505" spans="1:28" s="378" customFormat="1" ht="90">
      <c r="A505" s="160">
        <v>595</v>
      </c>
      <c r="B505" s="159" t="s">
        <v>494</v>
      </c>
      <c r="C505" s="159" t="s">
        <v>4</v>
      </c>
      <c r="D505" s="159" t="s">
        <v>528</v>
      </c>
      <c r="E505" s="159" t="s">
        <v>137</v>
      </c>
      <c r="F505" s="159" t="s">
        <v>168</v>
      </c>
      <c r="G505" s="159" t="s">
        <v>496</v>
      </c>
      <c r="H505" s="159" t="s">
        <v>529</v>
      </c>
      <c r="I505" s="159" t="s">
        <v>530</v>
      </c>
      <c r="J505" s="160" t="s">
        <v>531</v>
      </c>
      <c r="K505" s="160"/>
      <c r="L505" s="30"/>
      <c r="M505" s="30"/>
      <c r="N505" s="30"/>
      <c r="O505" s="170"/>
      <c r="P505" s="170"/>
      <c r="Q505" s="170"/>
      <c r="R505" s="159" t="s">
        <v>532</v>
      </c>
      <c r="S505" s="159" t="s">
        <v>537</v>
      </c>
      <c r="T505" s="159"/>
      <c r="U505" s="172"/>
      <c r="V505" s="172"/>
      <c r="W505" s="159"/>
      <c r="X505" s="159"/>
      <c r="Y505" s="159"/>
      <c r="Z505" s="173"/>
      <c r="AA505" s="173"/>
      <c r="AB505" s="173"/>
    </row>
    <row r="506" spans="1:28" s="378" customFormat="1" ht="125.25" customHeight="1">
      <c r="A506" s="158">
        <v>596</v>
      </c>
      <c r="B506" s="159" t="s">
        <v>494</v>
      </c>
      <c r="C506" s="159" t="s">
        <v>4</v>
      </c>
      <c r="D506" s="159" t="s">
        <v>528</v>
      </c>
      <c r="E506" s="159" t="s">
        <v>137</v>
      </c>
      <c r="F506" s="159" t="s">
        <v>168</v>
      </c>
      <c r="G506" s="159" t="s">
        <v>496</v>
      </c>
      <c r="H506" s="159" t="s">
        <v>529</v>
      </c>
      <c r="I506" s="159" t="s">
        <v>530</v>
      </c>
      <c r="J506" s="160" t="s">
        <v>531</v>
      </c>
      <c r="K506" s="160"/>
      <c r="L506" s="30"/>
      <c r="M506" s="30"/>
      <c r="N506" s="30"/>
      <c r="O506" s="170"/>
      <c r="P506" s="170"/>
      <c r="Q506" s="170"/>
      <c r="R506" s="159" t="s">
        <v>532</v>
      </c>
      <c r="S506" s="166" t="s">
        <v>540</v>
      </c>
      <c r="T506" s="159" t="s">
        <v>534</v>
      </c>
      <c r="U506" s="172">
        <v>0</v>
      </c>
      <c r="V506" s="160">
        <v>96</v>
      </c>
      <c r="W506" s="159" t="s">
        <v>541</v>
      </c>
      <c r="X506" s="159" t="s">
        <v>542</v>
      </c>
      <c r="Y506" s="159" t="s">
        <v>55</v>
      </c>
      <c r="Z506" s="171">
        <v>96</v>
      </c>
      <c r="AA506" s="377">
        <v>1</v>
      </c>
      <c r="AB506" s="162" t="s">
        <v>1585</v>
      </c>
    </row>
    <row r="507" spans="1:28" s="378" customFormat="1" ht="90">
      <c r="A507" s="160">
        <v>597</v>
      </c>
      <c r="B507" s="159" t="s">
        <v>494</v>
      </c>
      <c r="C507" s="159" t="s">
        <v>4</v>
      </c>
      <c r="D507" s="159" t="s">
        <v>528</v>
      </c>
      <c r="E507" s="159" t="s">
        <v>137</v>
      </c>
      <c r="F507" s="159" t="s">
        <v>168</v>
      </c>
      <c r="G507" s="159" t="s">
        <v>496</v>
      </c>
      <c r="H507" s="159" t="s">
        <v>529</v>
      </c>
      <c r="I507" s="159" t="s">
        <v>530</v>
      </c>
      <c r="J507" s="160" t="s">
        <v>531</v>
      </c>
      <c r="K507" s="160"/>
      <c r="L507" s="30"/>
      <c r="M507" s="30"/>
      <c r="N507" s="30"/>
      <c r="O507" s="170"/>
      <c r="P507" s="170"/>
      <c r="Q507" s="170"/>
      <c r="R507" s="159" t="s">
        <v>532</v>
      </c>
      <c r="S507" s="159" t="s">
        <v>540</v>
      </c>
      <c r="T507" s="159"/>
      <c r="U507" s="172"/>
      <c r="V507" s="160"/>
      <c r="W507" s="159"/>
      <c r="X507" s="159"/>
      <c r="Y507" s="159"/>
      <c r="Z507" s="170"/>
      <c r="AA507" s="170"/>
      <c r="AB507" s="170"/>
    </row>
    <row r="508" spans="1:28" s="378" customFormat="1" ht="90">
      <c r="A508" s="160">
        <v>598</v>
      </c>
      <c r="B508" s="159" t="s">
        <v>494</v>
      </c>
      <c r="C508" s="159" t="s">
        <v>4</v>
      </c>
      <c r="D508" s="159" t="s">
        <v>528</v>
      </c>
      <c r="E508" s="159" t="s">
        <v>137</v>
      </c>
      <c r="F508" s="159" t="s">
        <v>168</v>
      </c>
      <c r="G508" s="159" t="s">
        <v>496</v>
      </c>
      <c r="H508" s="159" t="s">
        <v>529</v>
      </c>
      <c r="I508" s="159" t="s">
        <v>530</v>
      </c>
      <c r="J508" s="160" t="s">
        <v>531</v>
      </c>
      <c r="K508" s="160"/>
      <c r="L508" s="30"/>
      <c r="M508" s="30"/>
      <c r="N508" s="30"/>
      <c r="O508" s="170"/>
      <c r="P508" s="170"/>
      <c r="Q508" s="170"/>
      <c r="R508" s="159" t="s">
        <v>532</v>
      </c>
      <c r="S508" s="159" t="s">
        <v>540</v>
      </c>
      <c r="T508" s="159"/>
      <c r="U508" s="172"/>
      <c r="V508" s="160"/>
      <c r="W508" s="159"/>
      <c r="X508" s="159"/>
      <c r="Y508" s="159"/>
      <c r="Z508" s="173"/>
      <c r="AA508" s="173"/>
      <c r="AB508" s="173"/>
    </row>
    <row r="509" spans="1:28" s="378" customFormat="1" ht="90">
      <c r="A509" s="160">
        <v>599</v>
      </c>
      <c r="B509" s="159" t="s">
        <v>494</v>
      </c>
      <c r="C509" s="159" t="s">
        <v>4</v>
      </c>
      <c r="D509" s="159" t="s">
        <v>528</v>
      </c>
      <c r="E509" s="159" t="s">
        <v>137</v>
      </c>
      <c r="F509" s="159" t="s">
        <v>168</v>
      </c>
      <c r="G509" s="159" t="s">
        <v>496</v>
      </c>
      <c r="H509" s="159" t="s">
        <v>529</v>
      </c>
      <c r="I509" s="159" t="s">
        <v>530</v>
      </c>
      <c r="J509" s="160" t="s">
        <v>531</v>
      </c>
      <c r="K509" s="160"/>
      <c r="L509" s="30"/>
      <c r="M509" s="30"/>
      <c r="N509" s="30"/>
      <c r="O509" s="170"/>
      <c r="P509" s="170"/>
      <c r="Q509" s="170"/>
      <c r="R509" s="159" t="s">
        <v>532</v>
      </c>
      <c r="S509" s="159" t="s">
        <v>540</v>
      </c>
      <c r="T509" s="159"/>
      <c r="U509" s="172"/>
      <c r="V509" s="172"/>
      <c r="W509" s="159"/>
      <c r="X509" s="159"/>
      <c r="Y509" s="159"/>
      <c r="Z509" s="173"/>
      <c r="AA509" s="173"/>
      <c r="AB509" s="173"/>
    </row>
    <row r="510" spans="1:28" s="378" customFormat="1" ht="90">
      <c r="A510" s="160">
        <v>600</v>
      </c>
      <c r="B510" s="159" t="s">
        <v>494</v>
      </c>
      <c r="C510" s="159" t="s">
        <v>4</v>
      </c>
      <c r="D510" s="159" t="s">
        <v>528</v>
      </c>
      <c r="E510" s="159" t="s">
        <v>137</v>
      </c>
      <c r="F510" s="159" t="s">
        <v>168</v>
      </c>
      <c r="G510" s="159" t="s">
        <v>496</v>
      </c>
      <c r="H510" s="159" t="s">
        <v>529</v>
      </c>
      <c r="I510" s="159" t="s">
        <v>530</v>
      </c>
      <c r="J510" s="160" t="s">
        <v>531</v>
      </c>
      <c r="K510" s="160"/>
      <c r="L510" s="30"/>
      <c r="M510" s="30"/>
      <c r="N510" s="30"/>
      <c r="O510" s="170"/>
      <c r="P510" s="170"/>
      <c r="Q510" s="170"/>
      <c r="R510" s="159" t="s">
        <v>532</v>
      </c>
      <c r="S510" s="159" t="s">
        <v>540</v>
      </c>
      <c r="T510" s="159"/>
      <c r="U510" s="172"/>
      <c r="V510" s="172"/>
      <c r="W510" s="159"/>
      <c r="X510" s="159"/>
      <c r="Y510" s="159"/>
      <c r="Z510" s="173"/>
      <c r="AA510" s="173"/>
      <c r="AB510" s="173"/>
    </row>
    <row r="511" spans="1:28" s="378" customFormat="1" ht="90">
      <c r="A511" s="160">
        <v>601</v>
      </c>
      <c r="B511" s="159" t="s">
        <v>494</v>
      </c>
      <c r="C511" s="159" t="s">
        <v>4</v>
      </c>
      <c r="D511" s="159" t="s">
        <v>528</v>
      </c>
      <c r="E511" s="159" t="s">
        <v>137</v>
      </c>
      <c r="F511" s="159" t="s">
        <v>168</v>
      </c>
      <c r="G511" s="159" t="s">
        <v>496</v>
      </c>
      <c r="H511" s="159" t="s">
        <v>529</v>
      </c>
      <c r="I511" s="159" t="s">
        <v>530</v>
      </c>
      <c r="J511" s="160" t="s">
        <v>531</v>
      </c>
      <c r="K511" s="160"/>
      <c r="L511" s="30"/>
      <c r="M511" s="30"/>
      <c r="N511" s="30"/>
      <c r="O511" s="170"/>
      <c r="P511" s="170"/>
      <c r="Q511" s="170"/>
      <c r="R511" s="159" t="s">
        <v>532</v>
      </c>
      <c r="S511" s="159" t="s">
        <v>540</v>
      </c>
      <c r="T511" s="159"/>
      <c r="U511" s="172"/>
      <c r="V511" s="172"/>
      <c r="W511" s="159"/>
      <c r="X511" s="159"/>
      <c r="Y511" s="159"/>
      <c r="Z511" s="173"/>
      <c r="AA511" s="173"/>
      <c r="AB511" s="173"/>
    </row>
    <row r="512" spans="1:28" s="378" customFormat="1" ht="90">
      <c r="A512" s="160">
        <v>602</v>
      </c>
      <c r="B512" s="159" t="s">
        <v>494</v>
      </c>
      <c r="C512" s="159" t="s">
        <v>4</v>
      </c>
      <c r="D512" s="159" t="s">
        <v>528</v>
      </c>
      <c r="E512" s="159" t="s">
        <v>137</v>
      </c>
      <c r="F512" s="159" t="s">
        <v>168</v>
      </c>
      <c r="G512" s="159" t="s">
        <v>496</v>
      </c>
      <c r="H512" s="159" t="s">
        <v>529</v>
      </c>
      <c r="I512" s="159" t="s">
        <v>530</v>
      </c>
      <c r="J512" s="160" t="s">
        <v>531</v>
      </c>
      <c r="K512" s="160"/>
      <c r="L512" s="30"/>
      <c r="M512" s="30"/>
      <c r="N512" s="30"/>
      <c r="O512" s="170"/>
      <c r="P512" s="170"/>
      <c r="Q512" s="170"/>
      <c r="R512" s="159" t="s">
        <v>532</v>
      </c>
      <c r="S512" s="159" t="s">
        <v>540</v>
      </c>
      <c r="T512" s="159"/>
      <c r="U512" s="172"/>
      <c r="V512" s="172"/>
      <c r="W512" s="159"/>
      <c r="X512" s="159"/>
      <c r="Y512" s="159"/>
      <c r="Z512" s="173"/>
      <c r="AA512" s="173"/>
      <c r="AB512" s="173"/>
    </row>
    <row r="513" spans="1:28" s="378" customFormat="1" ht="90">
      <c r="A513" s="160">
        <v>603</v>
      </c>
      <c r="B513" s="159" t="s">
        <v>494</v>
      </c>
      <c r="C513" s="159" t="s">
        <v>4</v>
      </c>
      <c r="D513" s="159" t="s">
        <v>528</v>
      </c>
      <c r="E513" s="159" t="s">
        <v>137</v>
      </c>
      <c r="F513" s="159" t="s">
        <v>168</v>
      </c>
      <c r="G513" s="159" t="s">
        <v>496</v>
      </c>
      <c r="H513" s="159" t="s">
        <v>529</v>
      </c>
      <c r="I513" s="159" t="s">
        <v>530</v>
      </c>
      <c r="J513" s="160" t="s">
        <v>531</v>
      </c>
      <c r="K513" s="160"/>
      <c r="L513" s="30"/>
      <c r="M513" s="30"/>
      <c r="N513" s="30"/>
      <c r="O513" s="170"/>
      <c r="P513" s="170"/>
      <c r="Q513" s="170"/>
      <c r="R513" s="159" t="s">
        <v>532</v>
      </c>
      <c r="S513" s="159" t="s">
        <v>540</v>
      </c>
      <c r="T513" s="159"/>
      <c r="U513" s="172"/>
      <c r="V513" s="172"/>
      <c r="W513" s="159"/>
      <c r="X513" s="159"/>
      <c r="Y513" s="159"/>
      <c r="Z513" s="173"/>
      <c r="AA513" s="173"/>
      <c r="AB513" s="173"/>
    </row>
    <row r="514" spans="1:28" s="378" customFormat="1" ht="180.75" customHeight="1">
      <c r="A514" s="407">
        <v>604</v>
      </c>
      <c r="B514" s="159" t="s">
        <v>494</v>
      </c>
      <c r="C514" s="159" t="s">
        <v>4</v>
      </c>
      <c r="D514" s="159" t="s">
        <v>528</v>
      </c>
      <c r="E514" s="159" t="s">
        <v>137</v>
      </c>
      <c r="F514" s="159" t="s">
        <v>168</v>
      </c>
      <c r="G514" s="159" t="s">
        <v>496</v>
      </c>
      <c r="H514" s="159" t="s">
        <v>529</v>
      </c>
      <c r="I514" s="159" t="s">
        <v>543</v>
      </c>
      <c r="J514" s="160" t="s">
        <v>531</v>
      </c>
      <c r="K514" s="160" t="s">
        <v>299</v>
      </c>
      <c r="L514" s="30">
        <v>0.1</v>
      </c>
      <c r="M514" s="30">
        <v>0.04</v>
      </c>
      <c r="N514" s="30">
        <v>4.7500000000000001E-2</v>
      </c>
      <c r="O514" s="181"/>
      <c r="P514" s="375"/>
      <c r="Q514" s="170" t="s">
        <v>1619</v>
      </c>
      <c r="R514" s="159" t="s">
        <v>532</v>
      </c>
      <c r="S514" s="166" t="s">
        <v>544</v>
      </c>
      <c r="T514" s="159" t="s">
        <v>545</v>
      </c>
      <c r="U514" s="172">
        <v>0</v>
      </c>
      <c r="V514" s="174">
        <v>414848</v>
      </c>
      <c r="W514" s="159" t="s">
        <v>546</v>
      </c>
      <c r="X514" s="159" t="s">
        <v>547</v>
      </c>
      <c r="Y514" s="159" t="s">
        <v>289</v>
      </c>
      <c r="Z514" s="176">
        <v>414848</v>
      </c>
      <c r="AA514" s="374">
        <v>1</v>
      </c>
      <c r="AB514" s="162" t="s">
        <v>548</v>
      </c>
    </row>
    <row r="515" spans="1:28" s="378" customFormat="1" ht="90">
      <c r="A515" s="160">
        <v>605</v>
      </c>
      <c r="B515" s="159" t="s">
        <v>494</v>
      </c>
      <c r="C515" s="159" t="s">
        <v>4</v>
      </c>
      <c r="D515" s="159" t="s">
        <v>528</v>
      </c>
      <c r="E515" s="159" t="s">
        <v>137</v>
      </c>
      <c r="F515" s="159" t="s">
        <v>168</v>
      </c>
      <c r="G515" s="159" t="s">
        <v>496</v>
      </c>
      <c r="H515" s="159" t="s">
        <v>529</v>
      </c>
      <c r="I515" s="159" t="s">
        <v>549</v>
      </c>
      <c r="J515" s="160" t="s">
        <v>531</v>
      </c>
      <c r="K515" s="160" t="s">
        <v>299</v>
      </c>
      <c r="L515" s="30">
        <v>0.2</v>
      </c>
      <c r="M515" s="30">
        <v>0.14000000000000001</v>
      </c>
      <c r="N515" s="30">
        <v>0.15</v>
      </c>
      <c r="O515" s="164"/>
      <c r="P515" s="375"/>
      <c r="Q515" s="173"/>
      <c r="R515" s="159" t="s">
        <v>532</v>
      </c>
      <c r="S515" s="159" t="s">
        <v>544</v>
      </c>
      <c r="T515" s="159"/>
      <c r="U515" s="172"/>
      <c r="V515" s="172"/>
      <c r="W515" s="159"/>
      <c r="X515" s="159"/>
      <c r="Y515" s="182"/>
      <c r="Z515" s="173"/>
      <c r="AA515" s="173"/>
      <c r="AB515" s="173"/>
    </row>
    <row r="516" spans="1:28" s="378" customFormat="1" ht="90">
      <c r="A516" s="160">
        <v>606</v>
      </c>
      <c r="B516" s="159" t="s">
        <v>494</v>
      </c>
      <c r="C516" s="159" t="s">
        <v>4</v>
      </c>
      <c r="D516" s="159" t="s">
        <v>528</v>
      </c>
      <c r="E516" s="159" t="s">
        <v>137</v>
      </c>
      <c r="F516" s="159" t="s">
        <v>168</v>
      </c>
      <c r="G516" s="159" t="s">
        <v>496</v>
      </c>
      <c r="H516" s="159" t="s">
        <v>529</v>
      </c>
      <c r="I516" s="159" t="s">
        <v>549</v>
      </c>
      <c r="J516" s="160" t="s">
        <v>531</v>
      </c>
      <c r="K516" s="160"/>
      <c r="L516" s="30"/>
      <c r="M516" s="30"/>
      <c r="N516" s="30"/>
      <c r="O516" s="173"/>
      <c r="P516" s="173"/>
      <c r="Q516" s="173"/>
      <c r="R516" s="159" t="s">
        <v>532</v>
      </c>
      <c r="S516" s="159" t="s">
        <v>544</v>
      </c>
      <c r="T516" s="159"/>
      <c r="U516" s="172"/>
      <c r="V516" s="172"/>
      <c r="W516" s="159"/>
      <c r="X516" s="159"/>
      <c r="Y516" s="159"/>
      <c r="Z516" s="173"/>
      <c r="AA516" s="173"/>
      <c r="AB516" s="173"/>
    </row>
    <row r="517" spans="1:28" s="378" customFormat="1" ht="90">
      <c r="A517" s="160">
        <v>607</v>
      </c>
      <c r="B517" s="159" t="s">
        <v>494</v>
      </c>
      <c r="C517" s="159" t="s">
        <v>4</v>
      </c>
      <c r="D517" s="159" t="s">
        <v>528</v>
      </c>
      <c r="E517" s="159" t="s">
        <v>137</v>
      </c>
      <c r="F517" s="159" t="s">
        <v>168</v>
      </c>
      <c r="G517" s="159" t="s">
        <v>496</v>
      </c>
      <c r="H517" s="159" t="s">
        <v>529</v>
      </c>
      <c r="I517" s="159" t="s">
        <v>549</v>
      </c>
      <c r="J517" s="160" t="s">
        <v>531</v>
      </c>
      <c r="K517" s="160"/>
      <c r="L517" s="30"/>
      <c r="M517" s="30"/>
      <c r="N517" s="30"/>
      <c r="O517" s="173"/>
      <c r="P517" s="173"/>
      <c r="Q517" s="173"/>
      <c r="R517" s="159" t="s">
        <v>532</v>
      </c>
      <c r="S517" s="159" t="s">
        <v>544</v>
      </c>
      <c r="T517" s="159"/>
      <c r="U517" s="172"/>
      <c r="V517" s="172"/>
      <c r="W517" s="159"/>
      <c r="X517" s="159"/>
      <c r="Y517" s="159"/>
      <c r="Z517" s="173"/>
      <c r="AA517" s="173"/>
      <c r="AB517" s="173"/>
    </row>
    <row r="518" spans="1:28" s="378" customFormat="1" ht="90">
      <c r="A518" s="160">
        <v>608</v>
      </c>
      <c r="B518" s="159" t="s">
        <v>494</v>
      </c>
      <c r="C518" s="159" t="s">
        <v>4</v>
      </c>
      <c r="D518" s="159" t="s">
        <v>528</v>
      </c>
      <c r="E518" s="159" t="s">
        <v>137</v>
      </c>
      <c r="F518" s="159" t="s">
        <v>168</v>
      </c>
      <c r="G518" s="159" t="s">
        <v>496</v>
      </c>
      <c r="H518" s="159" t="s">
        <v>529</v>
      </c>
      <c r="I518" s="159" t="s">
        <v>549</v>
      </c>
      <c r="J518" s="160" t="s">
        <v>531</v>
      </c>
      <c r="K518" s="160"/>
      <c r="L518" s="30"/>
      <c r="M518" s="30"/>
      <c r="N518" s="30"/>
      <c r="O518" s="170"/>
      <c r="P518" s="170"/>
      <c r="Q518" s="170"/>
      <c r="R518" s="159" t="s">
        <v>532</v>
      </c>
      <c r="S518" s="159" t="s">
        <v>544</v>
      </c>
      <c r="T518" s="159"/>
      <c r="U518" s="172"/>
      <c r="V518" s="172"/>
      <c r="W518" s="159"/>
      <c r="X518" s="159"/>
      <c r="Y518" s="159"/>
      <c r="Z518" s="173"/>
      <c r="AA518" s="173"/>
      <c r="AB518" s="173"/>
    </row>
    <row r="519" spans="1:28" s="378" customFormat="1" ht="90">
      <c r="A519" s="160">
        <v>609</v>
      </c>
      <c r="B519" s="159" t="s">
        <v>494</v>
      </c>
      <c r="C519" s="159" t="s">
        <v>4</v>
      </c>
      <c r="D519" s="159" t="s">
        <v>528</v>
      </c>
      <c r="E519" s="159" t="s">
        <v>137</v>
      </c>
      <c r="F519" s="159" t="s">
        <v>168</v>
      </c>
      <c r="G519" s="159" t="s">
        <v>496</v>
      </c>
      <c r="H519" s="159" t="s">
        <v>529</v>
      </c>
      <c r="I519" s="159" t="s">
        <v>549</v>
      </c>
      <c r="J519" s="160" t="s">
        <v>531</v>
      </c>
      <c r="K519" s="160"/>
      <c r="L519" s="30"/>
      <c r="M519" s="30"/>
      <c r="N519" s="30"/>
      <c r="O519" s="170"/>
      <c r="P519" s="170"/>
      <c r="Q519" s="170"/>
      <c r="R519" s="159" t="s">
        <v>532</v>
      </c>
      <c r="S519" s="159" t="s">
        <v>544</v>
      </c>
      <c r="T519" s="159"/>
      <c r="U519" s="172"/>
      <c r="V519" s="172"/>
      <c r="W519" s="159"/>
      <c r="X519" s="159"/>
      <c r="Y519" s="159"/>
      <c r="Z519" s="173"/>
      <c r="AA519" s="173"/>
      <c r="AB519" s="173"/>
    </row>
    <row r="520" spans="1:28" s="378" customFormat="1" ht="90">
      <c r="A520" s="160">
        <v>610</v>
      </c>
      <c r="B520" s="159" t="s">
        <v>494</v>
      </c>
      <c r="C520" s="159" t="s">
        <v>4</v>
      </c>
      <c r="D520" s="159" t="s">
        <v>528</v>
      </c>
      <c r="E520" s="159" t="s">
        <v>137</v>
      </c>
      <c r="F520" s="159" t="s">
        <v>168</v>
      </c>
      <c r="G520" s="159" t="s">
        <v>496</v>
      </c>
      <c r="H520" s="159" t="s">
        <v>529</v>
      </c>
      <c r="I520" s="159" t="s">
        <v>549</v>
      </c>
      <c r="J520" s="160" t="s">
        <v>531</v>
      </c>
      <c r="K520" s="160"/>
      <c r="L520" s="30"/>
      <c r="M520" s="30"/>
      <c r="N520" s="30"/>
      <c r="O520" s="170"/>
      <c r="P520" s="170"/>
      <c r="Q520" s="170"/>
      <c r="R520" s="159" t="s">
        <v>532</v>
      </c>
      <c r="S520" s="159" t="s">
        <v>544</v>
      </c>
      <c r="T520" s="159"/>
      <c r="U520" s="172"/>
      <c r="V520" s="172"/>
      <c r="W520" s="159"/>
      <c r="X520" s="159"/>
      <c r="Y520" s="159"/>
      <c r="Z520" s="173"/>
      <c r="AA520" s="173"/>
      <c r="AB520" s="173"/>
    </row>
    <row r="521" spans="1:28" s="378" customFormat="1" ht="90">
      <c r="A521" s="160">
        <v>611</v>
      </c>
      <c r="B521" s="159" t="s">
        <v>494</v>
      </c>
      <c r="C521" s="159" t="s">
        <v>4</v>
      </c>
      <c r="D521" s="159" t="s">
        <v>528</v>
      </c>
      <c r="E521" s="159" t="s">
        <v>137</v>
      </c>
      <c r="F521" s="159" t="s">
        <v>168</v>
      </c>
      <c r="G521" s="159" t="s">
        <v>496</v>
      </c>
      <c r="H521" s="159" t="s">
        <v>529</v>
      </c>
      <c r="I521" s="159" t="s">
        <v>549</v>
      </c>
      <c r="J521" s="160" t="s">
        <v>531</v>
      </c>
      <c r="K521" s="160"/>
      <c r="L521" s="30"/>
      <c r="M521" s="30"/>
      <c r="N521" s="30"/>
      <c r="O521" s="170"/>
      <c r="P521" s="170"/>
      <c r="Q521" s="170"/>
      <c r="R521" s="159" t="s">
        <v>532</v>
      </c>
      <c r="S521" s="159" t="s">
        <v>544</v>
      </c>
      <c r="T521" s="159"/>
      <c r="U521" s="172"/>
      <c r="V521" s="172"/>
      <c r="W521" s="159"/>
      <c r="X521" s="159"/>
      <c r="Y521" s="159"/>
      <c r="Z521" s="173"/>
      <c r="AA521" s="173"/>
      <c r="AB521" s="173"/>
    </row>
    <row r="522" spans="1:28" s="378" customFormat="1" ht="90">
      <c r="A522" s="160">
        <v>612</v>
      </c>
      <c r="B522" s="159" t="s">
        <v>494</v>
      </c>
      <c r="C522" s="159" t="s">
        <v>4</v>
      </c>
      <c r="D522" s="159" t="s">
        <v>528</v>
      </c>
      <c r="E522" s="159" t="s">
        <v>137</v>
      </c>
      <c r="F522" s="159" t="s">
        <v>168</v>
      </c>
      <c r="G522" s="159" t="s">
        <v>496</v>
      </c>
      <c r="H522" s="159" t="s">
        <v>529</v>
      </c>
      <c r="I522" s="159" t="s">
        <v>549</v>
      </c>
      <c r="J522" s="160" t="s">
        <v>531</v>
      </c>
      <c r="K522" s="160"/>
      <c r="L522" s="30"/>
      <c r="M522" s="30"/>
      <c r="N522" s="30"/>
      <c r="O522" s="170"/>
      <c r="P522" s="170"/>
      <c r="Q522" s="170"/>
      <c r="R522" s="159" t="s">
        <v>532</v>
      </c>
      <c r="S522" s="159" t="s">
        <v>544</v>
      </c>
      <c r="T522" s="159"/>
      <c r="U522" s="172"/>
      <c r="V522" s="172"/>
      <c r="W522" s="159"/>
      <c r="X522" s="159"/>
      <c r="Y522" s="159"/>
      <c r="Z522" s="173"/>
      <c r="AA522" s="173"/>
      <c r="AB522" s="173"/>
    </row>
    <row r="523" spans="1:28" s="378" customFormat="1" ht="165" customHeight="1">
      <c r="A523" s="407">
        <v>613</v>
      </c>
      <c r="B523" s="159" t="s">
        <v>494</v>
      </c>
      <c r="C523" s="159" t="s">
        <v>4</v>
      </c>
      <c r="D523" s="159" t="s">
        <v>528</v>
      </c>
      <c r="E523" s="159" t="s">
        <v>137</v>
      </c>
      <c r="F523" s="159" t="s">
        <v>168</v>
      </c>
      <c r="G523" s="159" t="s">
        <v>496</v>
      </c>
      <c r="H523" s="159" t="s">
        <v>529</v>
      </c>
      <c r="I523" s="159" t="s">
        <v>549</v>
      </c>
      <c r="J523" s="160" t="s">
        <v>531</v>
      </c>
      <c r="K523" s="160"/>
      <c r="L523" s="30"/>
      <c r="M523" s="30"/>
      <c r="N523" s="30"/>
      <c r="O523" s="170"/>
      <c r="P523" s="170"/>
      <c r="Q523" s="170" t="s">
        <v>1619</v>
      </c>
      <c r="R523" s="159" t="s">
        <v>532</v>
      </c>
      <c r="S523" s="166" t="s">
        <v>550</v>
      </c>
      <c r="T523" s="159" t="s">
        <v>551</v>
      </c>
      <c r="U523" s="172">
        <v>0</v>
      </c>
      <c r="V523" s="174">
        <v>1642596</v>
      </c>
      <c r="W523" s="175" t="s">
        <v>552</v>
      </c>
      <c r="X523" s="159" t="s">
        <v>553</v>
      </c>
      <c r="Y523" s="159" t="s">
        <v>289</v>
      </c>
      <c r="Z523" s="176">
        <v>1642596</v>
      </c>
      <c r="AA523" s="374">
        <v>1</v>
      </c>
      <c r="AB523" s="162" t="s">
        <v>554</v>
      </c>
    </row>
    <row r="524" spans="1:28" s="378" customFormat="1" ht="131.25" customHeight="1">
      <c r="A524" s="158">
        <v>614</v>
      </c>
      <c r="B524" s="159" t="s">
        <v>494</v>
      </c>
      <c r="C524" s="159" t="s">
        <v>4</v>
      </c>
      <c r="D524" s="159" t="s">
        <v>495</v>
      </c>
      <c r="E524" s="159" t="s">
        <v>137</v>
      </c>
      <c r="F524" s="159" t="s">
        <v>168</v>
      </c>
      <c r="G524" s="159" t="s">
        <v>555</v>
      </c>
      <c r="H524" s="159" t="s">
        <v>497</v>
      </c>
      <c r="I524" s="159" t="s">
        <v>498</v>
      </c>
      <c r="J524" s="160" t="s">
        <v>499</v>
      </c>
      <c r="K524" s="160"/>
      <c r="L524" s="30"/>
      <c r="M524" s="30"/>
      <c r="N524" s="30"/>
      <c r="O524" s="170"/>
      <c r="P524" s="170"/>
      <c r="Q524" s="170"/>
      <c r="R524" s="159" t="s">
        <v>556</v>
      </c>
      <c r="S524" s="184" t="s">
        <v>557</v>
      </c>
      <c r="T524" s="159" t="s">
        <v>558</v>
      </c>
      <c r="U524" s="172">
        <v>0</v>
      </c>
      <c r="V524" s="174">
        <v>1500</v>
      </c>
      <c r="W524" s="175" t="s">
        <v>559</v>
      </c>
      <c r="X524" s="159" t="s">
        <v>560</v>
      </c>
      <c r="Y524" s="159" t="s">
        <v>55</v>
      </c>
      <c r="Z524" s="171">
        <v>1734</v>
      </c>
      <c r="AA524" s="377">
        <v>1.1559999999999999</v>
      </c>
      <c r="AB524" s="162" t="s">
        <v>1586</v>
      </c>
    </row>
    <row r="525" spans="1:28" s="378" customFormat="1" ht="105">
      <c r="A525" s="160">
        <v>615</v>
      </c>
      <c r="B525" s="159" t="s">
        <v>494</v>
      </c>
      <c r="C525" s="159" t="s">
        <v>4</v>
      </c>
      <c r="D525" s="159" t="s">
        <v>495</v>
      </c>
      <c r="E525" s="159" t="s">
        <v>137</v>
      </c>
      <c r="F525" s="159" t="s">
        <v>168</v>
      </c>
      <c r="G525" s="159" t="s">
        <v>555</v>
      </c>
      <c r="H525" s="159" t="s">
        <v>497</v>
      </c>
      <c r="I525" s="159" t="s">
        <v>498</v>
      </c>
      <c r="J525" s="160" t="s">
        <v>499</v>
      </c>
      <c r="K525" s="160"/>
      <c r="L525" s="30"/>
      <c r="M525" s="30"/>
      <c r="N525" s="30"/>
      <c r="O525" s="170"/>
      <c r="P525" s="170"/>
      <c r="Q525" s="170"/>
      <c r="R525" s="159" t="s">
        <v>556</v>
      </c>
      <c r="S525" s="159" t="s">
        <v>557</v>
      </c>
      <c r="T525" s="159"/>
      <c r="U525" s="172"/>
      <c r="V525" s="172"/>
      <c r="W525" s="159"/>
      <c r="X525" s="159"/>
      <c r="Y525" s="159"/>
      <c r="Z525" s="170"/>
      <c r="AA525" s="170"/>
      <c r="AB525" s="170"/>
    </row>
    <row r="526" spans="1:28" s="378" customFormat="1" ht="105">
      <c r="A526" s="160">
        <v>616</v>
      </c>
      <c r="B526" s="159" t="s">
        <v>494</v>
      </c>
      <c r="C526" s="159" t="s">
        <v>4</v>
      </c>
      <c r="D526" s="159" t="s">
        <v>495</v>
      </c>
      <c r="E526" s="159" t="s">
        <v>137</v>
      </c>
      <c r="F526" s="159" t="s">
        <v>168</v>
      </c>
      <c r="G526" s="159" t="s">
        <v>555</v>
      </c>
      <c r="H526" s="159" t="s">
        <v>497</v>
      </c>
      <c r="I526" s="159" t="s">
        <v>498</v>
      </c>
      <c r="J526" s="160" t="s">
        <v>499</v>
      </c>
      <c r="K526" s="160"/>
      <c r="L526" s="30"/>
      <c r="M526" s="30"/>
      <c r="N526" s="30"/>
      <c r="O526" s="170"/>
      <c r="P526" s="170"/>
      <c r="Q526" s="170"/>
      <c r="R526" s="159" t="s">
        <v>556</v>
      </c>
      <c r="S526" s="159" t="s">
        <v>557</v>
      </c>
      <c r="T526" s="159"/>
      <c r="U526" s="172"/>
      <c r="V526" s="172"/>
      <c r="W526" s="159"/>
      <c r="X526" s="159"/>
      <c r="Y526" s="159"/>
      <c r="Z526" s="173"/>
      <c r="AA526" s="173"/>
      <c r="AB526" s="173"/>
    </row>
    <row r="527" spans="1:28" s="378" customFormat="1" ht="105">
      <c r="A527" s="160">
        <v>617</v>
      </c>
      <c r="B527" s="159" t="s">
        <v>494</v>
      </c>
      <c r="C527" s="159" t="s">
        <v>4</v>
      </c>
      <c r="D527" s="159" t="s">
        <v>495</v>
      </c>
      <c r="E527" s="159" t="s">
        <v>137</v>
      </c>
      <c r="F527" s="159" t="s">
        <v>168</v>
      </c>
      <c r="G527" s="159" t="s">
        <v>555</v>
      </c>
      <c r="H527" s="159" t="s">
        <v>497</v>
      </c>
      <c r="I527" s="159" t="s">
        <v>498</v>
      </c>
      <c r="J527" s="160" t="s">
        <v>499</v>
      </c>
      <c r="K527" s="160"/>
      <c r="L527" s="30"/>
      <c r="M527" s="30"/>
      <c r="N527" s="30"/>
      <c r="O527" s="170"/>
      <c r="P527" s="170"/>
      <c r="Q527" s="170"/>
      <c r="R527" s="159" t="s">
        <v>556</v>
      </c>
      <c r="S527" s="159" t="s">
        <v>557</v>
      </c>
      <c r="T527" s="159"/>
      <c r="U527" s="172"/>
      <c r="V527" s="172"/>
      <c r="W527" s="159"/>
      <c r="X527" s="159"/>
      <c r="Y527" s="159"/>
      <c r="Z527" s="173"/>
      <c r="AA527" s="173"/>
      <c r="AB527" s="173"/>
    </row>
    <row r="528" spans="1:28" s="378" customFormat="1" ht="105">
      <c r="A528" s="160">
        <v>618</v>
      </c>
      <c r="B528" s="159" t="s">
        <v>494</v>
      </c>
      <c r="C528" s="159" t="s">
        <v>4</v>
      </c>
      <c r="D528" s="159" t="s">
        <v>495</v>
      </c>
      <c r="E528" s="159" t="s">
        <v>137</v>
      </c>
      <c r="F528" s="159" t="s">
        <v>168</v>
      </c>
      <c r="G528" s="159" t="s">
        <v>555</v>
      </c>
      <c r="H528" s="159" t="s">
        <v>497</v>
      </c>
      <c r="I528" s="159" t="s">
        <v>498</v>
      </c>
      <c r="J528" s="160" t="s">
        <v>499</v>
      </c>
      <c r="K528" s="160"/>
      <c r="L528" s="30"/>
      <c r="M528" s="30"/>
      <c r="N528" s="30"/>
      <c r="O528" s="170"/>
      <c r="P528" s="170"/>
      <c r="Q528" s="170"/>
      <c r="R528" s="159" t="s">
        <v>556</v>
      </c>
      <c r="S528" s="159" t="s">
        <v>557</v>
      </c>
      <c r="T528" s="159"/>
      <c r="U528" s="172"/>
      <c r="V528" s="172"/>
      <c r="W528" s="159"/>
      <c r="X528" s="159"/>
      <c r="Y528" s="159"/>
      <c r="Z528" s="173"/>
      <c r="AA528" s="173"/>
      <c r="AB528" s="173"/>
    </row>
    <row r="529" spans="1:28" s="378" customFormat="1" ht="105">
      <c r="A529" s="160">
        <v>619</v>
      </c>
      <c r="B529" s="159" t="s">
        <v>494</v>
      </c>
      <c r="C529" s="159" t="s">
        <v>4</v>
      </c>
      <c r="D529" s="159" t="s">
        <v>495</v>
      </c>
      <c r="E529" s="159" t="s">
        <v>137</v>
      </c>
      <c r="F529" s="159" t="s">
        <v>168</v>
      </c>
      <c r="G529" s="159" t="s">
        <v>555</v>
      </c>
      <c r="H529" s="159" t="s">
        <v>497</v>
      </c>
      <c r="I529" s="159" t="s">
        <v>498</v>
      </c>
      <c r="J529" s="160" t="s">
        <v>499</v>
      </c>
      <c r="K529" s="160"/>
      <c r="L529" s="30"/>
      <c r="M529" s="30"/>
      <c r="N529" s="30"/>
      <c r="O529" s="170"/>
      <c r="P529" s="170"/>
      <c r="Q529" s="170"/>
      <c r="R529" s="159" t="s">
        <v>556</v>
      </c>
      <c r="S529" s="159" t="s">
        <v>557</v>
      </c>
      <c r="T529" s="159"/>
      <c r="U529" s="172"/>
      <c r="V529" s="172"/>
      <c r="W529" s="159"/>
      <c r="X529" s="159"/>
      <c r="Y529" s="159"/>
      <c r="Z529" s="173"/>
      <c r="AA529" s="173"/>
      <c r="AB529" s="173"/>
    </row>
    <row r="530" spans="1:28" s="378" customFormat="1" ht="105">
      <c r="A530" s="160">
        <v>620</v>
      </c>
      <c r="B530" s="159" t="s">
        <v>494</v>
      </c>
      <c r="C530" s="159" t="s">
        <v>4</v>
      </c>
      <c r="D530" s="159" t="s">
        <v>495</v>
      </c>
      <c r="E530" s="159" t="s">
        <v>137</v>
      </c>
      <c r="F530" s="159" t="s">
        <v>168</v>
      </c>
      <c r="G530" s="159" t="s">
        <v>555</v>
      </c>
      <c r="H530" s="159" t="s">
        <v>497</v>
      </c>
      <c r="I530" s="159" t="s">
        <v>498</v>
      </c>
      <c r="J530" s="160" t="s">
        <v>499</v>
      </c>
      <c r="K530" s="160"/>
      <c r="L530" s="30"/>
      <c r="M530" s="30"/>
      <c r="N530" s="30"/>
      <c r="O530" s="170"/>
      <c r="P530" s="170"/>
      <c r="Q530" s="170"/>
      <c r="R530" s="159" t="s">
        <v>556</v>
      </c>
      <c r="S530" s="159" t="s">
        <v>557</v>
      </c>
      <c r="T530" s="159"/>
      <c r="U530" s="172"/>
      <c r="V530" s="172"/>
      <c r="W530" s="159"/>
      <c r="X530" s="159"/>
      <c r="Y530" s="159"/>
      <c r="Z530" s="173"/>
      <c r="AA530" s="173"/>
      <c r="AB530" s="173"/>
    </row>
    <row r="531" spans="1:28" s="378" customFormat="1" ht="105">
      <c r="A531" s="160">
        <v>621</v>
      </c>
      <c r="B531" s="159" t="s">
        <v>494</v>
      </c>
      <c r="C531" s="159" t="s">
        <v>4</v>
      </c>
      <c r="D531" s="159" t="s">
        <v>495</v>
      </c>
      <c r="E531" s="159" t="s">
        <v>137</v>
      </c>
      <c r="F531" s="159" t="s">
        <v>168</v>
      </c>
      <c r="G531" s="159" t="s">
        <v>555</v>
      </c>
      <c r="H531" s="159" t="s">
        <v>497</v>
      </c>
      <c r="I531" s="159" t="s">
        <v>498</v>
      </c>
      <c r="J531" s="160" t="s">
        <v>499</v>
      </c>
      <c r="K531" s="160"/>
      <c r="L531" s="30"/>
      <c r="M531" s="30"/>
      <c r="N531" s="30"/>
      <c r="O531" s="170"/>
      <c r="P531" s="170"/>
      <c r="Q531" s="170"/>
      <c r="R531" s="159" t="s">
        <v>556</v>
      </c>
      <c r="S531" s="159" t="s">
        <v>557</v>
      </c>
      <c r="T531" s="159"/>
      <c r="U531" s="172"/>
      <c r="V531" s="172"/>
      <c r="W531" s="159"/>
      <c r="X531" s="159"/>
      <c r="Y531" s="159"/>
      <c r="Z531" s="173"/>
      <c r="AA531" s="173"/>
      <c r="AB531" s="173"/>
    </row>
    <row r="532" spans="1:28" s="378" customFormat="1" ht="90">
      <c r="A532" s="160">
        <v>622</v>
      </c>
      <c r="B532" s="159" t="s">
        <v>494</v>
      </c>
      <c r="C532" s="159" t="s">
        <v>4</v>
      </c>
      <c r="D532" s="159" t="s">
        <v>495</v>
      </c>
      <c r="E532" s="159" t="s">
        <v>137</v>
      </c>
      <c r="F532" s="159" t="s">
        <v>168</v>
      </c>
      <c r="G532" s="159" t="s">
        <v>496</v>
      </c>
      <c r="H532" s="159" t="s">
        <v>529</v>
      </c>
      <c r="I532" s="159" t="s">
        <v>549</v>
      </c>
      <c r="J532" s="160" t="s">
        <v>531</v>
      </c>
      <c r="K532" s="160"/>
      <c r="L532" s="30"/>
      <c r="M532" s="30"/>
      <c r="N532" s="30"/>
      <c r="O532" s="170"/>
      <c r="P532" s="170"/>
      <c r="Q532" s="170"/>
      <c r="R532" s="159" t="s">
        <v>556</v>
      </c>
      <c r="S532" s="159" t="s">
        <v>557</v>
      </c>
      <c r="T532" s="159"/>
      <c r="U532" s="172"/>
      <c r="V532" s="172"/>
      <c r="W532" s="159"/>
      <c r="X532" s="159"/>
      <c r="Y532" s="159"/>
      <c r="Z532" s="173"/>
      <c r="AA532" s="173"/>
      <c r="AB532" s="173"/>
    </row>
    <row r="533" spans="1:28" s="378" customFormat="1" ht="90">
      <c r="A533" s="160">
        <v>623</v>
      </c>
      <c r="B533" s="159" t="s">
        <v>494</v>
      </c>
      <c r="C533" s="159" t="s">
        <v>4</v>
      </c>
      <c r="D533" s="159" t="s">
        <v>495</v>
      </c>
      <c r="E533" s="159" t="s">
        <v>137</v>
      </c>
      <c r="F533" s="159" t="s">
        <v>168</v>
      </c>
      <c r="G533" s="159" t="s">
        <v>496</v>
      </c>
      <c r="H533" s="159" t="s">
        <v>529</v>
      </c>
      <c r="I533" s="159" t="s">
        <v>549</v>
      </c>
      <c r="J533" s="160" t="s">
        <v>531</v>
      </c>
      <c r="K533" s="160"/>
      <c r="L533" s="30"/>
      <c r="M533" s="30"/>
      <c r="N533" s="30"/>
      <c r="O533" s="170"/>
      <c r="P533" s="170"/>
      <c r="Q533" s="170"/>
      <c r="R533" s="159" t="s">
        <v>556</v>
      </c>
      <c r="S533" s="159" t="s">
        <v>557</v>
      </c>
      <c r="T533" s="159"/>
      <c r="U533" s="172"/>
      <c r="V533" s="172"/>
      <c r="W533" s="159"/>
      <c r="X533" s="159"/>
      <c r="Y533" s="159"/>
      <c r="Z533" s="173"/>
      <c r="AA533" s="173"/>
      <c r="AB533" s="173"/>
    </row>
    <row r="534" spans="1:28" s="378" customFormat="1" ht="182.25" customHeight="1">
      <c r="A534" s="407">
        <v>624</v>
      </c>
      <c r="B534" s="159" t="s">
        <v>494</v>
      </c>
      <c r="C534" s="159" t="s">
        <v>4</v>
      </c>
      <c r="D534" s="159" t="s">
        <v>495</v>
      </c>
      <c r="E534" s="159" t="s">
        <v>137</v>
      </c>
      <c r="F534" s="159" t="s">
        <v>168</v>
      </c>
      <c r="G534" s="159" t="s">
        <v>496</v>
      </c>
      <c r="H534" s="159" t="s">
        <v>529</v>
      </c>
      <c r="I534" s="159" t="s">
        <v>543</v>
      </c>
      <c r="J534" s="160" t="s">
        <v>531</v>
      </c>
      <c r="K534" s="160"/>
      <c r="L534" s="30"/>
      <c r="M534" s="30"/>
      <c r="N534" s="30"/>
      <c r="O534" s="170"/>
      <c r="P534" s="170"/>
      <c r="Q534" s="170"/>
      <c r="R534" s="159" t="s">
        <v>556</v>
      </c>
      <c r="S534" s="166" t="s">
        <v>561</v>
      </c>
      <c r="T534" s="159" t="s">
        <v>562</v>
      </c>
      <c r="U534" s="172">
        <v>0</v>
      </c>
      <c r="V534" s="172">
        <v>178840</v>
      </c>
      <c r="W534" s="175" t="s">
        <v>563</v>
      </c>
      <c r="X534" s="159" t="s">
        <v>553</v>
      </c>
      <c r="Y534" s="159" t="s">
        <v>289</v>
      </c>
      <c r="Z534" s="176">
        <v>178840</v>
      </c>
      <c r="AA534" s="374">
        <v>1</v>
      </c>
      <c r="AB534" s="162" t="s">
        <v>564</v>
      </c>
    </row>
    <row r="535" spans="1:28" s="378" customFormat="1" ht="149.25" customHeight="1">
      <c r="A535" s="407">
        <v>625</v>
      </c>
      <c r="B535" s="159" t="s">
        <v>494</v>
      </c>
      <c r="C535" s="159" t="s">
        <v>4</v>
      </c>
      <c r="D535" s="159" t="s">
        <v>495</v>
      </c>
      <c r="E535" s="159" t="s">
        <v>137</v>
      </c>
      <c r="F535" s="159" t="s">
        <v>168</v>
      </c>
      <c r="G535" s="159" t="s">
        <v>496</v>
      </c>
      <c r="H535" s="159" t="s">
        <v>529</v>
      </c>
      <c r="I535" s="159" t="s">
        <v>549</v>
      </c>
      <c r="J535" s="160" t="s">
        <v>531</v>
      </c>
      <c r="K535" s="160"/>
      <c r="L535" s="30"/>
      <c r="M535" s="30"/>
      <c r="N535" s="30"/>
      <c r="O535" s="170"/>
      <c r="P535" s="170"/>
      <c r="Q535" s="170"/>
      <c r="R535" s="159" t="s">
        <v>556</v>
      </c>
      <c r="S535" s="166" t="s">
        <v>565</v>
      </c>
      <c r="T535" s="159" t="s">
        <v>562</v>
      </c>
      <c r="U535" s="172">
        <v>0</v>
      </c>
      <c r="V535" s="172">
        <v>779869</v>
      </c>
      <c r="W535" s="175" t="s">
        <v>566</v>
      </c>
      <c r="X535" s="159" t="s">
        <v>553</v>
      </c>
      <c r="Y535" s="159" t="s">
        <v>289</v>
      </c>
      <c r="Z535" s="176">
        <v>779869</v>
      </c>
      <c r="AA535" s="374">
        <v>1</v>
      </c>
      <c r="AB535" s="162" t="s">
        <v>567</v>
      </c>
    </row>
    <row r="536" spans="1:28" s="378" customFormat="1" ht="238.5" customHeight="1">
      <c r="A536" s="158">
        <v>626</v>
      </c>
      <c r="B536" s="159" t="s">
        <v>494</v>
      </c>
      <c r="C536" s="159" t="s">
        <v>4</v>
      </c>
      <c r="D536" s="159" t="s">
        <v>528</v>
      </c>
      <c r="E536" s="159" t="s">
        <v>137</v>
      </c>
      <c r="F536" s="159" t="s">
        <v>168</v>
      </c>
      <c r="G536" s="159" t="s">
        <v>496</v>
      </c>
      <c r="H536" s="159" t="s">
        <v>529</v>
      </c>
      <c r="I536" s="159" t="s">
        <v>530</v>
      </c>
      <c r="J536" s="160" t="s">
        <v>531</v>
      </c>
      <c r="K536" s="160"/>
      <c r="L536" s="30"/>
      <c r="M536" s="30"/>
      <c r="N536" s="30"/>
      <c r="O536" s="170"/>
      <c r="P536" s="170"/>
      <c r="Q536" s="170"/>
      <c r="R536" s="159" t="s">
        <v>568</v>
      </c>
      <c r="S536" s="166" t="s">
        <v>569</v>
      </c>
      <c r="T536" s="159" t="s">
        <v>558</v>
      </c>
      <c r="U536" s="172">
        <v>0</v>
      </c>
      <c r="V536" s="172">
        <v>1500</v>
      </c>
      <c r="W536" s="159" t="s">
        <v>570</v>
      </c>
      <c r="X536" s="159" t="s">
        <v>571</v>
      </c>
      <c r="Y536" s="159" t="s">
        <v>55</v>
      </c>
      <c r="Z536" s="171">
        <v>2500</v>
      </c>
      <c r="AA536" s="377">
        <v>1</v>
      </c>
      <c r="AB536" s="170" t="s">
        <v>1587</v>
      </c>
    </row>
    <row r="537" spans="1:28" s="378" customFormat="1" ht="90">
      <c r="A537" s="160">
        <v>627</v>
      </c>
      <c r="B537" s="159" t="s">
        <v>494</v>
      </c>
      <c r="C537" s="159" t="s">
        <v>4</v>
      </c>
      <c r="D537" s="159" t="s">
        <v>528</v>
      </c>
      <c r="E537" s="159" t="s">
        <v>137</v>
      </c>
      <c r="F537" s="159" t="s">
        <v>168</v>
      </c>
      <c r="G537" s="159" t="s">
        <v>496</v>
      </c>
      <c r="H537" s="159" t="s">
        <v>529</v>
      </c>
      <c r="I537" s="159" t="s">
        <v>530</v>
      </c>
      <c r="J537" s="160" t="s">
        <v>531</v>
      </c>
      <c r="K537" s="160"/>
      <c r="L537" s="30"/>
      <c r="M537" s="30"/>
      <c r="N537" s="30"/>
      <c r="O537" s="170"/>
      <c r="P537" s="170"/>
      <c r="Q537" s="170"/>
      <c r="R537" s="159" t="s">
        <v>568</v>
      </c>
      <c r="S537" s="159" t="s">
        <v>569</v>
      </c>
      <c r="T537" s="159"/>
      <c r="U537" s="172"/>
      <c r="V537" s="172"/>
      <c r="W537" s="159"/>
      <c r="X537" s="159"/>
      <c r="Y537" s="159"/>
      <c r="Z537" s="173"/>
      <c r="AA537" s="173"/>
      <c r="AB537" s="173"/>
    </row>
    <row r="538" spans="1:28" s="378" customFormat="1" ht="90">
      <c r="A538" s="160">
        <v>628</v>
      </c>
      <c r="B538" s="159" t="s">
        <v>494</v>
      </c>
      <c r="C538" s="159" t="s">
        <v>4</v>
      </c>
      <c r="D538" s="159" t="s">
        <v>528</v>
      </c>
      <c r="E538" s="159" t="s">
        <v>137</v>
      </c>
      <c r="F538" s="159" t="s">
        <v>168</v>
      </c>
      <c r="G538" s="159" t="s">
        <v>496</v>
      </c>
      <c r="H538" s="159" t="s">
        <v>529</v>
      </c>
      <c r="I538" s="159" t="s">
        <v>530</v>
      </c>
      <c r="J538" s="160" t="s">
        <v>531</v>
      </c>
      <c r="K538" s="160"/>
      <c r="L538" s="30"/>
      <c r="M538" s="30"/>
      <c r="N538" s="30"/>
      <c r="O538" s="170"/>
      <c r="P538" s="170"/>
      <c r="Q538" s="170"/>
      <c r="R538" s="159" t="s">
        <v>568</v>
      </c>
      <c r="S538" s="159" t="s">
        <v>569</v>
      </c>
      <c r="T538" s="159"/>
      <c r="U538" s="172"/>
      <c r="V538" s="172"/>
      <c r="W538" s="159"/>
      <c r="X538" s="159"/>
      <c r="Y538" s="159"/>
      <c r="Z538" s="173"/>
      <c r="AA538" s="173"/>
      <c r="AB538" s="173"/>
    </row>
    <row r="539" spans="1:28" s="378" customFormat="1" ht="90">
      <c r="A539" s="160">
        <v>629</v>
      </c>
      <c r="B539" s="159" t="s">
        <v>494</v>
      </c>
      <c r="C539" s="159" t="s">
        <v>4</v>
      </c>
      <c r="D539" s="159" t="s">
        <v>528</v>
      </c>
      <c r="E539" s="159" t="s">
        <v>137</v>
      </c>
      <c r="F539" s="159" t="s">
        <v>168</v>
      </c>
      <c r="G539" s="159" t="s">
        <v>496</v>
      </c>
      <c r="H539" s="159" t="s">
        <v>529</v>
      </c>
      <c r="I539" s="159" t="s">
        <v>549</v>
      </c>
      <c r="J539" s="160" t="s">
        <v>531</v>
      </c>
      <c r="K539" s="160"/>
      <c r="L539" s="30"/>
      <c r="M539" s="30"/>
      <c r="N539" s="30"/>
      <c r="O539" s="170"/>
      <c r="P539" s="170"/>
      <c r="Q539" s="170"/>
      <c r="R539" s="159" t="s">
        <v>568</v>
      </c>
      <c r="S539" s="159" t="s">
        <v>569</v>
      </c>
      <c r="T539" s="159"/>
      <c r="U539" s="172"/>
      <c r="V539" s="172"/>
      <c r="W539" s="159"/>
      <c r="X539" s="159"/>
      <c r="Y539" s="159"/>
      <c r="Z539" s="173"/>
      <c r="AA539" s="173"/>
      <c r="AB539" s="173"/>
    </row>
    <row r="540" spans="1:28" s="378" customFormat="1" ht="90">
      <c r="A540" s="160">
        <v>630</v>
      </c>
      <c r="B540" s="159" t="s">
        <v>494</v>
      </c>
      <c r="C540" s="159" t="s">
        <v>4</v>
      </c>
      <c r="D540" s="159" t="s">
        <v>528</v>
      </c>
      <c r="E540" s="159" t="s">
        <v>137</v>
      </c>
      <c r="F540" s="159" t="s">
        <v>168</v>
      </c>
      <c r="G540" s="159" t="s">
        <v>496</v>
      </c>
      <c r="H540" s="159" t="s">
        <v>529</v>
      </c>
      <c r="I540" s="159" t="s">
        <v>549</v>
      </c>
      <c r="J540" s="160" t="s">
        <v>531</v>
      </c>
      <c r="K540" s="160"/>
      <c r="L540" s="30"/>
      <c r="M540" s="30"/>
      <c r="N540" s="30"/>
      <c r="O540" s="170"/>
      <c r="P540" s="170"/>
      <c r="Q540" s="170"/>
      <c r="R540" s="159" t="s">
        <v>568</v>
      </c>
      <c r="S540" s="159" t="s">
        <v>569</v>
      </c>
      <c r="T540" s="159"/>
      <c r="U540" s="172"/>
      <c r="V540" s="172"/>
      <c r="W540" s="159"/>
      <c r="X540" s="159"/>
      <c r="Y540" s="159"/>
      <c r="Z540" s="173"/>
      <c r="AA540" s="173"/>
      <c r="AB540" s="173"/>
    </row>
    <row r="541" spans="1:28" s="378" customFormat="1" ht="211.5" customHeight="1">
      <c r="A541" s="158">
        <v>631</v>
      </c>
      <c r="B541" s="159" t="s">
        <v>494</v>
      </c>
      <c r="C541" s="159" t="s">
        <v>4</v>
      </c>
      <c r="D541" s="159" t="s">
        <v>528</v>
      </c>
      <c r="E541" s="159" t="s">
        <v>137</v>
      </c>
      <c r="F541" s="159" t="s">
        <v>168</v>
      </c>
      <c r="G541" s="159" t="s">
        <v>496</v>
      </c>
      <c r="H541" s="159" t="s">
        <v>529</v>
      </c>
      <c r="I541" s="159" t="s">
        <v>530</v>
      </c>
      <c r="J541" s="160" t="s">
        <v>531</v>
      </c>
      <c r="K541" s="160"/>
      <c r="L541" s="30"/>
      <c r="M541" s="30"/>
      <c r="N541" s="30"/>
      <c r="O541" s="170"/>
      <c r="P541" s="170"/>
      <c r="Q541" s="170"/>
      <c r="R541" s="159" t="s">
        <v>568</v>
      </c>
      <c r="S541" s="166" t="s">
        <v>572</v>
      </c>
      <c r="T541" s="159" t="s">
        <v>573</v>
      </c>
      <c r="U541" s="172">
        <v>0</v>
      </c>
      <c r="V541" s="172">
        <v>500</v>
      </c>
      <c r="W541" s="159" t="s">
        <v>574</v>
      </c>
      <c r="X541" s="159" t="s">
        <v>575</v>
      </c>
      <c r="Y541" s="159" t="s">
        <v>55</v>
      </c>
      <c r="Z541" s="171">
        <v>500</v>
      </c>
      <c r="AA541" s="377">
        <v>1</v>
      </c>
      <c r="AB541" s="162" t="s">
        <v>1588</v>
      </c>
    </row>
    <row r="542" spans="1:28" s="378" customFormat="1" ht="90">
      <c r="A542" s="160">
        <v>632</v>
      </c>
      <c r="B542" s="159" t="s">
        <v>494</v>
      </c>
      <c r="C542" s="159" t="s">
        <v>4</v>
      </c>
      <c r="D542" s="159" t="s">
        <v>528</v>
      </c>
      <c r="E542" s="159" t="s">
        <v>137</v>
      </c>
      <c r="F542" s="159" t="s">
        <v>168</v>
      </c>
      <c r="G542" s="159" t="s">
        <v>496</v>
      </c>
      <c r="H542" s="159" t="s">
        <v>529</v>
      </c>
      <c r="I542" s="159" t="s">
        <v>530</v>
      </c>
      <c r="J542" s="160" t="s">
        <v>531</v>
      </c>
      <c r="K542" s="160"/>
      <c r="L542" s="30"/>
      <c r="M542" s="30"/>
      <c r="N542" s="30"/>
      <c r="O542" s="170"/>
      <c r="P542" s="170"/>
      <c r="Q542" s="170"/>
      <c r="R542" s="159" t="s">
        <v>568</v>
      </c>
      <c r="S542" s="159" t="s">
        <v>572</v>
      </c>
      <c r="T542" s="159"/>
      <c r="U542" s="172"/>
      <c r="V542" s="172"/>
      <c r="W542" s="159"/>
      <c r="X542" s="159"/>
      <c r="Y542" s="159"/>
      <c r="Z542" s="170"/>
      <c r="AA542" s="170"/>
      <c r="AB542" s="170"/>
    </row>
    <row r="543" spans="1:28" s="378" customFormat="1" ht="90">
      <c r="A543" s="160">
        <v>633</v>
      </c>
      <c r="B543" s="159" t="s">
        <v>494</v>
      </c>
      <c r="C543" s="159" t="s">
        <v>4</v>
      </c>
      <c r="D543" s="159" t="s">
        <v>528</v>
      </c>
      <c r="E543" s="159" t="s">
        <v>137</v>
      </c>
      <c r="F543" s="159" t="s">
        <v>168</v>
      </c>
      <c r="G543" s="159" t="s">
        <v>496</v>
      </c>
      <c r="H543" s="159" t="s">
        <v>529</v>
      </c>
      <c r="I543" s="159" t="s">
        <v>530</v>
      </c>
      <c r="J543" s="160" t="s">
        <v>531</v>
      </c>
      <c r="K543" s="160"/>
      <c r="L543" s="30"/>
      <c r="M543" s="30"/>
      <c r="N543" s="30"/>
      <c r="O543" s="170"/>
      <c r="P543" s="170"/>
      <c r="Q543" s="170"/>
      <c r="R543" s="159" t="s">
        <v>568</v>
      </c>
      <c r="S543" s="159" t="s">
        <v>572</v>
      </c>
      <c r="T543" s="159"/>
      <c r="U543" s="172"/>
      <c r="V543" s="172"/>
      <c r="W543" s="159"/>
      <c r="X543" s="159"/>
      <c r="Y543" s="159"/>
      <c r="Z543" s="173"/>
      <c r="AA543" s="173"/>
      <c r="AB543" s="173"/>
    </row>
    <row r="544" spans="1:28" s="378" customFormat="1" ht="90">
      <c r="A544" s="160">
        <v>634</v>
      </c>
      <c r="B544" s="159" t="s">
        <v>494</v>
      </c>
      <c r="C544" s="159" t="s">
        <v>4</v>
      </c>
      <c r="D544" s="159" t="s">
        <v>528</v>
      </c>
      <c r="E544" s="159" t="s">
        <v>137</v>
      </c>
      <c r="F544" s="159" t="s">
        <v>168</v>
      </c>
      <c r="G544" s="159" t="s">
        <v>496</v>
      </c>
      <c r="H544" s="159" t="s">
        <v>529</v>
      </c>
      <c r="I544" s="159" t="s">
        <v>530</v>
      </c>
      <c r="J544" s="160" t="s">
        <v>531</v>
      </c>
      <c r="K544" s="160"/>
      <c r="L544" s="30"/>
      <c r="M544" s="30"/>
      <c r="N544" s="30"/>
      <c r="O544" s="170"/>
      <c r="P544" s="170"/>
      <c r="Q544" s="170"/>
      <c r="R544" s="159" t="s">
        <v>568</v>
      </c>
      <c r="S544" s="159" t="s">
        <v>572</v>
      </c>
      <c r="T544" s="159"/>
      <c r="U544" s="172"/>
      <c r="V544" s="172"/>
      <c r="W544" s="159"/>
      <c r="X544" s="159"/>
      <c r="Y544" s="159"/>
      <c r="Z544" s="173"/>
      <c r="AA544" s="173"/>
      <c r="AB544" s="173"/>
    </row>
    <row r="545" spans="1:28" s="378" customFormat="1" ht="90">
      <c r="A545" s="160">
        <v>635</v>
      </c>
      <c r="B545" s="159" t="s">
        <v>494</v>
      </c>
      <c r="C545" s="159" t="s">
        <v>4</v>
      </c>
      <c r="D545" s="159" t="s">
        <v>528</v>
      </c>
      <c r="E545" s="159" t="s">
        <v>137</v>
      </c>
      <c r="F545" s="159" t="s">
        <v>168</v>
      </c>
      <c r="G545" s="159" t="s">
        <v>496</v>
      </c>
      <c r="H545" s="159" t="s">
        <v>529</v>
      </c>
      <c r="I545" s="159" t="s">
        <v>530</v>
      </c>
      <c r="J545" s="160" t="s">
        <v>531</v>
      </c>
      <c r="K545" s="160"/>
      <c r="L545" s="30"/>
      <c r="M545" s="30"/>
      <c r="N545" s="30"/>
      <c r="O545" s="170"/>
      <c r="P545" s="170"/>
      <c r="Q545" s="170"/>
      <c r="R545" s="159" t="s">
        <v>568</v>
      </c>
      <c r="S545" s="159" t="s">
        <v>572</v>
      </c>
      <c r="T545" s="159"/>
      <c r="U545" s="172"/>
      <c r="V545" s="172"/>
      <c r="W545" s="159"/>
      <c r="X545" s="159"/>
      <c r="Y545" s="159"/>
      <c r="Z545" s="173"/>
      <c r="AA545" s="173"/>
      <c r="AB545" s="173"/>
    </row>
    <row r="546" spans="1:28" s="378" customFormat="1" ht="171.75" customHeight="1">
      <c r="A546" s="158">
        <v>636</v>
      </c>
      <c r="B546" s="159" t="s">
        <v>494</v>
      </c>
      <c r="C546" s="159" t="s">
        <v>4</v>
      </c>
      <c r="D546" s="159" t="s">
        <v>528</v>
      </c>
      <c r="E546" s="159" t="s">
        <v>137</v>
      </c>
      <c r="F546" s="159" t="s">
        <v>168</v>
      </c>
      <c r="G546" s="159" t="s">
        <v>576</v>
      </c>
      <c r="H546" s="159" t="s">
        <v>497</v>
      </c>
      <c r="I546" s="159" t="s">
        <v>577</v>
      </c>
      <c r="J546" s="160" t="s">
        <v>499</v>
      </c>
      <c r="K546" s="160" t="s">
        <v>277</v>
      </c>
      <c r="L546" s="30">
        <v>4000</v>
      </c>
      <c r="M546" s="30">
        <v>1000</v>
      </c>
      <c r="N546" s="30">
        <v>2000</v>
      </c>
      <c r="O546" s="421">
        <v>94423</v>
      </c>
      <c r="P546" s="420">
        <v>1</v>
      </c>
      <c r="Q546" s="162"/>
      <c r="R546" s="159" t="s">
        <v>578</v>
      </c>
      <c r="S546" s="166" t="s">
        <v>579</v>
      </c>
      <c r="T546" s="159" t="s">
        <v>580</v>
      </c>
      <c r="U546" s="172">
        <v>0</v>
      </c>
      <c r="V546" s="160">
        <v>96</v>
      </c>
      <c r="W546" s="159" t="s">
        <v>581</v>
      </c>
      <c r="X546" s="159" t="s">
        <v>582</v>
      </c>
      <c r="Y546" s="159" t="s">
        <v>55</v>
      </c>
      <c r="Z546" s="171">
        <v>96</v>
      </c>
      <c r="AA546" s="377">
        <v>1</v>
      </c>
      <c r="AB546" s="162" t="s">
        <v>1468</v>
      </c>
    </row>
    <row r="547" spans="1:28" s="378" customFormat="1" ht="165">
      <c r="A547" s="160">
        <v>637</v>
      </c>
      <c r="B547" s="159" t="s">
        <v>494</v>
      </c>
      <c r="C547" s="159" t="s">
        <v>4</v>
      </c>
      <c r="D547" s="159" t="s">
        <v>528</v>
      </c>
      <c r="E547" s="159" t="s">
        <v>137</v>
      </c>
      <c r="F547" s="159" t="s">
        <v>168</v>
      </c>
      <c r="G547" s="159" t="s">
        <v>576</v>
      </c>
      <c r="H547" s="159" t="s">
        <v>497</v>
      </c>
      <c r="I547" s="159" t="s">
        <v>577</v>
      </c>
      <c r="J547" s="160" t="s">
        <v>499</v>
      </c>
      <c r="K547" s="160"/>
      <c r="L547" s="30"/>
      <c r="M547" s="30"/>
      <c r="N547" s="30"/>
      <c r="O547" s="170"/>
      <c r="P547" s="170"/>
      <c r="Q547" s="170"/>
      <c r="R547" s="159" t="s">
        <v>578</v>
      </c>
      <c r="S547" s="159" t="s">
        <v>579</v>
      </c>
      <c r="T547" s="159"/>
      <c r="U547" s="172"/>
      <c r="V547" s="172"/>
      <c r="W547" s="159"/>
      <c r="X547" s="159"/>
      <c r="Y547" s="159"/>
      <c r="Z547" s="173"/>
      <c r="AA547" s="173"/>
      <c r="AB547" s="173"/>
    </row>
    <row r="548" spans="1:28" s="378" customFormat="1" ht="27" customHeight="1">
      <c r="A548" s="160">
        <v>638</v>
      </c>
      <c r="B548" s="159" t="s">
        <v>494</v>
      </c>
      <c r="C548" s="159" t="s">
        <v>4</v>
      </c>
      <c r="D548" s="159" t="s">
        <v>528</v>
      </c>
      <c r="E548" s="159" t="s">
        <v>137</v>
      </c>
      <c r="F548" s="159" t="s">
        <v>168</v>
      </c>
      <c r="G548" s="159" t="s">
        <v>496</v>
      </c>
      <c r="H548" s="159" t="s">
        <v>529</v>
      </c>
      <c r="I548" s="159" t="s">
        <v>549</v>
      </c>
      <c r="J548" s="160" t="s">
        <v>531</v>
      </c>
      <c r="K548" s="160"/>
      <c r="L548" s="30"/>
      <c r="M548" s="30"/>
      <c r="N548" s="30"/>
      <c r="O548" s="162"/>
      <c r="P548" s="162"/>
      <c r="Q548" s="162"/>
      <c r="R548" s="159" t="s">
        <v>578</v>
      </c>
      <c r="S548" s="159" t="s">
        <v>579</v>
      </c>
      <c r="T548" s="159"/>
      <c r="U548" s="172"/>
      <c r="V548" s="172"/>
      <c r="W548" s="159"/>
      <c r="X548" s="159"/>
      <c r="Y548" s="159"/>
      <c r="Z548" s="173"/>
      <c r="AA548" s="173"/>
      <c r="AB548" s="173"/>
    </row>
    <row r="549" spans="1:28" s="378" customFormat="1" ht="90">
      <c r="A549" s="160">
        <v>639</v>
      </c>
      <c r="B549" s="159" t="s">
        <v>494</v>
      </c>
      <c r="C549" s="159" t="s">
        <v>4</v>
      </c>
      <c r="D549" s="159" t="s">
        <v>528</v>
      </c>
      <c r="E549" s="159" t="s">
        <v>137</v>
      </c>
      <c r="F549" s="159" t="s">
        <v>168</v>
      </c>
      <c r="G549" s="159" t="s">
        <v>496</v>
      </c>
      <c r="H549" s="159" t="s">
        <v>529</v>
      </c>
      <c r="I549" s="159" t="s">
        <v>549</v>
      </c>
      <c r="J549" s="160" t="s">
        <v>531</v>
      </c>
      <c r="K549" s="160"/>
      <c r="L549" s="30"/>
      <c r="M549" s="30"/>
      <c r="N549" s="30"/>
      <c r="O549" s="170"/>
      <c r="P549" s="170"/>
      <c r="Q549" s="170"/>
      <c r="R549" s="159" t="s">
        <v>578</v>
      </c>
      <c r="S549" s="159" t="s">
        <v>579</v>
      </c>
      <c r="T549" s="159"/>
      <c r="U549" s="172"/>
      <c r="V549" s="172"/>
      <c r="W549" s="159"/>
      <c r="X549" s="159"/>
      <c r="Y549" s="159"/>
      <c r="Z549" s="173"/>
      <c r="AA549" s="173"/>
      <c r="AB549" s="173"/>
    </row>
    <row r="550" spans="1:28" s="378" customFormat="1" ht="165">
      <c r="A550" s="160">
        <v>640</v>
      </c>
      <c r="B550" s="159" t="s">
        <v>494</v>
      </c>
      <c r="C550" s="159" t="s">
        <v>4</v>
      </c>
      <c r="D550" s="159" t="s">
        <v>528</v>
      </c>
      <c r="E550" s="159" t="s">
        <v>137</v>
      </c>
      <c r="F550" s="159" t="s">
        <v>168</v>
      </c>
      <c r="G550" s="159" t="s">
        <v>576</v>
      </c>
      <c r="H550" s="159" t="s">
        <v>497</v>
      </c>
      <c r="I550" s="159" t="s">
        <v>577</v>
      </c>
      <c r="J550" s="160" t="s">
        <v>499</v>
      </c>
      <c r="K550" s="160"/>
      <c r="L550" s="30"/>
      <c r="M550" s="30"/>
      <c r="N550" s="30"/>
      <c r="O550" s="170"/>
      <c r="P550" s="170"/>
      <c r="Q550" s="170"/>
      <c r="R550" s="159" t="s">
        <v>578</v>
      </c>
      <c r="S550" s="159" t="s">
        <v>579</v>
      </c>
      <c r="T550" s="159"/>
      <c r="U550" s="172"/>
      <c r="V550" s="172"/>
      <c r="W550" s="159"/>
      <c r="X550" s="159"/>
      <c r="Y550" s="159"/>
      <c r="Z550" s="173"/>
      <c r="AA550" s="173"/>
      <c r="AB550" s="173"/>
    </row>
    <row r="551" spans="1:28" s="378" customFormat="1" ht="165">
      <c r="A551" s="160">
        <v>641</v>
      </c>
      <c r="B551" s="159" t="s">
        <v>494</v>
      </c>
      <c r="C551" s="159" t="s">
        <v>4</v>
      </c>
      <c r="D551" s="159" t="s">
        <v>528</v>
      </c>
      <c r="E551" s="159" t="s">
        <v>137</v>
      </c>
      <c r="F551" s="159" t="s">
        <v>168</v>
      </c>
      <c r="G551" s="159" t="s">
        <v>576</v>
      </c>
      <c r="H551" s="159" t="s">
        <v>497</v>
      </c>
      <c r="I551" s="159" t="s">
        <v>577</v>
      </c>
      <c r="J551" s="160" t="s">
        <v>499</v>
      </c>
      <c r="K551" s="160"/>
      <c r="L551" s="30"/>
      <c r="M551" s="30"/>
      <c r="N551" s="30"/>
      <c r="O551" s="170"/>
      <c r="P551" s="170"/>
      <c r="Q551" s="170"/>
      <c r="R551" s="159" t="s">
        <v>578</v>
      </c>
      <c r="S551" s="159" t="s">
        <v>579</v>
      </c>
      <c r="T551" s="159"/>
      <c r="U551" s="172"/>
      <c r="V551" s="172"/>
      <c r="W551" s="159"/>
      <c r="X551" s="159"/>
      <c r="Y551" s="159"/>
      <c r="Z551" s="173"/>
      <c r="AA551" s="173"/>
      <c r="AB551" s="173"/>
    </row>
    <row r="552" spans="1:28" s="378" customFormat="1" ht="180.75" customHeight="1">
      <c r="A552" s="158">
        <v>642</v>
      </c>
      <c r="B552" s="159" t="s">
        <v>494</v>
      </c>
      <c r="C552" s="159" t="s">
        <v>4</v>
      </c>
      <c r="D552" s="159" t="s">
        <v>528</v>
      </c>
      <c r="E552" s="159" t="s">
        <v>137</v>
      </c>
      <c r="F552" s="159" t="s">
        <v>168</v>
      </c>
      <c r="G552" s="159" t="s">
        <v>576</v>
      </c>
      <c r="H552" s="159" t="s">
        <v>497</v>
      </c>
      <c r="I552" s="159" t="s">
        <v>577</v>
      </c>
      <c r="J552" s="160" t="s">
        <v>499</v>
      </c>
      <c r="K552" s="160"/>
      <c r="L552" s="30"/>
      <c r="M552" s="30"/>
      <c r="N552" s="30"/>
      <c r="O552" s="170"/>
      <c r="P552" s="170"/>
      <c r="Q552" s="170"/>
      <c r="R552" s="159" t="s">
        <v>578</v>
      </c>
      <c r="S552" s="166" t="s">
        <v>583</v>
      </c>
      <c r="T552" s="159" t="s">
        <v>584</v>
      </c>
      <c r="U552" s="172">
        <v>0</v>
      </c>
      <c r="V552" s="160">
        <v>2000</v>
      </c>
      <c r="W552" s="185" t="s">
        <v>585</v>
      </c>
      <c r="X552" s="159" t="s">
        <v>586</v>
      </c>
      <c r="Y552" s="159" t="s">
        <v>55</v>
      </c>
      <c r="Z552" s="171">
        <v>4887</v>
      </c>
      <c r="AA552" s="377">
        <v>1</v>
      </c>
      <c r="AB552" s="162" t="s">
        <v>1589</v>
      </c>
    </row>
    <row r="553" spans="1:28" s="378" customFormat="1" ht="165">
      <c r="A553" s="160">
        <v>643</v>
      </c>
      <c r="B553" s="159" t="s">
        <v>494</v>
      </c>
      <c r="C553" s="159" t="s">
        <v>4</v>
      </c>
      <c r="D553" s="159" t="s">
        <v>528</v>
      </c>
      <c r="E553" s="159" t="s">
        <v>137</v>
      </c>
      <c r="F553" s="159" t="s">
        <v>168</v>
      </c>
      <c r="G553" s="159" t="s">
        <v>576</v>
      </c>
      <c r="H553" s="159" t="s">
        <v>497</v>
      </c>
      <c r="I553" s="159" t="s">
        <v>577</v>
      </c>
      <c r="J553" s="160" t="s">
        <v>499</v>
      </c>
      <c r="K553" s="160"/>
      <c r="L553" s="30"/>
      <c r="M553" s="30"/>
      <c r="N553" s="30"/>
      <c r="O553" s="170"/>
      <c r="P553" s="170"/>
      <c r="Q553" s="170"/>
      <c r="R553" s="159" t="s">
        <v>578</v>
      </c>
      <c r="S553" s="159" t="s">
        <v>583</v>
      </c>
      <c r="T553" s="159"/>
      <c r="U553" s="172"/>
      <c r="V553" s="172"/>
      <c r="W553" s="159"/>
      <c r="X553" s="159"/>
      <c r="Y553" s="159"/>
      <c r="Z553" s="173"/>
      <c r="AA553" s="173"/>
      <c r="AB553" s="173"/>
    </row>
    <row r="554" spans="1:28" s="378" customFormat="1" ht="165">
      <c r="A554" s="160">
        <v>644</v>
      </c>
      <c r="B554" s="159" t="s">
        <v>494</v>
      </c>
      <c r="C554" s="159" t="s">
        <v>4</v>
      </c>
      <c r="D554" s="159" t="s">
        <v>528</v>
      </c>
      <c r="E554" s="159" t="s">
        <v>137</v>
      </c>
      <c r="F554" s="159" t="s">
        <v>168</v>
      </c>
      <c r="G554" s="159" t="s">
        <v>576</v>
      </c>
      <c r="H554" s="159" t="s">
        <v>497</v>
      </c>
      <c r="I554" s="159" t="s">
        <v>577</v>
      </c>
      <c r="J554" s="160" t="s">
        <v>499</v>
      </c>
      <c r="K554" s="160"/>
      <c r="L554" s="30"/>
      <c r="M554" s="30"/>
      <c r="N554" s="30"/>
      <c r="O554" s="170"/>
      <c r="P554" s="170"/>
      <c r="Q554" s="170"/>
      <c r="R554" s="159" t="s">
        <v>578</v>
      </c>
      <c r="S554" s="159" t="s">
        <v>583</v>
      </c>
      <c r="T554" s="159"/>
      <c r="U554" s="172"/>
      <c r="V554" s="172"/>
      <c r="W554" s="159"/>
      <c r="X554" s="159"/>
      <c r="Y554" s="159"/>
      <c r="Z554" s="173"/>
      <c r="AA554" s="173"/>
      <c r="AB554" s="173"/>
    </row>
    <row r="555" spans="1:28" s="378" customFormat="1" ht="126" customHeight="1">
      <c r="A555" s="186">
        <v>645</v>
      </c>
      <c r="B555" s="159" t="s">
        <v>494</v>
      </c>
      <c r="C555" s="159" t="s">
        <v>4</v>
      </c>
      <c r="D555" s="159" t="s">
        <v>528</v>
      </c>
      <c r="E555" s="159" t="s">
        <v>137</v>
      </c>
      <c r="F555" s="159" t="s">
        <v>168</v>
      </c>
      <c r="G555" s="159" t="s">
        <v>576</v>
      </c>
      <c r="H555" s="159" t="s">
        <v>497</v>
      </c>
      <c r="I555" s="159" t="s">
        <v>577</v>
      </c>
      <c r="J555" s="160" t="s">
        <v>499</v>
      </c>
      <c r="K555" s="160"/>
      <c r="L555" s="30"/>
      <c r="M555" s="30"/>
      <c r="N555" s="30"/>
      <c r="O555" s="170"/>
      <c r="P555" s="170"/>
      <c r="Q555" s="170"/>
      <c r="R555" s="159" t="s">
        <v>578</v>
      </c>
      <c r="S555" s="166" t="s">
        <v>587</v>
      </c>
      <c r="T555" s="159" t="s">
        <v>588</v>
      </c>
      <c r="U555" s="172">
        <v>0</v>
      </c>
      <c r="V555" s="160">
        <v>200</v>
      </c>
      <c r="W555" s="159" t="s">
        <v>589</v>
      </c>
      <c r="X555" s="159" t="s">
        <v>590</v>
      </c>
      <c r="Y555" s="159" t="s">
        <v>55</v>
      </c>
      <c r="Z555" s="171">
        <v>144</v>
      </c>
      <c r="AA555" s="377">
        <v>0.72</v>
      </c>
      <c r="AB555" s="162" t="s">
        <v>1590</v>
      </c>
    </row>
    <row r="556" spans="1:28" s="378" customFormat="1" ht="101.25" customHeight="1">
      <c r="A556" s="186">
        <v>646</v>
      </c>
      <c r="B556" s="159" t="s">
        <v>494</v>
      </c>
      <c r="C556" s="159" t="s">
        <v>4</v>
      </c>
      <c r="D556" s="159" t="s">
        <v>528</v>
      </c>
      <c r="E556" s="159" t="s">
        <v>137</v>
      </c>
      <c r="F556" s="159" t="s">
        <v>168</v>
      </c>
      <c r="G556" s="159" t="s">
        <v>576</v>
      </c>
      <c r="H556" s="159" t="s">
        <v>497</v>
      </c>
      <c r="I556" s="159" t="s">
        <v>577</v>
      </c>
      <c r="J556" s="160" t="s">
        <v>499</v>
      </c>
      <c r="K556" s="160"/>
      <c r="L556" s="30"/>
      <c r="M556" s="30"/>
      <c r="N556" s="30"/>
      <c r="O556" s="170"/>
      <c r="P556" s="170"/>
      <c r="Q556" s="170"/>
      <c r="R556" s="159" t="s">
        <v>578</v>
      </c>
      <c r="S556" s="166" t="s">
        <v>591</v>
      </c>
      <c r="T556" s="159" t="s">
        <v>592</v>
      </c>
      <c r="U556" s="167">
        <v>0</v>
      </c>
      <c r="V556" s="167">
        <v>0.05</v>
      </c>
      <c r="W556" s="159" t="s">
        <v>593</v>
      </c>
      <c r="X556" s="159" t="s">
        <v>594</v>
      </c>
      <c r="Y556" s="159" t="s">
        <v>55</v>
      </c>
      <c r="Z556" s="418">
        <v>122859</v>
      </c>
      <c r="AA556" s="419">
        <v>1</v>
      </c>
      <c r="AB556" s="162" t="s">
        <v>1591</v>
      </c>
    </row>
    <row r="557" spans="1:28" s="381" customFormat="1" ht="173.25" customHeight="1">
      <c r="A557" s="186">
        <v>647</v>
      </c>
      <c r="B557" s="159" t="s">
        <v>494</v>
      </c>
      <c r="C557" s="159" t="s">
        <v>4</v>
      </c>
      <c r="D557" s="159" t="s">
        <v>528</v>
      </c>
      <c r="E557" s="159" t="s">
        <v>137</v>
      </c>
      <c r="F557" s="159" t="s">
        <v>168</v>
      </c>
      <c r="G557" s="159" t="s">
        <v>595</v>
      </c>
      <c r="H557" s="159" t="s">
        <v>529</v>
      </c>
      <c r="I557" s="159" t="s">
        <v>596</v>
      </c>
      <c r="J557" s="160" t="s">
        <v>531</v>
      </c>
      <c r="K557" s="160" t="s">
        <v>299</v>
      </c>
      <c r="L557" s="30">
        <v>33.4</v>
      </c>
      <c r="M557" s="30">
        <v>35.4</v>
      </c>
      <c r="N557" s="30">
        <f>M557-0.5</f>
        <v>34.9</v>
      </c>
      <c r="O557" s="380"/>
      <c r="P557" s="376"/>
      <c r="Q557" s="173" t="s">
        <v>1619</v>
      </c>
      <c r="R557" s="159" t="s">
        <v>597</v>
      </c>
      <c r="S557" s="166" t="s">
        <v>598</v>
      </c>
      <c r="T557" s="159" t="s">
        <v>599</v>
      </c>
      <c r="U557" s="160">
        <v>0</v>
      </c>
      <c r="V557" s="160">
        <v>3</v>
      </c>
      <c r="W557" s="159" t="s">
        <v>535</v>
      </c>
      <c r="X557" s="159" t="s">
        <v>600</v>
      </c>
      <c r="Y557" s="159" t="s">
        <v>55</v>
      </c>
      <c r="Z557" s="171">
        <v>3</v>
      </c>
      <c r="AA557" s="377">
        <v>1</v>
      </c>
      <c r="AB557" s="170" t="s">
        <v>1469</v>
      </c>
    </row>
    <row r="558" spans="1:28" s="378" customFormat="1" ht="188.25" customHeight="1">
      <c r="A558" s="186">
        <v>648</v>
      </c>
      <c r="B558" s="159" t="s">
        <v>494</v>
      </c>
      <c r="C558" s="159" t="s">
        <v>4</v>
      </c>
      <c r="D558" s="159" t="s">
        <v>528</v>
      </c>
      <c r="E558" s="159" t="s">
        <v>137</v>
      </c>
      <c r="F558" s="159" t="s">
        <v>168</v>
      </c>
      <c r="G558" s="159" t="s">
        <v>595</v>
      </c>
      <c r="H558" s="159" t="s">
        <v>529</v>
      </c>
      <c r="I558" s="159" t="s">
        <v>596</v>
      </c>
      <c r="J558" s="160" t="s">
        <v>531</v>
      </c>
      <c r="K558" s="160"/>
      <c r="L558" s="30"/>
      <c r="M558" s="30"/>
      <c r="N558" s="30"/>
      <c r="O558" s="170"/>
      <c r="P558" s="170"/>
      <c r="Q558" s="170"/>
      <c r="R558" s="159" t="s">
        <v>597</v>
      </c>
      <c r="S558" s="166" t="s">
        <v>601</v>
      </c>
      <c r="T558" s="159" t="s">
        <v>602</v>
      </c>
      <c r="U558" s="172">
        <v>0</v>
      </c>
      <c r="V558" s="160">
        <v>30</v>
      </c>
      <c r="W558" s="159" t="s">
        <v>603</v>
      </c>
      <c r="X558" s="159" t="s">
        <v>604</v>
      </c>
      <c r="Y558" s="159" t="s">
        <v>55</v>
      </c>
      <c r="Z558" s="171">
        <v>0</v>
      </c>
      <c r="AA558" s="377">
        <v>0</v>
      </c>
      <c r="AB558" s="170" t="s">
        <v>1592</v>
      </c>
    </row>
    <row r="559" spans="1:28" s="378" customFormat="1" ht="90">
      <c r="A559" s="160">
        <v>649</v>
      </c>
      <c r="B559" s="159" t="s">
        <v>494</v>
      </c>
      <c r="C559" s="159" t="s">
        <v>4</v>
      </c>
      <c r="D559" s="159" t="s">
        <v>528</v>
      </c>
      <c r="E559" s="159" t="s">
        <v>137</v>
      </c>
      <c r="F559" s="159" t="s">
        <v>168</v>
      </c>
      <c r="G559" s="159" t="s">
        <v>496</v>
      </c>
      <c r="H559" s="159" t="s">
        <v>529</v>
      </c>
      <c r="I559" s="159" t="s">
        <v>596</v>
      </c>
      <c r="J559" s="160" t="s">
        <v>531</v>
      </c>
      <c r="K559" s="160"/>
      <c r="L559" s="30"/>
      <c r="M559" s="30"/>
      <c r="N559" s="30"/>
      <c r="O559" s="170"/>
      <c r="P559" s="170"/>
      <c r="Q559" s="170"/>
      <c r="R559" s="159" t="s">
        <v>597</v>
      </c>
      <c r="S559" s="159" t="s">
        <v>601</v>
      </c>
      <c r="T559" s="159"/>
      <c r="U559" s="172"/>
      <c r="V559" s="172"/>
      <c r="W559" s="159"/>
      <c r="X559" s="159"/>
      <c r="Y559" s="159"/>
      <c r="Z559" s="173"/>
      <c r="AA559" s="173"/>
      <c r="AB559" s="173"/>
    </row>
    <row r="560" spans="1:28" s="378" customFormat="1" ht="90">
      <c r="A560" s="160">
        <v>650</v>
      </c>
      <c r="B560" s="159" t="s">
        <v>494</v>
      </c>
      <c r="C560" s="159" t="s">
        <v>4</v>
      </c>
      <c r="D560" s="159" t="s">
        <v>528</v>
      </c>
      <c r="E560" s="159" t="s">
        <v>137</v>
      </c>
      <c r="F560" s="159" t="s">
        <v>168</v>
      </c>
      <c r="G560" s="159" t="s">
        <v>496</v>
      </c>
      <c r="H560" s="159" t="s">
        <v>529</v>
      </c>
      <c r="I560" s="159" t="s">
        <v>596</v>
      </c>
      <c r="J560" s="160" t="s">
        <v>531</v>
      </c>
      <c r="K560" s="160"/>
      <c r="L560" s="30"/>
      <c r="M560" s="30"/>
      <c r="N560" s="30"/>
      <c r="O560" s="170"/>
      <c r="P560" s="170"/>
      <c r="Q560" s="170"/>
      <c r="R560" s="159" t="s">
        <v>597</v>
      </c>
      <c r="S560" s="159" t="s">
        <v>601</v>
      </c>
      <c r="T560" s="159"/>
      <c r="U560" s="172"/>
      <c r="V560" s="172"/>
      <c r="W560" s="159"/>
      <c r="X560" s="159"/>
      <c r="Y560" s="159"/>
      <c r="Z560" s="173"/>
      <c r="AA560" s="173"/>
      <c r="AB560" s="173"/>
    </row>
    <row r="561" spans="1:28" s="378" customFormat="1" ht="90">
      <c r="A561" s="160">
        <v>651</v>
      </c>
      <c r="B561" s="159" t="s">
        <v>494</v>
      </c>
      <c r="C561" s="159" t="s">
        <v>4</v>
      </c>
      <c r="D561" s="159" t="s">
        <v>528</v>
      </c>
      <c r="E561" s="159" t="s">
        <v>137</v>
      </c>
      <c r="F561" s="159" t="s">
        <v>168</v>
      </c>
      <c r="G561" s="159" t="s">
        <v>496</v>
      </c>
      <c r="H561" s="159" t="s">
        <v>529</v>
      </c>
      <c r="I561" s="159" t="s">
        <v>596</v>
      </c>
      <c r="J561" s="160" t="s">
        <v>531</v>
      </c>
      <c r="K561" s="160"/>
      <c r="L561" s="30"/>
      <c r="M561" s="30"/>
      <c r="N561" s="30"/>
      <c r="O561" s="170"/>
      <c r="P561" s="170"/>
      <c r="Q561" s="170"/>
      <c r="R561" s="159" t="s">
        <v>597</v>
      </c>
      <c r="S561" s="159" t="s">
        <v>601</v>
      </c>
      <c r="T561" s="159"/>
      <c r="U561" s="172"/>
      <c r="V561" s="172"/>
      <c r="W561" s="159"/>
      <c r="X561" s="159"/>
      <c r="Y561" s="159"/>
      <c r="Z561" s="173"/>
      <c r="AA561" s="173"/>
      <c r="AB561" s="173"/>
    </row>
    <row r="562" spans="1:28" s="378" customFormat="1" ht="90">
      <c r="A562" s="160">
        <v>652</v>
      </c>
      <c r="B562" s="159" t="s">
        <v>494</v>
      </c>
      <c r="C562" s="159" t="s">
        <v>4</v>
      </c>
      <c r="D562" s="159" t="s">
        <v>528</v>
      </c>
      <c r="E562" s="159" t="s">
        <v>137</v>
      </c>
      <c r="F562" s="159" t="s">
        <v>168</v>
      </c>
      <c r="G562" s="159" t="s">
        <v>496</v>
      </c>
      <c r="H562" s="159" t="s">
        <v>529</v>
      </c>
      <c r="I562" s="159" t="s">
        <v>596</v>
      </c>
      <c r="J562" s="160" t="s">
        <v>531</v>
      </c>
      <c r="K562" s="160"/>
      <c r="L562" s="30"/>
      <c r="M562" s="30"/>
      <c r="N562" s="30"/>
      <c r="O562" s="170"/>
      <c r="P562" s="170"/>
      <c r="Q562" s="170"/>
      <c r="R562" s="159" t="s">
        <v>597</v>
      </c>
      <c r="S562" s="159" t="s">
        <v>601</v>
      </c>
      <c r="T562" s="159"/>
      <c r="U562" s="172"/>
      <c r="V562" s="172"/>
      <c r="W562" s="159"/>
      <c r="X562" s="159"/>
      <c r="Y562" s="159"/>
      <c r="Z562" s="173"/>
      <c r="AA562" s="173"/>
      <c r="AB562" s="173"/>
    </row>
    <row r="563" spans="1:28" s="378" customFormat="1" ht="240" customHeight="1">
      <c r="A563" s="186">
        <v>653</v>
      </c>
      <c r="B563" s="159" t="s">
        <v>494</v>
      </c>
      <c r="C563" s="159" t="s">
        <v>4</v>
      </c>
      <c r="D563" s="159" t="s">
        <v>528</v>
      </c>
      <c r="E563" s="159" t="s">
        <v>137</v>
      </c>
      <c r="F563" s="159" t="s">
        <v>168</v>
      </c>
      <c r="G563" s="159" t="s">
        <v>496</v>
      </c>
      <c r="H563" s="159" t="s">
        <v>529</v>
      </c>
      <c r="I563" s="159" t="s">
        <v>596</v>
      </c>
      <c r="J563" s="160" t="s">
        <v>531</v>
      </c>
      <c r="K563" s="160"/>
      <c r="L563" s="30"/>
      <c r="M563" s="30"/>
      <c r="N563" s="30"/>
      <c r="O563" s="170"/>
      <c r="P563" s="170"/>
      <c r="Q563" s="170"/>
      <c r="R563" s="159" t="s">
        <v>597</v>
      </c>
      <c r="S563" s="166" t="s">
        <v>605</v>
      </c>
      <c r="T563" s="159" t="s">
        <v>606</v>
      </c>
      <c r="U563" s="172">
        <v>0</v>
      </c>
      <c r="V563" s="160">
        <v>1</v>
      </c>
      <c r="W563" s="159" t="s">
        <v>535</v>
      </c>
      <c r="X563" s="159" t="s">
        <v>607</v>
      </c>
      <c r="Y563" s="159" t="s">
        <v>299</v>
      </c>
      <c r="Z563" s="180">
        <v>1</v>
      </c>
      <c r="AA563" s="417">
        <v>1</v>
      </c>
      <c r="AB563" s="173" t="s">
        <v>1593</v>
      </c>
    </row>
    <row r="564" spans="1:28" s="378" customFormat="1" ht="90">
      <c r="A564" s="160">
        <v>654</v>
      </c>
      <c r="B564" s="159" t="s">
        <v>494</v>
      </c>
      <c r="C564" s="159" t="s">
        <v>4</v>
      </c>
      <c r="D564" s="159" t="s">
        <v>528</v>
      </c>
      <c r="E564" s="159" t="s">
        <v>137</v>
      </c>
      <c r="F564" s="159" t="s">
        <v>168</v>
      </c>
      <c r="G564" s="159" t="s">
        <v>496</v>
      </c>
      <c r="H564" s="159" t="s">
        <v>529</v>
      </c>
      <c r="I564" s="159" t="s">
        <v>596</v>
      </c>
      <c r="J564" s="160" t="s">
        <v>531</v>
      </c>
      <c r="K564" s="160"/>
      <c r="L564" s="30"/>
      <c r="M564" s="30"/>
      <c r="N564" s="30"/>
      <c r="O564" s="170"/>
      <c r="P564" s="170"/>
      <c r="Q564" s="170"/>
      <c r="R564" s="159" t="s">
        <v>597</v>
      </c>
      <c r="S564" s="159" t="s">
        <v>605</v>
      </c>
      <c r="T564" s="159"/>
      <c r="U564" s="172"/>
      <c r="V564" s="172"/>
      <c r="W564" s="159"/>
      <c r="X564" s="159"/>
      <c r="Y564" s="159"/>
      <c r="Z564" s="173"/>
      <c r="AA564" s="173"/>
      <c r="AB564" s="173"/>
    </row>
    <row r="565" spans="1:28" s="378" customFormat="1" ht="90">
      <c r="A565" s="160">
        <v>655</v>
      </c>
      <c r="B565" s="159" t="s">
        <v>494</v>
      </c>
      <c r="C565" s="159" t="s">
        <v>4</v>
      </c>
      <c r="D565" s="159" t="s">
        <v>528</v>
      </c>
      <c r="E565" s="159" t="s">
        <v>137</v>
      </c>
      <c r="F565" s="159" t="s">
        <v>168</v>
      </c>
      <c r="G565" s="159" t="s">
        <v>496</v>
      </c>
      <c r="H565" s="159" t="s">
        <v>529</v>
      </c>
      <c r="I565" s="159" t="s">
        <v>596</v>
      </c>
      <c r="J565" s="160" t="s">
        <v>531</v>
      </c>
      <c r="K565" s="160"/>
      <c r="L565" s="30"/>
      <c r="M565" s="30"/>
      <c r="N565" s="30"/>
      <c r="O565" s="170"/>
      <c r="P565" s="170"/>
      <c r="Q565" s="170"/>
      <c r="R565" s="159" t="s">
        <v>597</v>
      </c>
      <c r="S565" s="159" t="s">
        <v>605</v>
      </c>
      <c r="T565" s="159"/>
      <c r="U565" s="172"/>
      <c r="V565" s="160"/>
      <c r="W565" s="159"/>
      <c r="X565" s="159"/>
      <c r="Y565" s="159"/>
      <c r="Z565" s="170"/>
      <c r="AA565" s="170"/>
      <c r="AB565" s="170"/>
    </row>
    <row r="566" spans="1:28" s="378" customFormat="1" ht="90">
      <c r="A566" s="160">
        <v>656</v>
      </c>
      <c r="B566" s="159" t="s">
        <v>494</v>
      </c>
      <c r="C566" s="159" t="s">
        <v>4</v>
      </c>
      <c r="D566" s="159" t="s">
        <v>528</v>
      </c>
      <c r="E566" s="159" t="s">
        <v>137</v>
      </c>
      <c r="F566" s="159" t="s">
        <v>168</v>
      </c>
      <c r="G566" s="159" t="s">
        <v>496</v>
      </c>
      <c r="H566" s="159" t="s">
        <v>529</v>
      </c>
      <c r="I566" s="159" t="s">
        <v>596</v>
      </c>
      <c r="J566" s="160" t="s">
        <v>531</v>
      </c>
      <c r="K566" s="160"/>
      <c r="L566" s="30"/>
      <c r="M566" s="30"/>
      <c r="N566" s="30"/>
      <c r="O566" s="170"/>
      <c r="P566" s="170"/>
      <c r="Q566" s="170"/>
      <c r="R566" s="159" t="s">
        <v>597</v>
      </c>
      <c r="S566" s="159" t="s">
        <v>605</v>
      </c>
      <c r="T566" s="159"/>
      <c r="U566" s="172"/>
      <c r="V566" s="172"/>
      <c r="W566" s="159"/>
      <c r="X566" s="159"/>
      <c r="Y566" s="159"/>
      <c r="Z566" s="173"/>
      <c r="AA566" s="173"/>
      <c r="AB566" s="173"/>
    </row>
    <row r="567" spans="1:28" s="378" customFormat="1" ht="90">
      <c r="A567" s="160">
        <v>657</v>
      </c>
      <c r="B567" s="159" t="s">
        <v>494</v>
      </c>
      <c r="C567" s="159" t="s">
        <v>4</v>
      </c>
      <c r="D567" s="159" t="s">
        <v>528</v>
      </c>
      <c r="E567" s="159" t="s">
        <v>137</v>
      </c>
      <c r="F567" s="159" t="s">
        <v>168</v>
      </c>
      <c r="G567" s="159" t="s">
        <v>496</v>
      </c>
      <c r="H567" s="159" t="s">
        <v>529</v>
      </c>
      <c r="I567" s="159" t="s">
        <v>596</v>
      </c>
      <c r="J567" s="160" t="s">
        <v>531</v>
      </c>
      <c r="K567" s="160"/>
      <c r="L567" s="30"/>
      <c r="M567" s="30"/>
      <c r="N567" s="30"/>
      <c r="O567" s="170"/>
      <c r="P567" s="170"/>
      <c r="Q567" s="170"/>
      <c r="R567" s="159" t="s">
        <v>597</v>
      </c>
      <c r="S567" s="159" t="s">
        <v>605</v>
      </c>
      <c r="T567" s="159"/>
      <c r="U567" s="172"/>
      <c r="V567" s="172"/>
      <c r="W567" s="159"/>
      <c r="X567" s="159"/>
      <c r="Y567" s="159"/>
      <c r="Z567" s="173"/>
      <c r="AA567" s="173"/>
      <c r="AB567" s="173"/>
    </row>
    <row r="568" spans="1:28" s="378" customFormat="1" ht="90">
      <c r="A568" s="160">
        <v>658</v>
      </c>
      <c r="B568" s="159" t="s">
        <v>494</v>
      </c>
      <c r="C568" s="159" t="s">
        <v>4</v>
      </c>
      <c r="D568" s="159" t="s">
        <v>528</v>
      </c>
      <c r="E568" s="159" t="s">
        <v>137</v>
      </c>
      <c r="F568" s="159" t="s">
        <v>168</v>
      </c>
      <c r="G568" s="159" t="s">
        <v>496</v>
      </c>
      <c r="H568" s="159" t="s">
        <v>529</v>
      </c>
      <c r="I568" s="159" t="s">
        <v>596</v>
      </c>
      <c r="J568" s="160" t="s">
        <v>531</v>
      </c>
      <c r="K568" s="160"/>
      <c r="L568" s="30"/>
      <c r="M568" s="30"/>
      <c r="N568" s="30"/>
      <c r="O568" s="170"/>
      <c r="P568" s="170"/>
      <c r="Q568" s="170"/>
      <c r="R568" s="159" t="s">
        <v>597</v>
      </c>
      <c r="S568" s="159" t="s">
        <v>605</v>
      </c>
      <c r="T568" s="159"/>
      <c r="U568" s="172"/>
      <c r="V568" s="172"/>
      <c r="W568" s="159"/>
      <c r="X568" s="159"/>
      <c r="Y568" s="159"/>
      <c r="Z568" s="173"/>
      <c r="AA568" s="173"/>
      <c r="AB568" s="173"/>
    </row>
    <row r="569" spans="1:28" s="378" customFormat="1" ht="90">
      <c r="A569" s="160">
        <v>659</v>
      </c>
      <c r="B569" s="159" t="s">
        <v>494</v>
      </c>
      <c r="C569" s="159" t="s">
        <v>4</v>
      </c>
      <c r="D569" s="159" t="s">
        <v>528</v>
      </c>
      <c r="E569" s="159" t="s">
        <v>137</v>
      </c>
      <c r="F569" s="159" t="s">
        <v>168</v>
      </c>
      <c r="G569" s="159" t="s">
        <v>496</v>
      </c>
      <c r="H569" s="159" t="s">
        <v>529</v>
      </c>
      <c r="I569" s="159" t="s">
        <v>596</v>
      </c>
      <c r="J569" s="160" t="s">
        <v>531</v>
      </c>
      <c r="K569" s="160"/>
      <c r="L569" s="30"/>
      <c r="M569" s="30"/>
      <c r="N569" s="30"/>
      <c r="O569" s="170"/>
      <c r="P569" s="170"/>
      <c r="Q569" s="170"/>
      <c r="R569" s="159" t="s">
        <v>597</v>
      </c>
      <c r="S569" s="159" t="s">
        <v>605</v>
      </c>
      <c r="T569" s="159"/>
      <c r="U569" s="172"/>
      <c r="V569" s="172"/>
      <c r="W569" s="159"/>
      <c r="X569" s="159"/>
      <c r="Y569" s="159"/>
      <c r="Z569" s="173"/>
      <c r="AA569" s="173"/>
      <c r="AB569" s="173"/>
    </row>
    <row r="570" spans="1:28" s="378" customFormat="1" ht="90">
      <c r="A570" s="160">
        <v>660</v>
      </c>
      <c r="B570" s="159" t="s">
        <v>494</v>
      </c>
      <c r="C570" s="159" t="s">
        <v>4</v>
      </c>
      <c r="D570" s="159" t="s">
        <v>528</v>
      </c>
      <c r="E570" s="159" t="s">
        <v>137</v>
      </c>
      <c r="F570" s="159" t="s">
        <v>168</v>
      </c>
      <c r="G570" s="159" t="s">
        <v>496</v>
      </c>
      <c r="H570" s="159" t="s">
        <v>529</v>
      </c>
      <c r="I570" s="159" t="s">
        <v>549</v>
      </c>
      <c r="J570" s="160" t="s">
        <v>531</v>
      </c>
      <c r="K570" s="160"/>
      <c r="L570" s="30"/>
      <c r="M570" s="30"/>
      <c r="N570" s="30"/>
      <c r="O570" s="170"/>
      <c r="P570" s="170"/>
      <c r="Q570" s="170"/>
      <c r="R570" s="159" t="s">
        <v>597</v>
      </c>
      <c r="S570" s="159" t="s">
        <v>605</v>
      </c>
      <c r="T570" s="159"/>
      <c r="U570" s="172"/>
      <c r="V570" s="172"/>
      <c r="W570" s="159"/>
      <c r="X570" s="159"/>
      <c r="Y570" s="159"/>
      <c r="Z570" s="173"/>
      <c r="AA570" s="173"/>
      <c r="AB570" s="173"/>
    </row>
    <row r="571" spans="1:28" s="378" customFormat="1" ht="90">
      <c r="A571" s="160">
        <v>661</v>
      </c>
      <c r="B571" s="159" t="s">
        <v>494</v>
      </c>
      <c r="C571" s="159" t="s">
        <v>4</v>
      </c>
      <c r="D571" s="159" t="s">
        <v>528</v>
      </c>
      <c r="E571" s="159" t="s">
        <v>137</v>
      </c>
      <c r="F571" s="159" t="s">
        <v>168</v>
      </c>
      <c r="G571" s="159" t="s">
        <v>496</v>
      </c>
      <c r="H571" s="159" t="s">
        <v>529</v>
      </c>
      <c r="I571" s="159" t="s">
        <v>549</v>
      </c>
      <c r="J571" s="160" t="s">
        <v>531</v>
      </c>
      <c r="K571" s="160"/>
      <c r="L571" s="30"/>
      <c r="M571" s="30"/>
      <c r="N571" s="30"/>
      <c r="O571" s="170"/>
      <c r="P571" s="170"/>
      <c r="Q571" s="170"/>
      <c r="R571" s="159" t="s">
        <v>597</v>
      </c>
      <c r="S571" s="159" t="s">
        <v>605</v>
      </c>
      <c r="T571" s="159"/>
      <c r="U571" s="172"/>
      <c r="V571" s="172"/>
      <c r="W571" s="159"/>
      <c r="X571" s="159"/>
      <c r="Y571" s="159"/>
      <c r="Z571" s="173"/>
      <c r="AA571" s="173"/>
      <c r="AB571" s="173"/>
    </row>
    <row r="572" spans="1:28" s="378" customFormat="1" ht="90">
      <c r="A572" s="160">
        <v>662</v>
      </c>
      <c r="B572" s="159" t="s">
        <v>494</v>
      </c>
      <c r="C572" s="159" t="s">
        <v>4</v>
      </c>
      <c r="D572" s="159" t="s">
        <v>528</v>
      </c>
      <c r="E572" s="159" t="s">
        <v>137</v>
      </c>
      <c r="F572" s="159" t="s">
        <v>168</v>
      </c>
      <c r="G572" s="159" t="s">
        <v>496</v>
      </c>
      <c r="H572" s="159" t="s">
        <v>529</v>
      </c>
      <c r="I572" s="159" t="s">
        <v>549</v>
      </c>
      <c r="J572" s="160" t="s">
        <v>531</v>
      </c>
      <c r="K572" s="160"/>
      <c r="L572" s="30"/>
      <c r="M572" s="30"/>
      <c r="N572" s="30"/>
      <c r="O572" s="170"/>
      <c r="P572" s="170"/>
      <c r="Q572" s="170"/>
      <c r="R572" s="159" t="s">
        <v>597</v>
      </c>
      <c r="S572" s="159" t="s">
        <v>605</v>
      </c>
      <c r="T572" s="159"/>
      <c r="U572" s="172"/>
      <c r="V572" s="172"/>
      <c r="W572" s="159"/>
      <c r="X572" s="159"/>
      <c r="Y572" s="159"/>
      <c r="Z572" s="173"/>
      <c r="AA572" s="173"/>
      <c r="AB572" s="173"/>
    </row>
    <row r="573" spans="1:28" s="378" customFormat="1" ht="90">
      <c r="A573" s="160">
        <v>663</v>
      </c>
      <c r="B573" s="159" t="s">
        <v>494</v>
      </c>
      <c r="C573" s="159" t="s">
        <v>4</v>
      </c>
      <c r="D573" s="159" t="s">
        <v>528</v>
      </c>
      <c r="E573" s="159" t="s">
        <v>137</v>
      </c>
      <c r="F573" s="159" t="s">
        <v>168</v>
      </c>
      <c r="G573" s="159" t="s">
        <v>496</v>
      </c>
      <c r="H573" s="159" t="s">
        <v>529</v>
      </c>
      <c r="I573" s="159" t="s">
        <v>549</v>
      </c>
      <c r="J573" s="160" t="s">
        <v>531</v>
      </c>
      <c r="K573" s="160"/>
      <c r="L573" s="30"/>
      <c r="M573" s="30"/>
      <c r="N573" s="30"/>
      <c r="O573" s="170"/>
      <c r="P573" s="170"/>
      <c r="Q573" s="170"/>
      <c r="R573" s="159" t="s">
        <v>597</v>
      </c>
      <c r="S573" s="159" t="s">
        <v>605</v>
      </c>
      <c r="T573" s="159"/>
      <c r="U573" s="172"/>
      <c r="V573" s="172"/>
      <c r="W573" s="159"/>
      <c r="X573" s="159"/>
      <c r="Y573" s="159"/>
      <c r="Z573" s="173"/>
      <c r="AA573" s="173"/>
      <c r="AB573" s="173"/>
    </row>
    <row r="574" spans="1:28" s="378" customFormat="1" ht="90">
      <c r="A574" s="160">
        <v>664</v>
      </c>
      <c r="B574" s="159" t="s">
        <v>494</v>
      </c>
      <c r="C574" s="159" t="s">
        <v>4</v>
      </c>
      <c r="D574" s="159" t="s">
        <v>528</v>
      </c>
      <c r="E574" s="159" t="s">
        <v>137</v>
      </c>
      <c r="F574" s="159" t="s">
        <v>168</v>
      </c>
      <c r="G574" s="159" t="s">
        <v>496</v>
      </c>
      <c r="H574" s="159" t="s">
        <v>529</v>
      </c>
      <c r="I574" s="159" t="s">
        <v>596</v>
      </c>
      <c r="J574" s="160" t="s">
        <v>531</v>
      </c>
      <c r="K574" s="160"/>
      <c r="L574" s="30"/>
      <c r="M574" s="30"/>
      <c r="N574" s="30"/>
      <c r="O574" s="170"/>
      <c r="P574" s="170"/>
      <c r="Q574" s="170"/>
      <c r="R574" s="184" t="s">
        <v>597</v>
      </c>
      <c r="S574" s="159" t="s">
        <v>605</v>
      </c>
      <c r="T574" s="159"/>
      <c r="U574" s="172"/>
      <c r="V574" s="172"/>
      <c r="W574" s="159"/>
      <c r="X574" s="159"/>
      <c r="Y574" s="159"/>
      <c r="Z574" s="173"/>
      <c r="AA574" s="173"/>
      <c r="AB574" s="173"/>
    </row>
    <row r="575" spans="1:28" s="378" customFormat="1" ht="172.5" customHeight="1">
      <c r="A575" s="186">
        <v>665</v>
      </c>
      <c r="B575" s="159" t="s">
        <v>494</v>
      </c>
      <c r="C575" s="159" t="s">
        <v>4</v>
      </c>
      <c r="D575" s="159" t="s">
        <v>528</v>
      </c>
      <c r="E575" s="159" t="s">
        <v>137</v>
      </c>
      <c r="F575" s="159" t="s">
        <v>168</v>
      </c>
      <c r="G575" s="159" t="s">
        <v>555</v>
      </c>
      <c r="H575" s="159" t="s">
        <v>497</v>
      </c>
      <c r="I575" s="159" t="s">
        <v>498</v>
      </c>
      <c r="J575" s="160" t="s">
        <v>499</v>
      </c>
      <c r="K575" s="160"/>
      <c r="L575" s="30"/>
      <c r="M575" s="30"/>
      <c r="N575" s="30"/>
      <c r="O575" s="170"/>
      <c r="P575" s="170"/>
      <c r="Q575" s="170"/>
      <c r="R575" s="159" t="s">
        <v>608</v>
      </c>
      <c r="S575" s="166" t="s">
        <v>609</v>
      </c>
      <c r="T575" s="159" t="s">
        <v>610</v>
      </c>
      <c r="U575" s="172">
        <v>0</v>
      </c>
      <c r="V575" s="160">
        <v>96</v>
      </c>
      <c r="W575" s="159" t="s">
        <v>611</v>
      </c>
      <c r="X575" s="159" t="s">
        <v>612</v>
      </c>
      <c r="Y575" s="159" t="s">
        <v>55</v>
      </c>
      <c r="Z575" s="171">
        <v>66</v>
      </c>
      <c r="AA575" s="377">
        <v>0.6875</v>
      </c>
      <c r="AB575" s="162" t="s">
        <v>1594</v>
      </c>
    </row>
    <row r="576" spans="1:28" s="378" customFormat="1" ht="105">
      <c r="A576" s="160">
        <v>666</v>
      </c>
      <c r="B576" s="159" t="s">
        <v>494</v>
      </c>
      <c r="C576" s="159" t="s">
        <v>4</v>
      </c>
      <c r="D576" s="159" t="s">
        <v>528</v>
      </c>
      <c r="E576" s="159" t="s">
        <v>137</v>
      </c>
      <c r="F576" s="159" t="s">
        <v>168</v>
      </c>
      <c r="G576" s="159" t="s">
        <v>555</v>
      </c>
      <c r="H576" s="159" t="s">
        <v>497</v>
      </c>
      <c r="I576" s="159" t="s">
        <v>498</v>
      </c>
      <c r="J576" s="160" t="s">
        <v>499</v>
      </c>
      <c r="K576" s="160"/>
      <c r="L576" s="30"/>
      <c r="M576" s="30"/>
      <c r="N576" s="30"/>
      <c r="O576" s="170"/>
      <c r="P576" s="170"/>
      <c r="Q576" s="170"/>
      <c r="R576" s="159" t="s">
        <v>608</v>
      </c>
      <c r="S576" s="159" t="s">
        <v>613</v>
      </c>
      <c r="T576" s="159"/>
      <c r="U576" s="172"/>
      <c r="V576" s="159"/>
      <c r="W576" s="159"/>
      <c r="X576" s="159"/>
      <c r="Y576" s="159"/>
      <c r="Z576" s="173"/>
      <c r="AA576" s="173"/>
      <c r="AB576" s="173"/>
    </row>
    <row r="577" spans="1:28" s="378" customFormat="1" ht="105">
      <c r="A577" s="160">
        <v>667</v>
      </c>
      <c r="B577" s="159" t="s">
        <v>494</v>
      </c>
      <c r="C577" s="159" t="s">
        <v>4</v>
      </c>
      <c r="D577" s="159" t="s">
        <v>528</v>
      </c>
      <c r="E577" s="159" t="s">
        <v>137</v>
      </c>
      <c r="F577" s="159" t="s">
        <v>168</v>
      </c>
      <c r="G577" s="159" t="s">
        <v>555</v>
      </c>
      <c r="H577" s="159" t="s">
        <v>497</v>
      </c>
      <c r="I577" s="159" t="s">
        <v>498</v>
      </c>
      <c r="J577" s="160" t="s">
        <v>499</v>
      </c>
      <c r="K577" s="160"/>
      <c r="L577" s="30"/>
      <c r="M577" s="30"/>
      <c r="N577" s="30"/>
      <c r="O577" s="170"/>
      <c r="P577" s="170"/>
      <c r="Q577" s="170"/>
      <c r="R577" s="159" t="s">
        <v>608</v>
      </c>
      <c r="S577" s="159" t="s">
        <v>613</v>
      </c>
      <c r="T577" s="159"/>
      <c r="U577" s="172"/>
      <c r="V577" s="172"/>
      <c r="W577" s="159"/>
      <c r="X577" s="159"/>
      <c r="Y577" s="159"/>
      <c r="Z577" s="173"/>
      <c r="AA577" s="173"/>
      <c r="AB577" s="173"/>
    </row>
    <row r="578" spans="1:28" s="378" customFormat="1" ht="105">
      <c r="A578" s="160">
        <v>668</v>
      </c>
      <c r="B578" s="159" t="s">
        <v>494</v>
      </c>
      <c r="C578" s="159" t="s">
        <v>4</v>
      </c>
      <c r="D578" s="159" t="s">
        <v>528</v>
      </c>
      <c r="E578" s="159" t="s">
        <v>137</v>
      </c>
      <c r="F578" s="159" t="s">
        <v>168</v>
      </c>
      <c r="G578" s="159" t="s">
        <v>555</v>
      </c>
      <c r="H578" s="159" t="s">
        <v>497</v>
      </c>
      <c r="I578" s="159" t="s">
        <v>498</v>
      </c>
      <c r="J578" s="160" t="s">
        <v>499</v>
      </c>
      <c r="K578" s="160"/>
      <c r="L578" s="30"/>
      <c r="M578" s="30"/>
      <c r="N578" s="30"/>
      <c r="O578" s="170"/>
      <c r="P578" s="170"/>
      <c r="Q578" s="170"/>
      <c r="R578" s="159" t="s">
        <v>608</v>
      </c>
      <c r="S578" s="159" t="s">
        <v>613</v>
      </c>
      <c r="T578" s="159"/>
      <c r="U578" s="172"/>
      <c r="V578" s="172"/>
      <c r="W578" s="159"/>
      <c r="X578" s="159"/>
      <c r="Y578" s="159"/>
      <c r="Z578" s="173"/>
      <c r="AA578" s="173"/>
      <c r="AB578" s="173"/>
    </row>
    <row r="579" spans="1:28" s="378" customFormat="1" ht="192.75" customHeight="1">
      <c r="A579" s="186">
        <v>669</v>
      </c>
      <c r="B579" s="159" t="s">
        <v>494</v>
      </c>
      <c r="C579" s="159" t="s">
        <v>4</v>
      </c>
      <c r="D579" s="159" t="s">
        <v>528</v>
      </c>
      <c r="E579" s="159" t="s">
        <v>137</v>
      </c>
      <c r="F579" s="159" t="s">
        <v>168</v>
      </c>
      <c r="G579" s="159" t="s">
        <v>555</v>
      </c>
      <c r="H579" s="159" t="s">
        <v>497</v>
      </c>
      <c r="I579" s="159" t="s">
        <v>498</v>
      </c>
      <c r="J579" s="160" t="s">
        <v>499</v>
      </c>
      <c r="K579" s="160"/>
      <c r="L579" s="30"/>
      <c r="M579" s="30"/>
      <c r="N579" s="30"/>
      <c r="O579" s="170"/>
      <c r="P579" s="170"/>
      <c r="Q579" s="170"/>
      <c r="R579" s="159" t="s">
        <v>608</v>
      </c>
      <c r="S579" s="166" t="s">
        <v>614</v>
      </c>
      <c r="T579" s="159" t="s">
        <v>615</v>
      </c>
      <c r="U579" s="172">
        <v>0</v>
      </c>
      <c r="V579" s="160">
        <v>387</v>
      </c>
      <c r="W579" s="159" t="s">
        <v>616</v>
      </c>
      <c r="X579" s="159" t="s">
        <v>617</v>
      </c>
      <c r="Y579" s="159" t="s">
        <v>55</v>
      </c>
      <c r="Z579" s="171">
        <v>0</v>
      </c>
      <c r="AA579" s="377">
        <v>0</v>
      </c>
      <c r="AB579" s="162" t="s">
        <v>1595</v>
      </c>
    </row>
    <row r="580" spans="1:28" s="378" customFormat="1" ht="105">
      <c r="A580" s="160">
        <v>670</v>
      </c>
      <c r="B580" s="159" t="s">
        <v>494</v>
      </c>
      <c r="C580" s="159" t="s">
        <v>4</v>
      </c>
      <c r="D580" s="159" t="s">
        <v>528</v>
      </c>
      <c r="E580" s="159" t="s">
        <v>137</v>
      </c>
      <c r="F580" s="159" t="s">
        <v>168</v>
      </c>
      <c r="G580" s="159" t="s">
        <v>555</v>
      </c>
      <c r="H580" s="159" t="s">
        <v>497</v>
      </c>
      <c r="I580" s="159" t="s">
        <v>498</v>
      </c>
      <c r="J580" s="160" t="s">
        <v>499</v>
      </c>
      <c r="K580" s="160"/>
      <c r="L580" s="30"/>
      <c r="M580" s="30"/>
      <c r="N580" s="30"/>
      <c r="O580" s="170"/>
      <c r="P580" s="170"/>
      <c r="Q580" s="170"/>
      <c r="R580" s="159" t="s">
        <v>608</v>
      </c>
      <c r="S580" s="159" t="s">
        <v>614</v>
      </c>
      <c r="T580" s="159"/>
      <c r="U580" s="172"/>
      <c r="V580" s="160"/>
      <c r="W580" s="159"/>
      <c r="X580" s="159"/>
      <c r="Y580" s="159"/>
      <c r="Z580" s="173"/>
      <c r="AA580" s="173"/>
      <c r="AB580" s="173"/>
    </row>
    <row r="581" spans="1:28" s="378" customFormat="1" ht="105">
      <c r="A581" s="160">
        <v>671</v>
      </c>
      <c r="B581" s="159" t="s">
        <v>494</v>
      </c>
      <c r="C581" s="159" t="s">
        <v>4</v>
      </c>
      <c r="D581" s="159" t="s">
        <v>528</v>
      </c>
      <c r="E581" s="159" t="s">
        <v>137</v>
      </c>
      <c r="F581" s="159" t="s">
        <v>168</v>
      </c>
      <c r="G581" s="159" t="s">
        <v>555</v>
      </c>
      <c r="H581" s="159" t="s">
        <v>497</v>
      </c>
      <c r="I581" s="159" t="s">
        <v>498</v>
      </c>
      <c r="J581" s="160" t="s">
        <v>499</v>
      </c>
      <c r="K581" s="160"/>
      <c r="L581" s="30"/>
      <c r="M581" s="30"/>
      <c r="N581" s="30"/>
      <c r="O581" s="170"/>
      <c r="P581" s="170"/>
      <c r="Q581" s="170"/>
      <c r="R581" s="159" t="s">
        <v>608</v>
      </c>
      <c r="S581" s="159" t="s">
        <v>614</v>
      </c>
      <c r="T581" s="159"/>
      <c r="U581" s="172"/>
      <c r="V581" s="172"/>
      <c r="W581" s="159"/>
      <c r="X581" s="159"/>
      <c r="Y581" s="159"/>
      <c r="Z581" s="173"/>
      <c r="AA581" s="173"/>
      <c r="AB581" s="173"/>
    </row>
    <row r="582" spans="1:28" s="378" customFormat="1" ht="105">
      <c r="A582" s="160">
        <v>672</v>
      </c>
      <c r="B582" s="159" t="s">
        <v>494</v>
      </c>
      <c r="C582" s="159" t="s">
        <v>4</v>
      </c>
      <c r="D582" s="159" t="s">
        <v>528</v>
      </c>
      <c r="E582" s="159" t="s">
        <v>137</v>
      </c>
      <c r="F582" s="159" t="s">
        <v>168</v>
      </c>
      <c r="G582" s="159" t="s">
        <v>555</v>
      </c>
      <c r="H582" s="159" t="s">
        <v>497</v>
      </c>
      <c r="I582" s="159" t="s">
        <v>498</v>
      </c>
      <c r="J582" s="160" t="s">
        <v>499</v>
      </c>
      <c r="K582" s="160"/>
      <c r="L582" s="30"/>
      <c r="M582" s="30"/>
      <c r="N582" s="30"/>
      <c r="O582" s="170"/>
      <c r="P582" s="170"/>
      <c r="Q582" s="170"/>
      <c r="R582" s="159" t="s">
        <v>608</v>
      </c>
      <c r="S582" s="159" t="s">
        <v>614</v>
      </c>
      <c r="T582" s="159"/>
      <c r="U582" s="172"/>
      <c r="V582" s="172"/>
      <c r="W582" s="159"/>
      <c r="X582" s="159"/>
      <c r="Y582" s="159"/>
      <c r="Z582" s="173"/>
      <c r="AA582" s="173"/>
      <c r="AB582" s="173"/>
    </row>
    <row r="583" spans="1:28" s="378" customFormat="1" ht="90">
      <c r="A583" s="186">
        <v>723</v>
      </c>
      <c r="B583" s="159" t="s">
        <v>494</v>
      </c>
      <c r="C583" s="159" t="s">
        <v>4</v>
      </c>
      <c r="D583" s="159" t="s">
        <v>618</v>
      </c>
      <c r="E583" s="159" t="s">
        <v>137</v>
      </c>
      <c r="F583" s="159" t="s">
        <v>168</v>
      </c>
      <c r="G583" s="159" t="s">
        <v>496</v>
      </c>
      <c r="H583" s="159" t="s">
        <v>497</v>
      </c>
      <c r="I583" s="159" t="s">
        <v>498</v>
      </c>
      <c r="J583" s="160" t="s">
        <v>531</v>
      </c>
      <c r="K583" s="160"/>
      <c r="L583" s="30"/>
      <c r="M583" s="30"/>
      <c r="N583" s="30"/>
      <c r="O583" s="170"/>
      <c r="P583" s="170"/>
      <c r="Q583" s="170"/>
      <c r="R583" s="159" t="s">
        <v>608</v>
      </c>
      <c r="S583" s="159" t="s">
        <v>614</v>
      </c>
      <c r="T583" s="159"/>
      <c r="U583" s="172"/>
      <c r="V583" s="172"/>
      <c r="W583" s="159"/>
      <c r="X583" s="159"/>
      <c r="Y583" s="159"/>
      <c r="Z583" s="173"/>
      <c r="AA583" s="173"/>
      <c r="AB583" s="173"/>
    </row>
    <row r="584" spans="1:28" s="378" customFormat="1" ht="226.5" customHeight="1">
      <c r="A584" s="186">
        <v>673</v>
      </c>
      <c r="B584" s="159" t="s">
        <v>494</v>
      </c>
      <c r="C584" s="159" t="s">
        <v>4</v>
      </c>
      <c r="D584" s="159" t="s">
        <v>528</v>
      </c>
      <c r="E584" s="159" t="s">
        <v>137</v>
      </c>
      <c r="F584" s="159" t="s">
        <v>168</v>
      </c>
      <c r="G584" s="159" t="s">
        <v>555</v>
      </c>
      <c r="H584" s="159" t="s">
        <v>497</v>
      </c>
      <c r="I584" s="159" t="s">
        <v>498</v>
      </c>
      <c r="J584" s="160" t="s">
        <v>499</v>
      </c>
      <c r="K584" s="160"/>
      <c r="L584" s="30"/>
      <c r="M584" s="30"/>
      <c r="N584" s="30"/>
      <c r="O584" s="170"/>
      <c r="P584" s="170"/>
      <c r="Q584" s="170"/>
      <c r="R584" s="159" t="s">
        <v>608</v>
      </c>
      <c r="S584" s="166" t="s">
        <v>619</v>
      </c>
      <c r="T584" s="159" t="s">
        <v>620</v>
      </c>
      <c r="U584" s="172">
        <v>0</v>
      </c>
      <c r="V584" s="160">
        <v>5000</v>
      </c>
      <c r="W584" s="159" t="s">
        <v>535</v>
      </c>
      <c r="X584" s="159" t="s">
        <v>621</v>
      </c>
      <c r="Y584" s="159" t="s">
        <v>55</v>
      </c>
      <c r="Z584" s="171">
        <v>5301</v>
      </c>
      <c r="AA584" s="377">
        <v>1.0602</v>
      </c>
      <c r="AB584" s="162" t="s">
        <v>622</v>
      </c>
    </row>
    <row r="585" spans="1:28" s="378" customFormat="1" ht="173.25" customHeight="1">
      <c r="A585" s="186">
        <v>674</v>
      </c>
      <c r="B585" s="159" t="s">
        <v>494</v>
      </c>
      <c r="C585" s="159" t="s">
        <v>4</v>
      </c>
      <c r="D585" s="159" t="s">
        <v>528</v>
      </c>
      <c r="E585" s="159" t="s">
        <v>137</v>
      </c>
      <c r="F585" s="159" t="s">
        <v>168</v>
      </c>
      <c r="G585" s="159" t="s">
        <v>555</v>
      </c>
      <c r="H585" s="159" t="s">
        <v>497</v>
      </c>
      <c r="I585" s="159" t="s">
        <v>498</v>
      </c>
      <c r="J585" s="160" t="s">
        <v>499</v>
      </c>
      <c r="K585" s="160"/>
      <c r="L585" s="30"/>
      <c r="M585" s="30"/>
      <c r="N585" s="30"/>
      <c r="O585" s="170"/>
      <c r="P585" s="170"/>
      <c r="Q585" s="170"/>
      <c r="R585" s="159" t="s">
        <v>608</v>
      </c>
      <c r="S585" s="166" t="s">
        <v>623</v>
      </c>
      <c r="T585" s="159" t="s">
        <v>624</v>
      </c>
      <c r="U585" s="172">
        <v>0</v>
      </c>
      <c r="V585" s="160">
        <v>200</v>
      </c>
      <c r="W585" s="159" t="s">
        <v>625</v>
      </c>
      <c r="X585" s="159" t="s">
        <v>626</v>
      </c>
      <c r="Y585" s="159" t="s">
        <v>55</v>
      </c>
      <c r="Z585" s="171">
        <v>194</v>
      </c>
      <c r="AA585" s="377">
        <v>0.97</v>
      </c>
      <c r="AB585" s="162" t="s">
        <v>1596</v>
      </c>
    </row>
    <row r="586" spans="1:28" s="378" customFormat="1" ht="105">
      <c r="A586" s="160">
        <v>675</v>
      </c>
      <c r="B586" s="159" t="s">
        <v>494</v>
      </c>
      <c r="C586" s="159" t="s">
        <v>4</v>
      </c>
      <c r="D586" s="159" t="s">
        <v>528</v>
      </c>
      <c r="E586" s="159" t="s">
        <v>137</v>
      </c>
      <c r="F586" s="159" t="s">
        <v>168</v>
      </c>
      <c r="G586" s="159" t="s">
        <v>555</v>
      </c>
      <c r="H586" s="159" t="s">
        <v>497</v>
      </c>
      <c r="I586" s="159" t="s">
        <v>498</v>
      </c>
      <c r="J586" s="160" t="s">
        <v>499</v>
      </c>
      <c r="K586" s="160"/>
      <c r="L586" s="30"/>
      <c r="M586" s="30"/>
      <c r="N586" s="30"/>
      <c r="O586" s="170"/>
      <c r="P586" s="170"/>
      <c r="Q586" s="170"/>
      <c r="R586" s="159" t="s">
        <v>608</v>
      </c>
      <c r="S586" s="159" t="s">
        <v>623</v>
      </c>
      <c r="T586" s="159"/>
      <c r="U586" s="172"/>
      <c r="V586" s="172"/>
      <c r="W586" s="159"/>
      <c r="X586" s="159"/>
      <c r="Y586" s="159"/>
      <c r="Z586" s="173"/>
      <c r="AA586" s="173"/>
      <c r="AB586" s="173"/>
    </row>
    <row r="587" spans="1:28" s="378" customFormat="1" ht="105">
      <c r="A587" s="160">
        <v>676</v>
      </c>
      <c r="B587" s="159" t="s">
        <v>494</v>
      </c>
      <c r="C587" s="159" t="s">
        <v>4</v>
      </c>
      <c r="D587" s="159" t="s">
        <v>528</v>
      </c>
      <c r="E587" s="159" t="s">
        <v>137</v>
      </c>
      <c r="F587" s="159" t="s">
        <v>168</v>
      </c>
      <c r="G587" s="159" t="s">
        <v>555</v>
      </c>
      <c r="H587" s="159" t="s">
        <v>497</v>
      </c>
      <c r="I587" s="159" t="s">
        <v>498</v>
      </c>
      <c r="J587" s="160" t="s">
        <v>499</v>
      </c>
      <c r="K587" s="160"/>
      <c r="L587" s="30"/>
      <c r="M587" s="30"/>
      <c r="N587" s="30"/>
      <c r="O587" s="170"/>
      <c r="P587" s="170"/>
      <c r="Q587" s="170"/>
      <c r="R587" s="159" t="s">
        <v>608</v>
      </c>
      <c r="S587" s="159" t="s">
        <v>623</v>
      </c>
      <c r="T587" s="159"/>
      <c r="U587" s="172"/>
      <c r="V587" s="172"/>
      <c r="W587" s="159"/>
      <c r="X587" s="159"/>
      <c r="Y587" s="159"/>
      <c r="Z587" s="173"/>
      <c r="AA587" s="173"/>
      <c r="AB587" s="173"/>
    </row>
    <row r="588" spans="1:28" s="378" customFormat="1" ht="90">
      <c r="A588" s="160">
        <v>677</v>
      </c>
      <c r="B588" s="159" t="s">
        <v>494</v>
      </c>
      <c r="C588" s="159" t="s">
        <v>4</v>
      </c>
      <c r="D588" s="159" t="s">
        <v>528</v>
      </c>
      <c r="E588" s="159" t="s">
        <v>137</v>
      </c>
      <c r="F588" s="159" t="s">
        <v>168</v>
      </c>
      <c r="G588" s="159" t="s">
        <v>496</v>
      </c>
      <c r="H588" s="159" t="s">
        <v>529</v>
      </c>
      <c r="I588" s="159" t="s">
        <v>549</v>
      </c>
      <c r="J588" s="160" t="s">
        <v>531</v>
      </c>
      <c r="K588" s="160"/>
      <c r="L588" s="30"/>
      <c r="M588" s="30"/>
      <c r="N588" s="30"/>
      <c r="O588" s="170"/>
      <c r="P588" s="170"/>
      <c r="Q588" s="170"/>
      <c r="R588" s="159" t="s">
        <v>608</v>
      </c>
      <c r="S588" s="159" t="s">
        <v>623</v>
      </c>
      <c r="T588" s="159"/>
      <c r="U588" s="172"/>
      <c r="V588" s="172"/>
      <c r="W588" s="159"/>
      <c r="X588" s="159"/>
      <c r="Y588" s="159"/>
      <c r="Z588" s="173"/>
      <c r="AA588" s="173"/>
      <c r="AB588" s="173"/>
    </row>
    <row r="589" spans="1:28" s="378" customFormat="1" ht="90">
      <c r="A589" s="160">
        <v>678</v>
      </c>
      <c r="B589" s="159" t="s">
        <v>494</v>
      </c>
      <c r="C589" s="159" t="s">
        <v>4</v>
      </c>
      <c r="D589" s="159" t="s">
        <v>528</v>
      </c>
      <c r="E589" s="159" t="s">
        <v>137</v>
      </c>
      <c r="F589" s="159" t="s">
        <v>168</v>
      </c>
      <c r="G589" s="159" t="s">
        <v>496</v>
      </c>
      <c r="H589" s="159" t="s">
        <v>529</v>
      </c>
      <c r="I589" s="159" t="s">
        <v>549</v>
      </c>
      <c r="J589" s="160" t="s">
        <v>531</v>
      </c>
      <c r="K589" s="160"/>
      <c r="L589" s="30"/>
      <c r="M589" s="30"/>
      <c r="N589" s="30"/>
      <c r="O589" s="170"/>
      <c r="P589" s="170"/>
      <c r="Q589" s="170"/>
      <c r="R589" s="159" t="s">
        <v>608</v>
      </c>
      <c r="S589" s="159" t="s">
        <v>623</v>
      </c>
      <c r="T589" s="159"/>
      <c r="U589" s="172"/>
      <c r="V589" s="172"/>
      <c r="W589" s="159"/>
      <c r="X589" s="159"/>
      <c r="Y589" s="159"/>
      <c r="Z589" s="173"/>
      <c r="AA589" s="173"/>
      <c r="AB589" s="173"/>
    </row>
    <row r="590" spans="1:28" s="378" customFormat="1" ht="90">
      <c r="A590" s="160">
        <v>679</v>
      </c>
      <c r="B590" s="159" t="s">
        <v>494</v>
      </c>
      <c r="C590" s="159" t="s">
        <v>4</v>
      </c>
      <c r="D590" s="159" t="s">
        <v>528</v>
      </c>
      <c r="E590" s="159" t="s">
        <v>137</v>
      </c>
      <c r="F590" s="159" t="s">
        <v>168</v>
      </c>
      <c r="G590" s="159" t="s">
        <v>496</v>
      </c>
      <c r="H590" s="159" t="s">
        <v>529</v>
      </c>
      <c r="I590" s="159" t="s">
        <v>549</v>
      </c>
      <c r="J590" s="160" t="s">
        <v>531</v>
      </c>
      <c r="K590" s="160"/>
      <c r="L590" s="30"/>
      <c r="M590" s="30"/>
      <c r="N590" s="30"/>
      <c r="O590" s="170"/>
      <c r="P590" s="170"/>
      <c r="Q590" s="170"/>
      <c r="R590" s="159" t="s">
        <v>608</v>
      </c>
      <c r="S590" s="159" t="s">
        <v>623</v>
      </c>
      <c r="T590" s="159"/>
      <c r="U590" s="172"/>
      <c r="V590" s="172"/>
      <c r="W590" s="159"/>
      <c r="X590" s="159"/>
      <c r="Y590" s="159"/>
      <c r="Z590" s="173"/>
      <c r="AA590" s="173"/>
      <c r="AB590" s="173"/>
    </row>
    <row r="591" spans="1:28" s="378" customFormat="1" ht="90">
      <c r="A591" s="160">
        <v>680</v>
      </c>
      <c r="B591" s="159" t="s">
        <v>494</v>
      </c>
      <c r="C591" s="159" t="s">
        <v>4</v>
      </c>
      <c r="D591" s="159" t="s">
        <v>528</v>
      </c>
      <c r="E591" s="159" t="s">
        <v>137</v>
      </c>
      <c r="F591" s="159" t="s">
        <v>168</v>
      </c>
      <c r="G591" s="159" t="s">
        <v>496</v>
      </c>
      <c r="H591" s="159" t="s">
        <v>529</v>
      </c>
      <c r="I591" s="159" t="s">
        <v>549</v>
      </c>
      <c r="J591" s="160" t="s">
        <v>531</v>
      </c>
      <c r="K591" s="160"/>
      <c r="L591" s="30"/>
      <c r="M591" s="30"/>
      <c r="N591" s="30"/>
      <c r="O591" s="170"/>
      <c r="P591" s="170"/>
      <c r="Q591" s="170"/>
      <c r="R591" s="159" t="s">
        <v>608</v>
      </c>
      <c r="S591" s="159" t="s">
        <v>623</v>
      </c>
      <c r="T591" s="159"/>
      <c r="U591" s="172"/>
      <c r="V591" s="172"/>
      <c r="W591" s="159"/>
      <c r="X591" s="159"/>
      <c r="Y591" s="159"/>
      <c r="Z591" s="173"/>
      <c r="AA591" s="173"/>
      <c r="AB591" s="173"/>
    </row>
    <row r="592" spans="1:28" s="378" customFormat="1" ht="158.25" customHeight="1">
      <c r="A592" s="186">
        <v>681</v>
      </c>
      <c r="B592" s="159" t="s">
        <v>494</v>
      </c>
      <c r="C592" s="159" t="s">
        <v>4</v>
      </c>
      <c r="D592" s="159" t="s">
        <v>528</v>
      </c>
      <c r="E592" s="159" t="s">
        <v>137</v>
      </c>
      <c r="F592" s="159" t="s">
        <v>168</v>
      </c>
      <c r="G592" s="159" t="s">
        <v>555</v>
      </c>
      <c r="H592" s="159" t="s">
        <v>497</v>
      </c>
      <c r="I592" s="159" t="s">
        <v>498</v>
      </c>
      <c r="J592" s="160" t="s">
        <v>499</v>
      </c>
      <c r="K592" s="160"/>
      <c r="L592" s="30"/>
      <c r="M592" s="30"/>
      <c r="N592" s="30"/>
      <c r="O592" s="170"/>
      <c r="P592" s="170"/>
      <c r="Q592" s="170"/>
      <c r="R592" s="159" t="s">
        <v>608</v>
      </c>
      <c r="S592" s="166" t="s">
        <v>627</v>
      </c>
      <c r="T592" s="159" t="s">
        <v>628</v>
      </c>
      <c r="U592" s="172">
        <v>0</v>
      </c>
      <c r="V592" s="160">
        <v>129</v>
      </c>
      <c r="W592" s="159" t="s">
        <v>629</v>
      </c>
      <c r="X592" s="159" t="s">
        <v>630</v>
      </c>
      <c r="Y592" s="159" t="s">
        <v>55</v>
      </c>
      <c r="Z592" s="171">
        <v>64</v>
      </c>
      <c r="AA592" s="377">
        <v>0.49612403100775193</v>
      </c>
      <c r="AB592" s="162" t="s">
        <v>1597</v>
      </c>
    </row>
    <row r="593" spans="1:28" s="378" customFormat="1" ht="246.75" customHeight="1">
      <c r="A593" s="186">
        <v>682</v>
      </c>
      <c r="B593" s="159" t="s">
        <v>494</v>
      </c>
      <c r="C593" s="159" t="s">
        <v>4</v>
      </c>
      <c r="D593" s="159" t="s">
        <v>528</v>
      </c>
      <c r="E593" s="159" t="s">
        <v>137</v>
      </c>
      <c r="F593" s="159" t="s">
        <v>168</v>
      </c>
      <c r="G593" s="159" t="s">
        <v>595</v>
      </c>
      <c r="H593" s="159" t="s">
        <v>631</v>
      </c>
      <c r="I593" s="159" t="s">
        <v>632</v>
      </c>
      <c r="J593" s="160" t="s">
        <v>531</v>
      </c>
      <c r="K593" s="160" t="s">
        <v>299</v>
      </c>
      <c r="L593" s="30">
        <v>650000</v>
      </c>
      <c r="M593" s="30">
        <v>0</v>
      </c>
      <c r="N593" s="30">
        <v>142930</v>
      </c>
      <c r="O593" s="179"/>
      <c r="P593" s="375"/>
      <c r="Q593" s="170" t="s">
        <v>1620</v>
      </c>
      <c r="R593" s="159" t="s">
        <v>633</v>
      </c>
      <c r="S593" s="166" t="s">
        <v>634</v>
      </c>
      <c r="T593" s="159" t="s">
        <v>635</v>
      </c>
      <c r="U593" s="172">
        <v>0</v>
      </c>
      <c r="V593" s="160">
        <v>1</v>
      </c>
      <c r="W593" s="159" t="s">
        <v>535</v>
      </c>
      <c r="X593" s="159" t="s">
        <v>636</v>
      </c>
      <c r="Y593" s="159" t="s">
        <v>299</v>
      </c>
      <c r="Z593" s="179">
        <v>1</v>
      </c>
      <c r="AA593" s="374">
        <v>1</v>
      </c>
      <c r="AB593" s="162" t="s">
        <v>1470</v>
      </c>
    </row>
    <row r="594" spans="1:28" s="378" customFormat="1" ht="132" customHeight="1">
      <c r="A594" s="186">
        <v>683</v>
      </c>
      <c r="B594" s="159" t="s">
        <v>494</v>
      </c>
      <c r="C594" s="159" t="s">
        <v>4</v>
      </c>
      <c r="D594" s="159" t="s">
        <v>528</v>
      </c>
      <c r="E594" s="159" t="s">
        <v>137</v>
      </c>
      <c r="F594" s="159" t="s">
        <v>168</v>
      </c>
      <c r="G594" s="159" t="s">
        <v>595</v>
      </c>
      <c r="H594" s="159" t="s">
        <v>631</v>
      </c>
      <c r="I594" s="159" t="s">
        <v>632</v>
      </c>
      <c r="J594" s="160" t="s">
        <v>531</v>
      </c>
      <c r="K594" s="160"/>
      <c r="L594" s="30"/>
      <c r="M594" s="30"/>
      <c r="N594" s="30"/>
      <c r="O594" s="170"/>
      <c r="P594" s="170"/>
      <c r="Q594" s="170"/>
      <c r="R594" s="159" t="s">
        <v>633</v>
      </c>
      <c r="S594" s="166" t="s">
        <v>637</v>
      </c>
      <c r="T594" s="159" t="s">
        <v>635</v>
      </c>
      <c r="U594" s="172">
        <v>0</v>
      </c>
      <c r="V594" s="160">
        <v>30</v>
      </c>
      <c r="W594" s="159" t="s">
        <v>638</v>
      </c>
      <c r="X594" s="159" t="s">
        <v>639</v>
      </c>
      <c r="Y594" s="184" t="s">
        <v>299</v>
      </c>
      <c r="Z594" s="180">
        <v>30</v>
      </c>
      <c r="AA594" s="417">
        <v>1</v>
      </c>
      <c r="AB594" s="162" t="s">
        <v>1598</v>
      </c>
    </row>
    <row r="595" spans="1:28" s="378" customFormat="1" ht="120">
      <c r="A595" s="160">
        <v>684</v>
      </c>
      <c r="B595" s="159" t="s">
        <v>494</v>
      </c>
      <c r="C595" s="159" t="s">
        <v>4</v>
      </c>
      <c r="D595" s="159" t="s">
        <v>528</v>
      </c>
      <c r="E595" s="159" t="s">
        <v>137</v>
      </c>
      <c r="F595" s="159" t="s">
        <v>168</v>
      </c>
      <c r="G595" s="159" t="s">
        <v>595</v>
      </c>
      <c r="H595" s="159" t="s">
        <v>631</v>
      </c>
      <c r="I595" s="159" t="s">
        <v>632</v>
      </c>
      <c r="J595" s="160" t="s">
        <v>531</v>
      </c>
      <c r="K595" s="160"/>
      <c r="L595" s="30"/>
      <c r="M595" s="30"/>
      <c r="N595" s="30"/>
      <c r="O595" s="170"/>
      <c r="P595" s="170"/>
      <c r="Q595" s="170"/>
      <c r="R595" s="159" t="s">
        <v>633</v>
      </c>
      <c r="S595" s="159" t="s">
        <v>637</v>
      </c>
      <c r="T595" s="159"/>
      <c r="U595" s="172"/>
      <c r="V595" s="160"/>
      <c r="W595" s="159"/>
      <c r="X595" s="159"/>
      <c r="Y595" s="159"/>
      <c r="Z595" s="173"/>
      <c r="AA595" s="173"/>
      <c r="AB595" s="173"/>
    </row>
    <row r="596" spans="1:28" s="378" customFormat="1" ht="120">
      <c r="A596" s="160">
        <v>685</v>
      </c>
      <c r="B596" s="159" t="s">
        <v>494</v>
      </c>
      <c r="C596" s="159" t="s">
        <v>4</v>
      </c>
      <c r="D596" s="159" t="s">
        <v>528</v>
      </c>
      <c r="E596" s="159" t="s">
        <v>137</v>
      </c>
      <c r="F596" s="159" t="s">
        <v>168</v>
      </c>
      <c r="G596" s="159" t="s">
        <v>595</v>
      </c>
      <c r="H596" s="159" t="s">
        <v>631</v>
      </c>
      <c r="I596" s="159" t="s">
        <v>632</v>
      </c>
      <c r="J596" s="160" t="s">
        <v>531</v>
      </c>
      <c r="K596" s="160"/>
      <c r="L596" s="30"/>
      <c r="M596" s="30"/>
      <c r="N596" s="30"/>
      <c r="O596" s="170"/>
      <c r="P596" s="170"/>
      <c r="Q596" s="170"/>
      <c r="R596" s="159" t="s">
        <v>633</v>
      </c>
      <c r="S596" s="159" t="s">
        <v>637</v>
      </c>
      <c r="T596" s="159"/>
      <c r="U596" s="172"/>
      <c r="V596" s="172"/>
      <c r="W596" s="159"/>
      <c r="X596" s="159"/>
      <c r="Y596" s="159"/>
      <c r="Z596" s="173"/>
      <c r="AA596" s="173"/>
      <c r="AB596" s="173"/>
    </row>
    <row r="597" spans="1:28" s="378" customFormat="1" ht="120">
      <c r="A597" s="160">
        <v>686</v>
      </c>
      <c r="B597" s="159" t="s">
        <v>494</v>
      </c>
      <c r="C597" s="159" t="s">
        <v>4</v>
      </c>
      <c r="D597" s="159" t="s">
        <v>528</v>
      </c>
      <c r="E597" s="159" t="s">
        <v>137</v>
      </c>
      <c r="F597" s="159" t="s">
        <v>168</v>
      </c>
      <c r="G597" s="159" t="s">
        <v>595</v>
      </c>
      <c r="H597" s="159" t="s">
        <v>631</v>
      </c>
      <c r="I597" s="159" t="s">
        <v>632</v>
      </c>
      <c r="J597" s="160" t="s">
        <v>531</v>
      </c>
      <c r="K597" s="160"/>
      <c r="L597" s="30"/>
      <c r="M597" s="30"/>
      <c r="N597" s="30"/>
      <c r="O597" s="170"/>
      <c r="P597" s="170"/>
      <c r="Q597" s="170"/>
      <c r="R597" s="159" t="s">
        <v>633</v>
      </c>
      <c r="S597" s="159" t="s">
        <v>637</v>
      </c>
      <c r="T597" s="159"/>
      <c r="U597" s="172"/>
      <c r="V597" s="172"/>
      <c r="W597" s="159"/>
      <c r="X597" s="159"/>
      <c r="Y597" s="159"/>
      <c r="Z597" s="173"/>
      <c r="AA597" s="173"/>
      <c r="AB597" s="173"/>
    </row>
    <row r="598" spans="1:28" s="378" customFormat="1" ht="120">
      <c r="A598" s="160">
        <v>687</v>
      </c>
      <c r="B598" s="159" t="s">
        <v>494</v>
      </c>
      <c r="C598" s="159" t="s">
        <v>4</v>
      </c>
      <c r="D598" s="159" t="s">
        <v>528</v>
      </c>
      <c r="E598" s="159" t="s">
        <v>137</v>
      </c>
      <c r="F598" s="159" t="s">
        <v>168</v>
      </c>
      <c r="G598" s="159" t="s">
        <v>595</v>
      </c>
      <c r="H598" s="159" t="s">
        <v>631</v>
      </c>
      <c r="I598" s="159" t="s">
        <v>632</v>
      </c>
      <c r="J598" s="160" t="s">
        <v>531</v>
      </c>
      <c r="K598" s="160"/>
      <c r="L598" s="30"/>
      <c r="M598" s="30"/>
      <c r="N598" s="30"/>
      <c r="O598" s="170"/>
      <c r="P598" s="170"/>
      <c r="Q598" s="170"/>
      <c r="R598" s="159" t="s">
        <v>633</v>
      </c>
      <c r="S598" s="159" t="s">
        <v>637</v>
      </c>
      <c r="T598" s="159"/>
      <c r="U598" s="172"/>
      <c r="V598" s="172"/>
      <c r="W598" s="159"/>
      <c r="X598" s="159"/>
      <c r="Y598" s="159"/>
      <c r="Z598" s="173"/>
      <c r="AA598" s="173"/>
      <c r="AB598" s="173"/>
    </row>
    <row r="599" spans="1:28" s="378" customFormat="1" ht="120">
      <c r="A599" s="160">
        <v>688</v>
      </c>
      <c r="B599" s="159" t="s">
        <v>494</v>
      </c>
      <c r="C599" s="159" t="s">
        <v>4</v>
      </c>
      <c r="D599" s="159" t="s">
        <v>528</v>
      </c>
      <c r="E599" s="159" t="s">
        <v>137</v>
      </c>
      <c r="F599" s="159" t="s">
        <v>168</v>
      </c>
      <c r="G599" s="159" t="s">
        <v>595</v>
      </c>
      <c r="H599" s="159" t="s">
        <v>631</v>
      </c>
      <c r="I599" s="159" t="s">
        <v>632</v>
      </c>
      <c r="J599" s="160" t="s">
        <v>531</v>
      </c>
      <c r="K599" s="160"/>
      <c r="L599" s="30"/>
      <c r="M599" s="30"/>
      <c r="N599" s="30"/>
      <c r="O599" s="170"/>
      <c r="P599" s="170"/>
      <c r="Q599" s="170"/>
      <c r="R599" s="159" t="s">
        <v>633</v>
      </c>
      <c r="S599" s="159" t="s">
        <v>637</v>
      </c>
      <c r="T599" s="159"/>
      <c r="U599" s="172"/>
      <c r="V599" s="172"/>
      <c r="W599" s="159"/>
      <c r="X599" s="159"/>
      <c r="Y599" s="159"/>
      <c r="Z599" s="173"/>
      <c r="AA599" s="173"/>
      <c r="AB599" s="173"/>
    </row>
    <row r="600" spans="1:28" s="378" customFormat="1" ht="147.75" customHeight="1">
      <c r="A600" s="186">
        <v>689</v>
      </c>
      <c r="B600" s="159" t="s">
        <v>494</v>
      </c>
      <c r="C600" s="159" t="s">
        <v>4</v>
      </c>
      <c r="D600" s="159" t="s">
        <v>528</v>
      </c>
      <c r="E600" s="159" t="s">
        <v>137</v>
      </c>
      <c r="F600" s="159" t="s">
        <v>168</v>
      </c>
      <c r="G600" s="159" t="s">
        <v>595</v>
      </c>
      <c r="H600" s="159" t="s">
        <v>631</v>
      </c>
      <c r="I600" s="159" t="s">
        <v>549</v>
      </c>
      <c r="J600" s="160" t="s">
        <v>531</v>
      </c>
      <c r="K600" s="160"/>
      <c r="L600" s="30"/>
      <c r="M600" s="30"/>
      <c r="N600" s="30"/>
      <c r="O600" s="170"/>
      <c r="P600" s="170"/>
      <c r="Q600" s="170"/>
      <c r="R600" s="159" t="s">
        <v>633</v>
      </c>
      <c r="S600" s="166" t="s">
        <v>640</v>
      </c>
      <c r="T600" s="159" t="s">
        <v>641</v>
      </c>
      <c r="U600" s="172">
        <v>0</v>
      </c>
      <c r="V600" s="160">
        <v>2800</v>
      </c>
      <c r="W600" s="159" t="s">
        <v>642</v>
      </c>
      <c r="X600" s="188" t="s">
        <v>643</v>
      </c>
      <c r="Y600" s="188" t="s">
        <v>299</v>
      </c>
      <c r="Z600" s="180">
        <v>5687</v>
      </c>
      <c r="AA600" s="417">
        <v>1</v>
      </c>
      <c r="AB600" s="162" t="s">
        <v>1599</v>
      </c>
    </row>
    <row r="601" spans="1:28" s="378" customFormat="1" ht="120">
      <c r="A601" s="160">
        <v>690</v>
      </c>
      <c r="B601" s="159" t="s">
        <v>494</v>
      </c>
      <c r="C601" s="159" t="s">
        <v>4</v>
      </c>
      <c r="D601" s="159" t="s">
        <v>528</v>
      </c>
      <c r="E601" s="159" t="s">
        <v>137</v>
      </c>
      <c r="F601" s="159" t="s">
        <v>168</v>
      </c>
      <c r="G601" s="159" t="s">
        <v>595</v>
      </c>
      <c r="H601" s="159" t="s">
        <v>631</v>
      </c>
      <c r="I601" s="159" t="s">
        <v>549</v>
      </c>
      <c r="J601" s="160" t="s">
        <v>531</v>
      </c>
      <c r="K601" s="160"/>
      <c r="L601" s="30"/>
      <c r="M601" s="30"/>
      <c r="N601" s="30"/>
      <c r="O601" s="170"/>
      <c r="P601" s="170"/>
      <c r="Q601" s="170"/>
      <c r="R601" s="159" t="s">
        <v>633</v>
      </c>
      <c r="S601" s="159" t="s">
        <v>640</v>
      </c>
      <c r="T601" s="159"/>
      <c r="U601" s="172"/>
      <c r="V601" s="160"/>
      <c r="W601" s="159"/>
      <c r="X601" s="188"/>
      <c r="Y601" s="188"/>
      <c r="Z601" s="173"/>
      <c r="AA601" s="173"/>
      <c r="AB601" s="173"/>
    </row>
    <row r="602" spans="1:28" s="378" customFormat="1" ht="120">
      <c r="A602" s="160">
        <v>691</v>
      </c>
      <c r="B602" s="159" t="s">
        <v>494</v>
      </c>
      <c r="C602" s="159" t="s">
        <v>4</v>
      </c>
      <c r="D602" s="159" t="s">
        <v>528</v>
      </c>
      <c r="E602" s="159" t="s">
        <v>137</v>
      </c>
      <c r="F602" s="159" t="s">
        <v>168</v>
      </c>
      <c r="G602" s="159" t="s">
        <v>595</v>
      </c>
      <c r="H602" s="159" t="s">
        <v>631</v>
      </c>
      <c r="I602" s="159" t="s">
        <v>549</v>
      </c>
      <c r="J602" s="160" t="s">
        <v>531</v>
      </c>
      <c r="K602" s="160"/>
      <c r="L602" s="30"/>
      <c r="M602" s="30"/>
      <c r="N602" s="30"/>
      <c r="O602" s="170"/>
      <c r="P602" s="170"/>
      <c r="Q602" s="170"/>
      <c r="R602" s="159" t="s">
        <v>633</v>
      </c>
      <c r="S602" s="159" t="s">
        <v>640</v>
      </c>
      <c r="T602" s="159"/>
      <c r="U602" s="172"/>
      <c r="V602" s="172"/>
      <c r="W602" s="159"/>
      <c r="X602" s="159"/>
      <c r="Y602" s="159"/>
      <c r="Z602" s="173"/>
      <c r="AA602" s="173"/>
      <c r="AB602" s="173"/>
    </row>
    <row r="603" spans="1:28" s="378" customFormat="1" ht="177.75" customHeight="1">
      <c r="A603" s="186">
        <v>692</v>
      </c>
      <c r="B603" s="159" t="s">
        <v>494</v>
      </c>
      <c r="C603" s="159" t="s">
        <v>4</v>
      </c>
      <c r="D603" s="159" t="s">
        <v>528</v>
      </c>
      <c r="E603" s="159" t="s">
        <v>137</v>
      </c>
      <c r="F603" s="159" t="s">
        <v>168</v>
      </c>
      <c r="G603" s="159" t="s">
        <v>595</v>
      </c>
      <c r="H603" s="159" t="s">
        <v>631</v>
      </c>
      <c r="I603" s="159" t="s">
        <v>632</v>
      </c>
      <c r="J603" s="160" t="s">
        <v>531</v>
      </c>
      <c r="K603" s="160"/>
      <c r="L603" s="30"/>
      <c r="M603" s="30"/>
      <c r="N603" s="30"/>
      <c r="O603" s="170"/>
      <c r="P603" s="170"/>
      <c r="Q603" s="170"/>
      <c r="R603" s="159" t="s">
        <v>633</v>
      </c>
      <c r="S603" s="166" t="s">
        <v>644</v>
      </c>
      <c r="T603" s="159" t="s">
        <v>635</v>
      </c>
      <c r="U603" s="172">
        <v>0</v>
      </c>
      <c r="V603" s="160">
        <v>49</v>
      </c>
      <c r="W603" s="159" t="s">
        <v>638</v>
      </c>
      <c r="X603" s="159" t="s">
        <v>645</v>
      </c>
      <c r="Y603" s="184" t="s">
        <v>299</v>
      </c>
      <c r="Z603" s="180">
        <v>49</v>
      </c>
      <c r="AA603" s="417">
        <v>1</v>
      </c>
      <c r="AB603" s="162" t="s">
        <v>1600</v>
      </c>
    </row>
    <row r="604" spans="1:28" s="378" customFormat="1" ht="120">
      <c r="A604" s="160">
        <v>693</v>
      </c>
      <c r="B604" s="159" t="s">
        <v>494</v>
      </c>
      <c r="C604" s="159" t="s">
        <v>4</v>
      </c>
      <c r="D604" s="159" t="s">
        <v>528</v>
      </c>
      <c r="E604" s="159" t="s">
        <v>137</v>
      </c>
      <c r="F604" s="159" t="s">
        <v>168</v>
      </c>
      <c r="G604" s="159" t="s">
        <v>595</v>
      </c>
      <c r="H604" s="159" t="s">
        <v>631</v>
      </c>
      <c r="I604" s="159" t="s">
        <v>632</v>
      </c>
      <c r="J604" s="160" t="s">
        <v>531</v>
      </c>
      <c r="K604" s="160"/>
      <c r="L604" s="30"/>
      <c r="M604" s="30"/>
      <c r="N604" s="30"/>
      <c r="O604" s="170"/>
      <c r="P604" s="170"/>
      <c r="Q604" s="170"/>
      <c r="R604" s="159" t="s">
        <v>633</v>
      </c>
      <c r="S604" s="159" t="s">
        <v>644</v>
      </c>
      <c r="T604" s="159"/>
      <c r="U604" s="172"/>
      <c r="V604" s="160"/>
      <c r="W604" s="159"/>
      <c r="X604" s="159"/>
      <c r="Y604" s="159"/>
      <c r="Z604" s="173"/>
      <c r="AA604" s="173"/>
      <c r="AB604" s="173"/>
    </row>
    <row r="605" spans="1:28" s="378" customFormat="1" ht="90">
      <c r="A605" s="160">
        <v>694</v>
      </c>
      <c r="B605" s="159" t="s">
        <v>494</v>
      </c>
      <c r="C605" s="159" t="s">
        <v>4</v>
      </c>
      <c r="D605" s="159" t="s">
        <v>495</v>
      </c>
      <c r="E605" s="159" t="s">
        <v>137</v>
      </c>
      <c r="F605" s="159" t="s">
        <v>168</v>
      </c>
      <c r="G605" s="159" t="s">
        <v>496</v>
      </c>
      <c r="H605" s="159" t="s">
        <v>529</v>
      </c>
      <c r="I605" s="159" t="s">
        <v>549</v>
      </c>
      <c r="J605" s="160" t="s">
        <v>531</v>
      </c>
      <c r="K605" s="160"/>
      <c r="L605" s="30"/>
      <c r="M605" s="30"/>
      <c r="N605" s="30"/>
      <c r="O605" s="170"/>
      <c r="P605" s="170"/>
      <c r="Q605" s="170"/>
      <c r="R605" s="159" t="s">
        <v>633</v>
      </c>
      <c r="S605" s="159" t="s">
        <v>644</v>
      </c>
      <c r="T605" s="159"/>
      <c r="U605" s="172"/>
      <c r="V605" s="172"/>
      <c r="W605" s="159"/>
      <c r="X605" s="159"/>
      <c r="Y605" s="159"/>
      <c r="Z605" s="173"/>
      <c r="AA605" s="173"/>
      <c r="AB605" s="173"/>
    </row>
    <row r="606" spans="1:28" s="378" customFormat="1" ht="90">
      <c r="A606" s="160">
        <v>695</v>
      </c>
      <c r="B606" s="159" t="s">
        <v>494</v>
      </c>
      <c r="C606" s="159" t="s">
        <v>4</v>
      </c>
      <c r="D606" s="159" t="s">
        <v>495</v>
      </c>
      <c r="E606" s="159" t="s">
        <v>137</v>
      </c>
      <c r="F606" s="159" t="s">
        <v>168</v>
      </c>
      <c r="G606" s="159" t="s">
        <v>496</v>
      </c>
      <c r="H606" s="159" t="s">
        <v>529</v>
      </c>
      <c r="I606" s="159" t="s">
        <v>549</v>
      </c>
      <c r="J606" s="160" t="s">
        <v>531</v>
      </c>
      <c r="K606" s="160"/>
      <c r="L606" s="30"/>
      <c r="M606" s="30"/>
      <c r="N606" s="30"/>
      <c r="O606" s="170"/>
      <c r="P606" s="170"/>
      <c r="Q606" s="170"/>
      <c r="R606" s="159" t="s">
        <v>633</v>
      </c>
      <c r="S606" s="159" t="s">
        <v>644</v>
      </c>
      <c r="T606" s="159"/>
      <c r="U606" s="172"/>
      <c r="V606" s="172"/>
      <c r="W606" s="159"/>
      <c r="X606" s="159"/>
      <c r="Y606" s="159"/>
      <c r="Z606" s="173"/>
      <c r="AA606" s="173"/>
      <c r="AB606" s="173"/>
    </row>
    <row r="607" spans="1:28" s="378" customFormat="1" ht="90">
      <c r="A607" s="160">
        <v>696</v>
      </c>
      <c r="B607" s="159" t="s">
        <v>494</v>
      </c>
      <c r="C607" s="159" t="s">
        <v>4</v>
      </c>
      <c r="D607" s="159" t="s">
        <v>495</v>
      </c>
      <c r="E607" s="159" t="s">
        <v>137</v>
      </c>
      <c r="F607" s="159" t="s">
        <v>168</v>
      </c>
      <c r="G607" s="159" t="s">
        <v>496</v>
      </c>
      <c r="H607" s="159" t="s">
        <v>529</v>
      </c>
      <c r="I607" s="159" t="s">
        <v>549</v>
      </c>
      <c r="J607" s="160" t="s">
        <v>531</v>
      </c>
      <c r="K607" s="160"/>
      <c r="L607" s="30"/>
      <c r="M607" s="30"/>
      <c r="N607" s="30"/>
      <c r="O607" s="170"/>
      <c r="P607" s="170"/>
      <c r="Q607" s="170"/>
      <c r="R607" s="159" t="s">
        <v>633</v>
      </c>
      <c r="S607" s="159" t="s">
        <v>644</v>
      </c>
      <c r="T607" s="159"/>
      <c r="U607" s="172"/>
      <c r="V607" s="172"/>
      <c r="W607" s="159"/>
      <c r="X607" s="159"/>
      <c r="Y607" s="159"/>
      <c r="Z607" s="173"/>
      <c r="AA607" s="173"/>
      <c r="AB607" s="173"/>
    </row>
    <row r="608" spans="1:28" s="378" customFormat="1" ht="90">
      <c r="A608" s="160">
        <v>697</v>
      </c>
      <c r="B608" s="159" t="s">
        <v>494</v>
      </c>
      <c r="C608" s="159" t="s">
        <v>4</v>
      </c>
      <c r="D608" s="159" t="s">
        <v>495</v>
      </c>
      <c r="E608" s="159" t="s">
        <v>137</v>
      </c>
      <c r="F608" s="159" t="s">
        <v>168</v>
      </c>
      <c r="G608" s="159" t="s">
        <v>496</v>
      </c>
      <c r="H608" s="159" t="s">
        <v>529</v>
      </c>
      <c r="I608" s="159" t="s">
        <v>549</v>
      </c>
      <c r="J608" s="160" t="s">
        <v>531</v>
      </c>
      <c r="K608" s="160"/>
      <c r="L608" s="30"/>
      <c r="M608" s="30"/>
      <c r="N608" s="30"/>
      <c r="O608" s="170"/>
      <c r="P608" s="170"/>
      <c r="Q608" s="170"/>
      <c r="R608" s="159" t="s">
        <v>633</v>
      </c>
      <c r="S608" s="159" t="s">
        <v>644</v>
      </c>
      <c r="T608" s="159"/>
      <c r="U608" s="172"/>
      <c r="V608" s="172"/>
      <c r="W608" s="159"/>
      <c r="X608" s="159"/>
      <c r="Y608" s="159"/>
      <c r="Z608" s="173"/>
      <c r="AA608" s="173"/>
      <c r="AB608" s="173"/>
    </row>
    <row r="609" spans="1:28" s="378" customFormat="1" ht="90">
      <c r="A609" s="160">
        <v>698</v>
      </c>
      <c r="B609" s="159" t="s">
        <v>494</v>
      </c>
      <c r="C609" s="159" t="s">
        <v>4</v>
      </c>
      <c r="D609" s="159" t="s">
        <v>495</v>
      </c>
      <c r="E609" s="159" t="s">
        <v>137</v>
      </c>
      <c r="F609" s="159" t="s">
        <v>168</v>
      </c>
      <c r="G609" s="159" t="s">
        <v>496</v>
      </c>
      <c r="H609" s="159" t="s">
        <v>529</v>
      </c>
      <c r="I609" s="159" t="s">
        <v>549</v>
      </c>
      <c r="J609" s="160" t="s">
        <v>531</v>
      </c>
      <c r="K609" s="160"/>
      <c r="L609" s="30"/>
      <c r="M609" s="30"/>
      <c r="N609" s="30"/>
      <c r="O609" s="170"/>
      <c r="P609" s="170"/>
      <c r="Q609" s="170"/>
      <c r="R609" s="159" t="s">
        <v>633</v>
      </c>
      <c r="S609" s="159" t="s">
        <v>644</v>
      </c>
      <c r="T609" s="159"/>
      <c r="U609" s="172"/>
      <c r="V609" s="172"/>
      <c r="W609" s="159"/>
      <c r="X609" s="159"/>
      <c r="Y609" s="159"/>
      <c r="Z609" s="173"/>
      <c r="AA609" s="173"/>
      <c r="AB609" s="173"/>
    </row>
    <row r="610" spans="1:28" s="378" customFormat="1" ht="119.25" customHeight="1">
      <c r="A610" s="186">
        <v>699</v>
      </c>
      <c r="B610" s="159" t="s">
        <v>494</v>
      </c>
      <c r="C610" s="159" t="s">
        <v>4</v>
      </c>
      <c r="D610" s="159" t="s">
        <v>528</v>
      </c>
      <c r="E610" s="159" t="s">
        <v>137</v>
      </c>
      <c r="F610" s="159" t="s">
        <v>168</v>
      </c>
      <c r="G610" s="159" t="s">
        <v>595</v>
      </c>
      <c r="H610" s="159" t="s">
        <v>631</v>
      </c>
      <c r="I610" s="159" t="s">
        <v>632</v>
      </c>
      <c r="J610" s="160" t="s">
        <v>531</v>
      </c>
      <c r="K610" s="160"/>
      <c r="L610" s="30"/>
      <c r="M610" s="30"/>
      <c r="N610" s="30"/>
      <c r="O610" s="170"/>
      <c r="P610" s="170"/>
      <c r="Q610" s="170"/>
      <c r="R610" s="159" t="s">
        <v>633</v>
      </c>
      <c r="S610" s="166" t="s">
        <v>646</v>
      </c>
      <c r="T610" s="159" t="s">
        <v>635</v>
      </c>
      <c r="U610" s="172">
        <v>0</v>
      </c>
      <c r="V610" s="160">
        <v>1</v>
      </c>
      <c r="W610" s="159" t="s">
        <v>535</v>
      </c>
      <c r="X610" s="159" t="s">
        <v>647</v>
      </c>
      <c r="Y610" s="159" t="s">
        <v>299</v>
      </c>
      <c r="Z610" s="180">
        <v>1</v>
      </c>
      <c r="AA610" s="417">
        <v>1</v>
      </c>
      <c r="AB610" s="162" t="s">
        <v>1601</v>
      </c>
    </row>
    <row r="611" spans="1:28" s="378" customFormat="1" ht="120">
      <c r="A611" s="160">
        <v>700</v>
      </c>
      <c r="B611" s="159" t="s">
        <v>494</v>
      </c>
      <c r="C611" s="159" t="s">
        <v>4</v>
      </c>
      <c r="D611" s="159" t="s">
        <v>528</v>
      </c>
      <c r="E611" s="159" t="s">
        <v>137</v>
      </c>
      <c r="F611" s="159" t="s">
        <v>168</v>
      </c>
      <c r="G611" s="159" t="s">
        <v>595</v>
      </c>
      <c r="H611" s="159" t="s">
        <v>631</v>
      </c>
      <c r="I611" s="159" t="s">
        <v>632</v>
      </c>
      <c r="J611" s="160" t="s">
        <v>531</v>
      </c>
      <c r="K611" s="160"/>
      <c r="L611" s="30"/>
      <c r="M611" s="30"/>
      <c r="N611" s="30"/>
      <c r="O611" s="170"/>
      <c r="P611" s="170"/>
      <c r="Q611" s="170"/>
      <c r="R611" s="159" t="s">
        <v>633</v>
      </c>
      <c r="S611" s="159" t="s">
        <v>646</v>
      </c>
      <c r="T611" s="159"/>
      <c r="U611" s="172"/>
      <c r="V611" s="172"/>
      <c r="W611" s="159"/>
      <c r="X611" s="159"/>
      <c r="Y611" s="159"/>
      <c r="Z611" s="173"/>
      <c r="AA611" s="173"/>
      <c r="AB611" s="173"/>
    </row>
    <row r="612" spans="1:28" s="378" customFormat="1" ht="120">
      <c r="A612" s="160">
        <v>701</v>
      </c>
      <c r="B612" s="159" t="s">
        <v>494</v>
      </c>
      <c r="C612" s="159" t="s">
        <v>4</v>
      </c>
      <c r="D612" s="159" t="s">
        <v>528</v>
      </c>
      <c r="E612" s="159" t="s">
        <v>137</v>
      </c>
      <c r="F612" s="159" t="s">
        <v>168</v>
      </c>
      <c r="G612" s="159" t="s">
        <v>595</v>
      </c>
      <c r="H612" s="159" t="s">
        <v>631</v>
      </c>
      <c r="I612" s="159" t="s">
        <v>632</v>
      </c>
      <c r="J612" s="160" t="s">
        <v>531</v>
      </c>
      <c r="K612" s="160"/>
      <c r="L612" s="30"/>
      <c r="M612" s="30"/>
      <c r="N612" s="30"/>
      <c r="O612" s="170"/>
      <c r="P612" s="170"/>
      <c r="Q612" s="170"/>
      <c r="R612" s="159" t="s">
        <v>633</v>
      </c>
      <c r="S612" s="159" t="s">
        <v>646</v>
      </c>
      <c r="T612" s="159"/>
      <c r="U612" s="172"/>
      <c r="V612" s="172"/>
      <c r="W612" s="159"/>
      <c r="X612" s="159"/>
      <c r="Y612" s="159"/>
      <c r="Z612" s="173"/>
      <c r="AA612" s="173"/>
      <c r="AB612" s="173"/>
    </row>
    <row r="613" spans="1:28" s="378" customFormat="1" ht="249.75" customHeight="1">
      <c r="A613" s="186">
        <v>702</v>
      </c>
      <c r="B613" s="159" t="s">
        <v>494</v>
      </c>
      <c r="C613" s="159" t="s">
        <v>4</v>
      </c>
      <c r="D613" s="159" t="s">
        <v>528</v>
      </c>
      <c r="E613" s="159" t="s">
        <v>137</v>
      </c>
      <c r="F613" s="159" t="s">
        <v>168</v>
      </c>
      <c r="G613" s="159" t="s">
        <v>595</v>
      </c>
      <c r="H613" s="159" t="s">
        <v>631</v>
      </c>
      <c r="I613" s="159" t="s">
        <v>632</v>
      </c>
      <c r="J613" s="160" t="s">
        <v>531</v>
      </c>
      <c r="K613" s="160"/>
      <c r="L613" s="30"/>
      <c r="M613" s="30"/>
      <c r="N613" s="30"/>
      <c r="O613" s="170"/>
      <c r="P613" s="170"/>
      <c r="Q613" s="170"/>
      <c r="R613" s="159" t="s">
        <v>633</v>
      </c>
      <c r="S613" s="166" t="s">
        <v>648</v>
      </c>
      <c r="T613" s="159" t="s">
        <v>635</v>
      </c>
      <c r="U613" s="172">
        <v>0</v>
      </c>
      <c r="V613" s="167">
        <v>0.3</v>
      </c>
      <c r="W613" s="159" t="s">
        <v>535</v>
      </c>
      <c r="X613" s="159" t="s">
        <v>649</v>
      </c>
      <c r="Y613" s="159" t="s">
        <v>55</v>
      </c>
      <c r="Z613" s="171">
        <v>0.3</v>
      </c>
      <c r="AA613" s="377">
        <v>1</v>
      </c>
      <c r="AB613" s="162" t="s">
        <v>1602</v>
      </c>
    </row>
    <row r="614" spans="1:28" s="378" customFormat="1" ht="132.75" customHeight="1">
      <c r="A614" s="186">
        <v>703</v>
      </c>
      <c r="B614" s="159" t="s">
        <v>494</v>
      </c>
      <c r="C614" s="159" t="s">
        <v>4</v>
      </c>
      <c r="D614" s="159" t="s">
        <v>618</v>
      </c>
      <c r="E614" s="159" t="s">
        <v>137</v>
      </c>
      <c r="F614" s="159" t="s">
        <v>168</v>
      </c>
      <c r="G614" s="159" t="s">
        <v>496</v>
      </c>
      <c r="H614" s="159" t="s">
        <v>529</v>
      </c>
      <c r="I614" s="159" t="s">
        <v>530</v>
      </c>
      <c r="J614" s="160" t="s">
        <v>531</v>
      </c>
      <c r="K614" s="160"/>
      <c r="L614" s="30"/>
      <c r="M614" s="30"/>
      <c r="N614" s="30"/>
      <c r="O614" s="170"/>
      <c r="P614" s="170"/>
      <c r="Q614" s="170"/>
      <c r="R614" s="159" t="s">
        <v>650</v>
      </c>
      <c r="S614" s="166" t="s">
        <v>651</v>
      </c>
      <c r="T614" s="159" t="s">
        <v>652</v>
      </c>
      <c r="U614" s="172">
        <v>0</v>
      </c>
      <c r="V614" s="172">
        <v>1</v>
      </c>
      <c r="W614" s="159" t="s">
        <v>653</v>
      </c>
      <c r="X614" s="159" t="s">
        <v>654</v>
      </c>
      <c r="Y614" s="159" t="s">
        <v>299</v>
      </c>
      <c r="Z614" s="180">
        <v>1</v>
      </c>
      <c r="AA614" s="417">
        <v>1</v>
      </c>
      <c r="AB614" s="162" t="s">
        <v>1603</v>
      </c>
    </row>
    <row r="615" spans="1:28" s="378" customFormat="1" ht="90">
      <c r="A615" s="160">
        <v>704</v>
      </c>
      <c r="B615" s="159" t="s">
        <v>494</v>
      </c>
      <c r="C615" s="159" t="s">
        <v>4</v>
      </c>
      <c r="D615" s="159" t="s">
        <v>618</v>
      </c>
      <c r="E615" s="159" t="s">
        <v>137</v>
      </c>
      <c r="F615" s="159" t="s">
        <v>168</v>
      </c>
      <c r="G615" s="159" t="s">
        <v>496</v>
      </c>
      <c r="H615" s="159" t="s">
        <v>529</v>
      </c>
      <c r="I615" s="159" t="s">
        <v>530</v>
      </c>
      <c r="J615" s="160" t="s">
        <v>531</v>
      </c>
      <c r="K615" s="160"/>
      <c r="L615" s="30"/>
      <c r="M615" s="30"/>
      <c r="N615" s="30"/>
      <c r="O615" s="170"/>
      <c r="P615" s="170"/>
      <c r="Q615" s="170"/>
      <c r="R615" s="159" t="s">
        <v>650</v>
      </c>
      <c r="S615" s="159" t="s">
        <v>651</v>
      </c>
      <c r="T615" s="159"/>
      <c r="U615" s="172"/>
      <c r="V615" s="172"/>
      <c r="W615" s="159"/>
      <c r="X615" s="159"/>
      <c r="Y615" s="159"/>
      <c r="Z615" s="173"/>
      <c r="AA615" s="173"/>
      <c r="AB615" s="173"/>
    </row>
    <row r="616" spans="1:28" s="378" customFormat="1" ht="90">
      <c r="A616" s="160">
        <v>705</v>
      </c>
      <c r="B616" s="159" t="s">
        <v>494</v>
      </c>
      <c r="C616" s="159" t="s">
        <v>4</v>
      </c>
      <c r="D616" s="159" t="s">
        <v>618</v>
      </c>
      <c r="E616" s="159" t="s">
        <v>137</v>
      </c>
      <c r="F616" s="159" t="s">
        <v>168</v>
      </c>
      <c r="G616" s="159" t="s">
        <v>496</v>
      </c>
      <c r="H616" s="159" t="s">
        <v>529</v>
      </c>
      <c r="I616" s="159" t="s">
        <v>530</v>
      </c>
      <c r="J616" s="160" t="s">
        <v>531</v>
      </c>
      <c r="K616" s="160"/>
      <c r="L616" s="30"/>
      <c r="M616" s="30"/>
      <c r="N616" s="30"/>
      <c r="O616" s="170"/>
      <c r="P616" s="170"/>
      <c r="Q616" s="170"/>
      <c r="R616" s="159" t="s">
        <v>650</v>
      </c>
      <c r="S616" s="159" t="s">
        <v>651</v>
      </c>
      <c r="T616" s="159"/>
      <c r="U616" s="172"/>
      <c r="V616" s="172"/>
      <c r="W616" s="159"/>
      <c r="X616" s="159"/>
      <c r="Y616" s="159"/>
      <c r="Z616" s="173"/>
      <c r="AA616" s="173"/>
      <c r="AB616" s="173"/>
    </row>
    <row r="617" spans="1:28" s="378" customFormat="1" ht="90">
      <c r="A617" s="160">
        <v>706</v>
      </c>
      <c r="B617" s="159" t="s">
        <v>494</v>
      </c>
      <c r="C617" s="159" t="s">
        <v>4</v>
      </c>
      <c r="D617" s="159" t="s">
        <v>618</v>
      </c>
      <c r="E617" s="159" t="s">
        <v>137</v>
      </c>
      <c r="F617" s="159" t="s">
        <v>168</v>
      </c>
      <c r="G617" s="159" t="s">
        <v>496</v>
      </c>
      <c r="H617" s="159" t="s">
        <v>529</v>
      </c>
      <c r="I617" s="159" t="s">
        <v>530</v>
      </c>
      <c r="J617" s="160" t="s">
        <v>531</v>
      </c>
      <c r="K617" s="160"/>
      <c r="L617" s="30"/>
      <c r="M617" s="30"/>
      <c r="N617" s="30"/>
      <c r="O617" s="170"/>
      <c r="P617" s="170"/>
      <c r="Q617" s="170"/>
      <c r="R617" s="159" t="s">
        <v>650</v>
      </c>
      <c r="S617" s="159" t="s">
        <v>651</v>
      </c>
      <c r="T617" s="159"/>
      <c r="U617" s="172"/>
      <c r="V617" s="172"/>
      <c r="W617" s="159"/>
      <c r="X617" s="159"/>
      <c r="Y617" s="159"/>
      <c r="Z617" s="173"/>
      <c r="AA617" s="173"/>
      <c r="AB617" s="173"/>
    </row>
    <row r="618" spans="1:28" s="378" customFormat="1" ht="90">
      <c r="A618" s="160">
        <v>707</v>
      </c>
      <c r="B618" s="159" t="s">
        <v>494</v>
      </c>
      <c r="C618" s="159" t="s">
        <v>4</v>
      </c>
      <c r="D618" s="159" t="s">
        <v>618</v>
      </c>
      <c r="E618" s="159" t="s">
        <v>137</v>
      </c>
      <c r="F618" s="159" t="s">
        <v>168</v>
      </c>
      <c r="G618" s="159" t="s">
        <v>496</v>
      </c>
      <c r="H618" s="159" t="s">
        <v>529</v>
      </c>
      <c r="I618" s="159" t="s">
        <v>530</v>
      </c>
      <c r="J618" s="160" t="s">
        <v>531</v>
      </c>
      <c r="K618" s="160"/>
      <c r="L618" s="30"/>
      <c r="M618" s="30"/>
      <c r="N618" s="30"/>
      <c r="O618" s="170"/>
      <c r="P618" s="170"/>
      <c r="Q618" s="170"/>
      <c r="R618" s="159" t="s">
        <v>650</v>
      </c>
      <c r="S618" s="159" t="s">
        <v>651</v>
      </c>
      <c r="T618" s="159"/>
      <c r="U618" s="172"/>
      <c r="V618" s="172"/>
      <c r="W618" s="159"/>
      <c r="X618" s="159"/>
      <c r="Y618" s="159"/>
      <c r="Z618" s="173"/>
      <c r="AA618" s="173"/>
      <c r="AB618" s="173"/>
    </row>
    <row r="619" spans="1:28" s="378" customFormat="1" ht="90">
      <c r="A619" s="160">
        <v>708</v>
      </c>
      <c r="B619" s="159" t="s">
        <v>494</v>
      </c>
      <c r="C619" s="159" t="s">
        <v>4</v>
      </c>
      <c r="D619" s="159" t="s">
        <v>618</v>
      </c>
      <c r="E619" s="159" t="s">
        <v>137</v>
      </c>
      <c r="F619" s="159" t="s">
        <v>168</v>
      </c>
      <c r="G619" s="159" t="s">
        <v>496</v>
      </c>
      <c r="H619" s="159" t="s">
        <v>529</v>
      </c>
      <c r="I619" s="159" t="s">
        <v>530</v>
      </c>
      <c r="J619" s="160" t="s">
        <v>531</v>
      </c>
      <c r="K619" s="160"/>
      <c r="L619" s="30"/>
      <c r="M619" s="30"/>
      <c r="N619" s="30"/>
      <c r="O619" s="170"/>
      <c r="P619" s="170"/>
      <c r="Q619" s="170"/>
      <c r="R619" s="159" t="s">
        <v>650</v>
      </c>
      <c r="S619" s="159" t="s">
        <v>651</v>
      </c>
      <c r="T619" s="159"/>
      <c r="U619" s="172"/>
      <c r="V619" s="172"/>
      <c r="W619" s="159"/>
      <c r="X619" s="159"/>
      <c r="Y619" s="159"/>
      <c r="Z619" s="173"/>
      <c r="AA619" s="173"/>
      <c r="AB619" s="173"/>
    </row>
    <row r="620" spans="1:28" s="378" customFormat="1" ht="90">
      <c r="A620" s="160">
        <v>709</v>
      </c>
      <c r="B620" s="159" t="s">
        <v>494</v>
      </c>
      <c r="C620" s="159" t="s">
        <v>4</v>
      </c>
      <c r="D620" s="159" t="s">
        <v>618</v>
      </c>
      <c r="E620" s="159" t="s">
        <v>137</v>
      </c>
      <c r="F620" s="159" t="s">
        <v>168</v>
      </c>
      <c r="G620" s="159" t="s">
        <v>496</v>
      </c>
      <c r="H620" s="159" t="s">
        <v>529</v>
      </c>
      <c r="I620" s="159" t="s">
        <v>530</v>
      </c>
      <c r="J620" s="160" t="s">
        <v>531</v>
      </c>
      <c r="K620" s="160"/>
      <c r="L620" s="30"/>
      <c r="M620" s="30"/>
      <c r="N620" s="30"/>
      <c r="O620" s="170"/>
      <c r="P620" s="170"/>
      <c r="Q620" s="170"/>
      <c r="R620" s="159" t="s">
        <v>650</v>
      </c>
      <c r="S620" s="159" t="s">
        <v>651</v>
      </c>
      <c r="T620" s="159"/>
      <c r="U620" s="172"/>
      <c r="V620" s="172"/>
      <c r="W620" s="159"/>
      <c r="X620" s="159"/>
      <c r="Y620" s="159"/>
      <c r="Z620" s="173"/>
      <c r="AA620" s="173"/>
      <c r="AB620" s="173"/>
    </row>
    <row r="621" spans="1:28" s="378" customFormat="1" ht="90">
      <c r="A621" s="160">
        <v>710</v>
      </c>
      <c r="B621" s="159" t="s">
        <v>494</v>
      </c>
      <c r="C621" s="159" t="s">
        <v>4</v>
      </c>
      <c r="D621" s="159" t="s">
        <v>618</v>
      </c>
      <c r="E621" s="159" t="s">
        <v>137</v>
      </c>
      <c r="F621" s="159" t="s">
        <v>168</v>
      </c>
      <c r="G621" s="159" t="s">
        <v>496</v>
      </c>
      <c r="H621" s="159" t="s">
        <v>529</v>
      </c>
      <c r="I621" s="159" t="s">
        <v>530</v>
      </c>
      <c r="J621" s="160" t="s">
        <v>531</v>
      </c>
      <c r="K621" s="160"/>
      <c r="L621" s="30"/>
      <c r="M621" s="30"/>
      <c r="N621" s="30"/>
      <c r="O621" s="170"/>
      <c r="P621" s="170"/>
      <c r="Q621" s="170"/>
      <c r="R621" s="159" t="s">
        <v>618</v>
      </c>
      <c r="S621" s="159" t="s">
        <v>651</v>
      </c>
      <c r="T621" s="159"/>
      <c r="U621" s="172"/>
      <c r="V621" s="172"/>
      <c r="W621" s="159"/>
      <c r="X621" s="159"/>
      <c r="Y621" s="159"/>
      <c r="Z621" s="173"/>
      <c r="AA621" s="173"/>
      <c r="AB621" s="173"/>
    </row>
    <row r="622" spans="1:28" s="378" customFormat="1" ht="90">
      <c r="A622" s="160">
        <v>711</v>
      </c>
      <c r="B622" s="159" t="s">
        <v>494</v>
      </c>
      <c r="C622" s="159" t="s">
        <v>4</v>
      </c>
      <c r="D622" s="159" t="s">
        <v>618</v>
      </c>
      <c r="E622" s="159" t="s">
        <v>137</v>
      </c>
      <c r="F622" s="159" t="s">
        <v>168</v>
      </c>
      <c r="G622" s="159" t="s">
        <v>496</v>
      </c>
      <c r="H622" s="159" t="s">
        <v>529</v>
      </c>
      <c r="I622" s="159" t="s">
        <v>549</v>
      </c>
      <c r="J622" s="160" t="s">
        <v>531</v>
      </c>
      <c r="K622" s="160"/>
      <c r="L622" s="30"/>
      <c r="M622" s="30"/>
      <c r="N622" s="30"/>
      <c r="O622" s="170"/>
      <c r="P622" s="170"/>
      <c r="Q622" s="170"/>
      <c r="R622" s="159" t="s">
        <v>618</v>
      </c>
      <c r="S622" s="159" t="s">
        <v>655</v>
      </c>
      <c r="T622" s="159"/>
      <c r="U622" s="172"/>
      <c r="V622" s="172"/>
      <c r="W622" s="159"/>
      <c r="X622" s="159"/>
      <c r="Y622" s="159"/>
      <c r="Z622" s="173"/>
      <c r="AA622" s="173"/>
      <c r="AB622" s="173"/>
    </row>
    <row r="623" spans="1:28" s="378" customFormat="1" ht="90">
      <c r="A623" s="160">
        <v>712</v>
      </c>
      <c r="B623" s="159" t="s">
        <v>494</v>
      </c>
      <c r="C623" s="159" t="s">
        <v>4</v>
      </c>
      <c r="D623" s="159" t="s">
        <v>618</v>
      </c>
      <c r="E623" s="159" t="s">
        <v>137</v>
      </c>
      <c r="F623" s="159" t="s">
        <v>168</v>
      </c>
      <c r="G623" s="159" t="s">
        <v>496</v>
      </c>
      <c r="H623" s="159" t="s">
        <v>529</v>
      </c>
      <c r="I623" s="159" t="s">
        <v>530</v>
      </c>
      <c r="J623" s="160" t="s">
        <v>531</v>
      </c>
      <c r="K623" s="160"/>
      <c r="L623" s="30"/>
      <c r="M623" s="30"/>
      <c r="N623" s="30"/>
      <c r="O623" s="170"/>
      <c r="P623" s="170"/>
      <c r="Q623" s="170"/>
      <c r="R623" s="159" t="s">
        <v>650</v>
      </c>
      <c r="S623" s="159" t="s">
        <v>651</v>
      </c>
      <c r="T623" s="159"/>
      <c r="U623" s="172"/>
      <c r="V623" s="172"/>
      <c r="W623" s="159"/>
      <c r="X623" s="159"/>
      <c r="Y623" s="159"/>
      <c r="Z623" s="173"/>
      <c r="AA623" s="173"/>
      <c r="AB623" s="173"/>
    </row>
    <row r="624" spans="1:28" s="378" customFormat="1" ht="90">
      <c r="A624" s="160">
        <v>713</v>
      </c>
      <c r="B624" s="159" t="s">
        <v>494</v>
      </c>
      <c r="C624" s="159" t="s">
        <v>4</v>
      </c>
      <c r="D624" s="159" t="s">
        <v>618</v>
      </c>
      <c r="E624" s="159" t="s">
        <v>137</v>
      </c>
      <c r="F624" s="159" t="s">
        <v>168</v>
      </c>
      <c r="G624" s="159" t="s">
        <v>496</v>
      </c>
      <c r="H624" s="159" t="s">
        <v>529</v>
      </c>
      <c r="I624" s="159" t="s">
        <v>549</v>
      </c>
      <c r="J624" s="160" t="s">
        <v>531</v>
      </c>
      <c r="K624" s="160"/>
      <c r="L624" s="30"/>
      <c r="M624" s="30"/>
      <c r="N624" s="30"/>
      <c r="O624" s="170"/>
      <c r="P624" s="170"/>
      <c r="Q624" s="170"/>
      <c r="R624" s="159" t="s">
        <v>650</v>
      </c>
      <c r="S624" s="159" t="s">
        <v>655</v>
      </c>
      <c r="T624" s="159"/>
      <c r="U624" s="172"/>
      <c r="V624" s="172"/>
      <c r="W624" s="159"/>
      <c r="X624" s="159"/>
      <c r="Y624" s="159"/>
      <c r="Z624" s="173"/>
      <c r="AA624" s="173"/>
      <c r="AB624" s="173"/>
    </row>
    <row r="625" spans="1:28" s="378" customFormat="1" ht="90">
      <c r="A625" s="160">
        <v>714</v>
      </c>
      <c r="B625" s="159" t="s">
        <v>494</v>
      </c>
      <c r="C625" s="159" t="s">
        <v>4</v>
      </c>
      <c r="D625" s="159" t="s">
        <v>618</v>
      </c>
      <c r="E625" s="159" t="s">
        <v>137</v>
      </c>
      <c r="F625" s="159" t="s">
        <v>168</v>
      </c>
      <c r="G625" s="159" t="s">
        <v>496</v>
      </c>
      <c r="H625" s="159" t="s">
        <v>529</v>
      </c>
      <c r="I625" s="159" t="s">
        <v>549</v>
      </c>
      <c r="J625" s="160" t="s">
        <v>531</v>
      </c>
      <c r="K625" s="160"/>
      <c r="L625" s="30"/>
      <c r="M625" s="30"/>
      <c r="N625" s="30"/>
      <c r="O625" s="170"/>
      <c r="P625" s="170"/>
      <c r="Q625" s="170"/>
      <c r="R625" s="159" t="s">
        <v>650</v>
      </c>
      <c r="S625" s="159" t="s">
        <v>656</v>
      </c>
      <c r="T625" s="159"/>
      <c r="U625" s="172"/>
      <c r="V625" s="172"/>
      <c r="W625" s="159"/>
      <c r="X625" s="159"/>
      <c r="Y625" s="159"/>
      <c r="Z625" s="173"/>
      <c r="AA625" s="173"/>
      <c r="AB625" s="173"/>
    </row>
    <row r="626" spans="1:28" s="378" customFormat="1" ht="90">
      <c r="A626" s="160">
        <v>715</v>
      </c>
      <c r="B626" s="159" t="s">
        <v>494</v>
      </c>
      <c r="C626" s="159" t="s">
        <v>4</v>
      </c>
      <c r="D626" s="159" t="s">
        <v>618</v>
      </c>
      <c r="E626" s="159" t="s">
        <v>137</v>
      </c>
      <c r="F626" s="159" t="s">
        <v>168</v>
      </c>
      <c r="G626" s="159" t="s">
        <v>496</v>
      </c>
      <c r="H626" s="159" t="s">
        <v>529</v>
      </c>
      <c r="I626" s="159" t="s">
        <v>549</v>
      </c>
      <c r="J626" s="160" t="s">
        <v>531</v>
      </c>
      <c r="K626" s="160"/>
      <c r="L626" s="30"/>
      <c r="M626" s="30"/>
      <c r="N626" s="30"/>
      <c r="O626" s="170"/>
      <c r="P626" s="170"/>
      <c r="Q626" s="170"/>
      <c r="R626" s="159" t="s">
        <v>650</v>
      </c>
      <c r="S626" s="159" t="s">
        <v>657</v>
      </c>
      <c r="T626" s="159"/>
      <c r="U626" s="172"/>
      <c r="V626" s="172"/>
      <c r="W626" s="159"/>
      <c r="X626" s="159"/>
      <c r="Y626" s="159"/>
      <c r="Z626" s="173"/>
      <c r="AA626" s="173"/>
      <c r="AB626" s="173"/>
    </row>
    <row r="627" spans="1:28" s="378" customFormat="1" ht="90">
      <c r="A627" s="160">
        <v>716</v>
      </c>
      <c r="B627" s="159" t="s">
        <v>494</v>
      </c>
      <c r="C627" s="159" t="s">
        <v>4</v>
      </c>
      <c r="D627" s="159" t="s">
        <v>618</v>
      </c>
      <c r="E627" s="159" t="s">
        <v>137</v>
      </c>
      <c r="F627" s="159" t="s">
        <v>168</v>
      </c>
      <c r="G627" s="159" t="s">
        <v>496</v>
      </c>
      <c r="H627" s="159" t="s">
        <v>529</v>
      </c>
      <c r="I627" s="159" t="s">
        <v>549</v>
      </c>
      <c r="J627" s="160" t="s">
        <v>531</v>
      </c>
      <c r="K627" s="160"/>
      <c r="L627" s="30"/>
      <c r="M627" s="30"/>
      <c r="N627" s="30"/>
      <c r="O627" s="170"/>
      <c r="P627" s="170"/>
      <c r="Q627" s="170"/>
      <c r="R627" s="159" t="s">
        <v>650</v>
      </c>
      <c r="S627" s="159" t="s">
        <v>658</v>
      </c>
      <c r="T627" s="159"/>
      <c r="U627" s="172"/>
      <c r="V627" s="172"/>
      <c r="W627" s="159"/>
      <c r="X627" s="159"/>
      <c r="Y627" s="159"/>
      <c r="Z627" s="173"/>
      <c r="AA627" s="173"/>
      <c r="AB627" s="173"/>
    </row>
    <row r="628" spans="1:28" s="378" customFormat="1" ht="90">
      <c r="A628" s="160">
        <v>717</v>
      </c>
      <c r="B628" s="159" t="s">
        <v>494</v>
      </c>
      <c r="C628" s="159" t="s">
        <v>4</v>
      </c>
      <c r="D628" s="159" t="s">
        <v>618</v>
      </c>
      <c r="E628" s="159" t="s">
        <v>137</v>
      </c>
      <c r="F628" s="159" t="s">
        <v>168</v>
      </c>
      <c r="G628" s="159" t="s">
        <v>496</v>
      </c>
      <c r="H628" s="159" t="s">
        <v>529</v>
      </c>
      <c r="I628" s="159" t="s">
        <v>549</v>
      </c>
      <c r="J628" s="160" t="s">
        <v>531</v>
      </c>
      <c r="K628" s="160"/>
      <c r="L628" s="30"/>
      <c r="M628" s="30"/>
      <c r="N628" s="30"/>
      <c r="O628" s="170"/>
      <c r="P628" s="170"/>
      <c r="Q628" s="170"/>
      <c r="R628" s="159" t="s">
        <v>650</v>
      </c>
      <c r="S628" s="159" t="s">
        <v>659</v>
      </c>
      <c r="T628" s="159"/>
      <c r="U628" s="172"/>
      <c r="V628" s="172"/>
      <c r="W628" s="159"/>
      <c r="X628" s="159"/>
      <c r="Y628" s="159"/>
      <c r="Z628" s="173"/>
      <c r="AA628" s="173"/>
      <c r="AB628" s="173"/>
    </row>
    <row r="629" spans="1:28" s="378" customFormat="1" ht="240">
      <c r="A629" s="186">
        <v>722</v>
      </c>
      <c r="B629" s="159" t="s">
        <v>494</v>
      </c>
      <c r="C629" s="159" t="s">
        <v>4</v>
      </c>
      <c r="D629" s="159" t="s">
        <v>618</v>
      </c>
      <c r="E629" s="159" t="s">
        <v>137</v>
      </c>
      <c r="F629" s="159" t="s">
        <v>168</v>
      </c>
      <c r="G629" s="159" t="s">
        <v>496</v>
      </c>
      <c r="H629" s="159" t="s">
        <v>529</v>
      </c>
      <c r="I629" s="159" t="s">
        <v>549</v>
      </c>
      <c r="J629" s="160" t="s">
        <v>531</v>
      </c>
      <c r="K629" s="160"/>
      <c r="L629" s="30"/>
      <c r="M629" s="30"/>
      <c r="N629" s="30"/>
      <c r="O629" s="173"/>
      <c r="P629" s="173"/>
      <c r="Q629" s="173"/>
      <c r="R629" s="159" t="s">
        <v>650</v>
      </c>
      <c r="S629" s="166" t="s">
        <v>660</v>
      </c>
      <c r="T629" s="159" t="s">
        <v>661</v>
      </c>
      <c r="U629" s="172">
        <v>0</v>
      </c>
      <c r="V629" s="189">
        <v>0.75</v>
      </c>
      <c r="W629" s="159" t="s">
        <v>662</v>
      </c>
      <c r="X629" s="159" t="s">
        <v>663</v>
      </c>
      <c r="Y629" s="159" t="s">
        <v>236</v>
      </c>
      <c r="Z629" s="180">
        <v>0.75</v>
      </c>
      <c r="AA629" s="417">
        <v>1</v>
      </c>
      <c r="AB629" s="173" t="s">
        <v>1604</v>
      </c>
    </row>
    <row r="630" spans="1:28" s="378" customFormat="1" ht="140.25" customHeight="1">
      <c r="A630" s="186">
        <v>724</v>
      </c>
      <c r="B630" s="159" t="s">
        <v>494</v>
      </c>
      <c r="C630" s="159" t="s">
        <v>4</v>
      </c>
      <c r="D630" s="159" t="s">
        <v>618</v>
      </c>
      <c r="E630" s="159" t="s">
        <v>137</v>
      </c>
      <c r="F630" s="159" t="s">
        <v>168</v>
      </c>
      <c r="G630" s="159" t="s">
        <v>496</v>
      </c>
      <c r="H630" s="159" t="s">
        <v>664</v>
      </c>
      <c r="I630" s="159" t="s">
        <v>543</v>
      </c>
      <c r="J630" s="160" t="s">
        <v>531</v>
      </c>
      <c r="K630" s="160"/>
      <c r="L630" s="30"/>
      <c r="M630" s="30"/>
      <c r="N630" s="30"/>
      <c r="O630" s="173"/>
      <c r="P630" s="173"/>
      <c r="Q630" s="173"/>
      <c r="R630" s="159" t="s">
        <v>650</v>
      </c>
      <c r="S630" s="166" t="s">
        <v>665</v>
      </c>
      <c r="T630" s="159" t="s">
        <v>666</v>
      </c>
      <c r="U630" s="172">
        <v>0</v>
      </c>
      <c r="V630" s="172">
        <v>510000</v>
      </c>
      <c r="W630" s="159" t="s">
        <v>667</v>
      </c>
      <c r="X630" s="159" t="s">
        <v>668</v>
      </c>
      <c r="Y630" s="159" t="s">
        <v>299</v>
      </c>
      <c r="Z630" s="180">
        <v>28194</v>
      </c>
      <c r="AA630" s="417">
        <v>5.528235294117647E-2</v>
      </c>
      <c r="AB630" s="173" t="s">
        <v>1605</v>
      </c>
    </row>
    <row r="631" spans="1:28" s="378" customFormat="1" ht="90">
      <c r="A631" s="160">
        <v>725</v>
      </c>
      <c r="B631" s="159" t="s">
        <v>494</v>
      </c>
      <c r="C631" s="159" t="s">
        <v>4</v>
      </c>
      <c r="D631" s="159" t="s">
        <v>618</v>
      </c>
      <c r="E631" s="159" t="s">
        <v>137</v>
      </c>
      <c r="F631" s="159" t="s">
        <v>168</v>
      </c>
      <c r="G631" s="159" t="s">
        <v>496</v>
      </c>
      <c r="H631" s="159" t="s">
        <v>664</v>
      </c>
      <c r="I631" s="159" t="s">
        <v>543</v>
      </c>
      <c r="J631" s="160" t="s">
        <v>531</v>
      </c>
      <c r="K631" s="160"/>
      <c r="L631" s="30"/>
      <c r="M631" s="30"/>
      <c r="N631" s="30"/>
      <c r="O631" s="170"/>
      <c r="P631" s="170"/>
      <c r="Q631" s="170"/>
      <c r="R631" s="159" t="s">
        <v>650</v>
      </c>
      <c r="S631" s="159" t="s">
        <v>665</v>
      </c>
      <c r="T631" s="159"/>
      <c r="U631" s="172"/>
      <c r="V631" s="172"/>
      <c r="W631" s="159"/>
      <c r="X631" s="159"/>
      <c r="Y631" s="159"/>
      <c r="Z631" s="173"/>
      <c r="AA631" s="173"/>
      <c r="AB631" s="173"/>
    </row>
    <row r="632" spans="1:28" s="378" customFormat="1" ht="145.5" customHeight="1">
      <c r="A632" s="186">
        <v>726</v>
      </c>
      <c r="B632" s="159" t="s">
        <v>494</v>
      </c>
      <c r="C632" s="159" t="s">
        <v>4</v>
      </c>
      <c r="D632" s="159" t="s">
        <v>618</v>
      </c>
      <c r="E632" s="159" t="s">
        <v>137</v>
      </c>
      <c r="F632" s="159" t="s">
        <v>168</v>
      </c>
      <c r="G632" s="159" t="s">
        <v>496</v>
      </c>
      <c r="H632" s="159" t="s">
        <v>664</v>
      </c>
      <c r="I632" s="159" t="s">
        <v>549</v>
      </c>
      <c r="J632" s="160" t="s">
        <v>531</v>
      </c>
      <c r="K632" s="160"/>
      <c r="L632" s="30"/>
      <c r="M632" s="30"/>
      <c r="N632" s="30"/>
      <c r="O632" s="170"/>
      <c r="P632" s="170"/>
      <c r="Q632" s="170"/>
      <c r="R632" s="159" t="s">
        <v>650</v>
      </c>
      <c r="S632" s="166" t="s">
        <v>669</v>
      </c>
      <c r="T632" s="159" t="s">
        <v>666</v>
      </c>
      <c r="U632" s="172">
        <v>0</v>
      </c>
      <c r="V632" s="172">
        <v>1190000</v>
      </c>
      <c r="W632" s="159" t="s">
        <v>670</v>
      </c>
      <c r="X632" s="159" t="s">
        <v>668</v>
      </c>
      <c r="Y632" s="159" t="s">
        <v>299</v>
      </c>
      <c r="Z632" s="180">
        <v>131128</v>
      </c>
      <c r="AA632" s="417">
        <v>0.11019159663865546</v>
      </c>
      <c r="AB632" s="173" t="s">
        <v>1605</v>
      </c>
    </row>
    <row r="633" spans="1:28" s="378" customFormat="1" ht="90">
      <c r="A633" s="160">
        <v>727</v>
      </c>
      <c r="B633" s="159" t="s">
        <v>494</v>
      </c>
      <c r="C633" s="159" t="s">
        <v>4</v>
      </c>
      <c r="D633" s="159" t="s">
        <v>618</v>
      </c>
      <c r="E633" s="159" t="s">
        <v>137</v>
      </c>
      <c r="F633" s="159" t="s">
        <v>168</v>
      </c>
      <c r="G633" s="159" t="s">
        <v>496</v>
      </c>
      <c r="H633" s="159" t="s">
        <v>664</v>
      </c>
      <c r="I633" s="159" t="s">
        <v>549</v>
      </c>
      <c r="J633" s="160" t="s">
        <v>531</v>
      </c>
      <c r="K633" s="160"/>
      <c r="L633" s="30"/>
      <c r="M633" s="30"/>
      <c r="N633" s="30"/>
      <c r="O633" s="170"/>
      <c r="P633" s="170"/>
      <c r="Q633" s="170"/>
      <c r="R633" s="159" t="s">
        <v>650</v>
      </c>
      <c r="S633" s="159" t="s">
        <v>669</v>
      </c>
      <c r="T633" s="159"/>
      <c r="U633" s="172"/>
      <c r="V633" s="172"/>
      <c r="W633" s="159"/>
      <c r="X633" s="159"/>
      <c r="Y633" s="159"/>
      <c r="Z633" s="173"/>
      <c r="AA633" s="173"/>
      <c r="AB633" s="173"/>
    </row>
    <row r="634" spans="1:28" s="378" customFormat="1" ht="191.25" customHeight="1">
      <c r="A634" s="186">
        <v>718</v>
      </c>
      <c r="B634" s="159" t="s">
        <v>494</v>
      </c>
      <c r="C634" s="159" t="s">
        <v>4</v>
      </c>
      <c r="D634" s="159" t="s">
        <v>618</v>
      </c>
      <c r="E634" s="159" t="s">
        <v>137</v>
      </c>
      <c r="F634" s="159" t="s">
        <v>168</v>
      </c>
      <c r="G634" s="159" t="s">
        <v>496</v>
      </c>
      <c r="H634" s="159" t="s">
        <v>529</v>
      </c>
      <c r="I634" s="159" t="s">
        <v>549</v>
      </c>
      <c r="J634" s="160" t="s">
        <v>531</v>
      </c>
      <c r="K634" s="160"/>
      <c r="L634" s="30"/>
      <c r="M634" s="30"/>
      <c r="N634" s="30"/>
      <c r="O634" s="170"/>
      <c r="P634" s="170"/>
      <c r="Q634" s="170"/>
      <c r="R634" s="159" t="s">
        <v>671</v>
      </c>
      <c r="S634" s="166" t="s">
        <v>672</v>
      </c>
      <c r="T634" s="159" t="s">
        <v>558</v>
      </c>
      <c r="U634" s="172">
        <v>0</v>
      </c>
      <c r="V634" s="172">
        <v>0.75</v>
      </c>
      <c r="W634" s="159" t="s">
        <v>673</v>
      </c>
      <c r="X634" s="159" t="s">
        <v>674</v>
      </c>
      <c r="Y634" s="159" t="s">
        <v>299</v>
      </c>
      <c r="Z634" s="180">
        <v>3</v>
      </c>
      <c r="AA634" s="417">
        <v>1</v>
      </c>
      <c r="AB634" s="173" t="s">
        <v>1606</v>
      </c>
    </row>
    <row r="635" spans="1:28" s="378" customFormat="1" ht="90">
      <c r="A635" s="160">
        <v>719</v>
      </c>
      <c r="B635" s="159" t="s">
        <v>494</v>
      </c>
      <c r="C635" s="159" t="s">
        <v>4</v>
      </c>
      <c r="D635" s="159" t="s">
        <v>618</v>
      </c>
      <c r="E635" s="159" t="s">
        <v>137</v>
      </c>
      <c r="F635" s="159" t="s">
        <v>168</v>
      </c>
      <c r="G635" s="159" t="s">
        <v>496</v>
      </c>
      <c r="H635" s="159" t="s">
        <v>529</v>
      </c>
      <c r="I635" s="159" t="s">
        <v>549</v>
      </c>
      <c r="J635" s="160" t="s">
        <v>531</v>
      </c>
      <c r="K635" s="160"/>
      <c r="L635" s="30"/>
      <c r="M635" s="30"/>
      <c r="N635" s="30"/>
      <c r="O635" s="170"/>
      <c r="P635" s="170"/>
      <c r="Q635" s="170"/>
      <c r="R635" s="159" t="s">
        <v>671</v>
      </c>
      <c r="S635" s="159" t="s">
        <v>672</v>
      </c>
      <c r="T635" s="159"/>
      <c r="U635" s="169"/>
      <c r="V635" s="169"/>
      <c r="W635" s="169"/>
      <c r="X635" s="169"/>
      <c r="Y635" s="169"/>
      <c r="Z635" s="173"/>
      <c r="AA635" s="173"/>
      <c r="AB635" s="173"/>
    </row>
    <row r="636" spans="1:28" s="378" customFormat="1" ht="90">
      <c r="A636" s="160">
        <v>728</v>
      </c>
      <c r="B636" s="159" t="s">
        <v>494</v>
      </c>
      <c r="C636" s="159" t="s">
        <v>4</v>
      </c>
      <c r="D636" s="159" t="s">
        <v>618</v>
      </c>
      <c r="E636" s="159" t="s">
        <v>137</v>
      </c>
      <c r="F636" s="159" t="s">
        <v>168</v>
      </c>
      <c r="G636" s="159" t="s">
        <v>496</v>
      </c>
      <c r="H636" s="159" t="s">
        <v>664</v>
      </c>
      <c r="I636" s="159" t="s">
        <v>549</v>
      </c>
      <c r="J636" s="160" t="s">
        <v>531</v>
      </c>
      <c r="K636" s="160"/>
      <c r="L636" s="30"/>
      <c r="M636" s="30"/>
      <c r="N636" s="30"/>
      <c r="O636" s="170"/>
      <c r="P636" s="170"/>
      <c r="Q636" s="170"/>
      <c r="R636" s="159" t="s">
        <v>671</v>
      </c>
      <c r="S636" s="159" t="s">
        <v>672</v>
      </c>
      <c r="T636" s="159"/>
      <c r="U636" s="172"/>
      <c r="V636" s="172"/>
      <c r="W636" s="159"/>
      <c r="X636" s="159"/>
      <c r="Y636" s="159"/>
      <c r="Z636" s="173"/>
      <c r="AA636" s="173"/>
      <c r="AB636" s="173"/>
    </row>
    <row r="637" spans="1:28" s="378" customFormat="1" ht="90">
      <c r="A637" s="160">
        <v>729</v>
      </c>
      <c r="B637" s="159" t="s">
        <v>494</v>
      </c>
      <c r="C637" s="159" t="s">
        <v>4</v>
      </c>
      <c r="D637" s="159" t="s">
        <v>618</v>
      </c>
      <c r="E637" s="159" t="s">
        <v>137</v>
      </c>
      <c r="F637" s="159" t="s">
        <v>168</v>
      </c>
      <c r="G637" s="159" t="s">
        <v>496</v>
      </c>
      <c r="H637" s="159" t="s">
        <v>529</v>
      </c>
      <c r="I637" s="159" t="s">
        <v>596</v>
      </c>
      <c r="J637" s="160" t="s">
        <v>531</v>
      </c>
      <c r="K637" s="160"/>
      <c r="L637" s="30"/>
      <c r="M637" s="30"/>
      <c r="N637" s="30"/>
      <c r="O637" s="170"/>
      <c r="P637" s="170"/>
      <c r="Q637" s="170"/>
      <c r="R637" s="159" t="s">
        <v>671</v>
      </c>
      <c r="S637" s="159" t="s">
        <v>672</v>
      </c>
      <c r="T637" s="159"/>
      <c r="U637" s="172"/>
      <c r="V637" s="172"/>
      <c r="W637" s="159"/>
      <c r="X637" s="159"/>
      <c r="Y637" s="159"/>
      <c r="Z637" s="173"/>
      <c r="AA637" s="173"/>
      <c r="AB637" s="173"/>
    </row>
    <row r="638" spans="1:28" s="378" customFormat="1" ht="90">
      <c r="A638" s="160">
        <v>730</v>
      </c>
      <c r="B638" s="159" t="s">
        <v>494</v>
      </c>
      <c r="C638" s="159" t="s">
        <v>4</v>
      </c>
      <c r="D638" s="159" t="s">
        <v>618</v>
      </c>
      <c r="E638" s="159" t="s">
        <v>137</v>
      </c>
      <c r="F638" s="159" t="s">
        <v>168</v>
      </c>
      <c r="G638" s="159" t="s">
        <v>496</v>
      </c>
      <c r="H638" s="159" t="s">
        <v>529</v>
      </c>
      <c r="I638" s="159" t="s">
        <v>596</v>
      </c>
      <c r="J638" s="160" t="s">
        <v>531</v>
      </c>
      <c r="K638" s="160"/>
      <c r="L638" s="30"/>
      <c r="M638" s="30"/>
      <c r="N638" s="30"/>
      <c r="O638" s="170"/>
      <c r="P638" s="170"/>
      <c r="Q638" s="170"/>
      <c r="R638" s="159" t="s">
        <v>671</v>
      </c>
      <c r="S638" s="159" t="s">
        <v>675</v>
      </c>
      <c r="T638" s="159"/>
      <c r="U638" s="172"/>
      <c r="V638" s="172"/>
      <c r="W638" s="159"/>
      <c r="X638" s="159"/>
      <c r="Y638" s="159"/>
      <c r="Z638" s="173"/>
      <c r="AA638" s="173"/>
      <c r="AB638" s="173"/>
    </row>
    <row r="639" spans="1:28" s="378" customFormat="1" ht="90">
      <c r="A639" s="160">
        <v>731</v>
      </c>
      <c r="B639" s="159" t="s">
        <v>494</v>
      </c>
      <c r="C639" s="159" t="s">
        <v>4</v>
      </c>
      <c r="D639" s="159" t="s">
        <v>618</v>
      </c>
      <c r="E639" s="159" t="s">
        <v>137</v>
      </c>
      <c r="F639" s="159" t="s">
        <v>168</v>
      </c>
      <c r="G639" s="159" t="s">
        <v>496</v>
      </c>
      <c r="H639" s="159" t="s">
        <v>529</v>
      </c>
      <c r="I639" s="159" t="s">
        <v>596</v>
      </c>
      <c r="J639" s="160" t="s">
        <v>531</v>
      </c>
      <c r="K639" s="160"/>
      <c r="L639" s="30"/>
      <c r="M639" s="30"/>
      <c r="N639" s="30"/>
      <c r="O639" s="170"/>
      <c r="P639" s="170"/>
      <c r="Q639" s="170"/>
      <c r="R639" s="159" t="s">
        <v>671</v>
      </c>
      <c r="S639" s="159" t="s">
        <v>675</v>
      </c>
      <c r="T639" s="159"/>
      <c r="U639" s="172"/>
      <c r="V639" s="172"/>
      <c r="W639" s="159"/>
      <c r="X639" s="159"/>
      <c r="Y639" s="159"/>
      <c r="Z639" s="173"/>
      <c r="AA639" s="173"/>
      <c r="AB639" s="173"/>
    </row>
    <row r="640" spans="1:28" s="378" customFormat="1" ht="90">
      <c r="A640" s="160">
        <v>732</v>
      </c>
      <c r="B640" s="159" t="s">
        <v>494</v>
      </c>
      <c r="C640" s="159" t="s">
        <v>4</v>
      </c>
      <c r="D640" s="159" t="s">
        <v>618</v>
      </c>
      <c r="E640" s="159" t="s">
        <v>137</v>
      </c>
      <c r="F640" s="159" t="s">
        <v>168</v>
      </c>
      <c r="G640" s="159" t="s">
        <v>496</v>
      </c>
      <c r="H640" s="159" t="s">
        <v>529</v>
      </c>
      <c r="I640" s="159" t="s">
        <v>596</v>
      </c>
      <c r="J640" s="160" t="s">
        <v>531</v>
      </c>
      <c r="K640" s="160"/>
      <c r="L640" s="30"/>
      <c r="M640" s="30"/>
      <c r="N640" s="30"/>
      <c r="O640" s="170"/>
      <c r="P640" s="170"/>
      <c r="Q640" s="170"/>
      <c r="R640" s="159" t="s">
        <v>671</v>
      </c>
      <c r="S640" s="159" t="s">
        <v>675</v>
      </c>
      <c r="T640" s="159"/>
      <c r="U640" s="172"/>
      <c r="V640" s="172"/>
      <c r="W640" s="159"/>
      <c r="X640" s="159"/>
      <c r="Y640" s="159"/>
      <c r="Z640" s="173"/>
      <c r="AA640" s="173"/>
      <c r="AB640" s="173"/>
    </row>
    <row r="641" spans="1:28" s="378" customFormat="1" ht="90">
      <c r="A641" s="160">
        <v>733</v>
      </c>
      <c r="B641" s="159" t="s">
        <v>494</v>
      </c>
      <c r="C641" s="159" t="s">
        <v>4</v>
      </c>
      <c r="D641" s="159" t="s">
        <v>618</v>
      </c>
      <c r="E641" s="159" t="s">
        <v>137</v>
      </c>
      <c r="F641" s="159" t="s">
        <v>168</v>
      </c>
      <c r="G641" s="159" t="s">
        <v>496</v>
      </c>
      <c r="H641" s="159" t="s">
        <v>529</v>
      </c>
      <c r="I641" s="159" t="s">
        <v>596</v>
      </c>
      <c r="J641" s="160" t="s">
        <v>531</v>
      </c>
      <c r="K641" s="160"/>
      <c r="L641" s="30"/>
      <c r="M641" s="30"/>
      <c r="N641" s="30"/>
      <c r="O641" s="170"/>
      <c r="P641" s="170"/>
      <c r="Q641" s="170"/>
      <c r="R641" s="159" t="s">
        <v>671</v>
      </c>
      <c r="S641" s="159" t="s">
        <v>675</v>
      </c>
      <c r="T641" s="159"/>
      <c r="U641" s="172"/>
      <c r="V641" s="172"/>
      <c r="W641" s="159"/>
      <c r="X641" s="159"/>
      <c r="Y641" s="159"/>
      <c r="Z641" s="173"/>
      <c r="AA641" s="173"/>
      <c r="AB641" s="173"/>
    </row>
    <row r="642" spans="1:28" s="378" customFormat="1" ht="90">
      <c r="A642" s="160">
        <v>734</v>
      </c>
      <c r="B642" s="159" t="s">
        <v>494</v>
      </c>
      <c r="C642" s="159" t="s">
        <v>4</v>
      </c>
      <c r="D642" s="159" t="s">
        <v>618</v>
      </c>
      <c r="E642" s="159" t="s">
        <v>137</v>
      </c>
      <c r="F642" s="159" t="s">
        <v>168</v>
      </c>
      <c r="G642" s="159" t="s">
        <v>496</v>
      </c>
      <c r="H642" s="159" t="s">
        <v>529</v>
      </c>
      <c r="I642" s="159" t="s">
        <v>596</v>
      </c>
      <c r="J642" s="160"/>
      <c r="K642" s="160"/>
      <c r="L642" s="30"/>
      <c r="M642" s="30"/>
      <c r="N642" s="30"/>
      <c r="O642" s="170"/>
      <c r="P642" s="170"/>
      <c r="Q642" s="170"/>
      <c r="R642" s="159" t="s">
        <v>671</v>
      </c>
      <c r="S642" s="159" t="s">
        <v>672</v>
      </c>
      <c r="T642" s="159"/>
      <c r="U642" s="172"/>
      <c r="V642" s="172"/>
      <c r="W642" s="159"/>
      <c r="X642" s="159"/>
      <c r="Y642" s="159"/>
      <c r="Z642" s="173"/>
      <c r="AA642" s="173"/>
      <c r="AB642" s="173"/>
    </row>
    <row r="643" spans="1:28" s="378" customFormat="1" ht="90">
      <c r="A643" s="160">
        <v>739</v>
      </c>
      <c r="B643" s="159" t="s">
        <v>494</v>
      </c>
      <c r="C643" s="159" t="s">
        <v>4</v>
      </c>
      <c r="D643" s="159" t="s">
        <v>618</v>
      </c>
      <c r="E643" s="159" t="s">
        <v>137</v>
      </c>
      <c r="F643" s="159" t="s">
        <v>168</v>
      </c>
      <c r="G643" s="159" t="s">
        <v>496</v>
      </c>
      <c r="H643" s="159" t="s">
        <v>529</v>
      </c>
      <c r="I643" s="159" t="s">
        <v>596</v>
      </c>
      <c r="J643" s="160" t="s">
        <v>531</v>
      </c>
      <c r="K643" s="160"/>
      <c r="L643" s="30"/>
      <c r="M643" s="30"/>
      <c r="N643" s="30"/>
      <c r="O643" s="170"/>
      <c r="P643" s="170"/>
      <c r="Q643" s="170"/>
      <c r="R643" s="159" t="s">
        <v>671</v>
      </c>
      <c r="S643" s="159" t="s">
        <v>672</v>
      </c>
      <c r="T643" s="159"/>
      <c r="U643" s="172"/>
      <c r="V643" s="172"/>
      <c r="W643" s="159"/>
      <c r="X643" s="159"/>
      <c r="Y643" s="159"/>
      <c r="Z643" s="173"/>
      <c r="AA643" s="173"/>
      <c r="AB643" s="173"/>
    </row>
    <row r="644" spans="1:28" s="378" customFormat="1" ht="90">
      <c r="A644" s="160">
        <v>740</v>
      </c>
      <c r="B644" s="159" t="s">
        <v>494</v>
      </c>
      <c r="C644" s="159" t="s">
        <v>4</v>
      </c>
      <c r="D644" s="159" t="s">
        <v>618</v>
      </c>
      <c r="E644" s="159" t="s">
        <v>137</v>
      </c>
      <c r="F644" s="159" t="s">
        <v>168</v>
      </c>
      <c r="G644" s="159" t="s">
        <v>496</v>
      </c>
      <c r="H644" s="159" t="s">
        <v>529</v>
      </c>
      <c r="I644" s="159" t="s">
        <v>596</v>
      </c>
      <c r="J644" s="160" t="s">
        <v>531</v>
      </c>
      <c r="K644" s="160"/>
      <c r="L644" s="30"/>
      <c r="M644" s="30"/>
      <c r="N644" s="30"/>
      <c r="O644" s="170"/>
      <c r="P644" s="170"/>
      <c r="Q644" s="170"/>
      <c r="R644" s="159" t="s">
        <v>671</v>
      </c>
      <c r="S644" s="159" t="s">
        <v>672</v>
      </c>
      <c r="T644" s="159"/>
      <c r="U644" s="172"/>
      <c r="V644" s="172"/>
      <c r="W644" s="159"/>
      <c r="X644" s="159"/>
      <c r="Y644" s="159"/>
      <c r="Z644" s="173"/>
      <c r="AA644" s="173"/>
      <c r="AB644" s="173"/>
    </row>
    <row r="645" spans="1:28" s="378" customFormat="1" ht="90">
      <c r="A645" s="160">
        <v>741</v>
      </c>
      <c r="B645" s="159" t="s">
        <v>494</v>
      </c>
      <c r="C645" s="159" t="s">
        <v>4</v>
      </c>
      <c r="D645" s="159" t="s">
        <v>618</v>
      </c>
      <c r="E645" s="159" t="s">
        <v>137</v>
      </c>
      <c r="F645" s="159" t="s">
        <v>168</v>
      </c>
      <c r="G645" s="159" t="s">
        <v>496</v>
      </c>
      <c r="H645" s="159" t="s">
        <v>529</v>
      </c>
      <c r="I645" s="159" t="s">
        <v>596</v>
      </c>
      <c r="J645" s="160" t="s">
        <v>531</v>
      </c>
      <c r="K645" s="160"/>
      <c r="L645" s="30"/>
      <c r="M645" s="30"/>
      <c r="N645" s="30"/>
      <c r="O645" s="170"/>
      <c r="P645" s="170"/>
      <c r="Q645" s="170"/>
      <c r="R645" s="159" t="s">
        <v>671</v>
      </c>
      <c r="S645" s="159" t="s">
        <v>672</v>
      </c>
      <c r="T645" s="159"/>
      <c r="U645" s="172"/>
      <c r="V645" s="172"/>
      <c r="W645" s="159"/>
      <c r="X645" s="159"/>
      <c r="Y645" s="159"/>
      <c r="Z645" s="173"/>
      <c r="AA645" s="173"/>
      <c r="AB645" s="173"/>
    </row>
    <row r="646" spans="1:28" s="378" customFormat="1" ht="90">
      <c r="A646" s="160">
        <v>742</v>
      </c>
      <c r="B646" s="159" t="s">
        <v>494</v>
      </c>
      <c r="C646" s="159" t="s">
        <v>4</v>
      </c>
      <c r="D646" s="159" t="s">
        <v>618</v>
      </c>
      <c r="E646" s="159" t="s">
        <v>137</v>
      </c>
      <c r="F646" s="159" t="s">
        <v>168</v>
      </c>
      <c r="G646" s="159" t="s">
        <v>496</v>
      </c>
      <c r="H646" s="159" t="s">
        <v>529</v>
      </c>
      <c r="I646" s="159" t="s">
        <v>596</v>
      </c>
      <c r="J646" s="160" t="s">
        <v>531</v>
      </c>
      <c r="K646" s="160"/>
      <c r="L646" s="30"/>
      <c r="M646" s="30"/>
      <c r="N646" s="30"/>
      <c r="O646" s="170"/>
      <c r="P646" s="170"/>
      <c r="Q646" s="170"/>
      <c r="R646" s="159" t="s">
        <v>671</v>
      </c>
      <c r="S646" s="159" t="s">
        <v>672</v>
      </c>
      <c r="T646" s="159"/>
      <c r="U646" s="172"/>
      <c r="V646" s="172"/>
      <c r="W646" s="159"/>
      <c r="X646" s="159"/>
      <c r="Y646" s="159"/>
      <c r="Z646" s="173"/>
      <c r="AA646" s="173"/>
      <c r="AB646" s="173"/>
    </row>
    <row r="647" spans="1:28" s="378" customFormat="1" ht="90">
      <c r="A647" s="160">
        <v>738</v>
      </c>
      <c r="B647" s="159" t="s">
        <v>494</v>
      </c>
      <c r="C647" s="159" t="s">
        <v>4</v>
      </c>
      <c r="D647" s="159" t="s">
        <v>618</v>
      </c>
      <c r="E647" s="159" t="s">
        <v>137</v>
      </c>
      <c r="F647" s="159" t="s">
        <v>168</v>
      </c>
      <c r="G647" s="159" t="s">
        <v>496</v>
      </c>
      <c r="H647" s="159" t="s">
        <v>529</v>
      </c>
      <c r="I647" s="159" t="s">
        <v>596</v>
      </c>
      <c r="J647" s="160" t="s">
        <v>531</v>
      </c>
      <c r="K647" s="160"/>
      <c r="L647" s="30"/>
      <c r="M647" s="30"/>
      <c r="N647" s="30"/>
      <c r="O647" s="170"/>
      <c r="P647" s="170"/>
      <c r="Q647" s="170"/>
      <c r="R647" s="159" t="s">
        <v>671</v>
      </c>
      <c r="S647" s="159" t="s">
        <v>672</v>
      </c>
      <c r="T647" s="183"/>
      <c r="U647" s="183"/>
      <c r="V647" s="183"/>
      <c r="W647" s="183"/>
      <c r="X647" s="183"/>
      <c r="Y647" s="183"/>
      <c r="Z647" s="379"/>
      <c r="AA647" s="379"/>
      <c r="AB647" s="379"/>
    </row>
    <row r="648" spans="1:28" s="378" customFormat="1" ht="237.75" customHeight="1">
      <c r="A648" s="186">
        <v>735</v>
      </c>
      <c r="B648" s="159" t="s">
        <v>494</v>
      </c>
      <c r="C648" s="159" t="s">
        <v>4</v>
      </c>
      <c r="D648" s="159" t="s">
        <v>618</v>
      </c>
      <c r="E648" s="159" t="s">
        <v>137</v>
      </c>
      <c r="F648" s="159" t="s">
        <v>168</v>
      </c>
      <c r="G648" s="159" t="s">
        <v>496</v>
      </c>
      <c r="H648" s="159" t="s">
        <v>529</v>
      </c>
      <c r="I648" s="159" t="s">
        <v>596</v>
      </c>
      <c r="J648" s="160" t="s">
        <v>531</v>
      </c>
      <c r="K648" s="160"/>
      <c r="L648" s="30"/>
      <c r="M648" s="30"/>
      <c r="N648" s="30"/>
      <c r="O648" s="170"/>
      <c r="P648" s="170"/>
      <c r="Q648" s="170"/>
      <c r="R648" s="159" t="s">
        <v>671</v>
      </c>
      <c r="S648" s="166" t="s">
        <v>676</v>
      </c>
      <c r="T648" s="159" t="s">
        <v>677</v>
      </c>
      <c r="U648" s="172">
        <v>0</v>
      </c>
      <c r="V648" s="172">
        <v>2</v>
      </c>
      <c r="W648" s="159" t="s">
        <v>678</v>
      </c>
      <c r="X648" s="159" t="s">
        <v>679</v>
      </c>
      <c r="Y648" s="159" t="s">
        <v>299</v>
      </c>
      <c r="Z648" s="180">
        <v>1</v>
      </c>
      <c r="AA648" s="417">
        <v>0.5</v>
      </c>
      <c r="AB648" s="162" t="s">
        <v>1607</v>
      </c>
    </row>
    <row r="649" spans="1:28" s="378" customFormat="1" ht="157.5" customHeight="1">
      <c r="A649" s="186">
        <v>736</v>
      </c>
      <c r="B649" s="159" t="s">
        <v>494</v>
      </c>
      <c r="C649" s="159" t="s">
        <v>4</v>
      </c>
      <c r="D649" s="159" t="s">
        <v>618</v>
      </c>
      <c r="E649" s="159" t="s">
        <v>137</v>
      </c>
      <c r="F649" s="159" t="s">
        <v>168</v>
      </c>
      <c r="G649" s="159" t="s">
        <v>496</v>
      </c>
      <c r="H649" s="159" t="s">
        <v>529</v>
      </c>
      <c r="I649" s="159" t="s">
        <v>596</v>
      </c>
      <c r="J649" s="160" t="s">
        <v>531</v>
      </c>
      <c r="K649" s="160"/>
      <c r="L649" s="30"/>
      <c r="M649" s="30"/>
      <c r="N649" s="30"/>
      <c r="O649" s="170"/>
      <c r="P649" s="170"/>
      <c r="Q649" s="170"/>
      <c r="R649" s="159" t="s">
        <v>671</v>
      </c>
      <c r="S649" s="166" t="s">
        <v>680</v>
      </c>
      <c r="T649" s="159" t="s">
        <v>681</v>
      </c>
      <c r="U649" s="172">
        <v>0</v>
      </c>
      <c r="V649" s="172">
        <v>60</v>
      </c>
      <c r="W649" s="159" t="s">
        <v>682</v>
      </c>
      <c r="X649" s="159" t="s">
        <v>683</v>
      </c>
      <c r="Y649" s="184" t="s">
        <v>500</v>
      </c>
      <c r="Z649" s="180">
        <v>59</v>
      </c>
      <c r="AA649" s="417">
        <v>0.98333333333333328</v>
      </c>
      <c r="AB649" s="162" t="s">
        <v>1608</v>
      </c>
    </row>
    <row r="650" spans="1:28" s="378" customFormat="1" ht="110.25" customHeight="1">
      <c r="A650" s="160">
        <v>737</v>
      </c>
      <c r="B650" s="159" t="s">
        <v>494</v>
      </c>
      <c r="C650" s="159" t="s">
        <v>4</v>
      </c>
      <c r="D650" s="159" t="s">
        <v>618</v>
      </c>
      <c r="E650" s="159" t="s">
        <v>137</v>
      </c>
      <c r="F650" s="159" t="s">
        <v>168</v>
      </c>
      <c r="G650" s="159" t="s">
        <v>496</v>
      </c>
      <c r="H650" s="159" t="s">
        <v>529</v>
      </c>
      <c r="I650" s="159" t="s">
        <v>596</v>
      </c>
      <c r="J650" s="160" t="s">
        <v>531</v>
      </c>
      <c r="K650" s="160"/>
      <c r="L650" s="30"/>
      <c r="M650" s="30"/>
      <c r="N650" s="30"/>
      <c r="O650" s="170"/>
      <c r="P650" s="170"/>
      <c r="Q650" s="170"/>
      <c r="R650" s="159" t="s">
        <v>671</v>
      </c>
      <c r="S650" s="159" t="s">
        <v>680</v>
      </c>
      <c r="T650" s="159"/>
      <c r="U650" s="172"/>
      <c r="V650" s="172"/>
      <c r="W650" s="159"/>
      <c r="X650" s="159"/>
      <c r="Y650" s="159"/>
      <c r="Z650" s="173"/>
      <c r="AA650" s="173"/>
      <c r="AB650" s="173"/>
    </row>
    <row r="651" spans="1:28" s="378" customFormat="1" ht="182.25" customHeight="1">
      <c r="A651" s="186">
        <v>720</v>
      </c>
      <c r="B651" s="159" t="s">
        <v>494</v>
      </c>
      <c r="C651" s="159" t="s">
        <v>4</v>
      </c>
      <c r="D651" s="159" t="s">
        <v>618</v>
      </c>
      <c r="E651" s="159" t="s">
        <v>137</v>
      </c>
      <c r="F651" s="159" t="s">
        <v>168</v>
      </c>
      <c r="G651" s="159" t="s">
        <v>496</v>
      </c>
      <c r="H651" s="159" t="s">
        <v>529</v>
      </c>
      <c r="I651" s="159" t="s">
        <v>549</v>
      </c>
      <c r="J651" s="160" t="s">
        <v>531</v>
      </c>
      <c r="K651" s="160"/>
      <c r="L651" s="30"/>
      <c r="M651" s="30"/>
      <c r="N651" s="30"/>
      <c r="O651" s="170"/>
      <c r="P651" s="170"/>
      <c r="Q651" s="170"/>
      <c r="R651" s="159" t="s">
        <v>671</v>
      </c>
      <c r="S651" s="166" t="s">
        <v>684</v>
      </c>
      <c r="T651" s="159" t="s">
        <v>685</v>
      </c>
      <c r="U651" s="167">
        <v>0</v>
      </c>
      <c r="V651" s="167">
        <v>0.3</v>
      </c>
      <c r="W651" s="159" t="s">
        <v>686</v>
      </c>
      <c r="X651" s="159" t="s">
        <v>687</v>
      </c>
      <c r="Y651" s="159" t="s">
        <v>55</v>
      </c>
      <c r="Z651" s="171">
        <v>0.3</v>
      </c>
      <c r="AA651" s="377">
        <v>1</v>
      </c>
      <c r="AB651" s="162" t="s">
        <v>1609</v>
      </c>
    </row>
    <row r="652" spans="1:28" s="378" customFormat="1" ht="90">
      <c r="A652" s="160">
        <v>721</v>
      </c>
      <c r="B652" s="159" t="s">
        <v>494</v>
      </c>
      <c r="C652" s="159" t="s">
        <v>4</v>
      </c>
      <c r="D652" s="159" t="s">
        <v>618</v>
      </c>
      <c r="E652" s="159" t="s">
        <v>137</v>
      </c>
      <c r="F652" s="159" t="s">
        <v>168</v>
      </c>
      <c r="G652" s="159" t="s">
        <v>496</v>
      </c>
      <c r="H652" s="159" t="s">
        <v>529</v>
      </c>
      <c r="I652" s="159" t="s">
        <v>549</v>
      </c>
      <c r="J652" s="160" t="s">
        <v>531</v>
      </c>
      <c r="K652" s="160"/>
      <c r="L652" s="30"/>
      <c r="M652" s="30"/>
      <c r="N652" s="30"/>
      <c r="O652" s="170"/>
      <c r="P652" s="170"/>
      <c r="Q652" s="170"/>
      <c r="R652" s="159" t="s">
        <v>671</v>
      </c>
      <c r="S652" s="159" t="s">
        <v>684</v>
      </c>
      <c r="T652" s="159"/>
      <c r="U652" s="172"/>
      <c r="V652" s="172"/>
      <c r="W652" s="159"/>
      <c r="X652" s="159"/>
      <c r="Y652" s="159"/>
      <c r="Z652" s="173"/>
      <c r="AA652" s="173"/>
      <c r="AB652" s="173"/>
    </row>
    <row r="653" spans="1:28" s="378" customFormat="1" ht="90">
      <c r="A653" s="160">
        <v>743</v>
      </c>
      <c r="B653" s="159" t="s">
        <v>494</v>
      </c>
      <c r="C653" s="159" t="s">
        <v>4</v>
      </c>
      <c r="D653" s="159" t="s">
        <v>618</v>
      </c>
      <c r="E653" s="159" t="s">
        <v>137</v>
      </c>
      <c r="F653" s="159" t="s">
        <v>168</v>
      </c>
      <c r="G653" s="159" t="s">
        <v>496</v>
      </c>
      <c r="H653" s="159" t="s">
        <v>529</v>
      </c>
      <c r="I653" s="159" t="s">
        <v>596</v>
      </c>
      <c r="J653" s="160" t="s">
        <v>531</v>
      </c>
      <c r="K653" s="160"/>
      <c r="L653" s="30"/>
      <c r="M653" s="30"/>
      <c r="N653" s="30"/>
      <c r="O653" s="170"/>
      <c r="P653" s="170"/>
      <c r="Q653" s="170"/>
      <c r="R653" s="159" t="s">
        <v>671</v>
      </c>
      <c r="S653" s="159" t="s">
        <v>684</v>
      </c>
      <c r="T653" s="159"/>
      <c r="U653" s="172"/>
      <c r="V653" s="172"/>
      <c r="W653" s="159"/>
      <c r="X653" s="159"/>
      <c r="Y653" s="159"/>
      <c r="Z653" s="173"/>
      <c r="AA653" s="173"/>
      <c r="AB653" s="173"/>
    </row>
    <row r="654" spans="1:28" s="378" customFormat="1" ht="177" customHeight="1">
      <c r="A654" s="186">
        <v>744</v>
      </c>
      <c r="B654" s="159" t="s">
        <v>494</v>
      </c>
      <c r="C654" s="159" t="s">
        <v>4</v>
      </c>
      <c r="D654" s="159" t="s">
        <v>618</v>
      </c>
      <c r="E654" s="159" t="s">
        <v>137</v>
      </c>
      <c r="F654" s="159" t="s">
        <v>168</v>
      </c>
      <c r="G654" s="159" t="s">
        <v>496</v>
      </c>
      <c r="H654" s="159" t="s">
        <v>529</v>
      </c>
      <c r="I654" s="159" t="s">
        <v>596</v>
      </c>
      <c r="J654" s="160" t="s">
        <v>531</v>
      </c>
      <c r="K654" s="160"/>
      <c r="L654" s="30"/>
      <c r="M654" s="30"/>
      <c r="N654" s="30"/>
      <c r="O654" s="170"/>
      <c r="P654" s="170"/>
      <c r="Q654" s="170"/>
      <c r="R654" s="159" t="s">
        <v>671</v>
      </c>
      <c r="S654" s="166" t="s">
        <v>688</v>
      </c>
      <c r="T654" s="159" t="s">
        <v>689</v>
      </c>
      <c r="U654" s="172">
        <v>0</v>
      </c>
      <c r="V654" s="167">
        <v>0.2</v>
      </c>
      <c r="W654" s="159" t="s">
        <v>538</v>
      </c>
      <c r="X654" s="159" t="s">
        <v>690</v>
      </c>
      <c r="Y654" s="159" t="s">
        <v>188</v>
      </c>
      <c r="Z654" s="180">
        <v>0.2</v>
      </c>
      <c r="AA654" s="417">
        <v>1</v>
      </c>
      <c r="AB654" s="162" t="s">
        <v>1610</v>
      </c>
    </row>
    <row r="655" spans="1:28" s="378" customFormat="1" ht="90">
      <c r="A655" s="160">
        <v>745</v>
      </c>
      <c r="B655" s="159" t="s">
        <v>494</v>
      </c>
      <c r="C655" s="159" t="s">
        <v>4</v>
      </c>
      <c r="D655" s="159" t="s">
        <v>618</v>
      </c>
      <c r="E655" s="159" t="s">
        <v>137</v>
      </c>
      <c r="F655" s="159" t="s">
        <v>168</v>
      </c>
      <c r="G655" s="159" t="s">
        <v>496</v>
      </c>
      <c r="H655" s="159" t="s">
        <v>529</v>
      </c>
      <c r="I655" s="159" t="s">
        <v>596</v>
      </c>
      <c r="J655" s="160" t="s">
        <v>531</v>
      </c>
      <c r="K655" s="160"/>
      <c r="L655" s="30"/>
      <c r="M655" s="30"/>
      <c r="N655" s="30"/>
      <c r="O655" s="170"/>
      <c r="P655" s="170"/>
      <c r="Q655" s="170"/>
      <c r="R655" s="159" t="s">
        <v>671</v>
      </c>
      <c r="S655" s="159" t="s">
        <v>691</v>
      </c>
      <c r="T655" s="159"/>
      <c r="U655" s="172"/>
      <c r="V655" s="172"/>
      <c r="W655" s="159"/>
      <c r="X655" s="159"/>
      <c r="Y655" s="159"/>
      <c r="Z655" s="173"/>
      <c r="AA655" s="173"/>
      <c r="AB655" s="173"/>
    </row>
    <row r="656" spans="1:28" s="378" customFormat="1" ht="90">
      <c r="A656" s="160">
        <v>746</v>
      </c>
      <c r="B656" s="159" t="s">
        <v>494</v>
      </c>
      <c r="C656" s="159" t="s">
        <v>4</v>
      </c>
      <c r="D656" s="159" t="s">
        <v>618</v>
      </c>
      <c r="E656" s="159" t="s">
        <v>137</v>
      </c>
      <c r="F656" s="159" t="s">
        <v>168</v>
      </c>
      <c r="G656" s="159" t="s">
        <v>496</v>
      </c>
      <c r="H656" s="159" t="s">
        <v>529</v>
      </c>
      <c r="I656" s="159" t="s">
        <v>596</v>
      </c>
      <c r="J656" s="160" t="s">
        <v>531</v>
      </c>
      <c r="K656" s="160"/>
      <c r="L656" s="30"/>
      <c r="M656" s="30"/>
      <c r="N656" s="30"/>
      <c r="O656" s="170"/>
      <c r="P656" s="170"/>
      <c r="Q656" s="170"/>
      <c r="R656" s="159" t="s">
        <v>671</v>
      </c>
      <c r="S656" s="159" t="s">
        <v>691</v>
      </c>
      <c r="T656" s="159"/>
      <c r="U656" s="172"/>
      <c r="V656" s="172"/>
      <c r="W656" s="159"/>
      <c r="X656" s="159"/>
      <c r="Y656" s="159"/>
      <c r="Z656" s="173"/>
      <c r="AA656" s="173"/>
      <c r="AB656" s="173"/>
    </row>
    <row r="657" spans="1:28" s="378" customFormat="1" ht="90">
      <c r="A657" s="160">
        <v>747</v>
      </c>
      <c r="B657" s="159" t="s">
        <v>494</v>
      </c>
      <c r="C657" s="159" t="s">
        <v>4</v>
      </c>
      <c r="D657" s="159" t="s">
        <v>618</v>
      </c>
      <c r="E657" s="159" t="s">
        <v>137</v>
      </c>
      <c r="F657" s="159" t="s">
        <v>168</v>
      </c>
      <c r="G657" s="159" t="s">
        <v>496</v>
      </c>
      <c r="H657" s="159" t="s">
        <v>529</v>
      </c>
      <c r="I657" s="159" t="s">
        <v>549</v>
      </c>
      <c r="J657" s="160" t="s">
        <v>531</v>
      </c>
      <c r="K657" s="160"/>
      <c r="L657" s="30"/>
      <c r="M657" s="30"/>
      <c r="N657" s="30"/>
      <c r="O657" s="170"/>
      <c r="P657" s="170"/>
      <c r="Q657" s="170"/>
      <c r="R657" s="159" t="s">
        <v>671</v>
      </c>
      <c r="S657" s="159" t="s">
        <v>691</v>
      </c>
      <c r="T657" s="159"/>
      <c r="U657" s="172"/>
      <c r="V657" s="172"/>
      <c r="W657" s="159"/>
      <c r="X657" s="159"/>
      <c r="Y657" s="159"/>
      <c r="Z657" s="173"/>
      <c r="AA657" s="173"/>
      <c r="AB657" s="173"/>
    </row>
    <row r="658" spans="1:28" s="378" customFormat="1" ht="90">
      <c r="A658" s="160">
        <v>748</v>
      </c>
      <c r="B658" s="159" t="s">
        <v>494</v>
      </c>
      <c r="C658" s="159" t="s">
        <v>4</v>
      </c>
      <c r="D658" s="159" t="s">
        <v>618</v>
      </c>
      <c r="E658" s="159" t="s">
        <v>137</v>
      </c>
      <c r="F658" s="159" t="s">
        <v>168</v>
      </c>
      <c r="G658" s="159" t="s">
        <v>496</v>
      </c>
      <c r="H658" s="159" t="s">
        <v>529</v>
      </c>
      <c r="I658" s="159" t="s">
        <v>549</v>
      </c>
      <c r="J658" s="160" t="s">
        <v>531</v>
      </c>
      <c r="K658" s="160"/>
      <c r="L658" s="30"/>
      <c r="M658" s="30"/>
      <c r="N658" s="30"/>
      <c r="O658" s="170"/>
      <c r="P658" s="170"/>
      <c r="Q658" s="170"/>
      <c r="R658" s="159" t="s">
        <v>671</v>
      </c>
      <c r="S658" s="159" t="s">
        <v>691</v>
      </c>
      <c r="T658" s="159"/>
      <c r="U658" s="172"/>
      <c r="V658" s="172"/>
      <c r="W658" s="159"/>
      <c r="X658" s="159"/>
      <c r="Y658" s="159"/>
      <c r="Z658" s="173"/>
      <c r="AA658" s="173"/>
      <c r="AB658" s="173"/>
    </row>
    <row r="659" spans="1:28" s="378" customFormat="1" ht="90">
      <c r="A659" s="160">
        <v>749</v>
      </c>
      <c r="B659" s="159" t="s">
        <v>494</v>
      </c>
      <c r="C659" s="159" t="s">
        <v>4</v>
      </c>
      <c r="D659" s="159" t="s">
        <v>618</v>
      </c>
      <c r="E659" s="159" t="s">
        <v>137</v>
      </c>
      <c r="F659" s="159" t="s">
        <v>168</v>
      </c>
      <c r="G659" s="159" t="s">
        <v>496</v>
      </c>
      <c r="H659" s="159" t="s">
        <v>529</v>
      </c>
      <c r="I659" s="159" t="s">
        <v>549</v>
      </c>
      <c r="J659" s="160" t="s">
        <v>531</v>
      </c>
      <c r="K659" s="160"/>
      <c r="L659" s="30"/>
      <c r="M659" s="30"/>
      <c r="N659" s="30"/>
      <c r="O659" s="170"/>
      <c r="P659" s="170"/>
      <c r="Q659" s="170"/>
      <c r="R659" s="159" t="s">
        <v>671</v>
      </c>
      <c r="S659" s="159" t="s">
        <v>691</v>
      </c>
      <c r="T659" s="159"/>
      <c r="U659" s="172"/>
      <c r="V659" s="172"/>
      <c r="W659" s="159"/>
      <c r="X659" s="159"/>
      <c r="Y659" s="159"/>
      <c r="Z659" s="173"/>
      <c r="AA659" s="173"/>
      <c r="AB659" s="173"/>
    </row>
    <row r="660" spans="1:28" s="378" customFormat="1" ht="90">
      <c r="A660" s="160">
        <v>750</v>
      </c>
      <c r="B660" s="159" t="s">
        <v>494</v>
      </c>
      <c r="C660" s="159" t="s">
        <v>4</v>
      </c>
      <c r="D660" s="159" t="s">
        <v>618</v>
      </c>
      <c r="E660" s="159" t="s">
        <v>137</v>
      </c>
      <c r="F660" s="159" t="s">
        <v>168</v>
      </c>
      <c r="G660" s="159" t="s">
        <v>496</v>
      </c>
      <c r="H660" s="159" t="s">
        <v>529</v>
      </c>
      <c r="I660" s="159" t="s">
        <v>549</v>
      </c>
      <c r="J660" s="160" t="s">
        <v>531</v>
      </c>
      <c r="K660" s="160"/>
      <c r="L660" s="30"/>
      <c r="M660" s="30"/>
      <c r="N660" s="30"/>
      <c r="O660" s="170"/>
      <c r="P660" s="170"/>
      <c r="Q660" s="170"/>
      <c r="R660" s="159" t="s">
        <v>671</v>
      </c>
      <c r="S660" s="159" t="s">
        <v>691</v>
      </c>
      <c r="T660" s="159"/>
      <c r="U660" s="172"/>
      <c r="V660" s="172"/>
      <c r="W660" s="159"/>
      <c r="X660" s="159"/>
      <c r="Y660" s="159"/>
      <c r="Z660" s="173"/>
      <c r="AA660" s="173"/>
      <c r="AB660" s="173"/>
    </row>
    <row r="661" spans="1:28" s="378" customFormat="1" ht="90">
      <c r="A661" s="160">
        <v>751</v>
      </c>
      <c r="B661" s="159" t="s">
        <v>494</v>
      </c>
      <c r="C661" s="159" t="s">
        <v>4</v>
      </c>
      <c r="D661" s="159" t="s">
        <v>618</v>
      </c>
      <c r="E661" s="159" t="s">
        <v>137</v>
      </c>
      <c r="F661" s="159" t="s">
        <v>168</v>
      </c>
      <c r="G661" s="159" t="s">
        <v>496</v>
      </c>
      <c r="H661" s="159" t="s">
        <v>529</v>
      </c>
      <c r="I661" s="159" t="s">
        <v>549</v>
      </c>
      <c r="J661" s="160" t="s">
        <v>531</v>
      </c>
      <c r="K661" s="160"/>
      <c r="L661" s="30"/>
      <c r="M661" s="30"/>
      <c r="N661" s="30"/>
      <c r="O661" s="170"/>
      <c r="P661" s="170"/>
      <c r="Q661" s="170"/>
      <c r="R661" s="159" t="s">
        <v>671</v>
      </c>
      <c r="S661" s="159" t="s">
        <v>691</v>
      </c>
      <c r="T661" s="159"/>
      <c r="U661" s="172"/>
      <c r="V661" s="172"/>
      <c r="W661" s="159"/>
      <c r="X661" s="159"/>
      <c r="Y661" s="159"/>
      <c r="Z661" s="173"/>
      <c r="AA661" s="173"/>
      <c r="AB661" s="173"/>
    </row>
    <row r="662" spans="1:28" s="378" customFormat="1" ht="90">
      <c r="A662" s="160">
        <v>752</v>
      </c>
      <c r="B662" s="159" t="s">
        <v>494</v>
      </c>
      <c r="C662" s="159" t="s">
        <v>4</v>
      </c>
      <c r="D662" s="159" t="s">
        <v>618</v>
      </c>
      <c r="E662" s="159" t="s">
        <v>137</v>
      </c>
      <c r="F662" s="159" t="s">
        <v>168</v>
      </c>
      <c r="G662" s="159" t="s">
        <v>496</v>
      </c>
      <c r="H662" s="159" t="s">
        <v>529</v>
      </c>
      <c r="I662" s="159" t="s">
        <v>549</v>
      </c>
      <c r="J662" s="160" t="s">
        <v>531</v>
      </c>
      <c r="K662" s="160"/>
      <c r="L662" s="30"/>
      <c r="M662" s="30"/>
      <c r="N662" s="30"/>
      <c r="O662" s="170"/>
      <c r="P662" s="170"/>
      <c r="Q662" s="170"/>
      <c r="R662" s="159" t="s">
        <v>671</v>
      </c>
      <c r="S662" s="159" t="s">
        <v>691</v>
      </c>
      <c r="T662" s="159"/>
      <c r="U662" s="172"/>
      <c r="V662" s="172"/>
      <c r="W662" s="159"/>
      <c r="X662" s="159"/>
      <c r="Y662" s="159"/>
      <c r="Z662" s="173"/>
      <c r="AA662" s="173"/>
      <c r="AB662" s="173"/>
    </row>
    <row r="663" spans="1:28" s="378" customFormat="1" ht="90">
      <c r="A663" s="160">
        <v>753</v>
      </c>
      <c r="B663" s="159" t="s">
        <v>494</v>
      </c>
      <c r="C663" s="159" t="s">
        <v>4</v>
      </c>
      <c r="D663" s="159" t="s">
        <v>618</v>
      </c>
      <c r="E663" s="159" t="s">
        <v>137</v>
      </c>
      <c r="F663" s="159" t="s">
        <v>168</v>
      </c>
      <c r="G663" s="159" t="s">
        <v>496</v>
      </c>
      <c r="H663" s="159" t="s">
        <v>529</v>
      </c>
      <c r="I663" s="159" t="s">
        <v>549</v>
      </c>
      <c r="J663" s="160" t="s">
        <v>531</v>
      </c>
      <c r="K663" s="160"/>
      <c r="L663" s="30"/>
      <c r="M663" s="30"/>
      <c r="N663" s="30"/>
      <c r="O663" s="170"/>
      <c r="P663" s="170"/>
      <c r="Q663" s="170"/>
      <c r="R663" s="159" t="s">
        <v>671</v>
      </c>
      <c r="S663" s="159" t="s">
        <v>691</v>
      </c>
      <c r="T663" s="159"/>
      <c r="U663" s="172"/>
      <c r="V663" s="172"/>
      <c r="W663" s="159"/>
      <c r="X663" s="159"/>
      <c r="Y663" s="159"/>
      <c r="Z663" s="173"/>
      <c r="AA663" s="173"/>
      <c r="AB663" s="173"/>
    </row>
    <row r="664" spans="1:28" s="378" customFormat="1" ht="90">
      <c r="A664" s="160">
        <v>754</v>
      </c>
      <c r="B664" s="159" t="s">
        <v>494</v>
      </c>
      <c r="C664" s="159" t="s">
        <v>4</v>
      </c>
      <c r="D664" s="159" t="s">
        <v>618</v>
      </c>
      <c r="E664" s="159" t="s">
        <v>137</v>
      </c>
      <c r="F664" s="159" t="s">
        <v>168</v>
      </c>
      <c r="G664" s="159" t="s">
        <v>496</v>
      </c>
      <c r="H664" s="159" t="s">
        <v>529</v>
      </c>
      <c r="I664" s="159" t="s">
        <v>549</v>
      </c>
      <c r="J664" s="160" t="s">
        <v>531</v>
      </c>
      <c r="K664" s="160"/>
      <c r="L664" s="30"/>
      <c r="M664" s="30"/>
      <c r="N664" s="30"/>
      <c r="O664" s="170"/>
      <c r="P664" s="170"/>
      <c r="Q664" s="170"/>
      <c r="R664" s="159" t="s">
        <v>671</v>
      </c>
      <c r="S664" s="159" t="s">
        <v>691</v>
      </c>
      <c r="T664" s="159"/>
      <c r="U664" s="172"/>
      <c r="V664" s="172"/>
      <c r="W664" s="159"/>
      <c r="X664" s="159"/>
      <c r="Y664" s="159"/>
      <c r="Z664" s="173"/>
      <c r="AA664" s="173"/>
      <c r="AB664" s="173"/>
    </row>
    <row r="665" spans="1:28" s="378" customFormat="1" ht="90">
      <c r="A665" s="160">
        <v>755</v>
      </c>
      <c r="B665" s="159" t="s">
        <v>494</v>
      </c>
      <c r="C665" s="159" t="s">
        <v>4</v>
      </c>
      <c r="D665" s="159" t="s">
        <v>618</v>
      </c>
      <c r="E665" s="159" t="s">
        <v>137</v>
      </c>
      <c r="F665" s="159" t="s">
        <v>168</v>
      </c>
      <c r="G665" s="159" t="s">
        <v>496</v>
      </c>
      <c r="H665" s="159" t="s">
        <v>529</v>
      </c>
      <c r="I665" s="159" t="s">
        <v>549</v>
      </c>
      <c r="J665" s="160" t="s">
        <v>531</v>
      </c>
      <c r="K665" s="160"/>
      <c r="L665" s="30"/>
      <c r="M665" s="30"/>
      <c r="N665" s="30"/>
      <c r="O665" s="170"/>
      <c r="P665" s="170"/>
      <c r="Q665" s="170"/>
      <c r="R665" s="159" t="s">
        <v>671</v>
      </c>
      <c r="S665" s="159" t="s">
        <v>691</v>
      </c>
      <c r="T665" s="159"/>
      <c r="U665" s="172"/>
      <c r="V665" s="172"/>
      <c r="W665" s="159"/>
      <c r="X665" s="159"/>
      <c r="Y665" s="159"/>
      <c r="Z665" s="173"/>
      <c r="AA665" s="173"/>
      <c r="AB665" s="173"/>
    </row>
    <row r="666" spans="1:28" s="378" customFormat="1" ht="90">
      <c r="A666" s="160">
        <v>756</v>
      </c>
      <c r="B666" s="159" t="s">
        <v>494</v>
      </c>
      <c r="C666" s="159" t="s">
        <v>4</v>
      </c>
      <c r="D666" s="159" t="s">
        <v>618</v>
      </c>
      <c r="E666" s="159" t="s">
        <v>137</v>
      </c>
      <c r="F666" s="159" t="s">
        <v>168</v>
      </c>
      <c r="G666" s="159" t="s">
        <v>496</v>
      </c>
      <c r="H666" s="159" t="s">
        <v>529</v>
      </c>
      <c r="I666" s="159" t="s">
        <v>549</v>
      </c>
      <c r="J666" s="160" t="s">
        <v>531</v>
      </c>
      <c r="K666" s="160"/>
      <c r="L666" s="30"/>
      <c r="M666" s="30"/>
      <c r="N666" s="30"/>
      <c r="O666" s="170"/>
      <c r="P666" s="170"/>
      <c r="Q666" s="170"/>
      <c r="R666" s="159" t="s">
        <v>671</v>
      </c>
      <c r="S666" s="159" t="s">
        <v>691</v>
      </c>
      <c r="T666" s="159"/>
      <c r="U666" s="172"/>
      <c r="V666" s="172"/>
      <c r="W666" s="159"/>
      <c r="X666" s="159"/>
      <c r="Y666" s="159"/>
      <c r="Z666" s="173"/>
      <c r="AA666" s="173"/>
      <c r="AB666" s="173"/>
    </row>
    <row r="667" spans="1:28" s="378" customFormat="1" ht="90">
      <c r="A667" s="160">
        <v>757</v>
      </c>
      <c r="B667" s="159" t="s">
        <v>494</v>
      </c>
      <c r="C667" s="159" t="s">
        <v>4</v>
      </c>
      <c r="D667" s="159" t="s">
        <v>618</v>
      </c>
      <c r="E667" s="159" t="s">
        <v>137</v>
      </c>
      <c r="F667" s="159" t="s">
        <v>168</v>
      </c>
      <c r="G667" s="159" t="s">
        <v>496</v>
      </c>
      <c r="H667" s="159" t="s">
        <v>529</v>
      </c>
      <c r="I667" s="159" t="s">
        <v>549</v>
      </c>
      <c r="J667" s="160" t="s">
        <v>531</v>
      </c>
      <c r="K667" s="160"/>
      <c r="L667" s="30"/>
      <c r="M667" s="30"/>
      <c r="N667" s="30"/>
      <c r="O667" s="170"/>
      <c r="P667" s="170"/>
      <c r="Q667" s="170"/>
      <c r="R667" s="159" t="s">
        <v>671</v>
      </c>
      <c r="S667" s="159" t="s">
        <v>691</v>
      </c>
      <c r="T667" s="159"/>
      <c r="U667" s="172"/>
      <c r="V667" s="172"/>
      <c r="W667" s="159"/>
      <c r="X667" s="159"/>
      <c r="Y667" s="159"/>
      <c r="Z667" s="173"/>
      <c r="AA667" s="173"/>
      <c r="AB667" s="173"/>
    </row>
    <row r="668" spans="1:28" s="378" customFormat="1" ht="90">
      <c r="A668" s="160">
        <v>758</v>
      </c>
      <c r="B668" s="159" t="s">
        <v>494</v>
      </c>
      <c r="C668" s="159" t="s">
        <v>4</v>
      </c>
      <c r="D668" s="159" t="s">
        <v>618</v>
      </c>
      <c r="E668" s="159" t="s">
        <v>137</v>
      </c>
      <c r="F668" s="159" t="s">
        <v>168</v>
      </c>
      <c r="G668" s="159" t="s">
        <v>496</v>
      </c>
      <c r="H668" s="159" t="s">
        <v>529</v>
      </c>
      <c r="I668" s="159" t="s">
        <v>549</v>
      </c>
      <c r="J668" s="160" t="s">
        <v>531</v>
      </c>
      <c r="K668" s="160"/>
      <c r="L668" s="30"/>
      <c r="M668" s="30"/>
      <c r="N668" s="30"/>
      <c r="O668" s="170"/>
      <c r="P668" s="170"/>
      <c r="Q668" s="170"/>
      <c r="R668" s="159" t="s">
        <v>671</v>
      </c>
      <c r="S668" s="159" t="s">
        <v>691</v>
      </c>
      <c r="T668" s="159"/>
      <c r="U668" s="172"/>
      <c r="V668" s="172"/>
      <c r="W668" s="159"/>
      <c r="X668" s="159"/>
      <c r="Y668" s="159"/>
      <c r="Z668" s="173"/>
      <c r="AA668" s="173"/>
      <c r="AB668" s="173"/>
    </row>
    <row r="669" spans="1:28" s="378" customFormat="1" ht="198" customHeight="1">
      <c r="A669" s="186">
        <v>759</v>
      </c>
      <c r="B669" s="159" t="s">
        <v>494</v>
      </c>
      <c r="C669" s="159" t="s">
        <v>4</v>
      </c>
      <c r="D669" s="159" t="s">
        <v>528</v>
      </c>
      <c r="E669" s="159" t="s">
        <v>137</v>
      </c>
      <c r="F669" s="159" t="s">
        <v>168</v>
      </c>
      <c r="G669" s="159" t="s">
        <v>496</v>
      </c>
      <c r="H669" s="159" t="s">
        <v>529</v>
      </c>
      <c r="I669" s="159" t="s">
        <v>498</v>
      </c>
      <c r="J669" s="160" t="s">
        <v>531</v>
      </c>
      <c r="K669" s="160"/>
      <c r="L669" s="30"/>
      <c r="M669" s="30"/>
      <c r="N669" s="30"/>
      <c r="O669" s="170"/>
      <c r="P669" s="170"/>
      <c r="Q669" s="170"/>
      <c r="R669" s="159" t="s">
        <v>692</v>
      </c>
      <c r="S669" s="166" t="s">
        <v>693</v>
      </c>
      <c r="T669" s="159" t="s">
        <v>694</v>
      </c>
      <c r="U669" s="172">
        <v>0</v>
      </c>
      <c r="V669" s="160">
        <v>1</v>
      </c>
      <c r="W669" s="159" t="s">
        <v>695</v>
      </c>
      <c r="X669" s="159" t="s">
        <v>696</v>
      </c>
      <c r="Y669" s="159" t="s">
        <v>299</v>
      </c>
      <c r="Z669" s="180">
        <v>1</v>
      </c>
      <c r="AA669" s="417">
        <v>1</v>
      </c>
      <c r="AB669" s="162" t="s">
        <v>1611</v>
      </c>
    </row>
    <row r="670" spans="1:28" s="378" customFormat="1" ht="90">
      <c r="A670" s="160">
        <v>760</v>
      </c>
      <c r="B670" s="159" t="s">
        <v>494</v>
      </c>
      <c r="C670" s="159" t="s">
        <v>4</v>
      </c>
      <c r="D670" s="159" t="s">
        <v>528</v>
      </c>
      <c r="E670" s="159" t="s">
        <v>137</v>
      </c>
      <c r="F670" s="159" t="s">
        <v>168</v>
      </c>
      <c r="G670" s="159" t="s">
        <v>496</v>
      </c>
      <c r="H670" s="159" t="s">
        <v>529</v>
      </c>
      <c r="I670" s="159" t="s">
        <v>596</v>
      </c>
      <c r="J670" s="160" t="s">
        <v>531</v>
      </c>
      <c r="K670" s="160"/>
      <c r="L670" s="30"/>
      <c r="M670" s="30"/>
      <c r="N670" s="30"/>
      <c r="O670" s="170"/>
      <c r="P670" s="170"/>
      <c r="Q670" s="170"/>
      <c r="R670" s="159" t="s">
        <v>697</v>
      </c>
      <c r="S670" s="159" t="s">
        <v>693</v>
      </c>
      <c r="T670" s="159"/>
      <c r="U670" s="172"/>
      <c r="V670" s="160"/>
      <c r="W670" s="159"/>
      <c r="X670" s="159"/>
      <c r="Y670" s="159"/>
      <c r="Z670" s="173"/>
      <c r="AA670" s="173"/>
      <c r="AB670" s="173"/>
    </row>
    <row r="671" spans="1:28" s="378" customFormat="1" ht="90">
      <c r="A671" s="160">
        <v>761</v>
      </c>
      <c r="B671" s="159" t="s">
        <v>494</v>
      </c>
      <c r="C671" s="159" t="s">
        <v>4</v>
      </c>
      <c r="D671" s="159" t="s">
        <v>528</v>
      </c>
      <c r="E671" s="159" t="s">
        <v>137</v>
      </c>
      <c r="F671" s="159" t="s">
        <v>168</v>
      </c>
      <c r="G671" s="159" t="s">
        <v>496</v>
      </c>
      <c r="H671" s="159" t="s">
        <v>529</v>
      </c>
      <c r="I671" s="159" t="s">
        <v>549</v>
      </c>
      <c r="J671" s="160" t="s">
        <v>531</v>
      </c>
      <c r="K671" s="160"/>
      <c r="L671" s="30"/>
      <c r="M671" s="30"/>
      <c r="N671" s="30"/>
      <c r="O671" s="170"/>
      <c r="P671" s="170"/>
      <c r="Q671" s="170"/>
      <c r="R671" s="159" t="s">
        <v>697</v>
      </c>
      <c r="S671" s="159" t="s">
        <v>693</v>
      </c>
      <c r="T671" s="159"/>
      <c r="U671" s="172"/>
      <c r="V671" s="172"/>
      <c r="W671" s="159"/>
      <c r="X671" s="159"/>
      <c r="Y671" s="159"/>
      <c r="Z671" s="173"/>
      <c r="AA671" s="173"/>
      <c r="AB671" s="173"/>
    </row>
    <row r="672" spans="1:28" s="378" customFormat="1" ht="90">
      <c r="A672" s="160">
        <v>762</v>
      </c>
      <c r="B672" s="159" t="s">
        <v>494</v>
      </c>
      <c r="C672" s="159" t="s">
        <v>4</v>
      </c>
      <c r="D672" s="159" t="s">
        <v>528</v>
      </c>
      <c r="E672" s="159" t="s">
        <v>137</v>
      </c>
      <c r="F672" s="159" t="s">
        <v>168</v>
      </c>
      <c r="G672" s="159" t="s">
        <v>496</v>
      </c>
      <c r="H672" s="159" t="s">
        <v>529</v>
      </c>
      <c r="I672" s="159" t="s">
        <v>596</v>
      </c>
      <c r="J672" s="160" t="s">
        <v>531</v>
      </c>
      <c r="K672" s="160"/>
      <c r="L672" s="30"/>
      <c r="M672" s="30"/>
      <c r="N672" s="30"/>
      <c r="O672" s="170"/>
      <c r="P672" s="170"/>
      <c r="Q672" s="170"/>
      <c r="R672" s="159" t="s">
        <v>697</v>
      </c>
      <c r="S672" s="159" t="s">
        <v>693</v>
      </c>
      <c r="T672" s="159"/>
      <c r="U672" s="172"/>
      <c r="V672" s="172"/>
      <c r="W672" s="159"/>
      <c r="X672" s="159"/>
      <c r="Y672" s="159"/>
      <c r="Z672" s="173"/>
      <c r="AA672" s="173"/>
      <c r="AB672" s="173"/>
    </row>
    <row r="673" spans="1:28" s="378" customFormat="1" ht="90">
      <c r="A673" s="160">
        <v>763</v>
      </c>
      <c r="B673" s="159" t="s">
        <v>494</v>
      </c>
      <c r="C673" s="159" t="s">
        <v>4</v>
      </c>
      <c r="D673" s="159" t="s">
        <v>528</v>
      </c>
      <c r="E673" s="159" t="s">
        <v>137</v>
      </c>
      <c r="F673" s="159" t="s">
        <v>168</v>
      </c>
      <c r="G673" s="159" t="s">
        <v>496</v>
      </c>
      <c r="H673" s="159" t="s">
        <v>529</v>
      </c>
      <c r="I673" s="159" t="s">
        <v>498</v>
      </c>
      <c r="J673" s="160" t="s">
        <v>531</v>
      </c>
      <c r="K673" s="160"/>
      <c r="L673" s="30"/>
      <c r="M673" s="30"/>
      <c r="N673" s="30"/>
      <c r="O673" s="170"/>
      <c r="P673" s="170"/>
      <c r="Q673" s="170"/>
      <c r="R673" s="159" t="s">
        <v>692</v>
      </c>
      <c r="S673" s="159" t="s">
        <v>693</v>
      </c>
      <c r="T673" s="159"/>
      <c r="U673" s="172"/>
      <c r="V673" s="172"/>
      <c r="W673" s="159"/>
      <c r="X673" s="159"/>
      <c r="Y673" s="159"/>
      <c r="Z673" s="173"/>
      <c r="AA673" s="173"/>
      <c r="AB673" s="173"/>
    </row>
    <row r="674" spans="1:28" s="378" customFormat="1" ht="90">
      <c r="A674" s="160">
        <v>764</v>
      </c>
      <c r="B674" s="159" t="s">
        <v>494</v>
      </c>
      <c r="C674" s="159" t="s">
        <v>4</v>
      </c>
      <c r="D674" s="159" t="s">
        <v>528</v>
      </c>
      <c r="E674" s="159" t="s">
        <v>137</v>
      </c>
      <c r="F674" s="159" t="s">
        <v>168</v>
      </c>
      <c r="G674" s="159" t="s">
        <v>496</v>
      </c>
      <c r="H674" s="159" t="s">
        <v>529</v>
      </c>
      <c r="I674" s="159" t="s">
        <v>498</v>
      </c>
      <c r="J674" s="160" t="s">
        <v>531</v>
      </c>
      <c r="K674" s="160"/>
      <c r="L674" s="30"/>
      <c r="M674" s="30"/>
      <c r="N674" s="30"/>
      <c r="O674" s="170"/>
      <c r="P674" s="170"/>
      <c r="Q674" s="170"/>
      <c r="R674" s="159" t="s">
        <v>692</v>
      </c>
      <c r="S674" s="159" t="s">
        <v>693</v>
      </c>
      <c r="T674" s="159"/>
      <c r="U674" s="172"/>
      <c r="V674" s="172"/>
      <c r="W674" s="159"/>
      <c r="X674" s="159"/>
      <c r="Y674" s="159"/>
      <c r="Z674" s="173"/>
      <c r="AA674" s="173"/>
      <c r="AB674" s="173"/>
    </row>
    <row r="675" spans="1:28" s="378" customFormat="1" ht="90">
      <c r="A675" s="160">
        <v>764</v>
      </c>
      <c r="B675" s="159" t="s">
        <v>494</v>
      </c>
      <c r="C675" s="159" t="s">
        <v>4</v>
      </c>
      <c r="D675" s="159" t="s">
        <v>528</v>
      </c>
      <c r="E675" s="159" t="s">
        <v>137</v>
      </c>
      <c r="F675" s="159" t="s">
        <v>168</v>
      </c>
      <c r="G675" s="159" t="s">
        <v>496</v>
      </c>
      <c r="H675" s="159" t="s">
        <v>529</v>
      </c>
      <c r="I675" s="159" t="s">
        <v>498</v>
      </c>
      <c r="J675" s="160" t="s">
        <v>531</v>
      </c>
      <c r="K675" s="160"/>
      <c r="L675" s="30"/>
      <c r="M675" s="30"/>
      <c r="N675" s="30"/>
      <c r="O675" s="170"/>
      <c r="P675" s="170"/>
      <c r="Q675" s="170"/>
      <c r="R675" s="159" t="s">
        <v>692</v>
      </c>
      <c r="S675" s="159" t="s">
        <v>693</v>
      </c>
      <c r="T675" s="159"/>
      <c r="U675" s="172"/>
      <c r="V675" s="172"/>
      <c r="W675" s="159"/>
      <c r="X675" s="159"/>
      <c r="Y675" s="159"/>
      <c r="Z675" s="173"/>
      <c r="AA675" s="173"/>
      <c r="AB675" s="173"/>
    </row>
    <row r="676" spans="1:28" s="378" customFormat="1" ht="90">
      <c r="A676" s="160">
        <v>764</v>
      </c>
      <c r="B676" s="159" t="s">
        <v>494</v>
      </c>
      <c r="C676" s="159" t="s">
        <v>4</v>
      </c>
      <c r="D676" s="159" t="s">
        <v>528</v>
      </c>
      <c r="E676" s="159" t="s">
        <v>137</v>
      </c>
      <c r="F676" s="159" t="s">
        <v>168</v>
      </c>
      <c r="G676" s="159" t="s">
        <v>496</v>
      </c>
      <c r="H676" s="159" t="s">
        <v>529</v>
      </c>
      <c r="I676" s="159" t="s">
        <v>498</v>
      </c>
      <c r="J676" s="160" t="s">
        <v>531</v>
      </c>
      <c r="K676" s="160"/>
      <c r="L676" s="30"/>
      <c r="M676" s="30"/>
      <c r="N676" s="30"/>
      <c r="O676" s="170"/>
      <c r="P676" s="170"/>
      <c r="Q676" s="170"/>
      <c r="R676" s="159" t="s">
        <v>692</v>
      </c>
      <c r="S676" s="159" t="s">
        <v>693</v>
      </c>
      <c r="T676" s="159"/>
      <c r="U676" s="172"/>
      <c r="V676" s="172"/>
      <c r="W676" s="159"/>
      <c r="X676" s="159"/>
      <c r="Y676" s="159"/>
      <c r="Z676" s="173"/>
      <c r="AA676" s="173"/>
      <c r="AB676" s="173"/>
    </row>
    <row r="677" spans="1:28" s="378" customFormat="1" ht="90">
      <c r="A677" s="160">
        <v>765</v>
      </c>
      <c r="B677" s="159" t="s">
        <v>494</v>
      </c>
      <c r="C677" s="159" t="s">
        <v>4</v>
      </c>
      <c r="D677" s="159" t="s">
        <v>528</v>
      </c>
      <c r="E677" s="159" t="s">
        <v>137</v>
      </c>
      <c r="F677" s="159" t="s">
        <v>168</v>
      </c>
      <c r="G677" s="159" t="s">
        <v>496</v>
      </c>
      <c r="H677" s="159" t="s">
        <v>529</v>
      </c>
      <c r="I677" s="159" t="s">
        <v>498</v>
      </c>
      <c r="J677" s="160" t="s">
        <v>531</v>
      </c>
      <c r="K677" s="160"/>
      <c r="L677" s="30"/>
      <c r="M677" s="30"/>
      <c r="N677" s="30"/>
      <c r="O677" s="170"/>
      <c r="P677" s="170"/>
      <c r="Q677" s="170"/>
      <c r="R677" s="159" t="s">
        <v>692</v>
      </c>
      <c r="S677" s="159" t="s">
        <v>693</v>
      </c>
      <c r="T677" s="159"/>
      <c r="U677" s="172"/>
      <c r="V677" s="172"/>
      <c r="W677" s="159"/>
      <c r="X677" s="159"/>
      <c r="Y677" s="159"/>
      <c r="Z677" s="173"/>
      <c r="AA677" s="173"/>
      <c r="AB677" s="173"/>
    </row>
    <row r="678" spans="1:28" s="378" customFormat="1" ht="90">
      <c r="A678" s="160">
        <v>766</v>
      </c>
      <c r="B678" s="159" t="s">
        <v>494</v>
      </c>
      <c r="C678" s="159" t="s">
        <v>4</v>
      </c>
      <c r="D678" s="159" t="s">
        <v>528</v>
      </c>
      <c r="E678" s="159" t="s">
        <v>137</v>
      </c>
      <c r="F678" s="159" t="s">
        <v>168</v>
      </c>
      <c r="G678" s="159" t="s">
        <v>496</v>
      </c>
      <c r="H678" s="159" t="s">
        <v>529</v>
      </c>
      <c r="I678" s="159" t="s">
        <v>498</v>
      </c>
      <c r="J678" s="160" t="s">
        <v>531</v>
      </c>
      <c r="K678" s="160"/>
      <c r="L678" s="30"/>
      <c r="M678" s="30"/>
      <c r="N678" s="30"/>
      <c r="O678" s="170"/>
      <c r="P678" s="170"/>
      <c r="Q678" s="170"/>
      <c r="R678" s="159" t="s">
        <v>692</v>
      </c>
      <c r="S678" s="159" t="s">
        <v>693</v>
      </c>
      <c r="T678" s="159"/>
      <c r="U678" s="172"/>
      <c r="V678" s="172"/>
      <c r="W678" s="159"/>
      <c r="X678" s="159"/>
      <c r="Y678" s="159"/>
      <c r="Z678" s="173"/>
      <c r="AA678" s="173"/>
      <c r="AB678" s="173"/>
    </row>
    <row r="679" spans="1:28" s="378" customFormat="1" ht="163.5" customHeight="1">
      <c r="A679" s="186">
        <v>767</v>
      </c>
      <c r="B679" s="159" t="s">
        <v>494</v>
      </c>
      <c r="C679" s="159" t="s">
        <v>4</v>
      </c>
      <c r="D679" s="159" t="s">
        <v>495</v>
      </c>
      <c r="E679" s="159" t="s">
        <v>137</v>
      </c>
      <c r="F679" s="159" t="s">
        <v>168</v>
      </c>
      <c r="G679" s="159" t="s">
        <v>496</v>
      </c>
      <c r="H679" s="159" t="s">
        <v>529</v>
      </c>
      <c r="I679" s="159" t="s">
        <v>549</v>
      </c>
      <c r="J679" s="160" t="s">
        <v>531</v>
      </c>
      <c r="K679" s="160"/>
      <c r="L679" s="30"/>
      <c r="M679" s="30"/>
      <c r="N679" s="30"/>
      <c r="O679" s="170"/>
      <c r="P679" s="170"/>
      <c r="Q679" s="170"/>
      <c r="R679" s="159" t="s">
        <v>495</v>
      </c>
      <c r="S679" s="166" t="s">
        <v>698</v>
      </c>
      <c r="T679" s="159" t="s">
        <v>699</v>
      </c>
      <c r="U679" s="172">
        <v>0</v>
      </c>
      <c r="V679" s="172">
        <v>8000</v>
      </c>
      <c r="W679" s="159" t="s">
        <v>700</v>
      </c>
      <c r="X679" s="159" t="s">
        <v>701</v>
      </c>
      <c r="Y679" s="159" t="s">
        <v>55</v>
      </c>
      <c r="Z679" s="171">
        <v>6465</v>
      </c>
      <c r="AA679" s="377">
        <v>0.80812499999999998</v>
      </c>
      <c r="AB679" s="162" t="s">
        <v>1612</v>
      </c>
    </row>
    <row r="680" spans="1:28" s="378" customFormat="1" ht="90">
      <c r="A680" s="160">
        <v>768</v>
      </c>
      <c r="B680" s="159" t="s">
        <v>494</v>
      </c>
      <c r="C680" s="159" t="s">
        <v>4</v>
      </c>
      <c r="D680" s="159" t="s">
        <v>495</v>
      </c>
      <c r="E680" s="159" t="s">
        <v>137</v>
      </c>
      <c r="F680" s="159" t="s">
        <v>168</v>
      </c>
      <c r="G680" s="159" t="s">
        <v>496</v>
      </c>
      <c r="H680" s="159" t="s">
        <v>529</v>
      </c>
      <c r="I680" s="159" t="s">
        <v>596</v>
      </c>
      <c r="J680" s="160" t="s">
        <v>531</v>
      </c>
      <c r="K680" s="160"/>
      <c r="L680" s="30"/>
      <c r="M680" s="30"/>
      <c r="N680" s="30"/>
      <c r="O680" s="170"/>
      <c r="P680" s="170"/>
      <c r="Q680" s="170"/>
      <c r="R680" s="159" t="s">
        <v>702</v>
      </c>
      <c r="S680" s="159" t="s">
        <v>698</v>
      </c>
      <c r="T680" s="159"/>
      <c r="U680" s="172"/>
      <c r="V680" s="172"/>
      <c r="W680" s="159"/>
      <c r="X680" s="159"/>
      <c r="Y680" s="159"/>
      <c r="Z680" s="173"/>
      <c r="AA680" s="173"/>
      <c r="AB680" s="173"/>
    </row>
    <row r="681" spans="1:28" s="378" customFormat="1" ht="90">
      <c r="A681" s="160">
        <v>769</v>
      </c>
      <c r="B681" s="159" t="s">
        <v>494</v>
      </c>
      <c r="C681" s="159" t="s">
        <v>4</v>
      </c>
      <c r="D681" s="159" t="s">
        <v>495</v>
      </c>
      <c r="E681" s="159" t="s">
        <v>137</v>
      </c>
      <c r="F681" s="159" t="s">
        <v>168</v>
      </c>
      <c r="G681" s="159" t="s">
        <v>496</v>
      </c>
      <c r="H681" s="159" t="s">
        <v>529</v>
      </c>
      <c r="I681" s="159" t="s">
        <v>596</v>
      </c>
      <c r="J681" s="160" t="s">
        <v>531</v>
      </c>
      <c r="K681" s="160"/>
      <c r="L681" s="30"/>
      <c r="M681" s="30"/>
      <c r="N681" s="30"/>
      <c r="O681" s="170"/>
      <c r="P681" s="170"/>
      <c r="Q681" s="170"/>
      <c r="R681" s="159" t="s">
        <v>702</v>
      </c>
      <c r="S681" s="159" t="s">
        <v>698</v>
      </c>
      <c r="T681" s="159"/>
      <c r="U681" s="172"/>
      <c r="V681" s="172"/>
      <c r="W681" s="159"/>
      <c r="X681" s="159"/>
      <c r="Y681" s="159"/>
      <c r="Z681" s="173"/>
      <c r="AA681" s="173"/>
      <c r="AB681" s="173"/>
    </row>
    <row r="682" spans="1:28" s="378" customFormat="1" ht="90">
      <c r="A682" s="160">
        <v>770</v>
      </c>
      <c r="B682" s="159" t="s">
        <v>494</v>
      </c>
      <c r="C682" s="159" t="s">
        <v>4</v>
      </c>
      <c r="D682" s="159" t="s">
        <v>495</v>
      </c>
      <c r="E682" s="159" t="s">
        <v>137</v>
      </c>
      <c r="F682" s="159" t="s">
        <v>168</v>
      </c>
      <c r="G682" s="159" t="s">
        <v>496</v>
      </c>
      <c r="H682" s="159" t="s">
        <v>529</v>
      </c>
      <c r="I682" s="159" t="s">
        <v>596</v>
      </c>
      <c r="J682" s="160" t="s">
        <v>531</v>
      </c>
      <c r="K682" s="160"/>
      <c r="L682" s="30"/>
      <c r="M682" s="30"/>
      <c r="N682" s="30"/>
      <c r="O682" s="170"/>
      <c r="P682" s="170"/>
      <c r="Q682" s="170"/>
      <c r="R682" s="159" t="s">
        <v>702</v>
      </c>
      <c r="S682" s="159" t="s">
        <v>698</v>
      </c>
      <c r="T682" s="159"/>
      <c r="U682" s="172"/>
      <c r="V682" s="172"/>
      <c r="W682" s="159"/>
      <c r="X682" s="159"/>
      <c r="Y682" s="159"/>
      <c r="Z682" s="173"/>
      <c r="AA682" s="173"/>
      <c r="AB682" s="173"/>
    </row>
    <row r="683" spans="1:28" s="378" customFormat="1" ht="155.25" customHeight="1">
      <c r="A683" s="186">
        <v>771</v>
      </c>
      <c r="B683" s="159" t="s">
        <v>494</v>
      </c>
      <c r="C683" s="159" t="s">
        <v>4</v>
      </c>
      <c r="D683" s="159" t="s">
        <v>495</v>
      </c>
      <c r="E683" s="159" t="s">
        <v>137</v>
      </c>
      <c r="F683" s="159" t="s">
        <v>168</v>
      </c>
      <c r="G683" s="159" t="s">
        <v>496</v>
      </c>
      <c r="H683" s="159" t="s">
        <v>529</v>
      </c>
      <c r="I683" s="159" t="s">
        <v>596</v>
      </c>
      <c r="J683" s="160"/>
      <c r="K683" s="160"/>
      <c r="L683" s="30"/>
      <c r="M683" s="30"/>
      <c r="N683" s="30"/>
      <c r="O683" s="170"/>
      <c r="P683" s="170"/>
      <c r="Q683" s="170"/>
      <c r="R683" s="159" t="s">
        <v>703</v>
      </c>
      <c r="S683" s="166" t="s">
        <v>704</v>
      </c>
      <c r="T683" s="159" t="s">
        <v>705</v>
      </c>
      <c r="U683" s="167">
        <v>0</v>
      </c>
      <c r="V683" s="167">
        <v>1</v>
      </c>
      <c r="W683" s="159" t="s">
        <v>706</v>
      </c>
      <c r="X683" s="159" t="s">
        <v>707</v>
      </c>
      <c r="Y683" s="159" t="s">
        <v>188</v>
      </c>
      <c r="Z683" s="180">
        <v>1</v>
      </c>
      <c r="AA683" s="417">
        <v>1</v>
      </c>
      <c r="AB683" s="162" t="s">
        <v>1613</v>
      </c>
    </row>
    <row r="684" spans="1:28" s="378" customFormat="1" ht="90">
      <c r="A684" s="160">
        <v>772</v>
      </c>
      <c r="B684" s="159" t="s">
        <v>494</v>
      </c>
      <c r="C684" s="159" t="s">
        <v>4</v>
      </c>
      <c r="D684" s="159" t="s">
        <v>495</v>
      </c>
      <c r="E684" s="159" t="s">
        <v>137</v>
      </c>
      <c r="F684" s="159" t="s">
        <v>168</v>
      </c>
      <c r="G684" s="159" t="s">
        <v>496</v>
      </c>
      <c r="H684" s="159" t="s">
        <v>529</v>
      </c>
      <c r="I684" s="159" t="s">
        <v>596</v>
      </c>
      <c r="J684" s="160"/>
      <c r="K684" s="160"/>
      <c r="L684" s="30"/>
      <c r="M684" s="30"/>
      <c r="N684" s="30"/>
      <c r="O684" s="170"/>
      <c r="P684" s="170"/>
      <c r="Q684" s="170"/>
      <c r="R684" s="159" t="s">
        <v>703</v>
      </c>
      <c r="S684" s="159" t="s">
        <v>704</v>
      </c>
      <c r="T684" s="159"/>
      <c r="U684" s="172"/>
      <c r="V684" s="172"/>
      <c r="W684" s="159"/>
      <c r="X684" s="159"/>
      <c r="Y684" s="159"/>
      <c r="Z684" s="173"/>
      <c r="AA684" s="173"/>
      <c r="AB684" s="173"/>
    </row>
    <row r="685" spans="1:28" s="378" customFormat="1" ht="90">
      <c r="A685" s="160">
        <v>773</v>
      </c>
      <c r="B685" s="159" t="s">
        <v>494</v>
      </c>
      <c r="C685" s="159" t="s">
        <v>4</v>
      </c>
      <c r="D685" s="159" t="s">
        <v>495</v>
      </c>
      <c r="E685" s="159" t="s">
        <v>137</v>
      </c>
      <c r="F685" s="159" t="s">
        <v>168</v>
      </c>
      <c r="G685" s="159" t="s">
        <v>496</v>
      </c>
      <c r="H685" s="159" t="s">
        <v>529</v>
      </c>
      <c r="I685" s="159" t="s">
        <v>596</v>
      </c>
      <c r="J685" s="160"/>
      <c r="K685" s="160"/>
      <c r="L685" s="30"/>
      <c r="M685" s="30"/>
      <c r="N685" s="30"/>
      <c r="O685" s="170"/>
      <c r="P685" s="170"/>
      <c r="Q685" s="170"/>
      <c r="R685" s="159" t="s">
        <v>703</v>
      </c>
      <c r="S685" s="159" t="s">
        <v>704</v>
      </c>
      <c r="T685" s="159"/>
      <c r="U685" s="172"/>
      <c r="V685" s="172"/>
      <c r="W685" s="159"/>
      <c r="X685" s="159"/>
      <c r="Y685" s="159"/>
      <c r="Z685" s="173"/>
      <c r="AA685" s="173"/>
      <c r="AB685" s="173"/>
    </row>
    <row r="686" spans="1:28" s="378" customFormat="1" ht="90">
      <c r="A686" s="160">
        <v>774</v>
      </c>
      <c r="B686" s="159" t="s">
        <v>494</v>
      </c>
      <c r="C686" s="159" t="s">
        <v>4</v>
      </c>
      <c r="D686" s="159" t="s">
        <v>495</v>
      </c>
      <c r="E686" s="159" t="s">
        <v>137</v>
      </c>
      <c r="F686" s="159" t="s">
        <v>168</v>
      </c>
      <c r="G686" s="159" t="s">
        <v>496</v>
      </c>
      <c r="H686" s="159" t="s">
        <v>529</v>
      </c>
      <c r="I686" s="159" t="s">
        <v>596</v>
      </c>
      <c r="J686" s="160"/>
      <c r="K686" s="160"/>
      <c r="L686" s="30"/>
      <c r="M686" s="30"/>
      <c r="N686" s="30"/>
      <c r="O686" s="170"/>
      <c r="P686" s="170"/>
      <c r="Q686" s="170"/>
      <c r="R686" s="159" t="s">
        <v>703</v>
      </c>
      <c r="S686" s="159" t="s">
        <v>704</v>
      </c>
      <c r="T686" s="159"/>
      <c r="U686" s="172"/>
      <c r="V686" s="172"/>
      <c r="W686" s="159"/>
      <c r="X686" s="159"/>
      <c r="Y686" s="159"/>
      <c r="Z686" s="173"/>
      <c r="AA686" s="173"/>
      <c r="AB686" s="173"/>
    </row>
    <row r="687" spans="1:28" s="378" customFormat="1" ht="162" customHeight="1">
      <c r="A687" s="186">
        <v>775</v>
      </c>
      <c r="B687" s="159" t="s">
        <v>494</v>
      </c>
      <c r="C687" s="159" t="s">
        <v>4</v>
      </c>
      <c r="D687" s="159" t="s">
        <v>495</v>
      </c>
      <c r="E687" s="159" t="s">
        <v>137</v>
      </c>
      <c r="F687" s="159" t="s">
        <v>168</v>
      </c>
      <c r="G687" s="159" t="s">
        <v>555</v>
      </c>
      <c r="H687" s="159" t="s">
        <v>497</v>
      </c>
      <c r="I687" s="159" t="s">
        <v>498</v>
      </c>
      <c r="J687" s="160" t="s">
        <v>499</v>
      </c>
      <c r="K687" s="160"/>
      <c r="L687" s="30"/>
      <c r="M687" s="30"/>
      <c r="N687" s="30"/>
      <c r="O687" s="170"/>
      <c r="P687" s="170"/>
      <c r="Q687" s="170"/>
      <c r="R687" s="159" t="s">
        <v>703</v>
      </c>
      <c r="S687" s="166" t="s">
        <v>708</v>
      </c>
      <c r="T687" s="159" t="s">
        <v>709</v>
      </c>
      <c r="U687" s="172">
        <v>0</v>
      </c>
      <c r="V687" s="172">
        <v>55</v>
      </c>
      <c r="W687" s="159" t="s">
        <v>616</v>
      </c>
      <c r="X687" s="159" t="s">
        <v>710</v>
      </c>
      <c r="Y687" s="159" t="s">
        <v>55</v>
      </c>
      <c r="Z687" s="171">
        <v>55</v>
      </c>
      <c r="AA687" s="377">
        <v>1</v>
      </c>
      <c r="AB687" s="162" t="s">
        <v>1614</v>
      </c>
    </row>
    <row r="688" spans="1:28" s="378" customFormat="1" ht="105">
      <c r="A688" s="160">
        <v>776</v>
      </c>
      <c r="B688" s="159" t="s">
        <v>494</v>
      </c>
      <c r="C688" s="159" t="s">
        <v>4</v>
      </c>
      <c r="D688" s="159" t="s">
        <v>495</v>
      </c>
      <c r="E688" s="159" t="s">
        <v>137</v>
      </c>
      <c r="F688" s="159" t="s">
        <v>168</v>
      </c>
      <c r="G688" s="159" t="s">
        <v>555</v>
      </c>
      <c r="H688" s="159" t="s">
        <v>497</v>
      </c>
      <c r="I688" s="159" t="s">
        <v>498</v>
      </c>
      <c r="J688" s="160" t="s">
        <v>499</v>
      </c>
      <c r="K688" s="160"/>
      <c r="L688" s="30"/>
      <c r="M688" s="30"/>
      <c r="N688" s="30"/>
      <c r="O688" s="170"/>
      <c r="P688" s="170"/>
      <c r="Q688" s="170"/>
      <c r="R688" s="159" t="s">
        <v>703</v>
      </c>
      <c r="S688" s="159" t="s">
        <v>708</v>
      </c>
      <c r="T688" s="159"/>
      <c r="U688" s="172"/>
      <c r="V688" s="172"/>
      <c r="W688" s="159"/>
      <c r="X688" s="159"/>
      <c r="Y688" s="159"/>
      <c r="Z688" s="162"/>
      <c r="AA688" s="162"/>
      <c r="AB688" s="162"/>
    </row>
    <row r="689" spans="1:28" s="378" customFormat="1" ht="90">
      <c r="A689" s="160">
        <v>777</v>
      </c>
      <c r="B689" s="159" t="s">
        <v>494</v>
      </c>
      <c r="C689" s="159" t="s">
        <v>4</v>
      </c>
      <c r="D689" s="159" t="s">
        <v>495</v>
      </c>
      <c r="E689" s="159" t="s">
        <v>137</v>
      </c>
      <c r="F689" s="159" t="s">
        <v>168</v>
      </c>
      <c r="G689" s="159" t="s">
        <v>496</v>
      </c>
      <c r="H689" s="159" t="s">
        <v>497</v>
      </c>
      <c r="I689" s="159" t="s">
        <v>498</v>
      </c>
      <c r="J689" s="160" t="s">
        <v>531</v>
      </c>
      <c r="K689" s="160"/>
      <c r="L689" s="30"/>
      <c r="M689" s="30"/>
      <c r="N689" s="30"/>
      <c r="O689" s="170"/>
      <c r="P689" s="170"/>
      <c r="Q689" s="170"/>
      <c r="R689" s="159" t="s">
        <v>703</v>
      </c>
      <c r="S689" s="159" t="s">
        <v>708</v>
      </c>
      <c r="T689" s="159"/>
      <c r="U689" s="172"/>
      <c r="V689" s="172"/>
      <c r="W689" s="159"/>
      <c r="X689" s="159"/>
      <c r="Y689" s="159"/>
      <c r="Z689" s="173"/>
      <c r="AA689" s="173"/>
      <c r="AB689" s="173"/>
    </row>
    <row r="690" spans="1:28" s="378" customFormat="1" ht="228.75" customHeight="1">
      <c r="A690" s="186">
        <v>778</v>
      </c>
      <c r="B690" s="159" t="s">
        <v>494</v>
      </c>
      <c r="C690" s="159" t="s">
        <v>4</v>
      </c>
      <c r="D690" s="159" t="s">
        <v>495</v>
      </c>
      <c r="E690" s="159" t="s">
        <v>137</v>
      </c>
      <c r="F690" s="159" t="s">
        <v>168</v>
      </c>
      <c r="G690" s="159" t="s">
        <v>496</v>
      </c>
      <c r="H690" s="159" t="s">
        <v>529</v>
      </c>
      <c r="I690" s="159" t="s">
        <v>596</v>
      </c>
      <c r="J690" s="160"/>
      <c r="K690" s="160"/>
      <c r="L690" s="30"/>
      <c r="M690" s="30"/>
      <c r="N690" s="30"/>
      <c r="O690" s="170"/>
      <c r="P690" s="170"/>
      <c r="Q690" s="170"/>
      <c r="R690" s="159" t="s">
        <v>703</v>
      </c>
      <c r="S690" s="166" t="s">
        <v>711</v>
      </c>
      <c r="T690" s="159" t="s">
        <v>705</v>
      </c>
      <c r="U690" s="172">
        <v>0</v>
      </c>
      <c r="V690" s="172">
        <v>7</v>
      </c>
      <c r="W690" s="159" t="s">
        <v>706</v>
      </c>
      <c r="X690" s="159" t="s">
        <v>712</v>
      </c>
      <c r="Y690" s="159" t="s">
        <v>55</v>
      </c>
      <c r="Z690" s="168">
        <v>10</v>
      </c>
      <c r="AA690" s="377">
        <v>1</v>
      </c>
      <c r="AB690" s="162" t="s">
        <v>713</v>
      </c>
    </row>
    <row r="691" spans="1:28" s="378" customFormat="1" ht="345" customHeight="1">
      <c r="A691" s="186">
        <v>779</v>
      </c>
      <c r="B691" s="159" t="s">
        <v>494</v>
      </c>
      <c r="C691" s="159" t="s">
        <v>4</v>
      </c>
      <c r="D691" s="159" t="s">
        <v>495</v>
      </c>
      <c r="E691" s="159" t="s">
        <v>137</v>
      </c>
      <c r="F691" s="159" t="s">
        <v>168</v>
      </c>
      <c r="G691" s="159" t="s">
        <v>496</v>
      </c>
      <c r="H691" s="159" t="s">
        <v>529</v>
      </c>
      <c r="I691" s="159" t="s">
        <v>596</v>
      </c>
      <c r="J691" s="160"/>
      <c r="K691" s="160"/>
      <c r="L691" s="30"/>
      <c r="M691" s="30"/>
      <c r="N691" s="30"/>
      <c r="O691" s="170"/>
      <c r="P691" s="170"/>
      <c r="Q691" s="170"/>
      <c r="R691" s="159" t="s">
        <v>703</v>
      </c>
      <c r="S691" s="166" t="s">
        <v>714</v>
      </c>
      <c r="T691" s="159" t="s">
        <v>705</v>
      </c>
      <c r="U691" s="172">
        <v>0</v>
      </c>
      <c r="V691" s="172">
        <v>1</v>
      </c>
      <c r="W691" s="159" t="s">
        <v>706</v>
      </c>
      <c r="X691" s="159" t="s">
        <v>715</v>
      </c>
      <c r="Y691" s="159" t="s">
        <v>55</v>
      </c>
      <c r="Z691" s="171">
        <v>1</v>
      </c>
      <c r="AA691" s="377">
        <v>1</v>
      </c>
      <c r="AB691" s="162" t="s">
        <v>716</v>
      </c>
    </row>
    <row r="692" spans="1:28" s="378" customFormat="1" ht="285" customHeight="1">
      <c r="A692" s="186">
        <v>780</v>
      </c>
      <c r="B692" s="159" t="s">
        <v>494</v>
      </c>
      <c r="C692" s="159" t="s">
        <v>4</v>
      </c>
      <c r="D692" s="159" t="s">
        <v>495</v>
      </c>
      <c r="E692" s="159" t="s">
        <v>137</v>
      </c>
      <c r="F692" s="159" t="s">
        <v>168</v>
      </c>
      <c r="G692" s="159" t="s">
        <v>496</v>
      </c>
      <c r="H692" s="159" t="s">
        <v>529</v>
      </c>
      <c r="I692" s="159" t="s">
        <v>596</v>
      </c>
      <c r="J692" s="160"/>
      <c r="K692" s="160"/>
      <c r="L692" s="30"/>
      <c r="M692" s="30"/>
      <c r="N692" s="30"/>
      <c r="O692" s="170"/>
      <c r="P692" s="170"/>
      <c r="Q692" s="170"/>
      <c r="R692" s="159" t="s">
        <v>703</v>
      </c>
      <c r="S692" s="166" t="s">
        <v>718</v>
      </c>
      <c r="T692" s="159" t="s">
        <v>705</v>
      </c>
      <c r="U692" s="167">
        <v>0</v>
      </c>
      <c r="V692" s="167">
        <v>1</v>
      </c>
      <c r="W692" s="159" t="s">
        <v>706</v>
      </c>
      <c r="X692" s="159" t="s">
        <v>719</v>
      </c>
      <c r="Y692" s="159" t="s">
        <v>55</v>
      </c>
      <c r="Z692" s="171">
        <v>1</v>
      </c>
      <c r="AA692" s="377">
        <v>1</v>
      </c>
      <c r="AB692" s="162" t="s">
        <v>1615</v>
      </c>
    </row>
    <row r="693" spans="1:28" s="378" customFormat="1" ht="409.5" customHeight="1">
      <c r="A693" s="186">
        <v>781</v>
      </c>
      <c r="B693" s="159" t="s">
        <v>494</v>
      </c>
      <c r="C693" s="159" t="s">
        <v>4</v>
      </c>
      <c r="D693" s="159" t="s">
        <v>495</v>
      </c>
      <c r="E693" s="159" t="s">
        <v>137</v>
      </c>
      <c r="F693" s="159" t="s">
        <v>168</v>
      </c>
      <c r="G693" s="159" t="s">
        <v>496</v>
      </c>
      <c r="H693" s="159" t="s">
        <v>529</v>
      </c>
      <c r="I693" s="159" t="s">
        <v>596</v>
      </c>
      <c r="J693" s="160" t="s">
        <v>531</v>
      </c>
      <c r="K693" s="160"/>
      <c r="L693" s="30"/>
      <c r="M693" s="30"/>
      <c r="N693" s="30"/>
      <c r="O693" s="170"/>
      <c r="P693" s="170"/>
      <c r="Q693" s="170"/>
      <c r="R693" s="159" t="s">
        <v>495</v>
      </c>
      <c r="S693" s="166" t="s">
        <v>720</v>
      </c>
      <c r="T693" s="159" t="s">
        <v>721</v>
      </c>
      <c r="U693" s="172">
        <v>0</v>
      </c>
      <c r="V693" s="172">
        <v>96</v>
      </c>
      <c r="W693" s="159" t="s">
        <v>706</v>
      </c>
      <c r="X693" s="159" t="s">
        <v>722</v>
      </c>
      <c r="Y693" s="159" t="s">
        <v>55</v>
      </c>
      <c r="Z693" s="171">
        <v>96</v>
      </c>
      <c r="AA693" s="377">
        <v>1</v>
      </c>
      <c r="AB693" s="162" t="s">
        <v>1616</v>
      </c>
    </row>
    <row r="694" spans="1:28" s="378" customFormat="1" ht="90">
      <c r="A694" s="160">
        <v>782</v>
      </c>
      <c r="B694" s="159" t="s">
        <v>494</v>
      </c>
      <c r="C694" s="159" t="s">
        <v>4</v>
      </c>
      <c r="D694" s="159" t="s">
        <v>495</v>
      </c>
      <c r="E694" s="159" t="s">
        <v>137</v>
      </c>
      <c r="F694" s="159" t="s">
        <v>168</v>
      </c>
      <c r="G694" s="159" t="s">
        <v>496</v>
      </c>
      <c r="H694" s="159" t="s">
        <v>529</v>
      </c>
      <c r="I694" s="159" t="s">
        <v>596</v>
      </c>
      <c r="J694" s="160" t="s">
        <v>531</v>
      </c>
      <c r="K694" s="160"/>
      <c r="L694" s="30"/>
      <c r="M694" s="30"/>
      <c r="N694" s="30"/>
      <c r="O694" s="170"/>
      <c r="P694" s="170"/>
      <c r="Q694" s="170"/>
      <c r="R694" s="159" t="s">
        <v>495</v>
      </c>
      <c r="S694" s="159" t="s">
        <v>720</v>
      </c>
      <c r="T694" s="159"/>
      <c r="U694" s="172"/>
      <c r="V694" s="172"/>
      <c r="W694" s="159"/>
      <c r="X694" s="159"/>
      <c r="Y694" s="159"/>
      <c r="Z694" s="173"/>
      <c r="AA694" s="173"/>
      <c r="AB694" s="173"/>
    </row>
    <row r="695" spans="1:28" s="378" customFormat="1" ht="90">
      <c r="A695" s="160">
        <v>783</v>
      </c>
      <c r="B695" s="159" t="s">
        <v>494</v>
      </c>
      <c r="C695" s="159" t="s">
        <v>4</v>
      </c>
      <c r="D695" s="159" t="s">
        <v>495</v>
      </c>
      <c r="E695" s="159" t="s">
        <v>137</v>
      </c>
      <c r="F695" s="159" t="s">
        <v>168</v>
      </c>
      <c r="G695" s="159" t="s">
        <v>496</v>
      </c>
      <c r="H695" s="159" t="s">
        <v>529</v>
      </c>
      <c r="I695" s="159" t="s">
        <v>596</v>
      </c>
      <c r="J695" s="160" t="s">
        <v>531</v>
      </c>
      <c r="K695" s="160"/>
      <c r="L695" s="30"/>
      <c r="M695" s="30"/>
      <c r="N695" s="30"/>
      <c r="O695" s="170"/>
      <c r="P695" s="170"/>
      <c r="Q695" s="170"/>
      <c r="R695" s="159" t="s">
        <v>495</v>
      </c>
      <c r="S695" s="159" t="s">
        <v>720</v>
      </c>
      <c r="T695" s="159"/>
      <c r="U695" s="172"/>
      <c r="V695" s="172"/>
      <c r="W695" s="159"/>
      <c r="X695" s="159"/>
      <c r="Y695" s="159"/>
      <c r="Z695" s="173"/>
      <c r="AA695" s="173"/>
      <c r="AB695" s="173"/>
    </row>
    <row r="696" spans="1:28" s="378" customFormat="1" ht="90">
      <c r="A696" s="160">
        <v>784</v>
      </c>
      <c r="B696" s="159" t="s">
        <v>494</v>
      </c>
      <c r="C696" s="159" t="s">
        <v>4</v>
      </c>
      <c r="D696" s="159" t="s">
        <v>495</v>
      </c>
      <c r="E696" s="159" t="s">
        <v>137</v>
      </c>
      <c r="F696" s="159" t="s">
        <v>168</v>
      </c>
      <c r="G696" s="159" t="s">
        <v>496</v>
      </c>
      <c r="H696" s="159" t="s">
        <v>529</v>
      </c>
      <c r="I696" s="159" t="s">
        <v>596</v>
      </c>
      <c r="J696" s="160" t="s">
        <v>531</v>
      </c>
      <c r="K696" s="160"/>
      <c r="L696" s="30"/>
      <c r="M696" s="30"/>
      <c r="N696" s="30"/>
      <c r="O696" s="170"/>
      <c r="P696" s="170"/>
      <c r="Q696" s="170"/>
      <c r="R696" s="159" t="s">
        <v>495</v>
      </c>
      <c r="S696" s="159" t="s">
        <v>720</v>
      </c>
      <c r="T696" s="159"/>
      <c r="U696" s="172"/>
      <c r="V696" s="172"/>
      <c r="W696" s="159"/>
      <c r="X696" s="159"/>
      <c r="Y696" s="159"/>
      <c r="Z696" s="173"/>
      <c r="AA696" s="173"/>
      <c r="AB696" s="173"/>
    </row>
    <row r="697" spans="1:28" s="378" customFormat="1" ht="90">
      <c r="A697" s="160">
        <v>785</v>
      </c>
      <c r="B697" s="159" t="s">
        <v>494</v>
      </c>
      <c r="C697" s="159" t="s">
        <v>4</v>
      </c>
      <c r="D697" s="159" t="s">
        <v>495</v>
      </c>
      <c r="E697" s="159" t="s">
        <v>137</v>
      </c>
      <c r="F697" s="159" t="s">
        <v>168</v>
      </c>
      <c r="G697" s="159" t="s">
        <v>496</v>
      </c>
      <c r="H697" s="159" t="s">
        <v>529</v>
      </c>
      <c r="I697" s="159" t="s">
        <v>596</v>
      </c>
      <c r="J697" s="160" t="s">
        <v>531</v>
      </c>
      <c r="K697" s="160"/>
      <c r="L697" s="30"/>
      <c r="M697" s="30"/>
      <c r="N697" s="30"/>
      <c r="O697" s="170"/>
      <c r="P697" s="170"/>
      <c r="Q697" s="170"/>
      <c r="R697" s="159" t="s">
        <v>495</v>
      </c>
      <c r="S697" s="159" t="s">
        <v>720</v>
      </c>
      <c r="T697" s="159"/>
      <c r="U697" s="172"/>
      <c r="V697" s="172"/>
      <c r="W697" s="159"/>
      <c r="X697" s="159"/>
      <c r="Y697" s="159"/>
      <c r="Z697" s="173"/>
      <c r="AA697" s="173"/>
      <c r="AB697" s="173"/>
    </row>
    <row r="698" spans="1:28" s="378" customFormat="1" ht="90">
      <c r="A698" s="160">
        <v>786</v>
      </c>
      <c r="B698" s="159" t="s">
        <v>494</v>
      </c>
      <c r="C698" s="159" t="s">
        <v>4</v>
      </c>
      <c r="D698" s="159" t="s">
        <v>495</v>
      </c>
      <c r="E698" s="159" t="s">
        <v>137</v>
      </c>
      <c r="F698" s="159" t="s">
        <v>168</v>
      </c>
      <c r="G698" s="159" t="s">
        <v>496</v>
      </c>
      <c r="H698" s="159" t="s">
        <v>529</v>
      </c>
      <c r="I698" s="159" t="s">
        <v>596</v>
      </c>
      <c r="J698" s="160" t="s">
        <v>531</v>
      </c>
      <c r="K698" s="160"/>
      <c r="L698" s="30"/>
      <c r="M698" s="30"/>
      <c r="N698" s="30"/>
      <c r="O698" s="170"/>
      <c r="P698" s="170"/>
      <c r="Q698" s="170"/>
      <c r="R698" s="159" t="s">
        <v>495</v>
      </c>
      <c r="S698" s="159" t="s">
        <v>720</v>
      </c>
      <c r="T698" s="159"/>
      <c r="U698" s="172"/>
      <c r="V698" s="172"/>
      <c r="W698" s="159"/>
      <c r="X698" s="159"/>
      <c r="Y698" s="159"/>
      <c r="Z698" s="173"/>
      <c r="AA698" s="173"/>
      <c r="AB698" s="173"/>
    </row>
    <row r="699" spans="1:28" s="378" customFormat="1" ht="90">
      <c r="A699" s="160">
        <v>787</v>
      </c>
      <c r="B699" s="159" t="s">
        <v>494</v>
      </c>
      <c r="C699" s="159" t="s">
        <v>4</v>
      </c>
      <c r="D699" s="159" t="s">
        <v>495</v>
      </c>
      <c r="E699" s="159" t="s">
        <v>137</v>
      </c>
      <c r="F699" s="159" t="s">
        <v>168</v>
      </c>
      <c r="G699" s="159" t="s">
        <v>496</v>
      </c>
      <c r="H699" s="159" t="s">
        <v>529</v>
      </c>
      <c r="I699" s="159" t="s">
        <v>596</v>
      </c>
      <c r="J699" s="160" t="s">
        <v>531</v>
      </c>
      <c r="K699" s="160"/>
      <c r="L699" s="30"/>
      <c r="M699" s="30"/>
      <c r="N699" s="30"/>
      <c r="O699" s="170"/>
      <c r="P699" s="170"/>
      <c r="Q699" s="170"/>
      <c r="R699" s="159" t="s">
        <v>495</v>
      </c>
      <c r="S699" s="159" t="s">
        <v>720</v>
      </c>
      <c r="T699" s="159"/>
      <c r="U699" s="172"/>
      <c r="V699" s="172"/>
      <c r="W699" s="159"/>
      <c r="X699" s="159"/>
      <c r="Y699" s="159"/>
      <c r="Z699" s="173"/>
      <c r="AA699" s="173"/>
      <c r="AB699" s="173"/>
    </row>
    <row r="700" spans="1:28" s="378" customFormat="1" ht="90">
      <c r="A700" s="160">
        <v>788</v>
      </c>
      <c r="B700" s="159" t="s">
        <v>494</v>
      </c>
      <c r="C700" s="159" t="s">
        <v>4</v>
      </c>
      <c r="D700" s="159" t="s">
        <v>495</v>
      </c>
      <c r="E700" s="159" t="s">
        <v>137</v>
      </c>
      <c r="F700" s="159" t="s">
        <v>168</v>
      </c>
      <c r="G700" s="159" t="s">
        <v>496</v>
      </c>
      <c r="H700" s="159" t="s">
        <v>529</v>
      </c>
      <c r="I700" s="159" t="s">
        <v>549</v>
      </c>
      <c r="J700" s="160" t="s">
        <v>531</v>
      </c>
      <c r="K700" s="160"/>
      <c r="L700" s="30"/>
      <c r="M700" s="30"/>
      <c r="N700" s="30"/>
      <c r="O700" s="170"/>
      <c r="P700" s="170"/>
      <c r="Q700" s="170"/>
      <c r="R700" s="159" t="s">
        <v>495</v>
      </c>
      <c r="S700" s="159" t="s">
        <v>720</v>
      </c>
      <c r="T700" s="159"/>
      <c r="U700" s="172"/>
      <c r="V700" s="172"/>
      <c r="W700" s="159"/>
      <c r="X700" s="159"/>
      <c r="Y700" s="159"/>
      <c r="Z700" s="173"/>
      <c r="AA700" s="173"/>
      <c r="AB700" s="173"/>
    </row>
    <row r="701" spans="1:28" s="378" customFormat="1" ht="90">
      <c r="A701" s="160">
        <v>789</v>
      </c>
      <c r="B701" s="159" t="s">
        <v>494</v>
      </c>
      <c r="C701" s="159" t="s">
        <v>4</v>
      </c>
      <c r="D701" s="159" t="s">
        <v>495</v>
      </c>
      <c r="E701" s="159" t="s">
        <v>137</v>
      </c>
      <c r="F701" s="159" t="s">
        <v>168</v>
      </c>
      <c r="G701" s="159" t="s">
        <v>496</v>
      </c>
      <c r="H701" s="159" t="s">
        <v>529</v>
      </c>
      <c r="I701" s="159" t="s">
        <v>596</v>
      </c>
      <c r="J701" s="160" t="s">
        <v>531</v>
      </c>
      <c r="K701" s="160"/>
      <c r="L701" s="30"/>
      <c r="M701" s="30"/>
      <c r="N701" s="30"/>
      <c r="O701" s="170"/>
      <c r="P701" s="170"/>
      <c r="Q701" s="170"/>
      <c r="R701" s="159" t="s">
        <v>495</v>
      </c>
      <c r="S701" s="159" t="s">
        <v>720</v>
      </c>
      <c r="T701" s="159"/>
      <c r="U701" s="172"/>
      <c r="V701" s="172"/>
      <c r="W701" s="159"/>
      <c r="X701" s="159"/>
      <c r="Y701" s="159"/>
      <c r="Z701" s="173"/>
      <c r="AA701" s="173"/>
      <c r="AB701" s="173"/>
    </row>
    <row r="702" spans="1:28" s="378" customFormat="1" ht="90">
      <c r="A702" s="160">
        <v>790</v>
      </c>
      <c r="B702" s="159" t="s">
        <v>494</v>
      </c>
      <c r="C702" s="159" t="s">
        <v>4</v>
      </c>
      <c r="D702" s="159" t="s">
        <v>495</v>
      </c>
      <c r="E702" s="159" t="s">
        <v>137</v>
      </c>
      <c r="F702" s="159" t="s">
        <v>168</v>
      </c>
      <c r="G702" s="159" t="s">
        <v>496</v>
      </c>
      <c r="H702" s="159" t="s">
        <v>529</v>
      </c>
      <c r="I702" s="159" t="s">
        <v>549</v>
      </c>
      <c r="J702" s="160" t="s">
        <v>531</v>
      </c>
      <c r="K702" s="160"/>
      <c r="L702" s="30"/>
      <c r="M702" s="30"/>
      <c r="N702" s="30"/>
      <c r="O702" s="170"/>
      <c r="P702" s="170"/>
      <c r="Q702" s="170"/>
      <c r="R702" s="159" t="s">
        <v>495</v>
      </c>
      <c r="S702" s="159" t="s">
        <v>720</v>
      </c>
      <c r="T702" s="159"/>
      <c r="U702" s="172"/>
      <c r="V702" s="172"/>
      <c r="W702" s="159"/>
      <c r="X702" s="159"/>
      <c r="Y702" s="159"/>
      <c r="Z702" s="173"/>
      <c r="AA702" s="173"/>
      <c r="AB702" s="173"/>
    </row>
    <row r="703" spans="1:28" s="378" customFormat="1" ht="90">
      <c r="A703" s="160">
        <v>791</v>
      </c>
      <c r="B703" s="159" t="s">
        <v>494</v>
      </c>
      <c r="C703" s="159" t="s">
        <v>4</v>
      </c>
      <c r="D703" s="159" t="s">
        <v>495</v>
      </c>
      <c r="E703" s="159" t="s">
        <v>137</v>
      </c>
      <c r="F703" s="159" t="s">
        <v>168</v>
      </c>
      <c r="G703" s="159" t="s">
        <v>496</v>
      </c>
      <c r="H703" s="159" t="s">
        <v>529</v>
      </c>
      <c r="I703" s="159" t="s">
        <v>596</v>
      </c>
      <c r="J703" s="160" t="s">
        <v>531</v>
      </c>
      <c r="K703" s="160"/>
      <c r="L703" s="30"/>
      <c r="M703" s="30"/>
      <c r="N703" s="30"/>
      <c r="O703" s="170"/>
      <c r="P703" s="170"/>
      <c r="Q703" s="170"/>
      <c r="R703" s="159" t="s">
        <v>495</v>
      </c>
      <c r="S703" s="159" t="s">
        <v>720</v>
      </c>
      <c r="T703" s="159"/>
      <c r="U703" s="172"/>
      <c r="V703" s="172"/>
      <c r="W703" s="159"/>
      <c r="X703" s="159"/>
      <c r="Y703" s="159"/>
      <c r="Z703" s="173"/>
      <c r="AA703" s="173"/>
      <c r="AB703" s="173"/>
    </row>
    <row r="704" spans="1:28" s="378" customFormat="1" ht="90">
      <c r="A704" s="160">
        <v>792</v>
      </c>
      <c r="B704" s="159" t="s">
        <v>494</v>
      </c>
      <c r="C704" s="159" t="s">
        <v>4</v>
      </c>
      <c r="D704" s="159" t="s">
        <v>495</v>
      </c>
      <c r="E704" s="159" t="s">
        <v>137</v>
      </c>
      <c r="F704" s="159" t="s">
        <v>168</v>
      </c>
      <c r="G704" s="159" t="s">
        <v>496</v>
      </c>
      <c r="H704" s="159" t="s">
        <v>529</v>
      </c>
      <c r="I704" s="159" t="s">
        <v>596</v>
      </c>
      <c r="J704" s="160" t="s">
        <v>531</v>
      </c>
      <c r="K704" s="160"/>
      <c r="L704" s="30"/>
      <c r="M704" s="30"/>
      <c r="N704" s="30"/>
      <c r="O704" s="170"/>
      <c r="P704" s="170"/>
      <c r="Q704" s="170"/>
      <c r="R704" s="159" t="s">
        <v>495</v>
      </c>
      <c r="S704" s="159" t="s">
        <v>720</v>
      </c>
      <c r="T704" s="159"/>
      <c r="U704" s="172"/>
      <c r="V704" s="172"/>
      <c r="W704" s="159"/>
      <c r="X704" s="159"/>
      <c r="Y704" s="159"/>
      <c r="Z704" s="173"/>
      <c r="AA704" s="173"/>
      <c r="AB704" s="173"/>
    </row>
    <row r="705" spans="1:28" s="378" customFormat="1" ht="90">
      <c r="A705" s="160">
        <v>793</v>
      </c>
      <c r="B705" s="159" t="s">
        <v>494</v>
      </c>
      <c r="C705" s="159" t="s">
        <v>4</v>
      </c>
      <c r="D705" s="159" t="s">
        <v>495</v>
      </c>
      <c r="E705" s="159" t="s">
        <v>137</v>
      </c>
      <c r="F705" s="159" t="s">
        <v>168</v>
      </c>
      <c r="G705" s="159" t="s">
        <v>496</v>
      </c>
      <c r="H705" s="159" t="s">
        <v>529</v>
      </c>
      <c r="I705" s="159" t="s">
        <v>596</v>
      </c>
      <c r="J705" s="160" t="s">
        <v>531</v>
      </c>
      <c r="K705" s="160"/>
      <c r="L705" s="30"/>
      <c r="M705" s="30"/>
      <c r="N705" s="30"/>
      <c r="O705" s="170"/>
      <c r="P705" s="170"/>
      <c r="Q705" s="170"/>
      <c r="R705" s="159" t="s">
        <v>495</v>
      </c>
      <c r="S705" s="159" t="s">
        <v>720</v>
      </c>
      <c r="T705" s="159"/>
      <c r="U705" s="172"/>
      <c r="V705" s="172"/>
      <c r="W705" s="159"/>
      <c r="X705" s="159"/>
      <c r="Y705" s="159"/>
      <c r="Z705" s="173"/>
      <c r="AA705" s="173"/>
      <c r="AB705" s="173"/>
    </row>
    <row r="706" spans="1:28" s="378" customFormat="1" ht="90">
      <c r="A706" s="160">
        <v>794</v>
      </c>
      <c r="B706" s="159" t="s">
        <v>494</v>
      </c>
      <c r="C706" s="159" t="s">
        <v>4</v>
      </c>
      <c r="D706" s="159" t="s">
        <v>495</v>
      </c>
      <c r="E706" s="159" t="s">
        <v>137</v>
      </c>
      <c r="F706" s="159" t="s">
        <v>168</v>
      </c>
      <c r="G706" s="159" t="s">
        <v>496</v>
      </c>
      <c r="H706" s="159" t="s">
        <v>529</v>
      </c>
      <c r="I706" s="159" t="s">
        <v>596</v>
      </c>
      <c r="J706" s="160" t="s">
        <v>531</v>
      </c>
      <c r="K706" s="160"/>
      <c r="L706" s="30"/>
      <c r="M706" s="30"/>
      <c r="N706" s="30"/>
      <c r="O706" s="170"/>
      <c r="P706" s="170"/>
      <c r="Q706" s="170"/>
      <c r="R706" s="159" t="s">
        <v>495</v>
      </c>
      <c r="S706" s="159" t="s">
        <v>720</v>
      </c>
      <c r="T706" s="159"/>
      <c r="U706" s="172"/>
      <c r="V706" s="172"/>
      <c r="W706" s="159"/>
      <c r="X706" s="159"/>
      <c r="Y706" s="159"/>
      <c r="Z706" s="173"/>
      <c r="AA706" s="173"/>
      <c r="AB706" s="173"/>
    </row>
    <row r="707" spans="1:28" s="378" customFormat="1" ht="90">
      <c r="A707" s="160">
        <v>795</v>
      </c>
      <c r="B707" s="159" t="s">
        <v>494</v>
      </c>
      <c r="C707" s="159" t="s">
        <v>4</v>
      </c>
      <c r="D707" s="159" t="s">
        <v>495</v>
      </c>
      <c r="E707" s="159" t="s">
        <v>137</v>
      </c>
      <c r="F707" s="159" t="s">
        <v>168</v>
      </c>
      <c r="G707" s="159" t="s">
        <v>496</v>
      </c>
      <c r="H707" s="159" t="s">
        <v>529</v>
      </c>
      <c r="I707" s="159" t="s">
        <v>596</v>
      </c>
      <c r="J707" s="160" t="s">
        <v>531</v>
      </c>
      <c r="K707" s="160"/>
      <c r="L707" s="30"/>
      <c r="M707" s="30"/>
      <c r="N707" s="30"/>
      <c r="O707" s="170"/>
      <c r="P707" s="170"/>
      <c r="Q707" s="170"/>
      <c r="R707" s="159" t="s">
        <v>495</v>
      </c>
      <c r="S707" s="159" t="s">
        <v>720</v>
      </c>
      <c r="T707" s="159"/>
      <c r="U707" s="172"/>
      <c r="V707" s="172"/>
      <c r="W707" s="159"/>
      <c r="X707" s="159"/>
      <c r="Y707" s="159"/>
      <c r="Z707" s="173"/>
      <c r="AA707" s="173"/>
      <c r="AB707" s="173"/>
    </row>
    <row r="708" spans="1:28" s="378" customFormat="1" ht="90">
      <c r="A708" s="160">
        <v>796</v>
      </c>
      <c r="B708" s="159" t="s">
        <v>494</v>
      </c>
      <c r="C708" s="159" t="s">
        <v>4</v>
      </c>
      <c r="D708" s="159" t="s">
        <v>495</v>
      </c>
      <c r="E708" s="159" t="s">
        <v>137</v>
      </c>
      <c r="F708" s="159" t="s">
        <v>168</v>
      </c>
      <c r="G708" s="159" t="s">
        <v>496</v>
      </c>
      <c r="H708" s="159" t="s">
        <v>529</v>
      </c>
      <c r="I708" s="159" t="s">
        <v>596</v>
      </c>
      <c r="J708" s="160" t="s">
        <v>531</v>
      </c>
      <c r="K708" s="160"/>
      <c r="L708" s="30"/>
      <c r="M708" s="30"/>
      <c r="N708" s="30"/>
      <c r="O708" s="170"/>
      <c r="P708" s="170"/>
      <c r="Q708" s="170"/>
      <c r="R708" s="159" t="s">
        <v>495</v>
      </c>
      <c r="S708" s="159" t="s">
        <v>720</v>
      </c>
      <c r="T708" s="159"/>
      <c r="U708" s="172"/>
      <c r="V708" s="172"/>
      <c r="W708" s="159"/>
      <c r="X708" s="159"/>
      <c r="Y708" s="159"/>
      <c r="Z708" s="173"/>
      <c r="AA708" s="173"/>
      <c r="AB708" s="173"/>
    </row>
    <row r="709" spans="1:28" s="378" customFormat="1" ht="90">
      <c r="A709" s="160">
        <v>797</v>
      </c>
      <c r="B709" s="159" t="s">
        <v>494</v>
      </c>
      <c r="C709" s="159" t="s">
        <v>4</v>
      </c>
      <c r="D709" s="159" t="s">
        <v>495</v>
      </c>
      <c r="E709" s="159" t="s">
        <v>137</v>
      </c>
      <c r="F709" s="159" t="s">
        <v>168</v>
      </c>
      <c r="G709" s="159" t="s">
        <v>496</v>
      </c>
      <c r="H709" s="159" t="s">
        <v>529</v>
      </c>
      <c r="I709" s="159" t="s">
        <v>596</v>
      </c>
      <c r="J709" s="160" t="s">
        <v>531</v>
      </c>
      <c r="K709" s="160"/>
      <c r="L709" s="30"/>
      <c r="M709" s="30"/>
      <c r="N709" s="30"/>
      <c r="O709" s="170"/>
      <c r="P709" s="170"/>
      <c r="Q709" s="170"/>
      <c r="R709" s="159" t="s">
        <v>495</v>
      </c>
      <c r="S709" s="159" t="s">
        <v>720</v>
      </c>
      <c r="T709" s="159"/>
      <c r="U709" s="172"/>
      <c r="V709" s="172"/>
      <c r="W709" s="159"/>
      <c r="X709" s="159"/>
      <c r="Y709" s="159"/>
      <c r="Z709" s="173"/>
      <c r="AA709" s="173"/>
      <c r="AB709" s="173"/>
    </row>
    <row r="710" spans="1:28" s="378" customFormat="1" ht="90">
      <c r="A710" s="160">
        <v>798</v>
      </c>
      <c r="B710" s="159" t="s">
        <v>494</v>
      </c>
      <c r="C710" s="159" t="s">
        <v>4</v>
      </c>
      <c r="D710" s="159" t="s">
        <v>495</v>
      </c>
      <c r="E710" s="159" t="s">
        <v>137</v>
      </c>
      <c r="F710" s="159" t="s">
        <v>168</v>
      </c>
      <c r="G710" s="159" t="s">
        <v>496</v>
      </c>
      <c r="H710" s="159" t="s">
        <v>529</v>
      </c>
      <c r="I710" s="159" t="s">
        <v>596</v>
      </c>
      <c r="J710" s="160" t="s">
        <v>531</v>
      </c>
      <c r="K710" s="160"/>
      <c r="L710" s="30"/>
      <c r="M710" s="30"/>
      <c r="N710" s="30"/>
      <c r="O710" s="170"/>
      <c r="P710" s="170"/>
      <c r="Q710" s="170"/>
      <c r="R710" s="159" t="s">
        <v>495</v>
      </c>
      <c r="S710" s="159" t="s">
        <v>720</v>
      </c>
      <c r="T710" s="159"/>
      <c r="U710" s="172"/>
      <c r="V710" s="172"/>
      <c r="W710" s="159"/>
      <c r="X710" s="159"/>
      <c r="Y710" s="159"/>
      <c r="Z710" s="173"/>
      <c r="AA710" s="173"/>
      <c r="AB710" s="173"/>
    </row>
    <row r="711" spans="1:28" s="378" customFormat="1" ht="90">
      <c r="A711" s="160">
        <v>799</v>
      </c>
      <c r="B711" s="159" t="s">
        <v>494</v>
      </c>
      <c r="C711" s="159" t="s">
        <v>4</v>
      </c>
      <c r="D711" s="159" t="s">
        <v>495</v>
      </c>
      <c r="E711" s="159" t="s">
        <v>137</v>
      </c>
      <c r="F711" s="159" t="s">
        <v>168</v>
      </c>
      <c r="G711" s="159" t="s">
        <v>496</v>
      </c>
      <c r="H711" s="159" t="s">
        <v>529</v>
      </c>
      <c r="I711" s="159" t="s">
        <v>596</v>
      </c>
      <c r="J711" s="160" t="s">
        <v>531</v>
      </c>
      <c r="K711" s="160"/>
      <c r="L711" s="30"/>
      <c r="M711" s="30"/>
      <c r="N711" s="30"/>
      <c r="O711" s="170"/>
      <c r="P711" s="170"/>
      <c r="Q711" s="170"/>
      <c r="R711" s="159" t="s">
        <v>495</v>
      </c>
      <c r="S711" s="159" t="s">
        <v>720</v>
      </c>
      <c r="T711" s="159"/>
      <c r="U711" s="172"/>
      <c r="V711" s="172"/>
      <c r="W711" s="159"/>
      <c r="X711" s="159"/>
      <c r="Y711" s="159"/>
      <c r="Z711" s="173"/>
      <c r="AA711" s="173"/>
      <c r="AB711" s="173"/>
    </row>
    <row r="712" spans="1:28" s="378" customFormat="1" ht="90">
      <c r="A712" s="160">
        <v>800</v>
      </c>
      <c r="B712" s="159" t="s">
        <v>494</v>
      </c>
      <c r="C712" s="159" t="s">
        <v>4</v>
      </c>
      <c r="D712" s="159" t="s">
        <v>495</v>
      </c>
      <c r="E712" s="159" t="s">
        <v>137</v>
      </c>
      <c r="F712" s="159" t="s">
        <v>168</v>
      </c>
      <c r="G712" s="159" t="s">
        <v>496</v>
      </c>
      <c r="H712" s="159" t="s">
        <v>529</v>
      </c>
      <c r="I712" s="159" t="s">
        <v>596</v>
      </c>
      <c r="J712" s="160" t="s">
        <v>531</v>
      </c>
      <c r="K712" s="160"/>
      <c r="L712" s="30"/>
      <c r="M712" s="30"/>
      <c r="N712" s="30"/>
      <c r="O712" s="170"/>
      <c r="P712" s="170"/>
      <c r="Q712" s="170"/>
      <c r="R712" s="159" t="s">
        <v>495</v>
      </c>
      <c r="S712" s="159" t="s">
        <v>720</v>
      </c>
      <c r="T712" s="159"/>
      <c r="U712" s="172"/>
      <c r="V712" s="172"/>
      <c r="W712" s="159"/>
      <c r="X712" s="159"/>
      <c r="Y712" s="159"/>
      <c r="Z712" s="173"/>
      <c r="AA712" s="173"/>
      <c r="AB712" s="173"/>
    </row>
    <row r="713" spans="1:28" s="378" customFormat="1" ht="90">
      <c r="A713" s="160">
        <v>801</v>
      </c>
      <c r="B713" s="159" t="s">
        <v>494</v>
      </c>
      <c r="C713" s="159" t="s">
        <v>4</v>
      </c>
      <c r="D713" s="159" t="s">
        <v>495</v>
      </c>
      <c r="E713" s="159" t="s">
        <v>137</v>
      </c>
      <c r="F713" s="159" t="s">
        <v>168</v>
      </c>
      <c r="G713" s="159" t="s">
        <v>496</v>
      </c>
      <c r="H713" s="159" t="s">
        <v>529</v>
      </c>
      <c r="I713" s="159" t="s">
        <v>596</v>
      </c>
      <c r="J713" s="160" t="s">
        <v>531</v>
      </c>
      <c r="K713" s="160"/>
      <c r="L713" s="30"/>
      <c r="M713" s="30"/>
      <c r="N713" s="30"/>
      <c r="O713" s="170"/>
      <c r="P713" s="170"/>
      <c r="Q713" s="170"/>
      <c r="R713" s="159" t="s">
        <v>495</v>
      </c>
      <c r="S713" s="159" t="s">
        <v>720</v>
      </c>
      <c r="T713" s="159"/>
      <c r="U713" s="172"/>
      <c r="V713" s="172"/>
      <c r="W713" s="159"/>
      <c r="X713" s="159"/>
      <c r="Y713" s="159"/>
      <c r="Z713" s="173"/>
      <c r="AA713" s="173"/>
      <c r="AB713" s="173"/>
    </row>
    <row r="714" spans="1:28" s="378" customFormat="1" ht="90">
      <c r="A714" s="160">
        <v>802</v>
      </c>
      <c r="B714" s="159" t="s">
        <v>494</v>
      </c>
      <c r="C714" s="159" t="s">
        <v>4</v>
      </c>
      <c r="D714" s="159" t="s">
        <v>495</v>
      </c>
      <c r="E714" s="159" t="s">
        <v>137</v>
      </c>
      <c r="F714" s="159" t="s">
        <v>168</v>
      </c>
      <c r="G714" s="159" t="s">
        <v>496</v>
      </c>
      <c r="H714" s="159" t="s">
        <v>529</v>
      </c>
      <c r="I714" s="159" t="s">
        <v>596</v>
      </c>
      <c r="J714" s="160" t="s">
        <v>531</v>
      </c>
      <c r="K714" s="160"/>
      <c r="L714" s="30"/>
      <c r="M714" s="30"/>
      <c r="N714" s="30"/>
      <c r="O714" s="170"/>
      <c r="P714" s="170"/>
      <c r="Q714" s="170"/>
      <c r="R714" s="159" t="s">
        <v>495</v>
      </c>
      <c r="S714" s="159" t="s">
        <v>720</v>
      </c>
      <c r="T714" s="159"/>
      <c r="U714" s="172"/>
      <c r="V714" s="172"/>
      <c r="W714" s="159"/>
      <c r="X714" s="159"/>
      <c r="Y714" s="159"/>
      <c r="Z714" s="173"/>
      <c r="AA714" s="173"/>
      <c r="AB714" s="173"/>
    </row>
    <row r="715" spans="1:28" s="378" customFormat="1" ht="90">
      <c r="A715" s="160">
        <v>803</v>
      </c>
      <c r="B715" s="159" t="s">
        <v>494</v>
      </c>
      <c r="C715" s="159" t="s">
        <v>4</v>
      </c>
      <c r="D715" s="159" t="s">
        <v>495</v>
      </c>
      <c r="E715" s="159" t="s">
        <v>137</v>
      </c>
      <c r="F715" s="159" t="s">
        <v>168</v>
      </c>
      <c r="G715" s="159" t="s">
        <v>496</v>
      </c>
      <c r="H715" s="159" t="s">
        <v>529</v>
      </c>
      <c r="I715" s="159" t="s">
        <v>596</v>
      </c>
      <c r="J715" s="160" t="s">
        <v>531</v>
      </c>
      <c r="K715" s="160"/>
      <c r="L715" s="30"/>
      <c r="M715" s="30"/>
      <c r="N715" s="30"/>
      <c r="O715" s="170"/>
      <c r="P715" s="170"/>
      <c r="Q715" s="170"/>
      <c r="R715" s="159" t="s">
        <v>495</v>
      </c>
      <c r="S715" s="159" t="s">
        <v>720</v>
      </c>
      <c r="T715" s="159"/>
      <c r="U715" s="172"/>
      <c r="V715" s="172"/>
      <c r="W715" s="159"/>
      <c r="X715" s="159"/>
      <c r="Y715" s="159"/>
      <c r="Z715" s="173"/>
      <c r="AA715" s="173"/>
      <c r="AB715" s="173"/>
    </row>
    <row r="716" spans="1:28" s="378" customFormat="1" ht="90">
      <c r="A716" s="160">
        <v>804</v>
      </c>
      <c r="B716" s="159" t="s">
        <v>494</v>
      </c>
      <c r="C716" s="159" t="s">
        <v>4</v>
      </c>
      <c r="D716" s="159" t="s">
        <v>495</v>
      </c>
      <c r="E716" s="159" t="s">
        <v>137</v>
      </c>
      <c r="F716" s="159" t="s">
        <v>168</v>
      </c>
      <c r="G716" s="159" t="s">
        <v>496</v>
      </c>
      <c r="H716" s="159" t="s">
        <v>529</v>
      </c>
      <c r="I716" s="159" t="s">
        <v>596</v>
      </c>
      <c r="J716" s="160" t="s">
        <v>531</v>
      </c>
      <c r="K716" s="160"/>
      <c r="L716" s="30"/>
      <c r="M716" s="30"/>
      <c r="N716" s="30"/>
      <c r="O716" s="170"/>
      <c r="P716" s="170"/>
      <c r="Q716" s="170"/>
      <c r="R716" s="159" t="s">
        <v>495</v>
      </c>
      <c r="S716" s="159" t="s">
        <v>720</v>
      </c>
      <c r="T716" s="159"/>
      <c r="U716" s="172"/>
      <c r="V716" s="172"/>
      <c r="W716" s="159"/>
      <c r="X716" s="159"/>
      <c r="Y716" s="159"/>
      <c r="Z716" s="173"/>
      <c r="AA716" s="173"/>
      <c r="AB716" s="173"/>
    </row>
    <row r="717" spans="1:28" s="378" customFormat="1" ht="90">
      <c r="A717" s="160">
        <v>805</v>
      </c>
      <c r="B717" s="159" t="s">
        <v>494</v>
      </c>
      <c r="C717" s="159" t="s">
        <v>4</v>
      </c>
      <c r="D717" s="159" t="s">
        <v>495</v>
      </c>
      <c r="E717" s="159" t="s">
        <v>137</v>
      </c>
      <c r="F717" s="159" t="s">
        <v>168</v>
      </c>
      <c r="G717" s="159" t="s">
        <v>496</v>
      </c>
      <c r="H717" s="159" t="s">
        <v>529</v>
      </c>
      <c r="I717" s="159" t="s">
        <v>596</v>
      </c>
      <c r="J717" s="160" t="s">
        <v>531</v>
      </c>
      <c r="K717" s="160"/>
      <c r="L717" s="30"/>
      <c r="M717" s="30"/>
      <c r="N717" s="30"/>
      <c r="O717" s="170"/>
      <c r="P717" s="170"/>
      <c r="Q717" s="170"/>
      <c r="R717" s="159" t="s">
        <v>495</v>
      </c>
      <c r="S717" s="159" t="s">
        <v>720</v>
      </c>
      <c r="T717" s="159"/>
      <c r="U717" s="172"/>
      <c r="V717" s="172"/>
      <c r="W717" s="159"/>
      <c r="X717" s="159"/>
      <c r="Y717" s="159"/>
      <c r="Z717" s="173"/>
      <c r="AA717" s="173"/>
      <c r="AB717" s="173"/>
    </row>
    <row r="718" spans="1:28" s="378" customFormat="1" ht="90">
      <c r="A718" s="160">
        <v>806</v>
      </c>
      <c r="B718" s="159" t="s">
        <v>494</v>
      </c>
      <c r="C718" s="159" t="s">
        <v>4</v>
      </c>
      <c r="D718" s="159" t="s">
        <v>495</v>
      </c>
      <c r="E718" s="159" t="s">
        <v>137</v>
      </c>
      <c r="F718" s="159" t="s">
        <v>168</v>
      </c>
      <c r="G718" s="159" t="s">
        <v>496</v>
      </c>
      <c r="H718" s="159" t="s">
        <v>529</v>
      </c>
      <c r="I718" s="159" t="s">
        <v>596</v>
      </c>
      <c r="J718" s="160" t="s">
        <v>531</v>
      </c>
      <c r="K718" s="160"/>
      <c r="L718" s="30"/>
      <c r="M718" s="30"/>
      <c r="N718" s="30"/>
      <c r="O718" s="170"/>
      <c r="P718" s="170"/>
      <c r="Q718" s="170"/>
      <c r="R718" s="159" t="s">
        <v>495</v>
      </c>
      <c r="S718" s="159" t="s">
        <v>720</v>
      </c>
      <c r="T718" s="159"/>
      <c r="U718" s="172"/>
      <c r="V718" s="172"/>
      <c r="W718" s="159"/>
      <c r="X718" s="159"/>
      <c r="Y718" s="159"/>
      <c r="Z718" s="173"/>
      <c r="AA718" s="173"/>
      <c r="AB718" s="173"/>
    </row>
    <row r="719" spans="1:28" s="378" customFormat="1" ht="90">
      <c r="A719" s="160">
        <v>807</v>
      </c>
      <c r="B719" s="159" t="s">
        <v>494</v>
      </c>
      <c r="C719" s="159" t="s">
        <v>4</v>
      </c>
      <c r="D719" s="159" t="s">
        <v>495</v>
      </c>
      <c r="E719" s="159" t="s">
        <v>137</v>
      </c>
      <c r="F719" s="159" t="s">
        <v>168</v>
      </c>
      <c r="G719" s="159" t="s">
        <v>496</v>
      </c>
      <c r="H719" s="159" t="s">
        <v>529</v>
      </c>
      <c r="I719" s="159" t="s">
        <v>596</v>
      </c>
      <c r="J719" s="160" t="s">
        <v>531</v>
      </c>
      <c r="K719" s="160"/>
      <c r="L719" s="30"/>
      <c r="M719" s="30"/>
      <c r="N719" s="30"/>
      <c r="O719" s="170"/>
      <c r="P719" s="170"/>
      <c r="Q719" s="170"/>
      <c r="R719" s="159" t="s">
        <v>495</v>
      </c>
      <c r="S719" s="159" t="s">
        <v>720</v>
      </c>
      <c r="T719" s="159"/>
      <c r="U719" s="172"/>
      <c r="V719" s="172"/>
      <c r="W719" s="159"/>
      <c r="X719" s="159"/>
      <c r="Y719" s="159"/>
      <c r="Z719" s="173"/>
      <c r="AA719" s="173"/>
      <c r="AB719" s="173"/>
    </row>
    <row r="720" spans="1:28" s="378" customFormat="1" ht="90">
      <c r="A720" s="160">
        <v>808</v>
      </c>
      <c r="B720" s="159" t="s">
        <v>494</v>
      </c>
      <c r="C720" s="159" t="s">
        <v>4</v>
      </c>
      <c r="D720" s="159" t="s">
        <v>495</v>
      </c>
      <c r="E720" s="159" t="s">
        <v>137</v>
      </c>
      <c r="F720" s="159" t="s">
        <v>168</v>
      </c>
      <c r="G720" s="159" t="s">
        <v>496</v>
      </c>
      <c r="H720" s="159" t="s">
        <v>529</v>
      </c>
      <c r="I720" s="159" t="s">
        <v>596</v>
      </c>
      <c r="J720" s="160" t="s">
        <v>531</v>
      </c>
      <c r="K720" s="160"/>
      <c r="L720" s="30"/>
      <c r="M720" s="30"/>
      <c r="N720" s="30"/>
      <c r="O720" s="170"/>
      <c r="P720" s="170"/>
      <c r="Q720" s="170"/>
      <c r="R720" s="159" t="s">
        <v>495</v>
      </c>
      <c r="S720" s="159" t="s">
        <v>720</v>
      </c>
      <c r="T720" s="159"/>
      <c r="U720" s="172"/>
      <c r="V720" s="172"/>
      <c r="W720" s="159"/>
      <c r="X720" s="159"/>
      <c r="Y720" s="159"/>
      <c r="Z720" s="173"/>
      <c r="AA720" s="173"/>
      <c r="AB720" s="173"/>
    </row>
    <row r="721" spans="1:28" s="378" customFormat="1" ht="90">
      <c r="A721" s="160">
        <v>809</v>
      </c>
      <c r="B721" s="159" t="s">
        <v>494</v>
      </c>
      <c r="C721" s="159" t="s">
        <v>4</v>
      </c>
      <c r="D721" s="159" t="s">
        <v>495</v>
      </c>
      <c r="E721" s="159" t="s">
        <v>137</v>
      </c>
      <c r="F721" s="159" t="s">
        <v>168</v>
      </c>
      <c r="G721" s="159" t="s">
        <v>496</v>
      </c>
      <c r="H721" s="159" t="s">
        <v>529</v>
      </c>
      <c r="I721" s="159" t="s">
        <v>596</v>
      </c>
      <c r="J721" s="160" t="s">
        <v>531</v>
      </c>
      <c r="K721" s="160"/>
      <c r="L721" s="30"/>
      <c r="M721" s="30"/>
      <c r="N721" s="30"/>
      <c r="O721" s="170"/>
      <c r="P721" s="170"/>
      <c r="Q721" s="170"/>
      <c r="R721" s="159" t="s">
        <v>495</v>
      </c>
      <c r="S721" s="159" t="s">
        <v>720</v>
      </c>
      <c r="T721" s="159"/>
      <c r="U721" s="172"/>
      <c r="V721" s="172"/>
      <c r="W721" s="159"/>
      <c r="X721" s="159"/>
      <c r="Y721" s="159"/>
      <c r="Z721" s="173"/>
      <c r="AA721" s="173"/>
      <c r="AB721" s="173"/>
    </row>
    <row r="722" spans="1:28" s="378" customFormat="1" ht="48" customHeight="1">
      <c r="A722" s="160" t="s">
        <v>723</v>
      </c>
      <c r="B722" s="159" t="s">
        <v>494</v>
      </c>
      <c r="C722" s="159" t="s">
        <v>4</v>
      </c>
      <c r="D722" s="159" t="s">
        <v>495</v>
      </c>
      <c r="E722" s="159" t="s">
        <v>137</v>
      </c>
      <c r="F722" s="159" t="s">
        <v>168</v>
      </c>
      <c r="G722" s="159" t="s">
        <v>496</v>
      </c>
      <c r="H722" s="159" t="s">
        <v>497</v>
      </c>
      <c r="I722" s="159" t="s">
        <v>498</v>
      </c>
      <c r="J722" s="160" t="s">
        <v>531</v>
      </c>
      <c r="K722" s="160"/>
      <c r="L722" s="30"/>
      <c r="M722" s="30"/>
      <c r="N722" s="30"/>
      <c r="O722" s="170"/>
      <c r="P722" s="170"/>
      <c r="Q722" s="170"/>
      <c r="R722" s="159" t="s">
        <v>495</v>
      </c>
      <c r="S722" s="159" t="s">
        <v>720</v>
      </c>
      <c r="T722" s="159"/>
      <c r="U722" s="167"/>
      <c r="V722" s="167"/>
      <c r="W722" s="159"/>
      <c r="X722" s="159"/>
      <c r="Y722" s="159"/>
      <c r="Z722" s="170"/>
      <c r="AA722" s="170"/>
      <c r="AB722" s="170"/>
    </row>
    <row r="723" spans="1:28" s="378" customFormat="1" ht="90">
      <c r="A723" s="160">
        <v>810</v>
      </c>
      <c r="B723" s="159" t="s">
        <v>494</v>
      </c>
      <c r="C723" s="159" t="s">
        <v>4</v>
      </c>
      <c r="D723" s="159" t="s">
        <v>495</v>
      </c>
      <c r="E723" s="159" t="s">
        <v>137</v>
      </c>
      <c r="F723" s="159" t="s">
        <v>168</v>
      </c>
      <c r="G723" s="159" t="s">
        <v>496</v>
      </c>
      <c r="H723" s="159" t="s">
        <v>529</v>
      </c>
      <c r="I723" s="159" t="s">
        <v>596</v>
      </c>
      <c r="J723" s="160" t="s">
        <v>531</v>
      </c>
      <c r="K723" s="160"/>
      <c r="L723" s="30"/>
      <c r="M723" s="30"/>
      <c r="N723" s="30"/>
      <c r="O723" s="170"/>
      <c r="P723" s="170"/>
      <c r="Q723" s="170"/>
      <c r="R723" s="159" t="s">
        <v>495</v>
      </c>
      <c r="S723" s="159" t="s">
        <v>720</v>
      </c>
      <c r="T723" s="159"/>
      <c r="U723" s="172"/>
      <c r="V723" s="172"/>
      <c r="W723" s="159"/>
      <c r="X723" s="159"/>
      <c r="Y723" s="159"/>
      <c r="Z723" s="173"/>
      <c r="AA723" s="173"/>
      <c r="AB723" s="173"/>
    </row>
    <row r="724" spans="1:28" s="378" customFormat="1" ht="105">
      <c r="A724" s="160">
        <v>776</v>
      </c>
      <c r="B724" s="159" t="s">
        <v>494</v>
      </c>
      <c r="C724" s="159" t="s">
        <v>4</v>
      </c>
      <c r="D724" s="159" t="s">
        <v>495</v>
      </c>
      <c r="E724" s="159" t="s">
        <v>137</v>
      </c>
      <c r="F724" s="159" t="s">
        <v>168</v>
      </c>
      <c r="G724" s="159" t="s">
        <v>555</v>
      </c>
      <c r="H724" s="159" t="s">
        <v>497</v>
      </c>
      <c r="I724" s="159" t="s">
        <v>498</v>
      </c>
      <c r="J724" s="160" t="s">
        <v>499</v>
      </c>
      <c r="K724" s="160"/>
      <c r="L724" s="30"/>
      <c r="M724" s="30"/>
      <c r="N724" s="30"/>
      <c r="O724" s="170"/>
      <c r="P724" s="170"/>
      <c r="Q724" s="170"/>
      <c r="R724" s="159" t="s">
        <v>495</v>
      </c>
      <c r="S724" s="159" t="s">
        <v>720</v>
      </c>
      <c r="T724" s="159"/>
      <c r="U724" s="172"/>
      <c r="V724" s="172"/>
      <c r="W724" s="159"/>
      <c r="X724" s="159"/>
      <c r="Y724" s="159"/>
      <c r="Z724" s="162"/>
      <c r="AA724" s="162"/>
      <c r="AB724" s="162"/>
    </row>
    <row r="725" spans="1:28" s="383" customFormat="1" ht="387" customHeight="1">
      <c r="A725" s="190">
        <v>870</v>
      </c>
      <c r="B725" s="191" t="s">
        <v>494</v>
      </c>
      <c r="C725" s="191" t="s">
        <v>724</v>
      </c>
      <c r="D725" s="192" t="s">
        <v>725</v>
      </c>
      <c r="E725" s="191" t="s">
        <v>106</v>
      </c>
      <c r="F725" s="191" t="s">
        <v>168</v>
      </c>
      <c r="G725" s="191" t="s">
        <v>726</v>
      </c>
      <c r="H725" s="191" t="s">
        <v>529</v>
      </c>
      <c r="I725" s="191" t="s">
        <v>727</v>
      </c>
      <c r="J725" s="190" t="s">
        <v>531</v>
      </c>
      <c r="K725" s="190" t="s">
        <v>455</v>
      </c>
      <c r="L725" s="30">
        <v>7000000</v>
      </c>
      <c r="M725" s="30">
        <v>5300000</v>
      </c>
      <c r="N725" s="30">
        <v>5600000</v>
      </c>
      <c r="O725" s="193">
        <v>5605793</v>
      </c>
      <c r="P725" s="376">
        <v>1.0010344642857143</v>
      </c>
      <c r="Q725" s="196"/>
      <c r="R725" s="191" t="s">
        <v>728</v>
      </c>
      <c r="S725" s="191" t="s">
        <v>729</v>
      </c>
      <c r="T725" s="191" t="s">
        <v>641</v>
      </c>
      <c r="U725" s="190">
        <v>0</v>
      </c>
      <c r="V725" s="190">
        <v>5600000</v>
      </c>
      <c r="W725" s="191" t="s">
        <v>730</v>
      </c>
      <c r="X725" s="191" t="s">
        <v>731</v>
      </c>
      <c r="Y725" s="191" t="s">
        <v>55</v>
      </c>
      <c r="Z725" s="195">
        <v>5605793</v>
      </c>
      <c r="AA725" s="382">
        <v>1.0010344642857143</v>
      </c>
      <c r="AB725" s="196" t="s">
        <v>1489</v>
      </c>
    </row>
    <row r="726" spans="1:28" s="383" customFormat="1" ht="116.25" customHeight="1">
      <c r="A726" s="190" t="s">
        <v>732</v>
      </c>
      <c r="B726" s="191" t="s">
        <v>494</v>
      </c>
      <c r="C726" s="191" t="s">
        <v>724</v>
      </c>
      <c r="D726" s="192" t="s">
        <v>725</v>
      </c>
      <c r="E726" s="191" t="s">
        <v>106</v>
      </c>
      <c r="F726" s="191" t="s">
        <v>168</v>
      </c>
      <c r="G726" s="191" t="s">
        <v>726</v>
      </c>
      <c r="H726" s="191" t="s">
        <v>529</v>
      </c>
      <c r="I726" s="191" t="s">
        <v>727</v>
      </c>
      <c r="J726" s="190" t="s">
        <v>531</v>
      </c>
      <c r="K726" s="190"/>
      <c r="L726" s="30"/>
      <c r="M726" s="30"/>
      <c r="N726" s="30"/>
      <c r="O726" s="198"/>
      <c r="P726" s="198"/>
      <c r="Q726" s="198"/>
      <c r="R726" s="191" t="s">
        <v>728</v>
      </c>
      <c r="S726" s="191" t="s">
        <v>733</v>
      </c>
      <c r="T726" s="191" t="s">
        <v>641</v>
      </c>
      <c r="U726" s="190">
        <v>0</v>
      </c>
      <c r="V726" s="199">
        <v>1</v>
      </c>
      <c r="W726" s="191" t="s">
        <v>730</v>
      </c>
      <c r="X726" s="191" t="s">
        <v>731</v>
      </c>
      <c r="Y726" s="191" t="s">
        <v>55</v>
      </c>
      <c r="Z726" s="72">
        <v>1</v>
      </c>
      <c r="AA726" s="384">
        <v>1</v>
      </c>
      <c r="AB726" s="200" t="s">
        <v>1490</v>
      </c>
    </row>
    <row r="727" spans="1:28" s="385" customFormat="1" ht="237" customHeight="1">
      <c r="A727" s="190">
        <v>871</v>
      </c>
      <c r="B727" s="191" t="s">
        <v>494</v>
      </c>
      <c r="C727" s="191" t="s">
        <v>724</v>
      </c>
      <c r="D727" s="192" t="s">
        <v>725</v>
      </c>
      <c r="E727" s="191" t="s">
        <v>106</v>
      </c>
      <c r="F727" s="191" t="s">
        <v>168</v>
      </c>
      <c r="G727" s="191" t="s">
        <v>726</v>
      </c>
      <c r="H727" s="191" t="s">
        <v>529</v>
      </c>
      <c r="I727" s="191" t="s">
        <v>727</v>
      </c>
      <c r="J727" s="190" t="s">
        <v>531</v>
      </c>
      <c r="K727" s="190"/>
      <c r="L727" s="30"/>
      <c r="M727" s="30"/>
      <c r="N727" s="30"/>
      <c r="O727" s="202"/>
      <c r="P727" s="202"/>
      <c r="Q727" s="202"/>
      <c r="R727" s="191" t="s">
        <v>728</v>
      </c>
      <c r="S727" s="191" t="s">
        <v>734</v>
      </c>
      <c r="T727" s="191" t="s">
        <v>735</v>
      </c>
      <c r="U727" s="203">
        <v>0</v>
      </c>
      <c r="V727" s="199">
        <v>1</v>
      </c>
      <c r="W727" s="191" t="s">
        <v>730</v>
      </c>
      <c r="X727" s="190" t="s">
        <v>736</v>
      </c>
      <c r="Y727" s="190" t="s">
        <v>188</v>
      </c>
      <c r="Z727" s="205">
        <v>1</v>
      </c>
      <c r="AA727" s="384">
        <v>1</v>
      </c>
      <c r="AB727" s="204"/>
    </row>
    <row r="728" spans="1:28" s="383" customFormat="1" ht="327" customHeight="1">
      <c r="A728" s="190">
        <v>872</v>
      </c>
      <c r="B728" s="191" t="s">
        <v>494</v>
      </c>
      <c r="C728" s="191" t="s">
        <v>724</v>
      </c>
      <c r="D728" s="192" t="s">
        <v>725</v>
      </c>
      <c r="E728" s="191" t="s">
        <v>106</v>
      </c>
      <c r="F728" s="191" t="s">
        <v>168</v>
      </c>
      <c r="G728" s="191" t="s">
        <v>726</v>
      </c>
      <c r="H728" s="191" t="s">
        <v>529</v>
      </c>
      <c r="I728" s="191" t="s">
        <v>727</v>
      </c>
      <c r="J728" s="190" t="s">
        <v>531</v>
      </c>
      <c r="K728" s="190"/>
      <c r="L728" s="30"/>
      <c r="M728" s="30"/>
      <c r="N728" s="30"/>
      <c r="O728" s="198"/>
      <c r="P728" s="198"/>
      <c r="Q728" s="198"/>
      <c r="R728" s="191" t="s">
        <v>728</v>
      </c>
      <c r="S728" s="191" t="s">
        <v>737</v>
      </c>
      <c r="T728" s="191" t="s">
        <v>735</v>
      </c>
      <c r="U728" s="206">
        <v>0</v>
      </c>
      <c r="V728" s="206">
        <v>96</v>
      </c>
      <c r="W728" s="191" t="s">
        <v>730</v>
      </c>
      <c r="X728" s="191" t="s">
        <v>738</v>
      </c>
      <c r="Y728" s="191" t="s">
        <v>188</v>
      </c>
      <c r="Z728" s="205">
        <v>0.91</v>
      </c>
      <c r="AA728" s="384">
        <v>0.94791666666666674</v>
      </c>
      <c r="AB728" s="202" t="s">
        <v>1491</v>
      </c>
    </row>
    <row r="729" spans="1:28" s="208" customFormat="1" ht="99.75">
      <c r="A729" s="190" t="s">
        <v>739</v>
      </c>
      <c r="B729" s="191" t="s">
        <v>494</v>
      </c>
      <c r="C729" s="191" t="s">
        <v>724</v>
      </c>
      <c r="D729" s="192" t="s">
        <v>725</v>
      </c>
      <c r="E729" s="191" t="s">
        <v>106</v>
      </c>
      <c r="F729" s="191" t="s">
        <v>168</v>
      </c>
      <c r="G729" s="191" t="s">
        <v>726</v>
      </c>
      <c r="H729" s="191" t="s">
        <v>529</v>
      </c>
      <c r="I729" s="191" t="s">
        <v>727</v>
      </c>
      <c r="J729" s="190" t="s">
        <v>531</v>
      </c>
      <c r="K729" s="190"/>
      <c r="L729" s="30"/>
      <c r="M729" s="30"/>
      <c r="N729" s="30"/>
      <c r="O729" s="198"/>
      <c r="P729" s="198"/>
      <c r="Q729" s="198"/>
      <c r="R729" s="191"/>
      <c r="S729" s="191" t="s">
        <v>737</v>
      </c>
      <c r="T729" s="191"/>
      <c r="U729" s="206"/>
      <c r="V729" s="206"/>
      <c r="W729" s="191"/>
      <c r="X729" s="191"/>
      <c r="Y729" s="191"/>
      <c r="Z729" s="202"/>
      <c r="AA729" s="202"/>
      <c r="AB729" s="202"/>
    </row>
    <row r="730" spans="1:28" s="208" customFormat="1" ht="99.75">
      <c r="A730" s="190" t="s">
        <v>740</v>
      </c>
      <c r="B730" s="191" t="s">
        <v>494</v>
      </c>
      <c r="C730" s="191" t="s">
        <v>724</v>
      </c>
      <c r="D730" s="192" t="s">
        <v>725</v>
      </c>
      <c r="E730" s="191" t="s">
        <v>106</v>
      </c>
      <c r="F730" s="191" t="s">
        <v>168</v>
      </c>
      <c r="G730" s="191" t="s">
        <v>726</v>
      </c>
      <c r="H730" s="191" t="s">
        <v>529</v>
      </c>
      <c r="I730" s="191" t="s">
        <v>727</v>
      </c>
      <c r="J730" s="190" t="s">
        <v>531</v>
      </c>
      <c r="K730" s="190"/>
      <c r="L730" s="30"/>
      <c r="M730" s="30"/>
      <c r="N730" s="30"/>
      <c r="O730" s="198"/>
      <c r="P730" s="198"/>
      <c r="Q730" s="198"/>
      <c r="R730" s="191"/>
      <c r="S730" s="191" t="s">
        <v>737</v>
      </c>
      <c r="T730" s="191"/>
      <c r="U730" s="206"/>
      <c r="V730" s="206"/>
      <c r="W730" s="191"/>
      <c r="X730" s="191"/>
      <c r="Y730" s="191"/>
      <c r="Z730" s="202"/>
      <c r="AA730" s="202"/>
      <c r="AB730" s="202"/>
    </row>
    <row r="731" spans="1:28" s="208" customFormat="1" ht="99.75">
      <c r="A731" s="190" t="s">
        <v>741</v>
      </c>
      <c r="B731" s="191" t="s">
        <v>494</v>
      </c>
      <c r="C731" s="191" t="s">
        <v>724</v>
      </c>
      <c r="D731" s="192" t="s">
        <v>725</v>
      </c>
      <c r="E731" s="191" t="s">
        <v>106</v>
      </c>
      <c r="F731" s="191" t="s">
        <v>168</v>
      </c>
      <c r="G731" s="191" t="s">
        <v>726</v>
      </c>
      <c r="H731" s="191" t="s">
        <v>529</v>
      </c>
      <c r="I731" s="191" t="s">
        <v>727</v>
      </c>
      <c r="J731" s="190" t="s">
        <v>531</v>
      </c>
      <c r="K731" s="190"/>
      <c r="L731" s="30"/>
      <c r="M731" s="30"/>
      <c r="N731" s="30"/>
      <c r="O731" s="198"/>
      <c r="P731" s="198"/>
      <c r="Q731" s="198"/>
      <c r="R731" s="191"/>
      <c r="S731" s="191" t="s">
        <v>737</v>
      </c>
      <c r="T731" s="191"/>
      <c r="U731" s="206"/>
      <c r="V731" s="206"/>
      <c r="W731" s="191"/>
      <c r="X731" s="191"/>
      <c r="Y731" s="191"/>
      <c r="Z731" s="202"/>
      <c r="AA731" s="202"/>
      <c r="AB731" s="202"/>
    </row>
    <row r="732" spans="1:28" s="208" customFormat="1" ht="99.75">
      <c r="A732" s="190">
        <v>873</v>
      </c>
      <c r="B732" s="191" t="s">
        <v>494</v>
      </c>
      <c r="C732" s="191" t="s">
        <v>724</v>
      </c>
      <c r="D732" s="192" t="s">
        <v>725</v>
      </c>
      <c r="E732" s="191" t="s">
        <v>106</v>
      </c>
      <c r="F732" s="191" t="s">
        <v>168</v>
      </c>
      <c r="G732" s="191" t="s">
        <v>726</v>
      </c>
      <c r="H732" s="191" t="s">
        <v>529</v>
      </c>
      <c r="I732" s="191" t="s">
        <v>727</v>
      </c>
      <c r="J732" s="190" t="s">
        <v>531</v>
      </c>
      <c r="K732" s="190"/>
      <c r="L732" s="30"/>
      <c r="M732" s="30"/>
      <c r="N732" s="30"/>
      <c r="O732" s="198"/>
      <c r="P732" s="198"/>
      <c r="Q732" s="198"/>
      <c r="R732" s="191"/>
      <c r="S732" s="191" t="s">
        <v>737</v>
      </c>
      <c r="T732" s="191"/>
      <c r="U732" s="199"/>
      <c r="V732" s="199"/>
      <c r="W732" s="191"/>
      <c r="X732" s="191"/>
      <c r="Y732" s="191"/>
      <c r="Z732" s="202"/>
      <c r="AA732" s="202"/>
      <c r="AB732" s="202"/>
    </row>
    <row r="733" spans="1:28" s="208" customFormat="1" ht="99.75">
      <c r="A733" s="190">
        <v>874</v>
      </c>
      <c r="B733" s="191" t="s">
        <v>494</v>
      </c>
      <c r="C733" s="191" t="s">
        <v>724</v>
      </c>
      <c r="D733" s="192" t="s">
        <v>725</v>
      </c>
      <c r="E733" s="191" t="s">
        <v>106</v>
      </c>
      <c r="F733" s="191" t="s">
        <v>168</v>
      </c>
      <c r="G733" s="191" t="s">
        <v>726</v>
      </c>
      <c r="H733" s="191" t="s">
        <v>529</v>
      </c>
      <c r="I733" s="191" t="s">
        <v>727</v>
      </c>
      <c r="J733" s="190" t="s">
        <v>531</v>
      </c>
      <c r="K733" s="190"/>
      <c r="L733" s="30"/>
      <c r="M733" s="30"/>
      <c r="N733" s="30"/>
      <c r="O733" s="198"/>
      <c r="P733" s="198"/>
      <c r="Q733" s="198"/>
      <c r="R733" s="191"/>
      <c r="S733" s="191" t="s">
        <v>737</v>
      </c>
      <c r="T733" s="191"/>
      <c r="U733" s="199"/>
      <c r="V733" s="199"/>
      <c r="W733" s="191"/>
      <c r="X733" s="191"/>
      <c r="Y733" s="191"/>
      <c r="Z733" s="202"/>
      <c r="AA733" s="202"/>
      <c r="AB733" s="202"/>
    </row>
    <row r="734" spans="1:28" s="208" customFormat="1" ht="99.75">
      <c r="A734" s="190">
        <v>875</v>
      </c>
      <c r="B734" s="191" t="s">
        <v>494</v>
      </c>
      <c r="C734" s="191" t="s">
        <v>724</v>
      </c>
      <c r="D734" s="192" t="s">
        <v>725</v>
      </c>
      <c r="E734" s="191" t="s">
        <v>106</v>
      </c>
      <c r="F734" s="191" t="s">
        <v>168</v>
      </c>
      <c r="G734" s="191" t="s">
        <v>726</v>
      </c>
      <c r="H734" s="191" t="s">
        <v>529</v>
      </c>
      <c r="I734" s="191" t="s">
        <v>727</v>
      </c>
      <c r="J734" s="190" t="s">
        <v>531</v>
      </c>
      <c r="K734" s="190"/>
      <c r="L734" s="30"/>
      <c r="M734" s="30"/>
      <c r="N734" s="30"/>
      <c r="O734" s="198"/>
      <c r="P734" s="198"/>
      <c r="Q734" s="198"/>
      <c r="R734" s="191"/>
      <c r="S734" s="191" t="s">
        <v>737</v>
      </c>
      <c r="T734" s="191"/>
      <c r="U734" s="199"/>
      <c r="V734" s="199"/>
      <c r="W734" s="191"/>
      <c r="X734" s="191"/>
      <c r="Y734" s="191"/>
      <c r="Z734" s="202"/>
      <c r="AA734" s="202"/>
      <c r="AB734" s="202"/>
    </row>
    <row r="735" spans="1:28" s="208" customFormat="1" ht="99.75">
      <c r="A735" s="190">
        <v>876</v>
      </c>
      <c r="B735" s="191" t="s">
        <v>494</v>
      </c>
      <c r="C735" s="191" t="s">
        <v>724</v>
      </c>
      <c r="D735" s="192" t="s">
        <v>725</v>
      </c>
      <c r="E735" s="191" t="s">
        <v>106</v>
      </c>
      <c r="F735" s="191" t="s">
        <v>168</v>
      </c>
      <c r="G735" s="191" t="s">
        <v>726</v>
      </c>
      <c r="H735" s="191" t="s">
        <v>529</v>
      </c>
      <c r="I735" s="191" t="s">
        <v>727</v>
      </c>
      <c r="J735" s="190" t="s">
        <v>531</v>
      </c>
      <c r="K735" s="190"/>
      <c r="L735" s="30"/>
      <c r="M735" s="30"/>
      <c r="N735" s="30"/>
      <c r="O735" s="198"/>
      <c r="P735" s="198"/>
      <c r="Q735" s="198"/>
      <c r="R735" s="191"/>
      <c r="S735" s="191" t="s">
        <v>737</v>
      </c>
      <c r="T735" s="191"/>
      <c r="U735" s="199"/>
      <c r="V735" s="199"/>
      <c r="W735" s="191"/>
      <c r="X735" s="191"/>
      <c r="Y735" s="191"/>
      <c r="Z735" s="202"/>
      <c r="AA735" s="202"/>
      <c r="AB735" s="202"/>
    </row>
    <row r="736" spans="1:28" s="208" customFormat="1" ht="99.75">
      <c r="A736" s="190">
        <v>877</v>
      </c>
      <c r="B736" s="191" t="s">
        <v>494</v>
      </c>
      <c r="C736" s="191" t="s">
        <v>724</v>
      </c>
      <c r="D736" s="192" t="s">
        <v>725</v>
      </c>
      <c r="E736" s="191" t="s">
        <v>106</v>
      </c>
      <c r="F736" s="191" t="s">
        <v>168</v>
      </c>
      <c r="G736" s="191" t="s">
        <v>726</v>
      </c>
      <c r="H736" s="191" t="s">
        <v>529</v>
      </c>
      <c r="I736" s="191" t="s">
        <v>727</v>
      </c>
      <c r="J736" s="190" t="s">
        <v>531</v>
      </c>
      <c r="K736" s="190"/>
      <c r="L736" s="30"/>
      <c r="M736" s="30"/>
      <c r="N736" s="30"/>
      <c r="O736" s="198"/>
      <c r="P736" s="198"/>
      <c r="Q736" s="198"/>
      <c r="R736" s="191"/>
      <c r="S736" s="191" t="s">
        <v>737</v>
      </c>
      <c r="T736" s="191"/>
      <c r="U736" s="199"/>
      <c r="V736" s="199"/>
      <c r="W736" s="191"/>
      <c r="X736" s="191"/>
      <c r="Y736" s="191"/>
      <c r="Z736" s="202"/>
      <c r="AA736" s="202"/>
      <c r="AB736" s="202"/>
    </row>
    <row r="737" spans="1:28" s="208" customFormat="1" ht="99.75">
      <c r="A737" s="190">
        <v>878</v>
      </c>
      <c r="B737" s="191" t="s">
        <v>494</v>
      </c>
      <c r="C737" s="191" t="s">
        <v>724</v>
      </c>
      <c r="D737" s="192" t="s">
        <v>725</v>
      </c>
      <c r="E737" s="191" t="s">
        <v>106</v>
      </c>
      <c r="F737" s="191" t="s">
        <v>168</v>
      </c>
      <c r="G737" s="191" t="s">
        <v>726</v>
      </c>
      <c r="H737" s="191" t="s">
        <v>529</v>
      </c>
      <c r="I737" s="191" t="s">
        <v>727</v>
      </c>
      <c r="J737" s="190" t="s">
        <v>531</v>
      </c>
      <c r="K737" s="190"/>
      <c r="L737" s="30"/>
      <c r="M737" s="30"/>
      <c r="N737" s="30"/>
      <c r="O737" s="198"/>
      <c r="P737" s="198"/>
      <c r="Q737" s="198"/>
      <c r="R737" s="191"/>
      <c r="S737" s="191" t="s">
        <v>737</v>
      </c>
      <c r="T737" s="191"/>
      <c r="U737" s="199"/>
      <c r="V737" s="199"/>
      <c r="W737" s="191"/>
      <c r="X737" s="191"/>
      <c r="Y737" s="191"/>
      <c r="Z737" s="204"/>
      <c r="AA737" s="204"/>
      <c r="AB737" s="204"/>
    </row>
    <row r="738" spans="1:28" s="208" customFormat="1" ht="99.75">
      <c r="A738" s="190">
        <v>879</v>
      </c>
      <c r="B738" s="191" t="s">
        <v>494</v>
      </c>
      <c r="C738" s="191" t="s">
        <v>724</v>
      </c>
      <c r="D738" s="192" t="s">
        <v>725</v>
      </c>
      <c r="E738" s="191" t="s">
        <v>106</v>
      </c>
      <c r="F738" s="191" t="s">
        <v>168</v>
      </c>
      <c r="G738" s="191" t="s">
        <v>726</v>
      </c>
      <c r="H738" s="191" t="s">
        <v>529</v>
      </c>
      <c r="I738" s="191" t="s">
        <v>727</v>
      </c>
      <c r="J738" s="190" t="s">
        <v>531</v>
      </c>
      <c r="K738" s="190"/>
      <c r="L738" s="30"/>
      <c r="M738" s="30"/>
      <c r="N738" s="30"/>
      <c r="O738" s="198"/>
      <c r="P738" s="198"/>
      <c r="Q738" s="198"/>
      <c r="R738" s="191"/>
      <c r="S738" s="191" t="s">
        <v>737</v>
      </c>
      <c r="T738" s="191"/>
      <c r="U738" s="199"/>
      <c r="V738" s="199"/>
      <c r="W738" s="191"/>
      <c r="X738" s="191"/>
      <c r="Y738" s="191"/>
      <c r="Z738" s="204"/>
      <c r="AA738" s="204"/>
      <c r="AB738" s="204"/>
    </row>
    <row r="739" spans="1:28" s="208" customFormat="1" ht="99.75">
      <c r="A739" s="190">
        <v>880</v>
      </c>
      <c r="B739" s="191" t="s">
        <v>494</v>
      </c>
      <c r="C739" s="191" t="s">
        <v>724</v>
      </c>
      <c r="D739" s="192" t="s">
        <v>725</v>
      </c>
      <c r="E739" s="191" t="s">
        <v>106</v>
      </c>
      <c r="F739" s="191" t="s">
        <v>168</v>
      </c>
      <c r="G739" s="191" t="s">
        <v>726</v>
      </c>
      <c r="H739" s="191" t="s">
        <v>529</v>
      </c>
      <c r="I739" s="191" t="s">
        <v>727</v>
      </c>
      <c r="J739" s="190" t="s">
        <v>531</v>
      </c>
      <c r="K739" s="190"/>
      <c r="L739" s="30"/>
      <c r="M739" s="30"/>
      <c r="N739" s="30"/>
      <c r="O739" s="198"/>
      <c r="P739" s="198"/>
      <c r="Q739" s="198"/>
      <c r="R739" s="191"/>
      <c r="S739" s="191" t="s">
        <v>737</v>
      </c>
      <c r="T739" s="191"/>
      <c r="U739" s="199"/>
      <c r="V739" s="199"/>
      <c r="W739" s="191"/>
      <c r="X739" s="191"/>
      <c r="Y739" s="191"/>
      <c r="Z739" s="204"/>
      <c r="AA739" s="204"/>
      <c r="AB739" s="204"/>
    </row>
    <row r="740" spans="1:28" s="208" customFormat="1" ht="99.75">
      <c r="A740" s="190">
        <v>881</v>
      </c>
      <c r="B740" s="191" t="s">
        <v>494</v>
      </c>
      <c r="C740" s="191" t="s">
        <v>724</v>
      </c>
      <c r="D740" s="192" t="s">
        <v>725</v>
      </c>
      <c r="E740" s="191" t="s">
        <v>106</v>
      </c>
      <c r="F740" s="191" t="s">
        <v>168</v>
      </c>
      <c r="G740" s="191" t="s">
        <v>726</v>
      </c>
      <c r="H740" s="191" t="s">
        <v>529</v>
      </c>
      <c r="I740" s="191" t="s">
        <v>727</v>
      </c>
      <c r="J740" s="190" t="s">
        <v>531</v>
      </c>
      <c r="K740" s="190"/>
      <c r="L740" s="30"/>
      <c r="M740" s="30"/>
      <c r="N740" s="30"/>
      <c r="O740" s="198"/>
      <c r="P740" s="198"/>
      <c r="Q740" s="198"/>
      <c r="R740" s="191"/>
      <c r="S740" s="191" t="s">
        <v>737</v>
      </c>
      <c r="T740" s="191"/>
      <c r="U740" s="199"/>
      <c r="V740" s="199"/>
      <c r="W740" s="191"/>
      <c r="X740" s="191"/>
      <c r="Y740" s="191"/>
      <c r="Z740" s="204"/>
      <c r="AA740" s="204"/>
      <c r="AB740" s="204"/>
    </row>
    <row r="741" spans="1:28" s="208" customFormat="1" ht="99.75">
      <c r="A741" s="190">
        <v>882</v>
      </c>
      <c r="B741" s="191" t="s">
        <v>494</v>
      </c>
      <c r="C741" s="191" t="s">
        <v>724</v>
      </c>
      <c r="D741" s="192" t="s">
        <v>725</v>
      </c>
      <c r="E741" s="191" t="s">
        <v>106</v>
      </c>
      <c r="F741" s="191" t="s">
        <v>168</v>
      </c>
      <c r="G741" s="191" t="s">
        <v>726</v>
      </c>
      <c r="H741" s="191" t="s">
        <v>529</v>
      </c>
      <c r="I741" s="191" t="s">
        <v>727</v>
      </c>
      <c r="J741" s="190" t="s">
        <v>531</v>
      </c>
      <c r="K741" s="190"/>
      <c r="L741" s="30"/>
      <c r="M741" s="30"/>
      <c r="N741" s="30"/>
      <c r="O741" s="198"/>
      <c r="P741" s="198"/>
      <c r="Q741" s="198"/>
      <c r="R741" s="191"/>
      <c r="S741" s="191" t="s">
        <v>737</v>
      </c>
      <c r="T741" s="191"/>
      <c r="U741" s="199"/>
      <c r="V741" s="199"/>
      <c r="W741" s="191"/>
      <c r="X741" s="191"/>
      <c r="Y741" s="191"/>
      <c r="Z741" s="204"/>
      <c r="AA741" s="204"/>
      <c r="AB741" s="204"/>
    </row>
    <row r="742" spans="1:28" s="208" customFormat="1" ht="99.75">
      <c r="A742" s="190">
        <v>883</v>
      </c>
      <c r="B742" s="191" t="s">
        <v>494</v>
      </c>
      <c r="C742" s="191" t="s">
        <v>724</v>
      </c>
      <c r="D742" s="192" t="s">
        <v>725</v>
      </c>
      <c r="E742" s="191" t="s">
        <v>106</v>
      </c>
      <c r="F742" s="191" t="s">
        <v>168</v>
      </c>
      <c r="G742" s="191" t="s">
        <v>726</v>
      </c>
      <c r="H742" s="191" t="s">
        <v>529</v>
      </c>
      <c r="I742" s="191" t="s">
        <v>727</v>
      </c>
      <c r="J742" s="190" t="s">
        <v>531</v>
      </c>
      <c r="K742" s="190"/>
      <c r="L742" s="30"/>
      <c r="M742" s="30"/>
      <c r="N742" s="30"/>
      <c r="O742" s="198"/>
      <c r="P742" s="198"/>
      <c r="Q742" s="198"/>
      <c r="R742" s="191"/>
      <c r="S742" s="191" t="s">
        <v>737</v>
      </c>
      <c r="T742" s="191"/>
      <c r="U742" s="199"/>
      <c r="V742" s="199"/>
      <c r="W742" s="191"/>
      <c r="X742" s="191"/>
      <c r="Y742" s="191"/>
      <c r="Z742" s="204"/>
      <c r="AA742" s="204"/>
      <c r="AB742" s="204"/>
    </row>
    <row r="743" spans="1:28" s="208" customFormat="1" ht="99.75">
      <c r="A743" s="190">
        <v>884</v>
      </c>
      <c r="B743" s="191" t="s">
        <v>494</v>
      </c>
      <c r="C743" s="191" t="s">
        <v>724</v>
      </c>
      <c r="D743" s="192" t="s">
        <v>725</v>
      </c>
      <c r="E743" s="191" t="s">
        <v>106</v>
      </c>
      <c r="F743" s="191" t="s">
        <v>168</v>
      </c>
      <c r="G743" s="191" t="s">
        <v>726</v>
      </c>
      <c r="H743" s="191" t="s">
        <v>529</v>
      </c>
      <c r="I743" s="191" t="s">
        <v>727</v>
      </c>
      <c r="J743" s="190" t="s">
        <v>531</v>
      </c>
      <c r="K743" s="190"/>
      <c r="L743" s="30"/>
      <c r="M743" s="30"/>
      <c r="N743" s="30"/>
      <c r="O743" s="198"/>
      <c r="P743" s="198"/>
      <c r="Q743" s="198"/>
      <c r="R743" s="191"/>
      <c r="S743" s="191" t="s">
        <v>737</v>
      </c>
      <c r="T743" s="191"/>
      <c r="U743" s="199"/>
      <c r="V743" s="199"/>
      <c r="W743" s="191"/>
      <c r="X743" s="191"/>
      <c r="Y743" s="191"/>
      <c r="Z743" s="204"/>
      <c r="AA743" s="204"/>
      <c r="AB743" s="204"/>
    </row>
    <row r="744" spans="1:28" s="208" customFormat="1" ht="99.75">
      <c r="A744" s="190">
        <v>885</v>
      </c>
      <c r="B744" s="191" t="s">
        <v>494</v>
      </c>
      <c r="C744" s="191" t="s">
        <v>724</v>
      </c>
      <c r="D744" s="192" t="s">
        <v>725</v>
      </c>
      <c r="E744" s="191" t="s">
        <v>106</v>
      </c>
      <c r="F744" s="191" t="s">
        <v>168</v>
      </c>
      <c r="G744" s="191" t="s">
        <v>726</v>
      </c>
      <c r="H744" s="191" t="s">
        <v>529</v>
      </c>
      <c r="I744" s="191" t="s">
        <v>727</v>
      </c>
      <c r="J744" s="190" t="s">
        <v>531</v>
      </c>
      <c r="K744" s="190"/>
      <c r="L744" s="30"/>
      <c r="M744" s="30"/>
      <c r="N744" s="30"/>
      <c r="O744" s="198"/>
      <c r="P744" s="198"/>
      <c r="Q744" s="198"/>
      <c r="R744" s="191"/>
      <c r="S744" s="191" t="s">
        <v>737</v>
      </c>
      <c r="T744" s="191"/>
      <c r="U744" s="199"/>
      <c r="V744" s="199"/>
      <c r="W744" s="191"/>
      <c r="X744" s="191"/>
      <c r="Y744" s="191"/>
      <c r="Z744" s="204"/>
      <c r="AA744" s="204"/>
      <c r="AB744" s="204"/>
    </row>
    <row r="745" spans="1:28" s="208" customFormat="1" ht="99.75">
      <c r="A745" s="190">
        <v>886</v>
      </c>
      <c r="B745" s="191" t="s">
        <v>494</v>
      </c>
      <c r="C745" s="191" t="s">
        <v>724</v>
      </c>
      <c r="D745" s="192" t="s">
        <v>725</v>
      </c>
      <c r="E745" s="191" t="s">
        <v>106</v>
      </c>
      <c r="F745" s="191" t="s">
        <v>168</v>
      </c>
      <c r="G745" s="191" t="s">
        <v>726</v>
      </c>
      <c r="H745" s="191" t="s">
        <v>529</v>
      </c>
      <c r="I745" s="191" t="s">
        <v>727</v>
      </c>
      <c r="J745" s="190" t="s">
        <v>531</v>
      </c>
      <c r="K745" s="190"/>
      <c r="L745" s="30"/>
      <c r="M745" s="30"/>
      <c r="N745" s="30"/>
      <c r="O745" s="198"/>
      <c r="P745" s="198"/>
      <c r="Q745" s="198"/>
      <c r="R745" s="191"/>
      <c r="S745" s="191" t="s">
        <v>737</v>
      </c>
      <c r="T745" s="191"/>
      <c r="U745" s="199"/>
      <c r="V745" s="199"/>
      <c r="W745" s="191"/>
      <c r="X745" s="191"/>
      <c r="Y745" s="191"/>
      <c r="Z745" s="204"/>
      <c r="AA745" s="204"/>
      <c r="AB745" s="204"/>
    </row>
    <row r="746" spans="1:28" s="208" customFormat="1" ht="99.75">
      <c r="A746" s="190">
        <v>887</v>
      </c>
      <c r="B746" s="191" t="s">
        <v>494</v>
      </c>
      <c r="C746" s="191" t="s">
        <v>724</v>
      </c>
      <c r="D746" s="192" t="s">
        <v>725</v>
      </c>
      <c r="E746" s="191" t="s">
        <v>106</v>
      </c>
      <c r="F746" s="191" t="s">
        <v>168</v>
      </c>
      <c r="G746" s="191" t="s">
        <v>726</v>
      </c>
      <c r="H746" s="191" t="s">
        <v>529</v>
      </c>
      <c r="I746" s="191" t="s">
        <v>727</v>
      </c>
      <c r="J746" s="190" t="s">
        <v>531</v>
      </c>
      <c r="K746" s="190"/>
      <c r="L746" s="30"/>
      <c r="M746" s="30"/>
      <c r="N746" s="30"/>
      <c r="O746" s="198"/>
      <c r="P746" s="198"/>
      <c r="Q746" s="198"/>
      <c r="R746" s="191"/>
      <c r="S746" s="191" t="s">
        <v>737</v>
      </c>
      <c r="T746" s="191"/>
      <c r="U746" s="199"/>
      <c r="V746" s="199"/>
      <c r="W746" s="191"/>
      <c r="X746" s="191"/>
      <c r="Y746" s="191"/>
      <c r="Z746" s="204"/>
      <c r="AA746" s="204"/>
      <c r="AB746" s="204"/>
    </row>
    <row r="747" spans="1:28" s="208" customFormat="1" ht="99.75">
      <c r="A747" s="190">
        <v>888</v>
      </c>
      <c r="B747" s="191" t="s">
        <v>494</v>
      </c>
      <c r="C747" s="191" t="s">
        <v>724</v>
      </c>
      <c r="D747" s="192" t="s">
        <v>725</v>
      </c>
      <c r="E747" s="191" t="s">
        <v>106</v>
      </c>
      <c r="F747" s="191" t="s">
        <v>168</v>
      </c>
      <c r="G747" s="191" t="s">
        <v>726</v>
      </c>
      <c r="H747" s="191" t="s">
        <v>529</v>
      </c>
      <c r="I747" s="191" t="s">
        <v>727</v>
      </c>
      <c r="J747" s="190" t="s">
        <v>531</v>
      </c>
      <c r="K747" s="190"/>
      <c r="L747" s="30"/>
      <c r="M747" s="30"/>
      <c r="N747" s="30"/>
      <c r="O747" s="198"/>
      <c r="P747" s="198"/>
      <c r="Q747" s="198"/>
      <c r="R747" s="191"/>
      <c r="S747" s="191" t="s">
        <v>737</v>
      </c>
      <c r="T747" s="191"/>
      <c r="U747" s="199"/>
      <c r="V747" s="199"/>
      <c r="W747" s="191"/>
      <c r="X747" s="191"/>
      <c r="Y747" s="191"/>
      <c r="Z747" s="204"/>
      <c r="AA747" s="204"/>
      <c r="AB747" s="204"/>
    </row>
    <row r="748" spans="1:28" s="208" customFormat="1" ht="99.75">
      <c r="A748" s="190">
        <v>889</v>
      </c>
      <c r="B748" s="191" t="s">
        <v>494</v>
      </c>
      <c r="C748" s="191" t="s">
        <v>724</v>
      </c>
      <c r="D748" s="192" t="s">
        <v>725</v>
      </c>
      <c r="E748" s="191" t="s">
        <v>106</v>
      </c>
      <c r="F748" s="191" t="s">
        <v>168</v>
      </c>
      <c r="G748" s="191" t="s">
        <v>726</v>
      </c>
      <c r="H748" s="191" t="s">
        <v>529</v>
      </c>
      <c r="I748" s="191" t="s">
        <v>727</v>
      </c>
      <c r="J748" s="190" t="s">
        <v>531</v>
      </c>
      <c r="K748" s="190"/>
      <c r="L748" s="30"/>
      <c r="M748" s="30"/>
      <c r="N748" s="30"/>
      <c r="O748" s="198"/>
      <c r="P748" s="198"/>
      <c r="Q748" s="198"/>
      <c r="R748" s="191"/>
      <c r="S748" s="191" t="s">
        <v>737</v>
      </c>
      <c r="T748" s="191"/>
      <c r="U748" s="199"/>
      <c r="V748" s="199"/>
      <c r="W748" s="191"/>
      <c r="X748" s="191"/>
      <c r="Y748" s="191"/>
      <c r="Z748" s="204"/>
      <c r="AA748" s="204"/>
      <c r="AB748" s="204"/>
    </row>
    <row r="749" spans="1:28" s="208" customFormat="1" ht="99.75">
      <c r="A749" s="190">
        <v>890</v>
      </c>
      <c r="B749" s="191" t="s">
        <v>494</v>
      </c>
      <c r="C749" s="191" t="s">
        <v>724</v>
      </c>
      <c r="D749" s="192" t="s">
        <v>725</v>
      </c>
      <c r="E749" s="191" t="s">
        <v>106</v>
      </c>
      <c r="F749" s="191" t="s">
        <v>168</v>
      </c>
      <c r="G749" s="191" t="s">
        <v>726</v>
      </c>
      <c r="H749" s="191" t="s">
        <v>529</v>
      </c>
      <c r="I749" s="191" t="s">
        <v>727</v>
      </c>
      <c r="J749" s="190" t="s">
        <v>531</v>
      </c>
      <c r="K749" s="190"/>
      <c r="L749" s="30"/>
      <c r="M749" s="30"/>
      <c r="N749" s="30"/>
      <c r="O749" s="198"/>
      <c r="P749" s="198"/>
      <c r="Q749" s="198"/>
      <c r="R749" s="191"/>
      <c r="S749" s="191" t="s">
        <v>737</v>
      </c>
      <c r="T749" s="191"/>
      <c r="U749" s="199"/>
      <c r="V749" s="199"/>
      <c r="W749" s="191"/>
      <c r="X749" s="191"/>
      <c r="Y749" s="191"/>
      <c r="Z749" s="204"/>
      <c r="AA749" s="204"/>
      <c r="AB749" s="204"/>
    </row>
    <row r="750" spans="1:28" s="208" customFormat="1" ht="99.75">
      <c r="A750" s="190">
        <v>891</v>
      </c>
      <c r="B750" s="191" t="s">
        <v>494</v>
      </c>
      <c r="C750" s="191" t="s">
        <v>724</v>
      </c>
      <c r="D750" s="192" t="s">
        <v>725</v>
      </c>
      <c r="E750" s="191" t="s">
        <v>106</v>
      </c>
      <c r="F750" s="191" t="s">
        <v>168</v>
      </c>
      <c r="G750" s="191" t="s">
        <v>726</v>
      </c>
      <c r="H750" s="191" t="s">
        <v>529</v>
      </c>
      <c r="I750" s="191" t="s">
        <v>727</v>
      </c>
      <c r="J750" s="190" t="s">
        <v>531</v>
      </c>
      <c r="K750" s="190"/>
      <c r="L750" s="30"/>
      <c r="M750" s="30"/>
      <c r="N750" s="30"/>
      <c r="O750" s="198"/>
      <c r="P750" s="198"/>
      <c r="Q750" s="198"/>
      <c r="R750" s="191"/>
      <c r="S750" s="191" t="s">
        <v>737</v>
      </c>
      <c r="T750" s="191"/>
      <c r="U750" s="199"/>
      <c r="V750" s="199"/>
      <c r="W750" s="191"/>
      <c r="X750" s="191"/>
      <c r="Y750" s="191"/>
      <c r="Z750" s="204"/>
      <c r="AA750" s="204"/>
      <c r="AB750" s="204"/>
    </row>
    <row r="751" spans="1:28" s="208" customFormat="1" ht="99.75">
      <c r="A751" s="190">
        <v>892</v>
      </c>
      <c r="B751" s="191" t="s">
        <v>494</v>
      </c>
      <c r="C751" s="191" t="s">
        <v>724</v>
      </c>
      <c r="D751" s="192" t="s">
        <v>725</v>
      </c>
      <c r="E751" s="191" t="s">
        <v>106</v>
      </c>
      <c r="F751" s="191" t="s">
        <v>168</v>
      </c>
      <c r="G751" s="191" t="s">
        <v>726</v>
      </c>
      <c r="H751" s="191" t="s">
        <v>529</v>
      </c>
      <c r="I751" s="191" t="s">
        <v>727</v>
      </c>
      <c r="J751" s="190" t="s">
        <v>531</v>
      </c>
      <c r="K751" s="190"/>
      <c r="L751" s="30"/>
      <c r="M751" s="30"/>
      <c r="N751" s="30"/>
      <c r="O751" s="198"/>
      <c r="P751" s="198"/>
      <c r="Q751" s="198"/>
      <c r="R751" s="191"/>
      <c r="S751" s="191" t="s">
        <v>737</v>
      </c>
      <c r="T751" s="191"/>
      <c r="U751" s="199"/>
      <c r="V751" s="199"/>
      <c r="W751" s="191"/>
      <c r="X751" s="191"/>
      <c r="Y751" s="191"/>
      <c r="Z751" s="204"/>
      <c r="AA751" s="204"/>
      <c r="AB751" s="204"/>
    </row>
    <row r="752" spans="1:28" s="208" customFormat="1" ht="99.75">
      <c r="A752" s="190">
        <v>893</v>
      </c>
      <c r="B752" s="191" t="s">
        <v>494</v>
      </c>
      <c r="C752" s="191" t="s">
        <v>724</v>
      </c>
      <c r="D752" s="192" t="s">
        <v>725</v>
      </c>
      <c r="E752" s="191" t="s">
        <v>106</v>
      </c>
      <c r="F752" s="191" t="s">
        <v>168</v>
      </c>
      <c r="G752" s="191" t="s">
        <v>726</v>
      </c>
      <c r="H752" s="191" t="s">
        <v>529</v>
      </c>
      <c r="I752" s="191" t="s">
        <v>727</v>
      </c>
      <c r="J752" s="190" t="s">
        <v>531</v>
      </c>
      <c r="K752" s="190"/>
      <c r="L752" s="30"/>
      <c r="M752" s="30"/>
      <c r="N752" s="30"/>
      <c r="O752" s="198"/>
      <c r="P752" s="198"/>
      <c r="Q752" s="198"/>
      <c r="R752" s="191"/>
      <c r="S752" s="191" t="s">
        <v>737</v>
      </c>
      <c r="T752" s="191"/>
      <c r="U752" s="199"/>
      <c r="V752" s="199"/>
      <c r="W752" s="191"/>
      <c r="X752" s="191"/>
      <c r="Y752" s="191"/>
      <c r="Z752" s="204"/>
      <c r="AA752" s="204"/>
      <c r="AB752" s="204"/>
    </row>
    <row r="753" spans="1:28" s="208" customFormat="1" ht="99.75">
      <c r="A753" s="190">
        <v>894</v>
      </c>
      <c r="B753" s="191" t="s">
        <v>494</v>
      </c>
      <c r="C753" s="191" t="s">
        <v>724</v>
      </c>
      <c r="D753" s="192" t="s">
        <v>725</v>
      </c>
      <c r="E753" s="191" t="s">
        <v>106</v>
      </c>
      <c r="F753" s="191" t="s">
        <v>168</v>
      </c>
      <c r="G753" s="191" t="s">
        <v>726</v>
      </c>
      <c r="H753" s="191" t="s">
        <v>529</v>
      </c>
      <c r="I753" s="191" t="s">
        <v>727</v>
      </c>
      <c r="J753" s="190" t="s">
        <v>531</v>
      </c>
      <c r="K753" s="190"/>
      <c r="L753" s="30"/>
      <c r="M753" s="30"/>
      <c r="N753" s="30"/>
      <c r="O753" s="198"/>
      <c r="P753" s="198"/>
      <c r="Q753" s="198"/>
      <c r="R753" s="191"/>
      <c r="S753" s="191" t="s">
        <v>737</v>
      </c>
      <c r="T753" s="191"/>
      <c r="U753" s="199"/>
      <c r="V753" s="199"/>
      <c r="W753" s="191"/>
      <c r="X753" s="191"/>
      <c r="Y753" s="191"/>
      <c r="Z753" s="204"/>
      <c r="AA753" s="204"/>
      <c r="AB753" s="204"/>
    </row>
    <row r="754" spans="1:28" s="208" customFormat="1" ht="99.75">
      <c r="A754" s="190">
        <v>895</v>
      </c>
      <c r="B754" s="191" t="s">
        <v>494</v>
      </c>
      <c r="C754" s="191" t="s">
        <v>724</v>
      </c>
      <c r="D754" s="192" t="s">
        <v>725</v>
      </c>
      <c r="E754" s="191" t="s">
        <v>106</v>
      </c>
      <c r="F754" s="191" t="s">
        <v>168</v>
      </c>
      <c r="G754" s="191" t="s">
        <v>726</v>
      </c>
      <c r="H754" s="191" t="s">
        <v>529</v>
      </c>
      <c r="I754" s="191" t="s">
        <v>727</v>
      </c>
      <c r="J754" s="190" t="s">
        <v>531</v>
      </c>
      <c r="K754" s="190"/>
      <c r="L754" s="30"/>
      <c r="M754" s="30"/>
      <c r="N754" s="30"/>
      <c r="O754" s="198"/>
      <c r="P754" s="198"/>
      <c r="Q754" s="198"/>
      <c r="R754" s="191"/>
      <c r="S754" s="191" t="s">
        <v>737</v>
      </c>
      <c r="T754" s="191"/>
      <c r="U754" s="199"/>
      <c r="V754" s="199"/>
      <c r="W754" s="191"/>
      <c r="X754" s="191"/>
      <c r="Y754" s="191"/>
      <c r="Z754" s="204"/>
      <c r="AA754" s="204"/>
      <c r="AB754" s="204"/>
    </row>
    <row r="755" spans="1:28" s="208" customFormat="1" ht="99.75">
      <c r="A755" s="190">
        <v>896</v>
      </c>
      <c r="B755" s="191" t="s">
        <v>494</v>
      </c>
      <c r="C755" s="191" t="s">
        <v>724</v>
      </c>
      <c r="D755" s="192" t="s">
        <v>725</v>
      </c>
      <c r="E755" s="191" t="s">
        <v>106</v>
      </c>
      <c r="F755" s="191" t="s">
        <v>168</v>
      </c>
      <c r="G755" s="191" t="s">
        <v>726</v>
      </c>
      <c r="H755" s="191" t="s">
        <v>529</v>
      </c>
      <c r="I755" s="191" t="s">
        <v>727</v>
      </c>
      <c r="J755" s="190" t="s">
        <v>531</v>
      </c>
      <c r="K755" s="190"/>
      <c r="L755" s="30"/>
      <c r="M755" s="30"/>
      <c r="N755" s="30"/>
      <c r="O755" s="198"/>
      <c r="P755" s="198"/>
      <c r="Q755" s="198"/>
      <c r="R755" s="191"/>
      <c r="S755" s="191" t="s">
        <v>737</v>
      </c>
      <c r="T755" s="191"/>
      <c r="U755" s="199"/>
      <c r="V755" s="199"/>
      <c r="W755" s="191"/>
      <c r="X755" s="191"/>
      <c r="Y755" s="191"/>
      <c r="Z755" s="204"/>
      <c r="AA755" s="204"/>
      <c r="AB755" s="204"/>
    </row>
    <row r="756" spans="1:28" s="208" customFormat="1" ht="99.75">
      <c r="A756" s="190">
        <v>897</v>
      </c>
      <c r="B756" s="191" t="s">
        <v>494</v>
      </c>
      <c r="C756" s="191" t="s">
        <v>724</v>
      </c>
      <c r="D756" s="192" t="s">
        <v>725</v>
      </c>
      <c r="E756" s="191" t="s">
        <v>106</v>
      </c>
      <c r="F756" s="191" t="s">
        <v>168</v>
      </c>
      <c r="G756" s="191" t="s">
        <v>726</v>
      </c>
      <c r="H756" s="191" t="s">
        <v>529</v>
      </c>
      <c r="I756" s="191" t="s">
        <v>727</v>
      </c>
      <c r="J756" s="190" t="s">
        <v>531</v>
      </c>
      <c r="K756" s="190"/>
      <c r="L756" s="30"/>
      <c r="M756" s="30"/>
      <c r="N756" s="30"/>
      <c r="O756" s="198"/>
      <c r="P756" s="198"/>
      <c r="Q756" s="198"/>
      <c r="R756" s="191"/>
      <c r="S756" s="191" t="s">
        <v>737</v>
      </c>
      <c r="T756" s="191"/>
      <c r="U756" s="199"/>
      <c r="V756" s="199"/>
      <c r="W756" s="191"/>
      <c r="X756" s="191"/>
      <c r="Y756" s="191"/>
      <c r="Z756" s="204"/>
      <c r="AA756" s="204"/>
      <c r="AB756" s="204"/>
    </row>
    <row r="757" spans="1:28" s="208" customFormat="1" ht="99.75">
      <c r="A757" s="190">
        <v>898</v>
      </c>
      <c r="B757" s="191" t="s">
        <v>494</v>
      </c>
      <c r="C757" s="191" t="s">
        <v>724</v>
      </c>
      <c r="D757" s="192" t="s">
        <v>725</v>
      </c>
      <c r="E757" s="191" t="s">
        <v>106</v>
      </c>
      <c r="F757" s="191" t="s">
        <v>168</v>
      </c>
      <c r="G757" s="191" t="s">
        <v>726</v>
      </c>
      <c r="H757" s="191" t="s">
        <v>529</v>
      </c>
      <c r="I757" s="191" t="s">
        <v>727</v>
      </c>
      <c r="J757" s="190" t="s">
        <v>531</v>
      </c>
      <c r="K757" s="190"/>
      <c r="L757" s="30"/>
      <c r="M757" s="30"/>
      <c r="N757" s="30"/>
      <c r="O757" s="198"/>
      <c r="P757" s="198"/>
      <c r="Q757" s="198"/>
      <c r="R757" s="191"/>
      <c r="S757" s="191" t="s">
        <v>737</v>
      </c>
      <c r="T757" s="191"/>
      <c r="U757" s="199"/>
      <c r="V757" s="199"/>
      <c r="W757" s="191"/>
      <c r="X757" s="191"/>
      <c r="Y757" s="191"/>
      <c r="Z757" s="204"/>
      <c r="AA757" s="204"/>
      <c r="AB757" s="204"/>
    </row>
    <row r="758" spans="1:28" s="208" customFormat="1" ht="99.75">
      <c r="A758" s="190">
        <v>899</v>
      </c>
      <c r="B758" s="191" t="s">
        <v>494</v>
      </c>
      <c r="C758" s="191" t="s">
        <v>724</v>
      </c>
      <c r="D758" s="192" t="s">
        <v>725</v>
      </c>
      <c r="E758" s="191" t="s">
        <v>106</v>
      </c>
      <c r="F758" s="191" t="s">
        <v>168</v>
      </c>
      <c r="G758" s="191" t="s">
        <v>726</v>
      </c>
      <c r="H758" s="191" t="s">
        <v>529</v>
      </c>
      <c r="I758" s="191" t="s">
        <v>727</v>
      </c>
      <c r="J758" s="190" t="s">
        <v>531</v>
      </c>
      <c r="K758" s="190"/>
      <c r="L758" s="30"/>
      <c r="M758" s="30"/>
      <c r="N758" s="30"/>
      <c r="O758" s="198"/>
      <c r="P758" s="198"/>
      <c r="Q758" s="198"/>
      <c r="R758" s="191"/>
      <c r="S758" s="191" t="s">
        <v>737</v>
      </c>
      <c r="T758" s="191"/>
      <c r="U758" s="199"/>
      <c r="V758" s="199"/>
      <c r="W758" s="191"/>
      <c r="X758" s="191"/>
      <c r="Y758" s="191"/>
      <c r="Z758" s="204"/>
      <c r="AA758" s="204"/>
      <c r="AB758" s="204"/>
    </row>
    <row r="759" spans="1:28" s="208" customFormat="1" ht="99.75">
      <c r="A759" s="190">
        <v>900</v>
      </c>
      <c r="B759" s="191" t="s">
        <v>494</v>
      </c>
      <c r="C759" s="191" t="s">
        <v>724</v>
      </c>
      <c r="D759" s="192" t="s">
        <v>725</v>
      </c>
      <c r="E759" s="191" t="s">
        <v>106</v>
      </c>
      <c r="F759" s="191" t="s">
        <v>168</v>
      </c>
      <c r="G759" s="191" t="s">
        <v>726</v>
      </c>
      <c r="H759" s="191" t="s">
        <v>529</v>
      </c>
      <c r="I759" s="191" t="s">
        <v>727</v>
      </c>
      <c r="J759" s="190" t="s">
        <v>531</v>
      </c>
      <c r="K759" s="190"/>
      <c r="L759" s="30"/>
      <c r="M759" s="30"/>
      <c r="N759" s="30"/>
      <c r="O759" s="198"/>
      <c r="P759" s="198"/>
      <c r="Q759" s="198"/>
      <c r="R759" s="191"/>
      <c r="S759" s="191" t="s">
        <v>737</v>
      </c>
      <c r="T759" s="191"/>
      <c r="U759" s="199"/>
      <c r="V759" s="199"/>
      <c r="W759" s="191"/>
      <c r="X759" s="191"/>
      <c r="Y759" s="191"/>
      <c r="Z759" s="204"/>
      <c r="AA759" s="204"/>
      <c r="AB759" s="204"/>
    </row>
    <row r="760" spans="1:28" s="208" customFormat="1" ht="99.75">
      <c r="A760" s="190">
        <v>901</v>
      </c>
      <c r="B760" s="191" t="s">
        <v>494</v>
      </c>
      <c r="C760" s="191" t="s">
        <v>724</v>
      </c>
      <c r="D760" s="192" t="s">
        <v>725</v>
      </c>
      <c r="E760" s="191" t="s">
        <v>106</v>
      </c>
      <c r="F760" s="191" t="s">
        <v>168</v>
      </c>
      <c r="G760" s="191" t="s">
        <v>726</v>
      </c>
      <c r="H760" s="191" t="s">
        <v>529</v>
      </c>
      <c r="I760" s="191" t="s">
        <v>727</v>
      </c>
      <c r="J760" s="190" t="s">
        <v>531</v>
      </c>
      <c r="K760" s="190"/>
      <c r="L760" s="30"/>
      <c r="M760" s="30"/>
      <c r="N760" s="30"/>
      <c r="O760" s="198"/>
      <c r="P760" s="198"/>
      <c r="Q760" s="198"/>
      <c r="R760" s="191"/>
      <c r="S760" s="191" t="s">
        <v>737</v>
      </c>
      <c r="T760" s="191"/>
      <c r="U760" s="199"/>
      <c r="V760" s="199"/>
      <c r="W760" s="191"/>
      <c r="X760" s="191"/>
      <c r="Y760" s="191"/>
      <c r="Z760" s="204"/>
      <c r="AA760" s="204"/>
      <c r="AB760" s="204"/>
    </row>
    <row r="761" spans="1:28" s="208" customFormat="1" ht="99.75">
      <c r="A761" s="190">
        <v>902</v>
      </c>
      <c r="B761" s="191" t="s">
        <v>494</v>
      </c>
      <c r="C761" s="191" t="s">
        <v>724</v>
      </c>
      <c r="D761" s="192" t="s">
        <v>725</v>
      </c>
      <c r="E761" s="191" t="s">
        <v>106</v>
      </c>
      <c r="F761" s="191" t="s">
        <v>168</v>
      </c>
      <c r="G761" s="191" t="s">
        <v>726</v>
      </c>
      <c r="H761" s="191" t="s">
        <v>529</v>
      </c>
      <c r="I761" s="191" t="s">
        <v>727</v>
      </c>
      <c r="J761" s="190" t="s">
        <v>531</v>
      </c>
      <c r="K761" s="190"/>
      <c r="L761" s="30"/>
      <c r="M761" s="30"/>
      <c r="N761" s="30"/>
      <c r="O761" s="198"/>
      <c r="P761" s="198"/>
      <c r="Q761" s="198"/>
      <c r="R761" s="191"/>
      <c r="S761" s="191" t="s">
        <v>737</v>
      </c>
      <c r="T761" s="191"/>
      <c r="U761" s="199"/>
      <c r="V761" s="199"/>
      <c r="W761" s="191"/>
      <c r="X761" s="191"/>
      <c r="Y761" s="191"/>
      <c r="Z761" s="204"/>
      <c r="AA761" s="204"/>
      <c r="AB761" s="204"/>
    </row>
    <row r="762" spans="1:28" s="208" customFormat="1" ht="99.75">
      <c r="A762" s="190">
        <v>903</v>
      </c>
      <c r="B762" s="191" t="s">
        <v>494</v>
      </c>
      <c r="C762" s="191" t="s">
        <v>724</v>
      </c>
      <c r="D762" s="192" t="s">
        <v>725</v>
      </c>
      <c r="E762" s="191" t="s">
        <v>106</v>
      </c>
      <c r="F762" s="191" t="s">
        <v>168</v>
      </c>
      <c r="G762" s="191" t="s">
        <v>726</v>
      </c>
      <c r="H762" s="191" t="s">
        <v>529</v>
      </c>
      <c r="I762" s="191" t="s">
        <v>727</v>
      </c>
      <c r="J762" s="190" t="s">
        <v>531</v>
      </c>
      <c r="K762" s="190"/>
      <c r="L762" s="30"/>
      <c r="M762" s="30"/>
      <c r="N762" s="30"/>
      <c r="O762" s="198"/>
      <c r="P762" s="198"/>
      <c r="Q762" s="198"/>
      <c r="R762" s="191"/>
      <c r="S762" s="191" t="s">
        <v>737</v>
      </c>
      <c r="T762" s="191"/>
      <c r="U762" s="209"/>
      <c r="V762" s="209"/>
      <c r="W762" s="191"/>
      <c r="X762" s="191"/>
      <c r="Y762" s="191"/>
      <c r="Z762" s="200"/>
      <c r="AA762" s="200"/>
      <c r="AB762" s="200"/>
    </row>
    <row r="763" spans="1:28" s="208" customFormat="1" ht="114">
      <c r="A763" s="190">
        <v>904</v>
      </c>
      <c r="B763" s="191" t="s">
        <v>494</v>
      </c>
      <c r="C763" s="191" t="s">
        <v>724</v>
      </c>
      <c r="D763" s="192" t="s">
        <v>725</v>
      </c>
      <c r="E763" s="191" t="s">
        <v>106</v>
      </c>
      <c r="F763" s="191" t="s">
        <v>168</v>
      </c>
      <c r="G763" s="191" t="s">
        <v>726</v>
      </c>
      <c r="H763" s="191" t="s">
        <v>529</v>
      </c>
      <c r="I763" s="191" t="s">
        <v>727</v>
      </c>
      <c r="J763" s="190" t="s">
        <v>531</v>
      </c>
      <c r="K763" s="190"/>
      <c r="L763" s="30"/>
      <c r="M763" s="30"/>
      <c r="N763" s="30"/>
      <c r="O763" s="198"/>
      <c r="P763" s="198"/>
      <c r="Q763" s="198"/>
      <c r="R763" s="191" t="s">
        <v>728</v>
      </c>
      <c r="S763" s="191" t="s">
        <v>742</v>
      </c>
      <c r="T763" s="191" t="s">
        <v>743</v>
      </c>
      <c r="U763" s="203">
        <v>0</v>
      </c>
      <c r="V763" s="199">
        <v>1</v>
      </c>
      <c r="W763" s="191" t="s">
        <v>730</v>
      </c>
      <c r="X763" s="191" t="s">
        <v>744</v>
      </c>
      <c r="Y763" s="191" t="s">
        <v>55</v>
      </c>
      <c r="Z763" s="205"/>
      <c r="AA763" s="384">
        <v>0</v>
      </c>
      <c r="AB763" s="200"/>
    </row>
    <row r="764" spans="1:28" s="208" customFormat="1" ht="114">
      <c r="A764" s="190" t="s">
        <v>745</v>
      </c>
      <c r="B764" s="191" t="s">
        <v>494</v>
      </c>
      <c r="C764" s="191" t="s">
        <v>724</v>
      </c>
      <c r="D764" s="192" t="s">
        <v>725</v>
      </c>
      <c r="E764" s="191" t="s">
        <v>106</v>
      </c>
      <c r="F764" s="191" t="s">
        <v>168</v>
      </c>
      <c r="G764" s="191" t="s">
        <v>726</v>
      </c>
      <c r="H764" s="191" t="s">
        <v>529</v>
      </c>
      <c r="I764" s="191" t="s">
        <v>727</v>
      </c>
      <c r="J764" s="190" t="s">
        <v>531</v>
      </c>
      <c r="K764" s="190"/>
      <c r="L764" s="30"/>
      <c r="M764" s="30"/>
      <c r="N764" s="30"/>
      <c r="O764" s="198"/>
      <c r="P764" s="198"/>
      <c r="Q764" s="198"/>
      <c r="R764" s="191" t="s">
        <v>728</v>
      </c>
      <c r="S764" s="191" t="s">
        <v>742</v>
      </c>
      <c r="T764" s="191"/>
      <c r="U764" s="199"/>
      <c r="V764" s="199"/>
      <c r="W764" s="191"/>
      <c r="X764" s="191"/>
      <c r="Y764" s="191"/>
      <c r="Z764" s="200"/>
      <c r="AA764" s="200"/>
      <c r="AB764" s="200"/>
    </row>
    <row r="765" spans="1:28" s="208" customFormat="1" ht="114">
      <c r="A765" s="190" t="s">
        <v>746</v>
      </c>
      <c r="B765" s="191" t="s">
        <v>494</v>
      </c>
      <c r="C765" s="191" t="s">
        <v>724</v>
      </c>
      <c r="D765" s="192" t="s">
        <v>725</v>
      </c>
      <c r="E765" s="191" t="s">
        <v>106</v>
      </c>
      <c r="F765" s="191" t="s">
        <v>168</v>
      </c>
      <c r="G765" s="191" t="s">
        <v>726</v>
      </c>
      <c r="H765" s="191" t="s">
        <v>529</v>
      </c>
      <c r="I765" s="191" t="s">
        <v>727</v>
      </c>
      <c r="J765" s="190" t="s">
        <v>531</v>
      </c>
      <c r="K765" s="190"/>
      <c r="L765" s="30"/>
      <c r="M765" s="30"/>
      <c r="N765" s="30"/>
      <c r="O765" s="198"/>
      <c r="P765" s="198"/>
      <c r="Q765" s="198"/>
      <c r="R765" s="191" t="s">
        <v>728</v>
      </c>
      <c r="S765" s="191" t="s">
        <v>742</v>
      </c>
      <c r="T765" s="191"/>
      <c r="U765" s="199"/>
      <c r="V765" s="199"/>
      <c r="W765" s="191"/>
      <c r="X765" s="191"/>
      <c r="Y765" s="191"/>
      <c r="Z765" s="200"/>
      <c r="AA765" s="200"/>
      <c r="AB765" s="200"/>
    </row>
    <row r="766" spans="1:28" s="208" customFormat="1" ht="114">
      <c r="A766" s="190">
        <v>905</v>
      </c>
      <c r="B766" s="191" t="s">
        <v>494</v>
      </c>
      <c r="C766" s="191" t="s">
        <v>724</v>
      </c>
      <c r="D766" s="192" t="s">
        <v>725</v>
      </c>
      <c r="E766" s="191" t="s">
        <v>106</v>
      </c>
      <c r="F766" s="191" t="s">
        <v>168</v>
      </c>
      <c r="G766" s="191" t="s">
        <v>726</v>
      </c>
      <c r="H766" s="191" t="s">
        <v>529</v>
      </c>
      <c r="I766" s="191" t="s">
        <v>727</v>
      </c>
      <c r="J766" s="190" t="s">
        <v>531</v>
      </c>
      <c r="K766" s="190"/>
      <c r="L766" s="30"/>
      <c r="M766" s="30"/>
      <c r="N766" s="30"/>
      <c r="O766" s="198"/>
      <c r="P766" s="198"/>
      <c r="Q766" s="198"/>
      <c r="R766" s="191" t="s">
        <v>728</v>
      </c>
      <c r="S766" s="191" t="s">
        <v>742</v>
      </c>
      <c r="T766" s="191"/>
      <c r="U766" s="190"/>
      <c r="V766" s="190"/>
      <c r="W766" s="191"/>
      <c r="X766" s="191"/>
      <c r="Y766" s="191"/>
      <c r="Z766" s="210"/>
      <c r="AA766" s="210"/>
      <c r="AB766" s="210"/>
    </row>
    <row r="767" spans="1:28" s="208" customFormat="1" ht="114">
      <c r="A767" s="190">
        <v>906</v>
      </c>
      <c r="B767" s="191" t="s">
        <v>494</v>
      </c>
      <c r="C767" s="191" t="s">
        <v>724</v>
      </c>
      <c r="D767" s="192" t="s">
        <v>725</v>
      </c>
      <c r="E767" s="191" t="s">
        <v>106</v>
      </c>
      <c r="F767" s="191" t="s">
        <v>168</v>
      </c>
      <c r="G767" s="191" t="s">
        <v>726</v>
      </c>
      <c r="H767" s="191" t="s">
        <v>529</v>
      </c>
      <c r="I767" s="191" t="s">
        <v>727</v>
      </c>
      <c r="J767" s="190" t="s">
        <v>531</v>
      </c>
      <c r="K767" s="190"/>
      <c r="L767" s="30"/>
      <c r="M767" s="30"/>
      <c r="N767" s="30"/>
      <c r="O767" s="198"/>
      <c r="P767" s="198"/>
      <c r="Q767" s="198"/>
      <c r="R767" s="191" t="s">
        <v>728</v>
      </c>
      <c r="S767" s="191" t="s">
        <v>742</v>
      </c>
      <c r="T767" s="191"/>
      <c r="U767" s="199"/>
      <c r="V767" s="199"/>
      <c r="W767" s="191"/>
      <c r="X767" s="191"/>
      <c r="Y767" s="191"/>
      <c r="Z767" s="200"/>
      <c r="AA767" s="200"/>
      <c r="AB767" s="200"/>
    </row>
    <row r="768" spans="1:28" s="208" customFormat="1" ht="114">
      <c r="A768" s="190">
        <v>907</v>
      </c>
      <c r="B768" s="191" t="s">
        <v>494</v>
      </c>
      <c r="C768" s="191" t="s">
        <v>724</v>
      </c>
      <c r="D768" s="192" t="s">
        <v>725</v>
      </c>
      <c r="E768" s="191" t="s">
        <v>106</v>
      </c>
      <c r="F768" s="191" t="s">
        <v>168</v>
      </c>
      <c r="G768" s="191" t="s">
        <v>726</v>
      </c>
      <c r="H768" s="191" t="s">
        <v>529</v>
      </c>
      <c r="I768" s="191" t="s">
        <v>727</v>
      </c>
      <c r="J768" s="190" t="s">
        <v>531</v>
      </c>
      <c r="K768" s="190"/>
      <c r="L768" s="30"/>
      <c r="M768" s="30"/>
      <c r="N768" s="30"/>
      <c r="O768" s="198"/>
      <c r="P768" s="198"/>
      <c r="Q768" s="198"/>
      <c r="R768" s="191" t="s">
        <v>728</v>
      </c>
      <c r="S768" s="191" t="s">
        <v>742</v>
      </c>
      <c r="T768" s="191"/>
      <c r="U768" s="199"/>
      <c r="V768" s="199"/>
      <c r="W768" s="191"/>
      <c r="X768" s="191"/>
      <c r="Y768" s="191"/>
      <c r="Z768" s="200"/>
      <c r="AA768" s="200"/>
      <c r="AB768" s="200"/>
    </row>
    <row r="769" spans="1:28" s="208" customFormat="1" ht="114">
      <c r="A769" s="190">
        <v>908</v>
      </c>
      <c r="B769" s="191" t="s">
        <v>494</v>
      </c>
      <c r="C769" s="191" t="s">
        <v>724</v>
      </c>
      <c r="D769" s="192" t="s">
        <v>725</v>
      </c>
      <c r="E769" s="191" t="s">
        <v>106</v>
      </c>
      <c r="F769" s="191" t="s">
        <v>168</v>
      </c>
      <c r="G769" s="191" t="s">
        <v>726</v>
      </c>
      <c r="H769" s="191" t="s">
        <v>529</v>
      </c>
      <c r="I769" s="191" t="s">
        <v>727</v>
      </c>
      <c r="J769" s="190" t="s">
        <v>531</v>
      </c>
      <c r="K769" s="190"/>
      <c r="L769" s="30"/>
      <c r="M769" s="30"/>
      <c r="N769" s="30"/>
      <c r="O769" s="198"/>
      <c r="P769" s="198"/>
      <c r="Q769" s="198"/>
      <c r="R769" s="191" t="s">
        <v>728</v>
      </c>
      <c r="S769" s="191" t="s">
        <v>742</v>
      </c>
      <c r="T769" s="191"/>
      <c r="U769" s="199"/>
      <c r="V769" s="199"/>
      <c r="W769" s="191"/>
      <c r="X769" s="191"/>
      <c r="Y769" s="191"/>
      <c r="Z769" s="200"/>
      <c r="AA769" s="200"/>
      <c r="AB769" s="200"/>
    </row>
    <row r="770" spans="1:28" s="387" customFormat="1" ht="409.5">
      <c r="A770" s="190">
        <v>909</v>
      </c>
      <c r="B770" s="191" t="s">
        <v>494</v>
      </c>
      <c r="C770" s="191" t="s">
        <v>724</v>
      </c>
      <c r="D770" s="192" t="s">
        <v>725</v>
      </c>
      <c r="E770" s="191" t="s">
        <v>106</v>
      </c>
      <c r="F770" s="191" t="s">
        <v>168</v>
      </c>
      <c r="G770" s="191" t="s">
        <v>726</v>
      </c>
      <c r="H770" s="191" t="s">
        <v>529</v>
      </c>
      <c r="I770" s="191" t="s">
        <v>727</v>
      </c>
      <c r="J770" s="190" t="s">
        <v>531</v>
      </c>
      <c r="K770" s="190"/>
      <c r="L770" s="30"/>
      <c r="M770" s="30"/>
      <c r="N770" s="30"/>
      <c r="O770" s="198"/>
      <c r="P770" s="198"/>
      <c r="Q770" s="198"/>
      <c r="R770" s="191" t="s">
        <v>728</v>
      </c>
      <c r="S770" s="191" t="s">
        <v>747</v>
      </c>
      <c r="T770" s="191" t="s">
        <v>735</v>
      </c>
      <c r="U770" s="199">
        <v>0</v>
      </c>
      <c r="V770" s="199">
        <v>1</v>
      </c>
      <c r="W770" s="191" t="s">
        <v>730</v>
      </c>
      <c r="X770" s="191" t="s">
        <v>748</v>
      </c>
      <c r="Y770" s="191" t="s">
        <v>188</v>
      </c>
      <c r="Z770" s="205">
        <v>0.5</v>
      </c>
      <c r="AA770" s="384">
        <v>0.5</v>
      </c>
      <c r="AB770" s="202" t="s">
        <v>1492</v>
      </c>
    </row>
    <row r="771" spans="1:28" s="208" customFormat="1" ht="28.5" customHeight="1">
      <c r="A771" s="190">
        <v>910</v>
      </c>
      <c r="B771" s="191" t="s">
        <v>494</v>
      </c>
      <c r="C771" s="191" t="s">
        <v>724</v>
      </c>
      <c r="D771" s="192" t="s">
        <v>725</v>
      </c>
      <c r="E771" s="191" t="s">
        <v>106</v>
      </c>
      <c r="F771" s="191" t="s">
        <v>168</v>
      </c>
      <c r="G771" s="191" t="s">
        <v>726</v>
      </c>
      <c r="H771" s="191" t="s">
        <v>529</v>
      </c>
      <c r="I771" s="191" t="s">
        <v>727</v>
      </c>
      <c r="J771" s="190" t="s">
        <v>531</v>
      </c>
      <c r="K771" s="190"/>
      <c r="L771" s="30"/>
      <c r="M771" s="30"/>
      <c r="N771" s="30"/>
      <c r="O771" s="198"/>
      <c r="P771" s="198"/>
      <c r="Q771" s="198"/>
      <c r="R771" s="191" t="s">
        <v>728</v>
      </c>
      <c r="S771" s="191" t="s">
        <v>749</v>
      </c>
      <c r="T771" s="191" t="s">
        <v>735</v>
      </c>
      <c r="U771" s="203">
        <v>0</v>
      </c>
      <c r="V771" s="212">
        <v>7</v>
      </c>
      <c r="W771" s="191" t="s">
        <v>730</v>
      </c>
      <c r="X771" s="191" t="s">
        <v>750</v>
      </c>
      <c r="Y771" s="191" t="s">
        <v>55</v>
      </c>
      <c r="Z771" s="205">
        <v>7</v>
      </c>
      <c r="AA771" s="384">
        <v>1</v>
      </c>
      <c r="AB771" s="200" t="s">
        <v>751</v>
      </c>
    </row>
    <row r="772" spans="1:28" s="208" customFormat="1" ht="3.75" customHeight="1">
      <c r="A772" s="190">
        <v>911</v>
      </c>
      <c r="B772" s="191" t="s">
        <v>494</v>
      </c>
      <c r="C772" s="191" t="s">
        <v>724</v>
      </c>
      <c r="D772" s="192" t="s">
        <v>725</v>
      </c>
      <c r="E772" s="191" t="s">
        <v>106</v>
      </c>
      <c r="F772" s="191" t="s">
        <v>168</v>
      </c>
      <c r="G772" s="191" t="s">
        <v>726</v>
      </c>
      <c r="H772" s="191" t="s">
        <v>529</v>
      </c>
      <c r="I772" s="191" t="s">
        <v>727</v>
      </c>
      <c r="J772" s="190" t="s">
        <v>531</v>
      </c>
      <c r="K772" s="190"/>
      <c r="L772" s="30"/>
      <c r="M772" s="30"/>
      <c r="N772" s="30"/>
      <c r="O772" s="198"/>
      <c r="P772" s="198"/>
      <c r="Q772" s="198"/>
      <c r="R772" s="191" t="s">
        <v>728</v>
      </c>
      <c r="S772" s="191" t="s">
        <v>749</v>
      </c>
      <c r="T772" s="191" t="s">
        <v>735</v>
      </c>
      <c r="U772" s="203"/>
      <c r="V772" s="203"/>
      <c r="W772" s="191"/>
      <c r="X772" s="191"/>
      <c r="Y772" s="191"/>
      <c r="Z772" s="200"/>
      <c r="AA772" s="200"/>
      <c r="AB772" s="200" t="s">
        <v>1493</v>
      </c>
    </row>
    <row r="773" spans="1:28" s="208" customFormat="1" ht="114">
      <c r="A773" s="190">
        <v>912</v>
      </c>
      <c r="B773" s="191" t="s">
        <v>494</v>
      </c>
      <c r="C773" s="191" t="s">
        <v>724</v>
      </c>
      <c r="D773" s="192" t="s">
        <v>725</v>
      </c>
      <c r="E773" s="191" t="s">
        <v>106</v>
      </c>
      <c r="F773" s="191" t="s">
        <v>168</v>
      </c>
      <c r="G773" s="191" t="s">
        <v>726</v>
      </c>
      <c r="H773" s="191" t="s">
        <v>529</v>
      </c>
      <c r="I773" s="191" t="s">
        <v>727</v>
      </c>
      <c r="J773" s="190" t="s">
        <v>531</v>
      </c>
      <c r="K773" s="190"/>
      <c r="L773" s="30"/>
      <c r="M773" s="30"/>
      <c r="N773" s="30"/>
      <c r="O773" s="198"/>
      <c r="P773" s="198"/>
      <c r="Q773" s="198"/>
      <c r="R773" s="191" t="s">
        <v>728</v>
      </c>
      <c r="S773" s="191" t="s">
        <v>749</v>
      </c>
      <c r="T773" s="191" t="s">
        <v>735</v>
      </c>
      <c r="U773" s="203"/>
      <c r="V773" s="203"/>
      <c r="W773" s="191"/>
      <c r="X773" s="191"/>
      <c r="Y773" s="191"/>
      <c r="Z773" s="200"/>
      <c r="AA773" s="200"/>
      <c r="AB773" s="200"/>
    </row>
    <row r="774" spans="1:28" s="208" customFormat="1" ht="114">
      <c r="A774" s="190">
        <v>913</v>
      </c>
      <c r="B774" s="191" t="s">
        <v>494</v>
      </c>
      <c r="C774" s="191" t="s">
        <v>724</v>
      </c>
      <c r="D774" s="192" t="s">
        <v>725</v>
      </c>
      <c r="E774" s="191" t="s">
        <v>106</v>
      </c>
      <c r="F774" s="191" t="s">
        <v>168</v>
      </c>
      <c r="G774" s="191" t="s">
        <v>726</v>
      </c>
      <c r="H774" s="191" t="s">
        <v>529</v>
      </c>
      <c r="I774" s="191" t="s">
        <v>727</v>
      </c>
      <c r="J774" s="190" t="s">
        <v>531</v>
      </c>
      <c r="K774" s="190"/>
      <c r="L774" s="30"/>
      <c r="M774" s="30"/>
      <c r="N774" s="30"/>
      <c r="O774" s="198"/>
      <c r="P774" s="198"/>
      <c r="Q774" s="198"/>
      <c r="R774" s="191" t="s">
        <v>728</v>
      </c>
      <c r="S774" s="191" t="s">
        <v>749</v>
      </c>
      <c r="T774" s="191" t="s">
        <v>735</v>
      </c>
      <c r="U774" s="213"/>
      <c r="V774" s="213"/>
      <c r="W774" s="191"/>
      <c r="X774" s="191"/>
      <c r="Y774" s="191"/>
      <c r="Z774" s="200"/>
      <c r="AA774" s="200"/>
      <c r="AB774" s="200"/>
    </row>
    <row r="775" spans="1:28" s="208" customFormat="1" ht="227.25" customHeight="1">
      <c r="A775" s="190">
        <v>914</v>
      </c>
      <c r="B775" s="191" t="s">
        <v>494</v>
      </c>
      <c r="C775" s="191" t="s">
        <v>724</v>
      </c>
      <c r="D775" s="192" t="s">
        <v>725</v>
      </c>
      <c r="E775" s="191" t="s">
        <v>106</v>
      </c>
      <c r="F775" s="191" t="s">
        <v>168</v>
      </c>
      <c r="G775" s="191" t="s">
        <v>726</v>
      </c>
      <c r="H775" s="191" t="s">
        <v>529</v>
      </c>
      <c r="I775" s="191" t="s">
        <v>727</v>
      </c>
      <c r="J775" s="190" t="s">
        <v>531</v>
      </c>
      <c r="K775" s="190"/>
      <c r="L775" s="30"/>
      <c r="M775" s="30"/>
      <c r="N775" s="30"/>
      <c r="O775" s="198"/>
      <c r="P775" s="198"/>
      <c r="Q775" s="198"/>
      <c r="R775" s="191" t="s">
        <v>728</v>
      </c>
      <c r="S775" s="191" t="s">
        <v>752</v>
      </c>
      <c r="T775" s="191" t="s">
        <v>735</v>
      </c>
      <c r="U775" s="203">
        <v>0</v>
      </c>
      <c r="V775" s="214">
        <v>5500</v>
      </c>
      <c r="W775" s="191" t="s">
        <v>753</v>
      </c>
      <c r="X775" s="191" t="s">
        <v>754</v>
      </c>
      <c r="Y775" s="191" t="s">
        <v>188</v>
      </c>
      <c r="Z775" s="205">
        <v>1476</v>
      </c>
      <c r="AA775" s="384">
        <v>0.26836363636363636</v>
      </c>
      <c r="AB775" s="204" t="s">
        <v>1493</v>
      </c>
    </row>
    <row r="776" spans="1:28" s="208" customFormat="1" ht="114">
      <c r="A776" s="190">
        <v>915</v>
      </c>
      <c r="B776" s="191" t="s">
        <v>494</v>
      </c>
      <c r="C776" s="191" t="s">
        <v>724</v>
      </c>
      <c r="D776" s="192" t="s">
        <v>725</v>
      </c>
      <c r="E776" s="191" t="s">
        <v>106</v>
      </c>
      <c r="F776" s="191" t="s">
        <v>168</v>
      </c>
      <c r="G776" s="191" t="s">
        <v>726</v>
      </c>
      <c r="H776" s="191" t="s">
        <v>529</v>
      </c>
      <c r="I776" s="191" t="s">
        <v>727</v>
      </c>
      <c r="J776" s="190" t="s">
        <v>531</v>
      </c>
      <c r="K776" s="190"/>
      <c r="L776" s="30"/>
      <c r="M776" s="30"/>
      <c r="N776" s="30"/>
      <c r="O776" s="198"/>
      <c r="P776" s="198"/>
      <c r="Q776" s="198"/>
      <c r="R776" s="191" t="s">
        <v>728</v>
      </c>
      <c r="S776" s="191" t="s">
        <v>752</v>
      </c>
      <c r="T776" s="191"/>
      <c r="U776" s="199"/>
      <c r="V776" s="199"/>
      <c r="W776" s="191"/>
      <c r="X776" s="191"/>
      <c r="Y776" s="191"/>
      <c r="Z776" s="204"/>
      <c r="AA776" s="204"/>
      <c r="AB776" s="204"/>
    </row>
    <row r="777" spans="1:28" ht="176.25" customHeight="1">
      <c r="A777" s="30">
        <v>787</v>
      </c>
      <c r="B777" s="31" t="s">
        <v>494</v>
      </c>
      <c r="C777" s="31" t="s">
        <v>724</v>
      </c>
      <c r="D777" s="31" t="s">
        <v>755</v>
      </c>
      <c r="E777" s="31" t="s">
        <v>106</v>
      </c>
      <c r="F777" s="31" t="s">
        <v>168</v>
      </c>
      <c r="G777" s="31" t="s">
        <v>756</v>
      </c>
      <c r="H777" s="333" t="s">
        <v>529</v>
      </c>
      <c r="I777" s="31" t="s">
        <v>757</v>
      </c>
      <c r="J777" s="30" t="s">
        <v>531</v>
      </c>
      <c r="K777" s="30" t="s">
        <v>758</v>
      </c>
      <c r="L777" s="30"/>
      <c r="M777" s="30"/>
      <c r="N777" s="30"/>
      <c r="O777" s="72"/>
      <c r="P777" s="388"/>
      <c r="Q777" s="14"/>
      <c r="R777" s="31" t="s">
        <v>759</v>
      </c>
      <c r="S777" s="31" t="s">
        <v>760</v>
      </c>
      <c r="T777" s="31" t="s">
        <v>761</v>
      </c>
      <c r="U777" s="217">
        <v>5</v>
      </c>
      <c r="V777" s="217">
        <f>+U777+4</f>
        <v>9</v>
      </c>
      <c r="W777" s="31" t="s">
        <v>762</v>
      </c>
      <c r="X777" s="116" t="s">
        <v>763</v>
      </c>
      <c r="Y777" s="116" t="s">
        <v>500</v>
      </c>
      <c r="Z777" s="72">
        <v>9</v>
      </c>
      <c r="AA777" s="384">
        <v>1</v>
      </c>
      <c r="AB777" s="14" t="s">
        <v>1471</v>
      </c>
    </row>
    <row r="778" spans="1:28" s="222" customFormat="1" ht="180" customHeight="1">
      <c r="A778" s="216">
        <v>788</v>
      </c>
      <c r="B778" s="93" t="s">
        <v>494</v>
      </c>
      <c r="C778" s="93" t="s">
        <v>724</v>
      </c>
      <c r="D778" s="93" t="s">
        <v>755</v>
      </c>
      <c r="E778" s="93" t="s">
        <v>106</v>
      </c>
      <c r="F778" s="93" t="s">
        <v>168</v>
      </c>
      <c r="G778" s="93" t="s">
        <v>756</v>
      </c>
      <c r="H778" s="218" t="s">
        <v>529</v>
      </c>
      <c r="I778" s="93" t="s">
        <v>757</v>
      </c>
      <c r="J778" s="216" t="s">
        <v>531</v>
      </c>
      <c r="K778" s="216"/>
      <c r="L778" s="30"/>
      <c r="M778" s="30"/>
      <c r="N778" s="30"/>
      <c r="O778" s="205"/>
      <c r="P778" s="389"/>
      <c r="Q778" s="219"/>
      <c r="R778" s="93" t="s">
        <v>759</v>
      </c>
      <c r="S778" s="31" t="s">
        <v>760</v>
      </c>
      <c r="T778" s="93"/>
      <c r="U778" s="220"/>
      <c r="V778" s="220"/>
      <c r="W778" s="93"/>
      <c r="X778" s="221"/>
      <c r="Y778" s="221"/>
      <c r="Z778" s="205"/>
      <c r="AA778" s="389"/>
      <c r="AB778" s="219"/>
    </row>
    <row r="779" spans="1:28" ht="195">
      <c r="A779" s="30">
        <v>789</v>
      </c>
      <c r="B779" s="31" t="s">
        <v>494</v>
      </c>
      <c r="C779" s="31" t="s">
        <v>724</v>
      </c>
      <c r="D779" s="31" t="s">
        <v>755</v>
      </c>
      <c r="E779" s="31" t="s">
        <v>106</v>
      </c>
      <c r="F779" s="31" t="s">
        <v>168</v>
      </c>
      <c r="G779" s="31" t="s">
        <v>756</v>
      </c>
      <c r="H779" s="215" t="s">
        <v>529</v>
      </c>
      <c r="I779" s="31" t="s">
        <v>757</v>
      </c>
      <c r="J779" s="30" t="s">
        <v>531</v>
      </c>
      <c r="K779" s="30"/>
      <c r="L779" s="30"/>
      <c r="M779" s="30"/>
      <c r="N779" s="30"/>
      <c r="O779" s="72"/>
      <c r="P779" s="388"/>
      <c r="Q779" s="14"/>
      <c r="R779" s="31" t="s">
        <v>759</v>
      </c>
      <c r="S779" s="31" t="s">
        <v>764</v>
      </c>
      <c r="T779" s="31"/>
      <c r="U779" s="217">
        <v>0</v>
      </c>
      <c r="V779" s="217">
        <v>1</v>
      </c>
      <c r="W779" s="31"/>
      <c r="X779" s="31" t="s">
        <v>765</v>
      </c>
      <c r="Y779" s="116" t="s">
        <v>500</v>
      </c>
      <c r="Z779" s="72">
        <v>1</v>
      </c>
      <c r="AA779" s="384">
        <v>1</v>
      </c>
      <c r="AB779" s="14" t="s">
        <v>1472</v>
      </c>
    </row>
    <row r="780" spans="1:28" ht="195">
      <c r="A780" s="30">
        <v>790</v>
      </c>
      <c r="B780" s="31" t="s">
        <v>494</v>
      </c>
      <c r="C780" s="31" t="s">
        <v>724</v>
      </c>
      <c r="D780" s="31" t="s">
        <v>755</v>
      </c>
      <c r="E780" s="31" t="s">
        <v>106</v>
      </c>
      <c r="F780" s="31" t="s">
        <v>168</v>
      </c>
      <c r="G780" s="31" t="s">
        <v>756</v>
      </c>
      <c r="H780" s="215" t="s">
        <v>529</v>
      </c>
      <c r="I780" s="31" t="s">
        <v>757</v>
      </c>
      <c r="J780" s="30" t="s">
        <v>531</v>
      </c>
      <c r="K780" s="30"/>
      <c r="L780" s="30"/>
      <c r="M780" s="30"/>
      <c r="N780" s="30"/>
      <c r="O780" s="13"/>
      <c r="P780" s="388"/>
      <c r="Q780" s="14"/>
      <c r="R780" s="31" t="s">
        <v>759</v>
      </c>
      <c r="S780" s="31" t="s">
        <v>764</v>
      </c>
      <c r="T780" s="31" t="s">
        <v>761</v>
      </c>
      <c r="U780" s="217"/>
      <c r="V780" s="217"/>
      <c r="W780" s="31"/>
      <c r="X780" s="31"/>
      <c r="Y780" s="31"/>
      <c r="Z780" s="13"/>
      <c r="AA780" s="388"/>
      <c r="AB780" s="14"/>
    </row>
    <row r="781" spans="1:28" ht="195">
      <c r="A781" s="30">
        <v>791</v>
      </c>
      <c r="B781" s="31" t="s">
        <v>494</v>
      </c>
      <c r="C781" s="31" t="s">
        <v>724</v>
      </c>
      <c r="D781" s="31" t="s">
        <v>755</v>
      </c>
      <c r="E781" s="31" t="s">
        <v>106</v>
      </c>
      <c r="F781" s="31" t="s">
        <v>168</v>
      </c>
      <c r="G781" s="31" t="s">
        <v>756</v>
      </c>
      <c r="H781" s="215" t="s">
        <v>529</v>
      </c>
      <c r="I781" s="31" t="s">
        <v>757</v>
      </c>
      <c r="J781" s="30" t="s">
        <v>531</v>
      </c>
      <c r="K781" s="30"/>
      <c r="L781" s="30"/>
      <c r="M781" s="30"/>
      <c r="N781" s="30"/>
      <c r="O781" s="13"/>
      <c r="P781" s="388"/>
      <c r="Q781" s="14"/>
      <c r="R781" s="31" t="s">
        <v>759</v>
      </c>
      <c r="S781" s="31" t="s">
        <v>764</v>
      </c>
      <c r="T781" s="31"/>
      <c r="U781" s="217"/>
      <c r="V781" s="217"/>
      <c r="W781" s="31"/>
      <c r="X781" s="31"/>
      <c r="Y781" s="31"/>
      <c r="Z781" s="13"/>
      <c r="AA781" s="388"/>
      <c r="AB781" s="14"/>
    </row>
    <row r="782" spans="1:28" ht="195">
      <c r="A782" s="30">
        <v>792</v>
      </c>
      <c r="B782" s="31" t="s">
        <v>494</v>
      </c>
      <c r="C782" s="31" t="s">
        <v>724</v>
      </c>
      <c r="D782" s="31" t="s">
        <v>755</v>
      </c>
      <c r="E782" s="31" t="s">
        <v>106</v>
      </c>
      <c r="F782" s="31" t="s">
        <v>168</v>
      </c>
      <c r="G782" s="31" t="s">
        <v>756</v>
      </c>
      <c r="H782" s="215" t="s">
        <v>529</v>
      </c>
      <c r="I782" s="31" t="s">
        <v>757</v>
      </c>
      <c r="J782" s="30" t="s">
        <v>531</v>
      </c>
      <c r="K782" s="30"/>
      <c r="L782" s="30"/>
      <c r="M782" s="30"/>
      <c r="N782" s="30"/>
      <c r="O782" s="13"/>
      <c r="P782" s="388"/>
      <c r="Q782" s="14"/>
      <c r="R782" s="31" t="s">
        <v>759</v>
      </c>
      <c r="S782" s="31" t="s">
        <v>764</v>
      </c>
      <c r="T782" s="31"/>
      <c r="U782" s="217"/>
      <c r="V782" s="217"/>
      <c r="W782" s="31"/>
      <c r="X782" s="31"/>
      <c r="Y782" s="31"/>
      <c r="Z782" s="13"/>
      <c r="AA782" s="388"/>
      <c r="AB782" s="14"/>
    </row>
    <row r="783" spans="1:28" ht="195">
      <c r="A783" s="30">
        <v>793</v>
      </c>
      <c r="B783" s="31" t="s">
        <v>494</v>
      </c>
      <c r="C783" s="31" t="s">
        <v>724</v>
      </c>
      <c r="D783" s="31" t="s">
        <v>755</v>
      </c>
      <c r="E783" s="31" t="s">
        <v>106</v>
      </c>
      <c r="F783" s="31" t="s">
        <v>168</v>
      </c>
      <c r="G783" s="31" t="s">
        <v>756</v>
      </c>
      <c r="H783" s="215" t="s">
        <v>529</v>
      </c>
      <c r="I783" s="31" t="s">
        <v>757</v>
      </c>
      <c r="J783" s="30" t="s">
        <v>531</v>
      </c>
      <c r="K783" s="30"/>
      <c r="L783" s="30"/>
      <c r="M783" s="30"/>
      <c r="N783" s="30"/>
      <c r="O783" s="72"/>
      <c r="P783" s="388"/>
      <c r="Q783" s="14"/>
      <c r="R783" s="31" t="s">
        <v>759</v>
      </c>
      <c r="S783" s="31" t="s">
        <v>766</v>
      </c>
      <c r="T783" s="31"/>
      <c r="U783" s="217">
        <v>0</v>
      </c>
      <c r="V783" s="217">
        <v>1</v>
      </c>
      <c r="W783" s="31"/>
      <c r="X783" s="116" t="s">
        <v>767</v>
      </c>
      <c r="Y783" s="31" t="s">
        <v>500</v>
      </c>
      <c r="Z783" s="72">
        <v>1</v>
      </c>
      <c r="AA783" s="384">
        <v>1</v>
      </c>
      <c r="AB783" s="14" t="s">
        <v>1473</v>
      </c>
    </row>
    <row r="784" spans="1:28" s="231" customFormat="1" ht="195">
      <c r="A784" s="223">
        <v>794</v>
      </c>
      <c r="B784" s="224" t="s">
        <v>494</v>
      </c>
      <c r="C784" s="224" t="s">
        <v>724</v>
      </c>
      <c r="D784" s="224" t="s">
        <v>755</v>
      </c>
      <c r="E784" s="224" t="s">
        <v>106</v>
      </c>
      <c r="F784" s="224" t="s">
        <v>168</v>
      </c>
      <c r="G784" s="224" t="s">
        <v>756</v>
      </c>
      <c r="H784" s="225" t="s">
        <v>529</v>
      </c>
      <c r="I784" s="224" t="s">
        <v>757</v>
      </c>
      <c r="J784" s="223" t="s">
        <v>531</v>
      </c>
      <c r="K784" s="223"/>
      <c r="L784" s="30"/>
      <c r="M784" s="30"/>
      <c r="N784" s="30"/>
      <c r="O784" s="226"/>
      <c r="P784" s="390"/>
      <c r="Q784" s="227"/>
      <c r="R784" s="224" t="s">
        <v>759</v>
      </c>
      <c r="S784" s="224"/>
      <c r="T784" s="224"/>
      <c r="U784" s="228"/>
      <c r="V784" s="229"/>
      <c r="W784" s="224"/>
      <c r="X784" s="230"/>
      <c r="Y784" s="224"/>
      <c r="Z784" s="226"/>
      <c r="AA784" s="390"/>
      <c r="AB784" s="227"/>
    </row>
    <row r="785" spans="1:28" ht="195">
      <c r="A785" s="30">
        <v>795</v>
      </c>
      <c r="B785" s="31" t="s">
        <v>494</v>
      </c>
      <c r="C785" s="31" t="s">
        <v>724</v>
      </c>
      <c r="D785" s="31" t="s">
        <v>755</v>
      </c>
      <c r="E785" s="31" t="s">
        <v>106</v>
      </c>
      <c r="F785" s="31" t="s">
        <v>168</v>
      </c>
      <c r="G785" s="31" t="s">
        <v>756</v>
      </c>
      <c r="H785" s="215" t="s">
        <v>529</v>
      </c>
      <c r="I785" s="31" t="s">
        <v>757</v>
      </c>
      <c r="J785" s="30" t="s">
        <v>531</v>
      </c>
      <c r="K785" s="30"/>
      <c r="L785" s="30"/>
      <c r="M785" s="30"/>
      <c r="N785" s="30"/>
      <c r="O785" s="13"/>
      <c r="P785" s="388"/>
      <c r="Q785" s="14"/>
      <c r="R785" s="31" t="s">
        <v>759</v>
      </c>
      <c r="S785" s="31" t="s">
        <v>768</v>
      </c>
      <c r="T785" s="31"/>
      <c r="U785" s="217"/>
      <c r="V785" s="217"/>
      <c r="W785" s="31"/>
      <c r="X785" s="31"/>
      <c r="Y785" s="31"/>
      <c r="Z785" s="13"/>
      <c r="AA785" s="388"/>
      <c r="AB785" s="14"/>
    </row>
    <row r="786" spans="1:28" ht="195">
      <c r="A786" s="30">
        <v>796</v>
      </c>
      <c r="B786" s="31" t="s">
        <v>494</v>
      </c>
      <c r="C786" s="31" t="s">
        <v>724</v>
      </c>
      <c r="D786" s="31" t="s">
        <v>755</v>
      </c>
      <c r="E786" s="31" t="s">
        <v>106</v>
      </c>
      <c r="F786" s="31" t="s">
        <v>168</v>
      </c>
      <c r="G786" s="31" t="s">
        <v>756</v>
      </c>
      <c r="H786" s="215" t="s">
        <v>529</v>
      </c>
      <c r="I786" s="31" t="s">
        <v>757</v>
      </c>
      <c r="J786" s="30" t="s">
        <v>531</v>
      </c>
      <c r="K786" s="30"/>
      <c r="L786" s="30"/>
      <c r="M786" s="30"/>
      <c r="N786" s="30"/>
      <c r="O786" s="13"/>
      <c r="P786" s="388"/>
      <c r="Q786" s="14"/>
      <c r="R786" s="31" t="s">
        <v>759</v>
      </c>
      <c r="S786" s="31" t="s">
        <v>768</v>
      </c>
      <c r="T786" s="31"/>
      <c r="U786" s="217"/>
      <c r="V786" s="217"/>
      <c r="W786" s="31"/>
      <c r="X786" s="31"/>
      <c r="Y786" s="31"/>
      <c r="Z786" s="13"/>
      <c r="AA786" s="388"/>
      <c r="AB786" s="14"/>
    </row>
    <row r="787" spans="1:28" ht="195">
      <c r="A787" s="30">
        <v>797</v>
      </c>
      <c r="B787" s="31" t="s">
        <v>494</v>
      </c>
      <c r="C787" s="31" t="s">
        <v>724</v>
      </c>
      <c r="D787" s="31" t="s">
        <v>755</v>
      </c>
      <c r="E787" s="31" t="s">
        <v>106</v>
      </c>
      <c r="F787" s="31" t="s">
        <v>168</v>
      </c>
      <c r="G787" s="31" t="s">
        <v>756</v>
      </c>
      <c r="H787" s="215" t="s">
        <v>529</v>
      </c>
      <c r="I787" s="31" t="s">
        <v>757</v>
      </c>
      <c r="J787" s="30" t="s">
        <v>531</v>
      </c>
      <c r="K787" s="30"/>
      <c r="L787" s="30"/>
      <c r="M787" s="30"/>
      <c r="N787" s="30"/>
      <c r="O787" s="72"/>
      <c r="P787" s="388"/>
      <c r="Q787" s="14"/>
      <c r="R787" s="31" t="s">
        <v>759</v>
      </c>
      <c r="S787" s="31" t="s">
        <v>769</v>
      </c>
      <c r="T787" s="31"/>
      <c r="U787" s="71">
        <v>0</v>
      </c>
      <c r="V787" s="71">
        <v>1</v>
      </c>
      <c r="W787" s="31"/>
      <c r="X787" s="31" t="s">
        <v>770</v>
      </c>
      <c r="Y787" s="116" t="s">
        <v>500</v>
      </c>
      <c r="Z787" s="72">
        <v>1</v>
      </c>
      <c r="AA787" s="384">
        <v>1</v>
      </c>
      <c r="AB787" s="14" t="s">
        <v>1474</v>
      </c>
    </row>
    <row r="788" spans="1:28" ht="195">
      <c r="A788" s="30">
        <v>798</v>
      </c>
      <c r="B788" s="31" t="s">
        <v>494</v>
      </c>
      <c r="C788" s="31" t="s">
        <v>724</v>
      </c>
      <c r="D788" s="31" t="s">
        <v>755</v>
      </c>
      <c r="E788" s="31" t="s">
        <v>106</v>
      </c>
      <c r="F788" s="31" t="s">
        <v>168</v>
      </c>
      <c r="G788" s="31" t="s">
        <v>756</v>
      </c>
      <c r="H788" s="215" t="s">
        <v>529</v>
      </c>
      <c r="I788" s="31" t="s">
        <v>757</v>
      </c>
      <c r="J788" s="30" t="s">
        <v>531</v>
      </c>
      <c r="K788" s="30"/>
      <c r="L788" s="30"/>
      <c r="M788" s="30"/>
      <c r="N788" s="30"/>
      <c r="O788" s="72"/>
      <c r="P788" s="388"/>
      <c r="Q788" s="14"/>
      <c r="R788" s="31" t="s">
        <v>759</v>
      </c>
      <c r="S788" s="31" t="s">
        <v>771</v>
      </c>
      <c r="T788" s="31" t="s">
        <v>761</v>
      </c>
      <c r="U788" s="217">
        <v>623</v>
      </c>
      <c r="V788" s="217">
        <f>+U788+120</f>
        <v>743</v>
      </c>
      <c r="W788" s="31" t="s">
        <v>762</v>
      </c>
      <c r="X788" s="116" t="s">
        <v>772</v>
      </c>
      <c r="Y788" s="116" t="s">
        <v>500</v>
      </c>
      <c r="Z788" s="72">
        <v>868</v>
      </c>
      <c r="AA788" s="384">
        <v>1</v>
      </c>
      <c r="AB788" s="14" t="s">
        <v>1475</v>
      </c>
    </row>
    <row r="789" spans="1:28" ht="195">
      <c r="A789" s="30" t="s">
        <v>773</v>
      </c>
      <c r="B789" s="31" t="s">
        <v>494</v>
      </c>
      <c r="C789" s="31" t="s">
        <v>724</v>
      </c>
      <c r="D789" s="31" t="s">
        <v>755</v>
      </c>
      <c r="E789" s="31" t="s">
        <v>106</v>
      </c>
      <c r="F789" s="31" t="s">
        <v>168</v>
      </c>
      <c r="G789" s="31" t="s">
        <v>756</v>
      </c>
      <c r="H789" s="215" t="s">
        <v>529</v>
      </c>
      <c r="I789" s="31" t="s">
        <v>757</v>
      </c>
      <c r="J789" s="30" t="s">
        <v>531</v>
      </c>
      <c r="K789" s="30"/>
      <c r="L789" s="30"/>
      <c r="M789" s="30"/>
      <c r="N789" s="30"/>
      <c r="O789" s="14"/>
      <c r="P789" s="388"/>
      <c r="Q789" s="14"/>
      <c r="R789" s="31" t="s">
        <v>759</v>
      </c>
      <c r="S789" s="31" t="s">
        <v>771</v>
      </c>
      <c r="T789" s="31" t="s">
        <v>761</v>
      </c>
      <c r="U789" s="217"/>
      <c r="V789" s="217"/>
      <c r="W789" s="31"/>
      <c r="X789" s="31"/>
      <c r="Y789" s="31"/>
      <c r="Z789" s="14"/>
      <c r="AA789" s="388"/>
      <c r="AB789" s="14"/>
    </row>
    <row r="790" spans="1:28" ht="195">
      <c r="A790" s="30">
        <v>799</v>
      </c>
      <c r="B790" s="31" t="s">
        <v>494</v>
      </c>
      <c r="C790" s="31" t="s">
        <v>724</v>
      </c>
      <c r="D790" s="31" t="s">
        <v>755</v>
      </c>
      <c r="E790" s="31" t="s">
        <v>106</v>
      </c>
      <c r="F790" s="31" t="s">
        <v>168</v>
      </c>
      <c r="G790" s="31" t="s">
        <v>756</v>
      </c>
      <c r="H790" s="215" t="s">
        <v>529</v>
      </c>
      <c r="I790" s="31" t="s">
        <v>757</v>
      </c>
      <c r="J790" s="30" t="s">
        <v>531</v>
      </c>
      <c r="K790" s="30"/>
      <c r="L790" s="30"/>
      <c r="M790" s="30"/>
      <c r="N790" s="30"/>
      <c r="O790" s="13"/>
      <c r="P790" s="388"/>
      <c r="Q790" s="14"/>
      <c r="R790" s="31" t="s">
        <v>759</v>
      </c>
      <c r="S790" s="31" t="s">
        <v>771</v>
      </c>
      <c r="T790" s="31" t="s">
        <v>761</v>
      </c>
      <c r="U790" s="217"/>
      <c r="V790" s="217"/>
      <c r="W790" s="31"/>
      <c r="X790" s="31"/>
      <c r="Y790" s="31"/>
      <c r="Z790" s="13"/>
      <c r="AA790" s="388"/>
      <c r="AB790" s="14"/>
    </row>
    <row r="791" spans="1:28" ht="195">
      <c r="A791" s="30" t="s">
        <v>774</v>
      </c>
      <c r="B791" s="31" t="s">
        <v>494</v>
      </c>
      <c r="C791" s="31" t="s">
        <v>724</v>
      </c>
      <c r="D791" s="31" t="s">
        <v>755</v>
      </c>
      <c r="E791" s="31" t="s">
        <v>106</v>
      </c>
      <c r="F791" s="31" t="s">
        <v>168</v>
      </c>
      <c r="G791" s="31" t="s">
        <v>756</v>
      </c>
      <c r="H791" s="215" t="s">
        <v>529</v>
      </c>
      <c r="I791" s="31" t="s">
        <v>757</v>
      </c>
      <c r="J791" s="30" t="s">
        <v>531</v>
      </c>
      <c r="K791" s="30"/>
      <c r="L791" s="30"/>
      <c r="M791" s="30"/>
      <c r="N791" s="30"/>
      <c r="O791" s="13"/>
      <c r="P791" s="388"/>
      <c r="Q791" s="14"/>
      <c r="R791" s="31" t="s">
        <v>759</v>
      </c>
      <c r="S791" s="31" t="s">
        <v>771</v>
      </c>
      <c r="T791" s="31" t="s">
        <v>761</v>
      </c>
      <c r="U791" s="217"/>
      <c r="V791" s="217"/>
      <c r="W791" s="31"/>
      <c r="X791" s="31"/>
      <c r="Y791" s="31"/>
      <c r="Z791" s="13"/>
      <c r="AA791" s="388"/>
      <c r="AB791" s="14"/>
    </row>
    <row r="792" spans="1:28" ht="195">
      <c r="A792" s="30">
        <v>800</v>
      </c>
      <c r="B792" s="31" t="s">
        <v>494</v>
      </c>
      <c r="C792" s="31" t="s">
        <v>724</v>
      </c>
      <c r="D792" s="31" t="s">
        <v>755</v>
      </c>
      <c r="E792" s="31" t="s">
        <v>106</v>
      </c>
      <c r="F792" s="31" t="s">
        <v>168</v>
      </c>
      <c r="G792" s="31" t="s">
        <v>756</v>
      </c>
      <c r="H792" s="215" t="s">
        <v>529</v>
      </c>
      <c r="I792" s="31" t="s">
        <v>757</v>
      </c>
      <c r="J792" s="30" t="s">
        <v>531</v>
      </c>
      <c r="K792" s="30"/>
      <c r="L792" s="30"/>
      <c r="M792" s="30"/>
      <c r="N792" s="30"/>
      <c r="O792" s="13"/>
      <c r="P792" s="388"/>
      <c r="Q792" s="14"/>
      <c r="R792" s="31" t="s">
        <v>759</v>
      </c>
      <c r="S792" s="31" t="s">
        <v>771</v>
      </c>
      <c r="T792" s="31" t="s">
        <v>761</v>
      </c>
      <c r="U792" s="217"/>
      <c r="V792" s="217"/>
      <c r="W792" s="31"/>
      <c r="X792" s="31"/>
      <c r="Y792" s="31"/>
      <c r="Z792" s="13"/>
      <c r="AA792" s="388"/>
      <c r="AB792" s="14"/>
    </row>
    <row r="793" spans="1:28" ht="195">
      <c r="A793" s="30">
        <v>801</v>
      </c>
      <c r="B793" s="31" t="s">
        <v>494</v>
      </c>
      <c r="C793" s="31" t="s">
        <v>724</v>
      </c>
      <c r="D793" s="31" t="s">
        <v>755</v>
      </c>
      <c r="E793" s="31" t="s">
        <v>106</v>
      </c>
      <c r="F793" s="31" t="s">
        <v>168</v>
      </c>
      <c r="G793" s="31" t="s">
        <v>756</v>
      </c>
      <c r="H793" s="215" t="s">
        <v>529</v>
      </c>
      <c r="I793" s="31" t="s">
        <v>757</v>
      </c>
      <c r="J793" s="30" t="s">
        <v>531</v>
      </c>
      <c r="K793" s="30"/>
      <c r="L793" s="30"/>
      <c r="M793" s="30"/>
      <c r="N793" s="30"/>
      <c r="O793" s="13"/>
      <c r="P793" s="388"/>
      <c r="Q793" s="14"/>
      <c r="R793" s="31" t="s">
        <v>759</v>
      </c>
      <c r="S793" s="31" t="s">
        <v>771</v>
      </c>
      <c r="T793" s="31" t="s">
        <v>761</v>
      </c>
      <c r="U793" s="217"/>
      <c r="V793" s="217"/>
      <c r="W793" s="31"/>
      <c r="X793" s="31"/>
      <c r="Y793" s="31"/>
      <c r="Z793" s="13"/>
      <c r="AA793" s="388"/>
      <c r="AB793" s="14"/>
    </row>
    <row r="794" spans="1:28" ht="195">
      <c r="A794" s="408">
        <v>802</v>
      </c>
      <c r="B794" s="31" t="s">
        <v>494</v>
      </c>
      <c r="C794" s="31" t="s">
        <v>724</v>
      </c>
      <c r="D794" s="31" t="s">
        <v>755</v>
      </c>
      <c r="E794" s="31" t="s">
        <v>106</v>
      </c>
      <c r="F794" s="31" t="s">
        <v>168</v>
      </c>
      <c r="G794" s="31" t="s">
        <v>756</v>
      </c>
      <c r="H794" s="333" t="s">
        <v>529</v>
      </c>
      <c r="I794" s="31" t="s">
        <v>775</v>
      </c>
      <c r="J794" s="30" t="s">
        <v>531</v>
      </c>
      <c r="K794" s="30" t="s">
        <v>500</v>
      </c>
      <c r="L794" s="30">
        <v>5606</v>
      </c>
      <c r="M794" s="30">
        <v>3142</v>
      </c>
      <c r="N794" s="30">
        <f>2317+M794</f>
        <v>5459</v>
      </c>
      <c r="O794" s="72">
        <v>2303</v>
      </c>
      <c r="P794" s="388">
        <v>0.99</v>
      </c>
      <c r="Q794" s="14" t="s">
        <v>1487</v>
      </c>
      <c r="R794" s="31" t="s">
        <v>759</v>
      </c>
      <c r="S794" s="31" t="s">
        <v>776</v>
      </c>
      <c r="T794" s="31" t="s">
        <v>761</v>
      </c>
      <c r="U794" s="217">
        <v>0</v>
      </c>
      <c r="V794" s="95">
        <v>35</v>
      </c>
      <c r="W794" s="31"/>
      <c r="X794" s="31" t="s">
        <v>777</v>
      </c>
      <c r="Y794" s="116" t="s">
        <v>500</v>
      </c>
      <c r="Z794" s="72">
        <v>35</v>
      </c>
      <c r="AA794" s="384">
        <v>1</v>
      </c>
      <c r="AB794" s="14" t="s">
        <v>1476</v>
      </c>
    </row>
    <row r="795" spans="1:28" ht="195">
      <c r="A795" s="30">
        <v>803</v>
      </c>
      <c r="B795" s="31" t="s">
        <v>494</v>
      </c>
      <c r="C795" s="31" t="s">
        <v>724</v>
      </c>
      <c r="D795" s="31" t="s">
        <v>755</v>
      </c>
      <c r="E795" s="31" t="s">
        <v>106</v>
      </c>
      <c r="F795" s="31" t="s">
        <v>168</v>
      </c>
      <c r="G795" s="31" t="s">
        <v>756</v>
      </c>
      <c r="H795" s="333" t="s">
        <v>529</v>
      </c>
      <c r="I795" s="31" t="s">
        <v>775</v>
      </c>
      <c r="J795" s="30" t="s">
        <v>531</v>
      </c>
      <c r="K795" s="30"/>
      <c r="L795" s="30"/>
      <c r="M795" s="30"/>
      <c r="N795" s="30">
        <f>N794-M794</f>
        <v>2317</v>
      </c>
      <c r="O795" s="13"/>
      <c r="P795" s="388"/>
      <c r="Q795" s="14"/>
      <c r="R795" s="31" t="s">
        <v>759</v>
      </c>
      <c r="S795" s="31" t="s">
        <v>778</v>
      </c>
      <c r="T795" s="31" t="s">
        <v>761</v>
      </c>
      <c r="U795" s="217">
        <v>0</v>
      </c>
      <c r="V795" s="95">
        <v>35</v>
      </c>
      <c r="W795" s="31"/>
      <c r="X795" s="31" t="s">
        <v>779</v>
      </c>
      <c r="Y795" s="31" t="s">
        <v>55</v>
      </c>
      <c r="Z795" s="13">
        <v>34</v>
      </c>
      <c r="AA795" s="388">
        <v>0.97142857142857142</v>
      </c>
      <c r="AB795" s="14" t="s">
        <v>1477</v>
      </c>
    </row>
    <row r="796" spans="1:28" ht="195">
      <c r="A796" s="30">
        <v>804</v>
      </c>
      <c r="B796" s="31" t="s">
        <v>494</v>
      </c>
      <c r="C796" s="31" t="s">
        <v>724</v>
      </c>
      <c r="D796" s="31" t="s">
        <v>755</v>
      </c>
      <c r="E796" s="31" t="s">
        <v>106</v>
      </c>
      <c r="F796" s="31" t="s">
        <v>168</v>
      </c>
      <c r="G796" s="31" t="s">
        <v>756</v>
      </c>
      <c r="H796" s="333" t="s">
        <v>529</v>
      </c>
      <c r="I796" s="31" t="s">
        <v>775</v>
      </c>
      <c r="J796" s="30" t="s">
        <v>531</v>
      </c>
      <c r="K796" s="30"/>
      <c r="L796" s="30"/>
      <c r="M796" s="30"/>
      <c r="N796" s="30"/>
      <c r="O796" s="13"/>
      <c r="P796" s="388"/>
      <c r="Q796" s="14"/>
      <c r="R796" s="31" t="s">
        <v>759</v>
      </c>
      <c r="S796" s="31" t="s">
        <v>780</v>
      </c>
      <c r="T796" s="31" t="s">
        <v>761</v>
      </c>
      <c r="U796" s="217">
        <v>0</v>
      </c>
      <c r="V796" s="36">
        <v>72</v>
      </c>
      <c r="W796" s="31"/>
      <c r="X796" s="31" t="s">
        <v>781</v>
      </c>
      <c r="Y796" s="31" t="s">
        <v>55</v>
      </c>
      <c r="Z796" s="13">
        <v>72</v>
      </c>
      <c r="AA796" s="388">
        <v>1</v>
      </c>
      <c r="AB796" s="14" t="s">
        <v>1478</v>
      </c>
    </row>
    <row r="797" spans="1:28" ht="195">
      <c r="A797" s="30">
        <v>805</v>
      </c>
      <c r="B797" s="31" t="s">
        <v>494</v>
      </c>
      <c r="C797" s="31" t="s">
        <v>724</v>
      </c>
      <c r="D797" s="31" t="s">
        <v>755</v>
      </c>
      <c r="E797" s="31" t="s">
        <v>106</v>
      </c>
      <c r="F797" s="31" t="s">
        <v>168</v>
      </c>
      <c r="G797" s="31" t="s">
        <v>756</v>
      </c>
      <c r="H797" s="333" t="s">
        <v>529</v>
      </c>
      <c r="I797" s="31" t="s">
        <v>775</v>
      </c>
      <c r="J797" s="30" t="s">
        <v>531</v>
      </c>
      <c r="K797" s="30"/>
      <c r="L797" s="30"/>
      <c r="M797" s="30"/>
      <c r="N797" s="30">
        <f>N823-M823</f>
        <v>920</v>
      </c>
      <c r="O797" s="13"/>
      <c r="P797" s="388"/>
      <c r="Q797" s="14"/>
      <c r="R797" s="31" t="s">
        <v>759</v>
      </c>
      <c r="S797" s="31" t="s">
        <v>782</v>
      </c>
      <c r="T797" s="31" t="s">
        <v>761</v>
      </c>
      <c r="U797" s="217">
        <v>0</v>
      </c>
      <c r="V797" s="36">
        <v>70</v>
      </c>
      <c r="W797" s="31"/>
      <c r="X797" s="31" t="s">
        <v>783</v>
      </c>
      <c r="Y797" s="31" t="s">
        <v>55</v>
      </c>
      <c r="Z797" s="13">
        <v>70</v>
      </c>
      <c r="AA797" s="388">
        <v>1</v>
      </c>
      <c r="AB797" s="14" t="s">
        <v>1479</v>
      </c>
    </row>
    <row r="798" spans="1:28" ht="195">
      <c r="A798" s="30">
        <v>806</v>
      </c>
      <c r="B798" s="31" t="s">
        <v>494</v>
      </c>
      <c r="C798" s="31" t="s">
        <v>724</v>
      </c>
      <c r="D798" s="31" t="s">
        <v>755</v>
      </c>
      <c r="E798" s="31" t="s">
        <v>106</v>
      </c>
      <c r="F798" s="31" t="s">
        <v>168</v>
      </c>
      <c r="G798" s="31" t="s">
        <v>756</v>
      </c>
      <c r="H798" s="215" t="s">
        <v>529</v>
      </c>
      <c r="I798" s="31" t="s">
        <v>757</v>
      </c>
      <c r="J798" s="30" t="s">
        <v>531</v>
      </c>
      <c r="K798" s="30"/>
      <c r="L798" s="30"/>
      <c r="M798" s="30"/>
      <c r="N798" s="30"/>
      <c r="O798" s="13"/>
      <c r="P798" s="388"/>
      <c r="Q798" s="14"/>
      <c r="R798" s="31" t="s">
        <v>759</v>
      </c>
      <c r="S798" s="31" t="s">
        <v>784</v>
      </c>
      <c r="T798" s="31" t="s">
        <v>761</v>
      </c>
      <c r="U798" s="217"/>
      <c r="V798" s="217"/>
      <c r="W798" s="31"/>
      <c r="X798" s="31"/>
      <c r="Y798" s="31"/>
      <c r="Z798" s="13"/>
      <c r="AA798" s="388"/>
      <c r="AB798" s="14"/>
    </row>
    <row r="799" spans="1:28" ht="195">
      <c r="A799" s="30">
        <v>807</v>
      </c>
      <c r="B799" s="31" t="s">
        <v>494</v>
      </c>
      <c r="C799" s="31" t="s">
        <v>724</v>
      </c>
      <c r="D799" s="31" t="s">
        <v>755</v>
      </c>
      <c r="E799" s="31" t="s">
        <v>106</v>
      </c>
      <c r="F799" s="31" t="s">
        <v>168</v>
      </c>
      <c r="G799" s="31" t="s">
        <v>756</v>
      </c>
      <c r="H799" s="215" t="s">
        <v>529</v>
      </c>
      <c r="I799" s="31" t="s">
        <v>757</v>
      </c>
      <c r="J799" s="30" t="s">
        <v>531</v>
      </c>
      <c r="K799" s="30"/>
      <c r="L799" s="30"/>
      <c r="M799" s="30"/>
      <c r="N799" s="30"/>
      <c r="O799" s="13"/>
      <c r="P799" s="388"/>
      <c r="Q799" s="14"/>
      <c r="R799" s="31" t="s">
        <v>759</v>
      </c>
      <c r="S799" s="31" t="s">
        <v>784</v>
      </c>
      <c r="T799" s="31" t="s">
        <v>761</v>
      </c>
      <c r="U799" s="217"/>
      <c r="V799" s="217"/>
      <c r="W799" s="31"/>
      <c r="X799" s="31"/>
      <c r="Y799" s="31"/>
      <c r="Z799" s="13"/>
      <c r="AA799" s="388"/>
      <c r="AB799" s="14"/>
    </row>
    <row r="800" spans="1:28" ht="195">
      <c r="A800" s="30">
        <v>808</v>
      </c>
      <c r="B800" s="31" t="s">
        <v>494</v>
      </c>
      <c r="C800" s="31" t="s">
        <v>724</v>
      </c>
      <c r="D800" s="31" t="s">
        <v>755</v>
      </c>
      <c r="E800" s="31" t="s">
        <v>106</v>
      </c>
      <c r="F800" s="31" t="s">
        <v>168</v>
      </c>
      <c r="G800" s="31" t="s">
        <v>756</v>
      </c>
      <c r="H800" s="215" t="s">
        <v>529</v>
      </c>
      <c r="I800" s="31" t="s">
        <v>757</v>
      </c>
      <c r="J800" s="30" t="s">
        <v>531</v>
      </c>
      <c r="K800" s="30"/>
      <c r="L800" s="30"/>
      <c r="M800" s="30"/>
      <c r="N800" s="30"/>
      <c r="O800" s="13"/>
      <c r="P800" s="388"/>
      <c r="Q800" s="14"/>
      <c r="R800" s="31" t="s">
        <v>759</v>
      </c>
      <c r="S800" s="31" t="s">
        <v>784</v>
      </c>
      <c r="T800" s="31" t="s">
        <v>761</v>
      </c>
      <c r="U800" s="217"/>
      <c r="V800" s="217"/>
      <c r="W800" s="31"/>
      <c r="X800" s="31"/>
      <c r="Y800" s="31"/>
      <c r="Z800" s="13"/>
      <c r="AA800" s="388"/>
      <c r="AB800" s="14"/>
    </row>
    <row r="801" spans="1:28" ht="195">
      <c r="A801" s="30">
        <v>809</v>
      </c>
      <c r="B801" s="31" t="s">
        <v>494</v>
      </c>
      <c r="C801" s="31" t="s">
        <v>724</v>
      </c>
      <c r="D801" s="31" t="s">
        <v>755</v>
      </c>
      <c r="E801" s="31" t="s">
        <v>106</v>
      </c>
      <c r="F801" s="31" t="s">
        <v>168</v>
      </c>
      <c r="G801" s="31" t="s">
        <v>756</v>
      </c>
      <c r="H801" s="215" t="s">
        <v>529</v>
      </c>
      <c r="I801" s="31" t="s">
        <v>757</v>
      </c>
      <c r="J801" s="30" t="s">
        <v>531</v>
      </c>
      <c r="K801" s="30"/>
      <c r="L801" s="30"/>
      <c r="M801" s="30"/>
      <c r="N801" s="30"/>
      <c r="O801" s="13"/>
      <c r="P801" s="388"/>
      <c r="Q801" s="14"/>
      <c r="R801" s="31" t="s">
        <v>759</v>
      </c>
      <c r="S801" s="31" t="s">
        <v>784</v>
      </c>
      <c r="T801" s="31" t="s">
        <v>761</v>
      </c>
      <c r="U801" s="217"/>
      <c r="V801" s="217"/>
      <c r="W801" s="31"/>
      <c r="X801" s="31"/>
      <c r="Y801" s="31"/>
      <c r="Z801" s="13"/>
      <c r="AA801" s="388"/>
      <c r="AB801" s="14"/>
    </row>
    <row r="802" spans="1:28" ht="195">
      <c r="A802" s="30">
        <v>810</v>
      </c>
      <c r="B802" s="31" t="s">
        <v>494</v>
      </c>
      <c r="C802" s="31" t="s">
        <v>724</v>
      </c>
      <c r="D802" s="31" t="s">
        <v>755</v>
      </c>
      <c r="E802" s="31" t="s">
        <v>106</v>
      </c>
      <c r="F802" s="31" t="s">
        <v>168</v>
      </c>
      <c r="G802" s="31" t="s">
        <v>756</v>
      </c>
      <c r="H802" s="215" t="s">
        <v>529</v>
      </c>
      <c r="I802" s="31" t="s">
        <v>757</v>
      </c>
      <c r="J802" s="30" t="s">
        <v>531</v>
      </c>
      <c r="K802" s="30"/>
      <c r="L802" s="30"/>
      <c r="M802" s="30"/>
      <c r="N802" s="30"/>
      <c r="O802" s="13"/>
      <c r="P802" s="388"/>
      <c r="Q802" s="14"/>
      <c r="R802" s="31" t="s">
        <v>759</v>
      </c>
      <c r="S802" s="31" t="s">
        <v>784</v>
      </c>
      <c r="T802" s="31" t="s">
        <v>761</v>
      </c>
      <c r="U802" s="217"/>
      <c r="V802" s="217"/>
      <c r="W802" s="31"/>
      <c r="X802" s="31"/>
      <c r="Y802" s="31"/>
      <c r="Z802" s="13"/>
      <c r="AA802" s="388"/>
      <c r="AB802" s="14"/>
    </row>
    <row r="803" spans="1:28" ht="195">
      <c r="A803" s="30">
        <v>811</v>
      </c>
      <c r="B803" s="31" t="s">
        <v>494</v>
      </c>
      <c r="C803" s="31" t="s">
        <v>724</v>
      </c>
      <c r="D803" s="31" t="s">
        <v>755</v>
      </c>
      <c r="E803" s="31" t="s">
        <v>106</v>
      </c>
      <c r="F803" s="31" t="s">
        <v>168</v>
      </c>
      <c r="G803" s="31" t="s">
        <v>756</v>
      </c>
      <c r="H803" s="215" t="s">
        <v>529</v>
      </c>
      <c r="I803" s="31" t="s">
        <v>757</v>
      </c>
      <c r="J803" s="30" t="s">
        <v>531</v>
      </c>
      <c r="K803" s="30"/>
      <c r="L803" s="30"/>
      <c r="M803" s="30"/>
      <c r="N803" s="30"/>
      <c r="O803" s="13"/>
      <c r="P803" s="388"/>
      <c r="Q803" s="14"/>
      <c r="R803" s="31" t="s">
        <v>759</v>
      </c>
      <c r="S803" s="31" t="s">
        <v>784</v>
      </c>
      <c r="T803" s="31" t="s">
        <v>761</v>
      </c>
      <c r="U803" s="217"/>
      <c r="V803" s="217"/>
      <c r="W803" s="31"/>
      <c r="X803" s="31"/>
      <c r="Y803" s="31"/>
      <c r="Z803" s="13"/>
      <c r="AA803" s="388"/>
      <c r="AB803" s="14"/>
    </row>
    <row r="804" spans="1:28" ht="195">
      <c r="A804" s="30">
        <v>812</v>
      </c>
      <c r="B804" s="31" t="s">
        <v>494</v>
      </c>
      <c r="C804" s="31" t="s">
        <v>724</v>
      </c>
      <c r="D804" s="31" t="s">
        <v>755</v>
      </c>
      <c r="E804" s="31" t="s">
        <v>106</v>
      </c>
      <c r="F804" s="31" t="s">
        <v>168</v>
      </c>
      <c r="G804" s="31" t="s">
        <v>756</v>
      </c>
      <c r="H804" s="215" t="s">
        <v>529</v>
      </c>
      <c r="I804" s="31" t="s">
        <v>757</v>
      </c>
      <c r="J804" s="30" t="s">
        <v>531</v>
      </c>
      <c r="K804" s="30"/>
      <c r="L804" s="30"/>
      <c r="M804" s="30"/>
      <c r="N804" s="30"/>
      <c r="O804" s="13"/>
      <c r="P804" s="388"/>
      <c r="Q804" s="14"/>
      <c r="R804" s="31" t="s">
        <v>759</v>
      </c>
      <c r="S804" s="31" t="s">
        <v>784</v>
      </c>
      <c r="T804" s="31" t="s">
        <v>761</v>
      </c>
      <c r="U804" s="217"/>
      <c r="V804" s="217"/>
      <c r="W804" s="31"/>
      <c r="X804" s="31"/>
      <c r="Y804" s="31"/>
      <c r="Z804" s="13"/>
      <c r="AA804" s="388"/>
      <c r="AB804" s="14"/>
    </row>
    <row r="805" spans="1:28" ht="195">
      <c r="A805" s="30">
        <v>813</v>
      </c>
      <c r="B805" s="31" t="s">
        <v>494</v>
      </c>
      <c r="C805" s="31" t="s">
        <v>724</v>
      </c>
      <c r="D805" s="31" t="s">
        <v>755</v>
      </c>
      <c r="E805" s="31" t="s">
        <v>106</v>
      </c>
      <c r="F805" s="31" t="s">
        <v>168</v>
      </c>
      <c r="G805" s="31" t="s">
        <v>756</v>
      </c>
      <c r="H805" s="215" t="s">
        <v>529</v>
      </c>
      <c r="I805" s="31" t="s">
        <v>757</v>
      </c>
      <c r="J805" s="30" t="s">
        <v>531</v>
      </c>
      <c r="K805" s="30"/>
      <c r="L805" s="30"/>
      <c r="M805" s="30"/>
      <c r="N805" s="30"/>
      <c r="O805" s="13"/>
      <c r="P805" s="388"/>
      <c r="Q805" s="14"/>
      <c r="R805" s="31" t="s">
        <v>759</v>
      </c>
      <c r="S805" s="31" t="s">
        <v>784</v>
      </c>
      <c r="T805" s="31" t="s">
        <v>761</v>
      </c>
      <c r="U805" s="217"/>
      <c r="V805" s="217"/>
      <c r="W805" s="31"/>
      <c r="X805" s="31"/>
      <c r="Y805" s="31"/>
      <c r="Z805" s="13"/>
      <c r="AA805" s="388"/>
      <c r="AB805" s="14"/>
    </row>
    <row r="806" spans="1:28" ht="195">
      <c r="A806" s="30">
        <v>814</v>
      </c>
      <c r="B806" s="31" t="s">
        <v>494</v>
      </c>
      <c r="C806" s="31" t="s">
        <v>724</v>
      </c>
      <c r="D806" s="31" t="s">
        <v>755</v>
      </c>
      <c r="E806" s="31" t="s">
        <v>106</v>
      </c>
      <c r="F806" s="31" t="s">
        <v>168</v>
      </c>
      <c r="G806" s="31" t="s">
        <v>756</v>
      </c>
      <c r="H806" s="215" t="s">
        <v>529</v>
      </c>
      <c r="I806" s="31" t="s">
        <v>757</v>
      </c>
      <c r="J806" s="30" t="s">
        <v>531</v>
      </c>
      <c r="K806" s="30"/>
      <c r="L806" s="30"/>
      <c r="M806" s="30"/>
      <c r="N806" s="30"/>
      <c r="O806" s="13"/>
      <c r="P806" s="388"/>
      <c r="Q806" s="14"/>
      <c r="R806" s="31" t="s">
        <v>759</v>
      </c>
      <c r="S806" s="31" t="s">
        <v>784</v>
      </c>
      <c r="T806" s="31" t="s">
        <v>761</v>
      </c>
      <c r="U806" s="217"/>
      <c r="V806" s="217"/>
      <c r="W806" s="31"/>
      <c r="X806" s="31"/>
      <c r="Y806" s="31"/>
      <c r="Z806" s="13"/>
      <c r="AA806" s="388"/>
      <c r="AB806" s="14"/>
    </row>
    <row r="807" spans="1:28" ht="195">
      <c r="A807" s="30">
        <v>815</v>
      </c>
      <c r="B807" s="31" t="s">
        <v>494</v>
      </c>
      <c r="C807" s="31" t="s">
        <v>724</v>
      </c>
      <c r="D807" s="31" t="s">
        <v>755</v>
      </c>
      <c r="E807" s="31" t="s">
        <v>106</v>
      </c>
      <c r="F807" s="31" t="s">
        <v>168</v>
      </c>
      <c r="G807" s="31" t="s">
        <v>756</v>
      </c>
      <c r="H807" s="215" t="s">
        <v>529</v>
      </c>
      <c r="I807" s="31" t="s">
        <v>757</v>
      </c>
      <c r="J807" s="30" t="s">
        <v>531</v>
      </c>
      <c r="K807" s="30"/>
      <c r="L807" s="30"/>
      <c r="M807" s="30"/>
      <c r="N807" s="30"/>
      <c r="O807" s="13"/>
      <c r="P807" s="388"/>
      <c r="Q807" s="14"/>
      <c r="R807" s="31" t="s">
        <v>759</v>
      </c>
      <c r="S807" s="31" t="s">
        <v>784</v>
      </c>
      <c r="T807" s="31" t="s">
        <v>761</v>
      </c>
      <c r="U807" s="217"/>
      <c r="V807" s="217"/>
      <c r="W807" s="31"/>
      <c r="X807" s="31"/>
      <c r="Y807" s="31"/>
      <c r="Z807" s="13"/>
      <c r="AA807" s="388"/>
      <c r="AB807" s="14"/>
    </row>
    <row r="808" spans="1:28" ht="195">
      <c r="A808" s="30">
        <v>816</v>
      </c>
      <c r="B808" s="31" t="s">
        <v>494</v>
      </c>
      <c r="C808" s="31" t="s">
        <v>724</v>
      </c>
      <c r="D808" s="31" t="s">
        <v>755</v>
      </c>
      <c r="E808" s="31" t="s">
        <v>106</v>
      </c>
      <c r="F808" s="31" t="s">
        <v>168</v>
      </c>
      <c r="G808" s="31" t="s">
        <v>756</v>
      </c>
      <c r="H808" s="215" t="s">
        <v>529</v>
      </c>
      <c r="I808" s="31" t="s">
        <v>757</v>
      </c>
      <c r="J808" s="30" t="s">
        <v>531</v>
      </c>
      <c r="K808" s="30"/>
      <c r="L808" s="30"/>
      <c r="M808" s="30"/>
      <c r="N808" s="30"/>
      <c r="O808" s="13"/>
      <c r="P808" s="388"/>
      <c r="Q808" s="14"/>
      <c r="R808" s="31" t="s">
        <v>759</v>
      </c>
      <c r="S808" s="31" t="s">
        <v>784</v>
      </c>
      <c r="T808" s="31" t="s">
        <v>761</v>
      </c>
      <c r="U808" s="217"/>
      <c r="V808" s="217"/>
      <c r="W808" s="31"/>
      <c r="X808" s="31"/>
      <c r="Y808" s="31"/>
      <c r="Z808" s="13"/>
      <c r="AA808" s="388"/>
      <c r="AB808" s="14"/>
    </row>
    <row r="809" spans="1:28" ht="195">
      <c r="A809" s="30">
        <v>817</v>
      </c>
      <c r="B809" s="31" t="s">
        <v>494</v>
      </c>
      <c r="C809" s="31" t="s">
        <v>724</v>
      </c>
      <c r="D809" s="31" t="s">
        <v>755</v>
      </c>
      <c r="E809" s="31" t="s">
        <v>106</v>
      </c>
      <c r="F809" s="31" t="s">
        <v>168</v>
      </c>
      <c r="G809" s="31" t="s">
        <v>756</v>
      </c>
      <c r="H809" s="215" t="s">
        <v>529</v>
      </c>
      <c r="I809" s="31" t="s">
        <v>757</v>
      </c>
      <c r="J809" s="30" t="s">
        <v>531</v>
      </c>
      <c r="K809" s="30"/>
      <c r="L809" s="30"/>
      <c r="M809" s="30"/>
      <c r="N809" s="30"/>
      <c r="O809" s="13"/>
      <c r="P809" s="388"/>
      <c r="Q809" s="14"/>
      <c r="R809" s="31" t="s">
        <v>759</v>
      </c>
      <c r="S809" s="31" t="s">
        <v>784</v>
      </c>
      <c r="T809" s="31" t="s">
        <v>761</v>
      </c>
      <c r="U809" s="217"/>
      <c r="V809" s="217"/>
      <c r="W809" s="31"/>
      <c r="X809" s="31"/>
      <c r="Y809" s="31"/>
      <c r="Z809" s="13"/>
      <c r="AA809" s="388"/>
      <c r="AB809" s="14"/>
    </row>
    <row r="810" spans="1:28" ht="195">
      <c r="A810" s="30">
        <v>818</v>
      </c>
      <c r="B810" s="31" t="s">
        <v>494</v>
      </c>
      <c r="C810" s="31" t="s">
        <v>724</v>
      </c>
      <c r="D810" s="31" t="s">
        <v>755</v>
      </c>
      <c r="E810" s="31" t="s">
        <v>106</v>
      </c>
      <c r="F810" s="31" t="s">
        <v>168</v>
      </c>
      <c r="G810" s="31" t="s">
        <v>756</v>
      </c>
      <c r="H810" s="215" t="s">
        <v>529</v>
      </c>
      <c r="I810" s="31" t="s">
        <v>757</v>
      </c>
      <c r="J810" s="30" t="s">
        <v>531</v>
      </c>
      <c r="K810" s="30"/>
      <c r="L810" s="30"/>
      <c r="M810" s="30"/>
      <c r="N810" s="30"/>
      <c r="O810" s="13"/>
      <c r="P810" s="388"/>
      <c r="Q810" s="14"/>
      <c r="R810" s="31" t="s">
        <v>759</v>
      </c>
      <c r="S810" s="31" t="s">
        <v>784</v>
      </c>
      <c r="T810" s="31" t="s">
        <v>761</v>
      </c>
      <c r="U810" s="217"/>
      <c r="V810" s="217"/>
      <c r="W810" s="31"/>
      <c r="X810" s="31"/>
      <c r="Y810" s="31"/>
      <c r="Z810" s="13"/>
      <c r="AA810" s="388"/>
      <c r="AB810" s="14"/>
    </row>
    <row r="811" spans="1:28" ht="195">
      <c r="A811" s="30">
        <v>819</v>
      </c>
      <c r="B811" s="31" t="s">
        <v>494</v>
      </c>
      <c r="C811" s="31" t="s">
        <v>724</v>
      </c>
      <c r="D811" s="31" t="s">
        <v>755</v>
      </c>
      <c r="E811" s="31" t="s">
        <v>106</v>
      </c>
      <c r="F811" s="31" t="s">
        <v>168</v>
      </c>
      <c r="G811" s="31" t="s">
        <v>756</v>
      </c>
      <c r="H811" s="215" t="s">
        <v>529</v>
      </c>
      <c r="I811" s="31" t="s">
        <v>757</v>
      </c>
      <c r="J811" s="30" t="s">
        <v>531</v>
      </c>
      <c r="K811" s="30"/>
      <c r="L811" s="30"/>
      <c r="M811" s="30"/>
      <c r="N811" s="30"/>
      <c r="O811" s="13"/>
      <c r="P811" s="388"/>
      <c r="Q811" s="14"/>
      <c r="R811" s="31" t="s">
        <v>759</v>
      </c>
      <c r="S811" s="31" t="s">
        <v>784</v>
      </c>
      <c r="T811" s="31" t="s">
        <v>761</v>
      </c>
      <c r="U811" s="217"/>
      <c r="V811" s="217"/>
      <c r="W811" s="31"/>
      <c r="X811" s="31"/>
      <c r="Y811" s="31"/>
      <c r="Z811" s="13"/>
      <c r="AA811" s="388"/>
      <c r="AB811" s="14"/>
    </row>
    <row r="812" spans="1:28" ht="195">
      <c r="A812" s="30">
        <v>820</v>
      </c>
      <c r="B812" s="31" t="s">
        <v>494</v>
      </c>
      <c r="C812" s="31" t="s">
        <v>724</v>
      </c>
      <c r="D812" s="31" t="s">
        <v>755</v>
      </c>
      <c r="E812" s="31" t="s">
        <v>106</v>
      </c>
      <c r="F812" s="31" t="s">
        <v>168</v>
      </c>
      <c r="G812" s="31" t="s">
        <v>756</v>
      </c>
      <c r="H812" s="215" t="s">
        <v>529</v>
      </c>
      <c r="I812" s="31" t="s">
        <v>757</v>
      </c>
      <c r="J812" s="30" t="s">
        <v>531</v>
      </c>
      <c r="K812" s="30"/>
      <c r="L812" s="30"/>
      <c r="M812" s="30"/>
      <c r="N812" s="30"/>
      <c r="O812" s="13"/>
      <c r="P812" s="388"/>
      <c r="Q812" s="14"/>
      <c r="R812" s="31" t="s">
        <v>759</v>
      </c>
      <c r="S812" s="31" t="s">
        <v>784</v>
      </c>
      <c r="T812" s="31" t="s">
        <v>761</v>
      </c>
      <c r="U812" s="217"/>
      <c r="V812" s="217"/>
      <c r="W812" s="31"/>
      <c r="X812" s="31"/>
      <c r="Y812" s="31"/>
      <c r="Z812" s="13"/>
      <c r="AA812" s="388"/>
      <c r="AB812" s="14"/>
    </row>
    <row r="813" spans="1:28" ht="195">
      <c r="A813" s="30">
        <v>821</v>
      </c>
      <c r="B813" s="31" t="s">
        <v>494</v>
      </c>
      <c r="C813" s="31" t="s">
        <v>724</v>
      </c>
      <c r="D813" s="31" t="s">
        <v>755</v>
      </c>
      <c r="E813" s="31" t="s">
        <v>106</v>
      </c>
      <c r="F813" s="31" t="s">
        <v>168</v>
      </c>
      <c r="G813" s="31" t="s">
        <v>756</v>
      </c>
      <c r="H813" s="215" t="s">
        <v>529</v>
      </c>
      <c r="I813" s="31" t="s">
        <v>757</v>
      </c>
      <c r="J813" s="30" t="s">
        <v>531</v>
      </c>
      <c r="K813" s="30"/>
      <c r="L813" s="30"/>
      <c r="M813" s="30"/>
      <c r="N813" s="30"/>
      <c r="O813" s="13"/>
      <c r="P813" s="388"/>
      <c r="Q813" s="14"/>
      <c r="R813" s="31" t="s">
        <v>759</v>
      </c>
      <c r="S813" s="31" t="s">
        <v>784</v>
      </c>
      <c r="T813" s="31" t="s">
        <v>761</v>
      </c>
      <c r="U813" s="217"/>
      <c r="V813" s="217"/>
      <c r="W813" s="31"/>
      <c r="X813" s="31"/>
      <c r="Y813" s="31"/>
      <c r="Z813" s="13"/>
      <c r="AA813" s="388"/>
      <c r="AB813" s="14"/>
    </row>
    <row r="814" spans="1:28" ht="195">
      <c r="A814" s="30">
        <v>822</v>
      </c>
      <c r="B814" s="31" t="s">
        <v>494</v>
      </c>
      <c r="C814" s="31" t="s">
        <v>724</v>
      </c>
      <c r="D814" s="31" t="s">
        <v>755</v>
      </c>
      <c r="E814" s="31" t="s">
        <v>106</v>
      </c>
      <c r="F814" s="31" t="s">
        <v>168</v>
      </c>
      <c r="G814" s="31" t="s">
        <v>756</v>
      </c>
      <c r="H814" s="215" t="s">
        <v>529</v>
      </c>
      <c r="I814" s="31" t="s">
        <v>757</v>
      </c>
      <c r="J814" s="30" t="s">
        <v>531</v>
      </c>
      <c r="K814" s="30"/>
      <c r="L814" s="30"/>
      <c r="M814" s="30"/>
      <c r="N814" s="30"/>
      <c r="O814" s="13"/>
      <c r="P814" s="388"/>
      <c r="Q814" s="14"/>
      <c r="R814" s="31" t="s">
        <v>759</v>
      </c>
      <c r="S814" s="31" t="s">
        <v>784</v>
      </c>
      <c r="T814" s="31" t="s">
        <v>761</v>
      </c>
      <c r="U814" s="217"/>
      <c r="V814" s="217"/>
      <c r="W814" s="31"/>
      <c r="X814" s="31"/>
      <c r="Y814" s="31"/>
      <c r="Z814" s="13"/>
      <c r="AA814" s="388"/>
      <c r="AB814" s="14"/>
    </row>
    <row r="815" spans="1:28" ht="195">
      <c r="A815" s="30">
        <v>823</v>
      </c>
      <c r="B815" s="31" t="s">
        <v>494</v>
      </c>
      <c r="C815" s="31" t="s">
        <v>724</v>
      </c>
      <c r="D815" s="31" t="s">
        <v>755</v>
      </c>
      <c r="E815" s="31" t="s">
        <v>106</v>
      </c>
      <c r="F815" s="31" t="s">
        <v>168</v>
      </c>
      <c r="G815" s="31" t="s">
        <v>756</v>
      </c>
      <c r="H815" s="215" t="s">
        <v>529</v>
      </c>
      <c r="I815" s="31" t="s">
        <v>757</v>
      </c>
      <c r="J815" s="30" t="s">
        <v>531</v>
      </c>
      <c r="K815" s="30"/>
      <c r="L815" s="30"/>
      <c r="M815" s="30"/>
      <c r="N815" s="30"/>
      <c r="O815" s="13"/>
      <c r="P815" s="388"/>
      <c r="Q815" s="14"/>
      <c r="R815" s="31" t="s">
        <v>759</v>
      </c>
      <c r="S815" s="31" t="s">
        <v>784</v>
      </c>
      <c r="T815" s="31" t="s">
        <v>761</v>
      </c>
      <c r="U815" s="217"/>
      <c r="V815" s="217"/>
      <c r="W815" s="31"/>
      <c r="X815" s="31"/>
      <c r="Y815" s="31"/>
      <c r="Z815" s="13"/>
      <c r="AA815" s="388"/>
      <c r="AB815" s="14"/>
    </row>
    <row r="816" spans="1:28" ht="195">
      <c r="A816" s="30">
        <v>824</v>
      </c>
      <c r="B816" s="31" t="s">
        <v>494</v>
      </c>
      <c r="C816" s="31" t="s">
        <v>724</v>
      </c>
      <c r="D816" s="31" t="s">
        <v>755</v>
      </c>
      <c r="E816" s="31" t="s">
        <v>106</v>
      </c>
      <c r="F816" s="31" t="s">
        <v>168</v>
      </c>
      <c r="G816" s="31" t="s">
        <v>756</v>
      </c>
      <c r="H816" s="215" t="s">
        <v>529</v>
      </c>
      <c r="I816" s="31" t="s">
        <v>757</v>
      </c>
      <c r="J816" s="30" t="s">
        <v>531</v>
      </c>
      <c r="K816" s="30"/>
      <c r="L816" s="30"/>
      <c r="M816" s="30"/>
      <c r="N816" s="30"/>
      <c r="O816" s="13"/>
      <c r="P816" s="388"/>
      <c r="Q816" s="14"/>
      <c r="R816" s="31" t="s">
        <v>759</v>
      </c>
      <c r="S816" s="31" t="s">
        <v>784</v>
      </c>
      <c r="T816" s="31" t="s">
        <v>761</v>
      </c>
      <c r="U816" s="217"/>
      <c r="V816" s="217"/>
      <c r="W816" s="31"/>
      <c r="X816" s="31"/>
      <c r="Y816" s="31"/>
      <c r="Z816" s="13"/>
      <c r="AA816" s="388"/>
      <c r="AB816" s="14"/>
    </row>
    <row r="817" spans="1:28" ht="195">
      <c r="A817" s="30">
        <v>825</v>
      </c>
      <c r="B817" s="31" t="s">
        <v>494</v>
      </c>
      <c r="C817" s="31" t="s">
        <v>724</v>
      </c>
      <c r="D817" s="31" t="s">
        <v>755</v>
      </c>
      <c r="E817" s="31" t="s">
        <v>106</v>
      </c>
      <c r="F817" s="31" t="s">
        <v>168</v>
      </c>
      <c r="G817" s="31" t="s">
        <v>756</v>
      </c>
      <c r="H817" s="215" t="s">
        <v>529</v>
      </c>
      <c r="I817" s="31" t="s">
        <v>757</v>
      </c>
      <c r="J817" s="30" t="s">
        <v>531</v>
      </c>
      <c r="K817" s="30"/>
      <c r="L817" s="30"/>
      <c r="M817" s="30"/>
      <c r="N817" s="30"/>
      <c r="O817" s="13"/>
      <c r="P817" s="388"/>
      <c r="Q817" s="14"/>
      <c r="R817" s="31" t="s">
        <v>759</v>
      </c>
      <c r="S817" s="31" t="s">
        <v>784</v>
      </c>
      <c r="T817" s="31" t="s">
        <v>761</v>
      </c>
      <c r="U817" s="217"/>
      <c r="V817" s="217"/>
      <c r="W817" s="31"/>
      <c r="X817" s="31"/>
      <c r="Y817" s="31"/>
      <c r="Z817" s="13"/>
      <c r="AA817" s="388"/>
      <c r="AB817" s="14"/>
    </row>
    <row r="818" spans="1:28" ht="195">
      <c r="A818" s="30">
        <v>826</v>
      </c>
      <c r="B818" s="31" t="s">
        <v>494</v>
      </c>
      <c r="C818" s="31" t="s">
        <v>724</v>
      </c>
      <c r="D818" s="31" t="s">
        <v>755</v>
      </c>
      <c r="E818" s="31" t="s">
        <v>106</v>
      </c>
      <c r="F818" s="31" t="s">
        <v>168</v>
      </c>
      <c r="G818" s="31" t="s">
        <v>756</v>
      </c>
      <c r="H818" s="215" t="s">
        <v>529</v>
      </c>
      <c r="I818" s="31" t="s">
        <v>757</v>
      </c>
      <c r="J818" s="30" t="s">
        <v>531</v>
      </c>
      <c r="K818" s="30"/>
      <c r="L818" s="30"/>
      <c r="M818" s="30"/>
      <c r="N818" s="30"/>
      <c r="O818" s="13"/>
      <c r="P818" s="388"/>
      <c r="Q818" s="14"/>
      <c r="R818" s="31" t="s">
        <v>759</v>
      </c>
      <c r="S818" s="31" t="s">
        <v>784</v>
      </c>
      <c r="T818" s="31" t="s">
        <v>761</v>
      </c>
      <c r="U818" s="217"/>
      <c r="V818" s="217"/>
      <c r="W818" s="31"/>
      <c r="X818" s="31"/>
      <c r="Y818" s="31"/>
      <c r="Z818" s="13"/>
      <c r="AA818" s="388"/>
      <c r="AB818" s="14"/>
    </row>
    <row r="819" spans="1:28" ht="195">
      <c r="A819" s="30" t="s">
        <v>785</v>
      </c>
      <c r="B819" s="31" t="s">
        <v>494</v>
      </c>
      <c r="C819" s="31" t="s">
        <v>724</v>
      </c>
      <c r="D819" s="31" t="s">
        <v>755</v>
      </c>
      <c r="E819" s="31" t="s">
        <v>106</v>
      </c>
      <c r="F819" s="31" t="s">
        <v>168</v>
      </c>
      <c r="G819" s="31" t="s">
        <v>756</v>
      </c>
      <c r="H819" s="215" t="s">
        <v>529</v>
      </c>
      <c r="I819" s="31" t="s">
        <v>757</v>
      </c>
      <c r="J819" s="30" t="s">
        <v>531</v>
      </c>
      <c r="K819" s="30"/>
      <c r="L819" s="30"/>
      <c r="M819" s="30"/>
      <c r="N819" s="30"/>
      <c r="O819" s="13"/>
      <c r="P819" s="388"/>
      <c r="Q819" s="14"/>
      <c r="R819" s="31" t="s">
        <v>759</v>
      </c>
      <c r="S819" s="31" t="s">
        <v>784</v>
      </c>
      <c r="T819" s="31" t="s">
        <v>761</v>
      </c>
      <c r="U819" s="217"/>
      <c r="V819" s="217"/>
      <c r="W819" s="31"/>
      <c r="X819" s="31"/>
      <c r="Y819" s="31"/>
      <c r="Z819" s="13"/>
      <c r="AA819" s="388"/>
      <c r="AB819" s="14"/>
    </row>
    <row r="820" spans="1:28" ht="195">
      <c r="A820" s="30" t="s">
        <v>786</v>
      </c>
      <c r="B820" s="31" t="s">
        <v>494</v>
      </c>
      <c r="C820" s="31" t="s">
        <v>724</v>
      </c>
      <c r="D820" s="31" t="s">
        <v>755</v>
      </c>
      <c r="E820" s="31" t="s">
        <v>106</v>
      </c>
      <c r="F820" s="31" t="s">
        <v>168</v>
      </c>
      <c r="G820" s="31" t="s">
        <v>756</v>
      </c>
      <c r="H820" s="215" t="s">
        <v>529</v>
      </c>
      <c r="I820" s="31" t="s">
        <v>757</v>
      </c>
      <c r="J820" s="30" t="s">
        <v>531</v>
      </c>
      <c r="K820" s="30"/>
      <c r="L820" s="30"/>
      <c r="M820" s="30"/>
      <c r="N820" s="30"/>
      <c r="O820" s="13"/>
      <c r="P820" s="388"/>
      <c r="Q820" s="14"/>
      <c r="R820" s="31" t="s">
        <v>759</v>
      </c>
      <c r="S820" s="31" t="s">
        <v>784</v>
      </c>
      <c r="T820" s="31" t="s">
        <v>761</v>
      </c>
      <c r="U820" s="217"/>
      <c r="V820" s="217"/>
      <c r="W820" s="31"/>
      <c r="X820" s="31"/>
      <c r="Y820" s="31"/>
      <c r="Z820" s="13"/>
      <c r="AA820" s="388"/>
      <c r="AB820" s="14"/>
    </row>
    <row r="821" spans="1:28" ht="195">
      <c r="A821" s="30">
        <v>827</v>
      </c>
      <c r="B821" s="31" t="s">
        <v>494</v>
      </c>
      <c r="C821" s="31" t="s">
        <v>724</v>
      </c>
      <c r="D821" s="31" t="s">
        <v>755</v>
      </c>
      <c r="E821" s="31" t="s">
        <v>106</v>
      </c>
      <c r="F821" s="31" t="s">
        <v>168</v>
      </c>
      <c r="G821" s="31" t="s">
        <v>756</v>
      </c>
      <c r="H821" s="215" t="s">
        <v>529</v>
      </c>
      <c r="I821" s="31" t="s">
        <v>757</v>
      </c>
      <c r="J821" s="30" t="s">
        <v>531</v>
      </c>
      <c r="K821" s="30"/>
      <c r="L821" s="30"/>
      <c r="M821" s="30"/>
      <c r="N821" s="30"/>
      <c r="O821" s="13"/>
      <c r="P821" s="388"/>
      <c r="Q821" s="14"/>
      <c r="R821" s="31" t="s">
        <v>759</v>
      </c>
      <c r="S821" s="31" t="s">
        <v>784</v>
      </c>
      <c r="T821" s="31" t="s">
        <v>761</v>
      </c>
      <c r="U821" s="217"/>
      <c r="V821" s="217"/>
      <c r="W821" s="31"/>
      <c r="X821" s="31"/>
      <c r="Y821" s="31"/>
      <c r="Z821" s="13"/>
      <c r="AA821" s="388"/>
      <c r="AB821" s="14"/>
    </row>
    <row r="822" spans="1:28" ht="195">
      <c r="A822" s="30">
        <v>828</v>
      </c>
      <c r="B822" s="31" t="s">
        <v>494</v>
      </c>
      <c r="C822" s="31" t="s">
        <v>724</v>
      </c>
      <c r="D822" s="31" t="s">
        <v>755</v>
      </c>
      <c r="E822" s="31" t="s">
        <v>106</v>
      </c>
      <c r="F822" s="31" t="s">
        <v>168</v>
      </c>
      <c r="G822" s="31" t="s">
        <v>756</v>
      </c>
      <c r="H822" s="215" t="s">
        <v>529</v>
      </c>
      <c r="I822" s="31" t="s">
        <v>757</v>
      </c>
      <c r="J822" s="30" t="s">
        <v>531</v>
      </c>
      <c r="K822" s="30"/>
      <c r="L822" s="30"/>
      <c r="M822" s="30"/>
      <c r="N822" s="30"/>
      <c r="O822" s="13"/>
      <c r="P822" s="388"/>
      <c r="Q822" s="14"/>
      <c r="R822" s="31" t="s">
        <v>759</v>
      </c>
      <c r="S822" s="31" t="s">
        <v>784</v>
      </c>
      <c r="T822" s="31" t="s">
        <v>761</v>
      </c>
      <c r="U822" s="217"/>
      <c r="V822" s="217"/>
      <c r="W822" s="31"/>
      <c r="X822" s="31"/>
      <c r="Y822" s="31"/>
      <c r="Z822" s="13"/>
      <c r="AA822" s="388"/>
      <c r="AB822" s="14"/>
    </row>
    <row r="823" spans="1:28" ht="195">
      <c r="A823" s="30">
        <v>829</v>
      </c>
      <c r="B823" s="31" t="s">
        <v>494</v>
      </c>
      <c r="C823" s="31" t="s">
        <v>724</v>
      </c>
      <c r="D823" s="31" t="s">
        <v>755</v>
      </c>
      <c r="E823" s="31" t="s">
        <v>106</v>
      </c>
      <c r="F823" s="31" t="s">
        <v>168</v>
      </c>
      <c r="G823" s="31" t="s">
        <v>756</v>
      </c>
      <c r="H823" s="333" t="s">
        <v>529</v>
      </c>
      <c r="I823" s="31" t="s">
        <v>787</v>
      </c>
      <c r="J823" s="30" t="s">
        <v>531</v>
      </c>
      <c r="K823" s="30" t="s">
        <v>500</v>
      </c>
      <c r="L823" s="30">
        <v>7065</v>
      </c>
      <c r="M823" s="30">
        <v>1497</v>
      </c>
      <c r="N823" s="30">
        <f>920+M823</f>
        <v>2417</v>
      </c>
      <c r="O823" s="72">
        <v>884</v>
      </c>
      <c r="P823" s="388">
        <v>0.96</v>
      </c>
      <c r="Q823" s="14" t="s">
        <v>1488</v>
      </c>
      <c r="R823" s="31" t="s">
        <v>759</v>
      </c>
      <c r="S823" s="31" t="s">
        <v>788</v>
      </c>
      <c r="T823" s="31" t="s">
        <v>761</v>
      </c>
      <c r="U823" s="217">
        <f>23+206+350</f>
        <v>579</v>
      </c>
      <c r="V823" s="217">
        <f>+U823+450</f>
        <v>1029</v>
      </c>
      <c r="W823" s="31"/>
      <c r="X823" s="116" t="s">
        <v>789</v>
      </c>
      <c r="Y823" s="116" t="s">
        <v>500</v>
      </c>
      <c r="Z823" s="72">
        <v>1029</v>
      </c>
      <c r="AA823" s="384">
        <v>1</v>
      </c>
      <c r="AB823" s="14"/>
    </row>
    <row r="824" spans="1:28" ht="195">
      <c r="A824" s="30">
        <v>830</v>
      </c>
      <c r="B824" s="31" t="s">
        <v>494</v>
      </c>
      <c r="C824" s="31" t="s">
        <v>724</v>
      </c>
      <c r="D824" s="31" t="s">
        <v>755</v>
      </c>
      <c r="E824" s="31" t="s">
        <v>106</v>
      </c>
      <c r="F824" s="31" t="s">
        <v>168</v>
      </c>
      <c r="G824" s="31" t="s">
        <v>756</v>
      </c>
      <c r="H824" s="215" t="s">
        <v>529</v>
      </c>
      <c r="I824" s="31" t="s">
        <v>787</v>
      </c>
      <c r="J824" s="30" t="s">
        <v>531</v>
      </c>
      <c r="K824" s="30"/>
      <c r="L824" s="30"/>
      <c r="M824" s="30"/>
      <c r="N824" s="30"/>
      <c r="O824" s="14"/>
      <c r="P824" s="388"/>
      <c r="Q824" s="14"/>
      <c r="R824" s="31" t="s">
        <v>759</v>
      </c>
      <c r="S824" s="31" t="s">
        <v>788</v>
      </c>
      <c r="T824" s="31" t="s">
        <v>761</v>
      </c>
      <c r="U824" s="217"/>
      <c r="V824" s="217"/>
      <c r="W824" s="31"/>
      <c r="X824" s="31"/>
      <c r="Y824" s="31"/>
      <c r="Z824" s="14"/>
      <c r="AA824" s="388"/>
      <c r="AB824" s="14"/>
    </row>
    <row r="825" spans="1:28" ht="154.5" customHeight="1">
      <c r="A825" s="30" t="s">
        <v>790</v>
      </c>
      <c r="B825" s="31" t="s">
        <v>494</v>
      </c>
      <c r="C825" s="31" t="s">
        <v>724</v>
      </c>
      <c r="D825" s="31" t="s">
        <v>755</v>
      </c>
      <c r="E825" s="31" t="s">
        <v>106</v>
      </c>
      <c r="F825" s="31" t="s">
        <v>168</v>
      </c>
      <c r="G825" s="31" t="s">
        <v>756</v>
      </c>
      <c r="H825" s="333" t="s">
        <v>529</v>
      </c>
      <c r="I825" s="31" t="s">
        <v>787</v>
      </c>
      <c r="J825" s="30" t="s">
        <v>531</v>
      </c>
      <c r="K825" s="30"/>
      <c r="L825" s="30"/>
      <c r="M825" s="30"/>
      <c r="N825" s="30"/>
      <c r="O825" s="14"/>
      <c r="P825" s="388"/>
      <c r="Q825" s="14"/>
      <c r="R825" s="31" t="s">
        <v>759</v>
      </c>
      <c r="S825" s="92" t="s">
        <v>791</v>
      </c>
      <c r="T825" s="31" t="s">
        <v>761</v>
      </c>
      <c r="U825" s="217">
        <v>0</v>
      </c>
      <c r="V825" s="95">
        <v>87</v>
      </c>
      <c r="W825" s="92" t="s">
        <v>762</v>
      </c>
      <c r="X825" s="92" t="s">
        <v>781</v>
      </c>
      <c r="Y825" s="92" t="s">
        <v>500</v>
      </c>
      <c r="Z825" s="14">
        <v>87</v>
      </c>
      <c r="AA825" s="388">
        <v>1</v>
      </c>
      <c r="AB825" s="14" t="s">
        <v>1480</v>
      </c>
    </row>
    <row r="826" spans="1:28" ht="86.25" customHeight="1">
      <c r="A826" s="30" t="s">
        <v>792</v>
      </c>
      <c r="B826" s="31" t="s">
        <v>494</v>
      </c>
      <c r="C826" s="31" t="s">
        <v>724</v>
      </c>
      <c r="D826" s="31" t="s">
        <v>755</v>
      </c>
      <c r="E826" s="31" t="s">
        <v>106</v>
      </c>
      <c r="F826" s="31" t="s">
        <v>168</v>
      </c>
      <c r="G826" s="31" t="s">
        <v>756</v>
      </c>
      <c r="H826" s="333" t="s">
        <v>529</v>
      </c>
      <c r="I826" s="31" t="s">
        <v>787</v>
      </c>
      <c r="J826" s="30" t="s">
        <v>531</v>
      </c>
      <c r="K826" s="30"/>
      <c r="L826" s="30"/>
      <c r="M826" s="30"/>
      <c r="N826" s="30"/>
      <c r="O826" s="14"/>
      <c r="P826" s="388"/>
      <c r="Q826" s="14"/>
      <c r="R826" s="31" t="s">
        <v>759</v>
      </c>
      <c r="S826" s="92" t="s">
        <v>793</v>
      </c>
      <c r="T826" s="31" t="s">
        <v>761</v>
      </c>
      <c r="U826" s="217">
        <v>0</v>
      </c>
      <c r="V826" s="95">
        <v>70</v>
      </c>
      <c r="W826" s="92" t="s">
        <v>762</v>
      </c>
      <c r="X826" s="92" t="s">
        <v>794</v>
      </c>
      <c r="Y826" s="92" t="s">
        <v>299</v>
      </c>
      <c r="Z826" s="14">
        <v>70</v>
      </c>
      <c r="AA826" s="388">
        <v>1</v>
      </c>
      <c r="AB826" s="14" t="s">
        <v>1481</v>
      </c>
    </row>
    <row r="827" spans="1:28" ht="86.25" customHeight="1">
      <c r="A827" s="30" t="s">
        <v>795</v>
      </c>
      <c r="B827" s="31" t="s">
        <v>494</v>
      </c>
      <c r="C827" s="31" t="s">
        <v>724</v>
      </c>
      <c r="D827" s="31" t="s">
        <v>755</v>
      </c>
      <c r="E827" s="31" t="s">
        <v>106</v>
      </c>
      <c r="F827" s="31" t="s">
        <v>168</v>
      </c>
      <c r="G827" s="31" t="s">
        <v>756</v>
      </c>
      <c r="H827" s="333" t="s">
        <v>529</v>
      </c>
      <c r="I827" s="31" t="s">
        <v>787</v>
      </c>
      <c r="J827" s="30" t="s">
        <v>531</v>
      </c>
      <c r="K827" s="30"/>
      <c r="L827" s="30"/>
      <c r="M827" s="30"/>
      <c r="N827" s="30"/>
      <c r="O827" s="14"/>
      <c r="P827" s="388"/>
      <c r="Q827" s="14"/>
      <c r="R827" s="31" t="s">
        <v>759</v>
      </c>
      <c r="S827" s="92" t="s">
        <v>782</v>
      </c>
      <c r="T827" s="31" t="s">
        <v>761</v>
      </c>
      <c r="U827" s="217">
        <v>0</v>
      </c>
      <c r="V827" s="95">
        <v>110</v>
      </c>
      <c r="W827" s="92" t="s">
        <v>762</v>
      </c>
      <c r="X827" s="92" t="s">
        <v>796</v>
      </c>
      <c r="Y827" s="92" t="s">
        <v>500</v>
      </c>
      <c r="Z827" s="14">
        <v>110</v>
      </c>
      <c r="AA827" s="388">
        <v>1</v>
      </c>
      <c r="AB827" s="14" t="s">
        <v>1482</v>
      </c>
    </row>
    <row r="828" spans="1:28" ht="114" customHeight="1">
      <c r="A828" s="30" t="s">
        <v>797</v>
      </c>
      <c r="B828" s="31" t="s">
        <v>494</v>
      </c>
      <c r="C828" s="31" t="s">
        <v>724</v>
      </c>
      <c r="D828" s="31" t="s">
        <v>755</v>
      </c>
      <c r="E828" s="31" t="s">
        <v>106</v>
      </c>
      <c r="F828" s="31" t="s">
        <v>168</v>
      </c>
      <c r="G828" s="31" t="s">
        <v>756</v>
      </c>
      <c r="H828" s="333" t="s">
        <v>529</v>
      </c>
      <c r="I828" s="31" t="s">
        <v>787</v>
      </c>
      <c r="J828" s="30" t="s">
        <v>531</v>
      </c>
      <c r="K828" s="30"/>
      <c r="L828" s="30"/>
      <c r="M828" s="30"/>
      <c r="N828" s="30"/>
      <c r="O828" s="14"/>
      <c r="P828" s="388"/>
      <c r="Q828" s="14"/>
      <c r="R828" s="31" t="s">
        <v>759</v>
      </c>
      <c r="S828" s="405" t="s">
        <v>798</v>
      </c>
      <c r="T828" s="31" t="s">
        <v>761</v>
      </c>
      <c r="U828" s="217">
        <v>0</v>
      </c>
      <c r="V828" s="36">
        <v>1</v>
      </c>
      <c r="W828" s="92" t="s">
        <v>762</v>
      </c>
      <c r="X828" s="92" t="s">
        <v>799</v>
      </c>
      <c r="Y828" s="92" t="s">
        <v>500</v>
      </c>
      <c r="Z828" s="14">
        <v>1</v>
      </c>
      <c r="AA828" s="388">
        <v>1</v>
      </c>
      <c r="AB828" s="14"/>
    </row>
    <row r="829" spans="1:28" ht="105.75" customHeight="1">
      <c r="A829" s="30" t="s">
        <v>800</v>
      </c>
      <c r="B829" s="31" t="s">
        <v>494</v>
      </c>
      <c r="C829" s="31" t="s">
        <v>724</v>
      </c>
      <c r="D829" s="31" t="s">
        <v>755</v>
      </c>
      <c r="E829" s="31" t="s">
        <v>106</v>
      </c>
      <c r="F829" s="31" t="s">
        <v>168</v>
      </c>
      <c r="G829" s="31" t="s">
        <v>756</v>
      </c>
      <c r="H829" s="333" t="s">
        <v>529</v>
      </c>
      <c r="I829" s="31" t="s">
        <v>787</v>
      </c>
      <c r="J829" s="30" t="s">
        <v>531</v>
      </c>
      <c r="K829" s="30"/>
      <c r="L829" s="30"/>
      <c r="M829" s="30"/>
      <c r="N829" s="30"/>
      <c r="O829" s="14"/>
      <c r="P829" s="388"/>
      <c r="Q829" s="14"/>
      <c r="R829" s="31" t="s">
        <v>759</v>
      </c>
      <c r="S829" s="405" t="s">
        <v>801</v>
      </c>
      <c r="T829" s="31" t="s">
        <v>761</v>
      </c>
      <c r="U829" s="217">
        <v>0</v>
      </c>
      <c r="V829" s="36">
        <v>1</v>
      </c>
      <c r="W829" s="92" t="s">
        <v>762</v>
      </c>
      <c r="X829" s="92" t="s">
        <v>802</v>
      </c>
      <c r="Y829" s="92" t="s">
        <v>500</v>
      </c>
      <c r="Z829" s="14">
        <v>1</v>
      </c>
      <c r="AA829" s="388">
        <v>1</v>
      </c>
      <c r="AB829" s="14"/>
    </row>
    <row r="830" spans="1:28" ht="107.25" customHeight="1">
      <c r="A830" s="30" t="s">
        <v>803</v>
      </c>
      <c r="B830" s="31" t="s">
        <v>494</v>
      </c>
      <c r="C830" s="31" t="s">
        <v>724</v>
      </c>
      <c r="D830" s="31" t="s">
        <v>755</v>
      </c>
      <c r="E830" s="31" t="s">
        <v>106</v>
      </c>
      <c r="F830" s="31" t="s">
        <v>168</v>
      </c>
      <c r="G830" s="31" t="s">
        <v>756</v>
      </c>
      <c r="H830" s="333" t="s">
        <v>529</v>
      </c>
      <c r="I830" s="31" t="s">
        <v>787</v>
      </c>
      <c r="J830" s="30" t="s">
        <v>531</v>
      </c>
      <c r="K830" s="30"/>
      <c r="L830" s="30"/>
      <c r="M830" s="30"/>
      <c r="N830" s="30"/>
      <c r="O830" s="14"/>
      <c r="P830" s="388"/>
      <c r="Q830" s="14"/>
      <c r="R830" s="31" t="s">
        <v>759</v>
      </c>
      <c r="S830" s="405" t="s">
        <v>804</v>
      </c>
      <c r="T830" s="31" t="s">
        <v>761</v>
      </c>
      <c r="U830" s="217">
        <v>0</v>
      </c>
      <c r="V830" s="36">
        <v>29</v>
      </c>
      <c r="W830" s="92" t="s">
        <v>762</v>
      </c>
      <c r="X830" s="92" t="s">
        <v>805</v>
      </c>
      <c r="Y830" s="92" t="s">
        <v>500</v>
      </c>
      <c r="Z830" s="14">
        <v>29</v>
      </c>
      <c r="AA830" s="388">
        <v>1</v>
      </c>
      <c r="AB830" s="14" t="s">
        <v>1483</v>
      </c>
    </row>
    <row r="831" spans="1:28" ht="117.75" customHeight="1" thickBot="1">
      <c r="A831" s="30" t="s">
        <v>806</v>
      </c>
      <c r="B831" s="31" t="s">
        <v>494</v>
      </c>
      <c r="C831" s="31" t="s">
        <v>724</v>
      </c>
      <c r="D831" s="31" t="s">
        <v>755</v>
      </c>
      <c r="E831" s="31" t="s">
        <v>106</v>
      </c>
      <c r="F831" s="31" t="s">
        <v>168</v>
      </c>
      <c r="G831" s="31" t="s">
        <v>756</v>
      </c>
      <c r="H831" s="333" t="s">
        <v>529</v>
      </c>
      <c r="I831" s="31" t="s">
        <v>787</v>
      </c>
      <c r="J831" s="30" t="s">
        <v>531</v>
      </c>
      <c r="K831" s="30"/>
      <c r="L831" s="30"/>
      <c r="M831" s="30"/>
      <c r="N831" s="30"/>
      <c r="O831" s="14"/>
      <c r="P831" s="388"/>
      <c r="Q831" s="14"/>
      <c r="R831" s="31" t="s">
        <v>759</v>
      </c>
      <c r="S831" s="406" t="s">
        <v>807</v>
      </c>
      <c r="T831" s="31" t="s">
        <v>761</v>
      </c>
      <c r="U831" s="217">
        <v>0</v>
      </c>
      <c r="V831" s="36">
        <v>65</v>
      </c>
      <c r="W831" s="92" t="s">
        <v>762</v>
      </c>
      <c r="X831" s="92" t="s">
        <v>808</v>
      </c>
      <c r="Y831" s="92" t="s">
        <v>500</v>
      </c>
      <c r="Z831" s="14">
        <v>65</v>
      </c>
      <c r="AA831" s="388">
        <v>1</v>
      </c>
      <c r="AB831" s="14" t="s">
        <v>1484</v>
      </c>
    </row>
    <row r="832" spans="1:28" ht="195">
      <c r="A832" s="30">
        <v>831</v>
      </c>
      <c r="B832" s="31" t="s">
        <v>494</v>
      </c>
      <c r="C832" s="31" t="s">
        <v>724</v>
      </c>
      <c r="D832" s="31" t="s">
        <v>755</v>
      </c>
      <c r="E832" s="31" t="s">
        <v>106</v>
      </c>
      <c r="F832" s="31" t="s">
        <v>168</v>
      </c>
      <c r="G832" s="31" t="s">
        <v>756</v>
      </c>
      <c r="H832" s="215" t="s">
        <v>529</v>
      </c>
      <c r="I832" s="31" t="s">
        <v>787</v>
      </c>
      <c r="J832" s="30" t="s">
        <v>531</v>
      </c>
      <c r="K832" s="30"/>
      <c r="L832" s="30"/>
      <c r="M832" s="30"/>
      <c r="N832" s="30"/>
      <c r="O832" s="13"/>
      <c r="P832" s="388"/>
      <c r="Q832" s="14"/>
      <c r="R832" s="31" t="s">
        <v>759</v>
      </c>
      <c r="S832" s="31" t="s">
        <v>788</v>
      </c>
      <c r="T832" s="31" t="s">
        <v>761</v>
      </c>
      <c r="U832" s="217"/>
      <c r="V832" s="217"/>
      <c r="W832" s="31"/>
      <c r="X832" s="31"/>
      <c r="Y832" s="31"/>
      <c r="Z832" s="13"/>
      <c r="AA832" s="388"/>
      <c r="AB832" s="14"/>
    </row>
    <row r="833" spans="1:28" ht="195">
      <c r="A833" s="30">
        <v>832</v>
      </c>
      <c r="B833" s="31" t="s">
        <v>494</v>
      </c>
      <c r="C833" s="31" t="s">
        <v>724</v>
      </c>
      <c r="D833" s="31" t="s">
        <v>755</v>
      </c>
      <c r="E833" s="31" t="s">
        <v>106</v>
      </c>
      <c r="F833" s="31" t="s">
        <v>168</v>
      </c>
      <c r="G833" s="31" t="s">
        <v>756</v>
      </c>
      <c r="H833" s="215" t="s">
        <v>529</v>
      </c>
      <c r="I833" s="31" t="s">
        <v>787</v>
      </c>
      <c r="J833" s="30" t="s">
        <v>531</v>
      </c>
      <c r="K833" s="30"/>
      <c r="L833" s="30"/>
      <c r="M833" s="30"/>
      <c r="N833" s="30"/>
      <c r="O833" s="13"/>
      <c r="P833" s="388"/>
      <c r="Q833" s="14"/>
      <c r="R833" s="31" t="s">
        <v>759</v>
      </c>
      <c r="S833" s="31" t="s">
        <v>788</v>
      </c>
      <c r="T833" s="31" t="s">
        <v>761</v>
      </c>
      <c r="U833" s="217"/>
      <c r="V833" s="217"/>
      <c r="W833" s="31"/>
      <c r="X833" s="31"/>
      <c r="Y833" s="31"/>
      <c r="Z833" s="13"/>
      <c r="AA833" s="388"/>
      <c r="AB833" s="14"/>
    </row>
    <row r="834" spans="1:28" ht="195">
      <c r="A834" s="30">
        <v>833</v>
      </c>
      <c r="B834" s="31" t="s">
        <v>494</v>
      </c>
      <c r="C834" s="31" t="s">
        <v>724</v>
      </c>
      <c r="D834" s="31" t="s">
        <v>755</v>
      </c>
      <c r="E834" s="31" t="s">
        <v>106</v>
      </c>
      <c r="F834" s="31" t="s">
        <v>168</v>
      </c>
      <c r="G834" s="31" t="s">
        <v>756</v>
      </c>
      <c r="H834" s="215" t="s">
        <v>529</v>
      </c>
      <c r="I834" s="31" t="s">
        <v>787</v>
      </c>
      <c r="J834" s="30" t="s">
        <v>531</v>
      </c>
      <c r="K834" s="30"/>
      <c r="L834" s="30"/>
      <c r="M834" s="30"/>
      <c r="N834" s="30"/>
      <c r="O834" s="13"/>
      <c r="P834" s="388"/>
      <c r="Q834" s="14"/>
      <c r="R834" s="31" t="s">
        <v>759</v>
      </c>
      <c r="S834" s="31" t="s">
        <v>788</v>
      </c>
      <c r="T834" s="31" t="s">
        <v>761</v>
      </c>
      <c r="U834" s="217"/>
      <c r="V834" s="217"/>
      <c r="W834" s="31"/>
      <c r="X834" s="31"/>
      <c r="Y834" s="31"/>
      <c r="Z834" s="13"/>
      <c r="AA834" s="388"/>
      <c r="AB834" s="14"/>
    </row>
    <row r="835" spans="1:28" ht="195">
      <c r="A835" s="30">
        <v>834</v>
      </c>
      <c r="B835" s="31" t="s">
        <v>494</v>
      </c>
      <c r="C835" s="31" t="s">
        <v>724</v>
      </c>
      <c r="D835" s="31" t="s">
        <v>755</v>
      </c>
      <c r="E835" s="31" t="s">
        <v>106</v>
      </c>
      <c r="F835" s="31" t="s">
        <v>168</v>
      </c>
      <c r="G835" s="31" t="s">
        <v>756</v>
      </c>
      <c r="H835" s="215" t="s">
        <v>529</v>
      </c>
      <c r="I835" s="31" t="s">
        <v>787</v>
      </c>
      <c r="J835" s="30" t="s">
        <v>531</v>
      </c>
      <c r="K835" s="30"/>
      <c r="L835" s="30"/>
      <c r="M835" s="30"/>
      <c r="N835" s="30"/>
      <c r="O835" s="13"/>
      <c r="P835" s="388"/>
      <c r="Q835" s="14"/>
      <c r="R835" s="31" t="s">
        <v>759</v>
      </c>
      <c r="S835" s="31" t="s">
        <v>788</v>
      </c>
      <c r="T835" s="31" t="s">
        <v>761</v>
      </c>
      <c r="U835" s="217"/>
      <c r="V835" s="217"/>
      <c r="W835" s="31"/>
      <c r="X835" s="31"/>
      <c r="Y835" s="31"/>
      <c r="Z835" s="13"/>
      <c r="AA835" s="388"/>
      <c r="AB835" s="14"/>
    </row>
    <row r="836" spans="1:28" ht="195">
      <c r="A836" s="30">
        <v>835</v>
      </c>
      <c r="B836" s="31" t="s">
        <v>494</v>
      </c>
      <c r="C836" s="31" t="s">
        <v>724</v>
      </c>
      <c r="D836" s="31" t="s">
        <v>755</v>
      </c>
      <c r="E836" s="31" t="s">
        <v>106</v>
      </c>
      <c r="F836" s="31" t="s">
        <v>168</v>
      </c>
      <c r="G836" s="31" t="s">
        <v>756</v>
      </c>
      <c r="H836" s="215" t="s">
        <v>529</v>
      </c>
      <c r="I836" s="31" t="s">
        <v>787</v>
      </c>
      <c r="J836" s="30" t="s">
        <v>531</v>
      </c>
      <c r="K836" s="30"/>
      <c r="L836" s="30"/>
      <c r="M836" s="30"/>
      <c r="N836" s="30"/>
      <c r="O836" s="13"/>
      <c r="P836" s="388"/>
      <c r="Q836" s="14"/>
      <c r="R836" s="31" t="s">
        <v>759</v>
      </c>
      <c r="S836" s="31" t="s">
        <v>788</v>
      </c>
      <c r="T836" s="31" t="s">
        <v>761</v>
      </c>
      <c r="U836" s="217"/>
      <c r="V836" s="217"/>
      <c r="W836" s="31"/>
      <c r="X836" s="31"/>
      <c r="Y836" s="31"/>
      <c r="Z836" s="13"/>
      <c r="AA836" s="388"/>
      <c r="AB836" s="14"/>
    </row>
    <row r="837" spans="1:28" ht="195">
      <c r="A837" s="30">
        <v>836</v>
      </c>
      <c r="B837" s="31" t="s">
        <v>494</v>
      </c>
      <c r="C837" s="31" t="s">
        <v>724</v>
      </c>
      <c r="D837" s="31" t="s">
        <v>755</v>
      </c>
      <c r="E837" s="31" t="s">
        <v>106</v>
      </c>
      <c r="F837" s="31" t="s">
        <v>168</v>
      </c>
      <c r="G837" s="31" t="s">
        <v>756</v>
      </c>
      <c r="H837" s="215" t="s">
        <v>529</v>
      </c>
      <c r="I837" s="31" t="s">
        <v>787</v>
      </c>
      <c r="J837" s="30" t="s">
        <v>531</v>
      </c>
      <c r="K837" s="30"/>
      <c r="L837" s="30"/>
      <c r="M837" s="30"/>
      <c r="N837" s="30"/>
      <c r="O837" s="13"/>
      <c r="P837" s="388"/>
      <c r="Q837" s="14"/>
      <c r="R837" s="31" t="s">
        <v>759</v>
      </c>
      <c r="S837" s="31" t="s">
        <v>788</v>
      </c>
      <c r="T837" s="31" t="s">
        <v>761</v>
      </c>
      <c r="U837" s="217"/>
      <c r="V837" s="217"/>
      <c r="W837" s="31"/>
      <c r="X837" s="31"/>
      <c r="Y837" s="31"/>
      <c r="Z837" s="13"/>
      <c r="AA837" s="388"/>
      <c r="AB837" s="14"/>
    </row>
    <row r="838" spans="1:28" ht="195">
      <c r="A838" s="30">
        <v>837</v>
      </c>
      <c r="B838" s="31" t="s">
        <v>494</v>
      </c>
      <c r="C838" s="31" t="s">
        <v>724</v>
      </c>
      <c r="D838" s="31" t="s">
        <v>755</v>
      </c>
      <c r="E838" s="31" t="s">
        <v>106</v>
      </c>
      <c r="F838" s="31" t="s">
        <v>168</v>
      </c>
      <c r="G838" s="31" t="s">
        <v>756</v>
      </c>
      <c r="H838" s="215" t="s">
        <v>529</v>
      </c>
      <c r="I838" s="31" t="s">
        <v>787</v>
      </c>
      <c r="J838" s="30" t="s">
        <v>531</v>
      </c>
      <c r="K838" s="30"/>
      <c r="L838" s="30"/>
      <c r="M838" s="30"/>
      <c r="N838" s="30"/>
      <c r="O838" s="13"/>
      <c r="P838" s="388"/>
      <c r="Q838" s="14"/>
      <c r="R838" s="31" t="s">
        <v>759</v>
      </c>
      <c r="S838" s="31" t="s">
        <v>788</v>
      </c>
      <c r="T838" s="31" t="s">
        <v>761</v>
      </c>
      <c r="U838" s="217"/>
      <c r="V838" s="217"/>
      <c r="W838" s="31"/>
      <c r="X838" s="31"/>
      <c r="Y838" s="31"/>
      <c r="Z838" s="13"/>
      <c r="AA838" s="388"/>
      <c r="AB838" s="14"/>
    </row>
    <row r="839" spans="1:28" ht="195">
      <c r="A839" s="30">
        <v>838</v>
      </c>
      <c r="B839" s="31" t="s">
        <v>494</v>
      </c>
      <c r="C839" s="31" t="s">
        <v>724</v>
      </c>
      <c r="D839" s="31" t="s">
        <v>755</v>
      </c>
      <c r="E839" s="31" t="s">
        <v>106</v>
      </c>
      <c r="F839" s="31" t="s">
        <v>168</v>
      </c>
      <c r="G839" s="31" t="s">
        <v>756</v>
      </c>
      <c r="H839" s="215" t="s">
        <v>529</v>
      </c>
      <c r="I839" s="31" t="s">
        <v>787</v>
      </c>
      <c r="J839" s="30" t="s">
        <v>531</v>
      </c>
      <c r="K839" s="30"/>
      <c r="L839" s="30"/>
      <c r="M839" s="30"/>
      <c r="N839" s="30"/>
      <c r="O839" s="13"/>
      <c r="P839" s="388"/>
      <c r="Q839" s="14"/>
      <c r="R839" s="31" t="s">
        <v>759</v>
      </c>
      <c r="S839" s="31" t="s">
        <v>788</v>
      </c>
      <c r="T839" s="31" t="s">
        <v>761</v>
      </c>
      <c r="U839" s="217"/>
      <c r="V839" s="217"/>
      <c r="W839" s="31"/>
      <c r="X839" s="31"/>
      <c r="Y839" s="31"/>
      <c r="Z839" s="13"/>
      <c r="AA839" s="388"/>
      <c r="AB839" s="14"/>
    </row>
    <row r="840" spans="1:28" ht="195">
      <c r="A840" s="30">
        <v>839</v>
      </c>
      <c r="B840" s="31" t="s">
        <v>494</v>
      </c>
      <c r="C840" s="31" t="s">
        <v>724</v>
      </c>
      <c r="D840" s="31" t="s">
        <v>755</v>
      </c>
      <c r="E840" s="31" t="s">
        <v>106</v>
      </c>
      <c r="F840" s="31" t="s">
        <v>168</v>
      </c>
      <c r="G840" s="31" t="s">
        <v>756</v>
      </c>
      <c r="H840" s="215" t="s">
        <v>529</v>
      </c>
      <c r="I840" s="31" t="s">
        <v>787</v>
      </c>
      <c r="J840" s="30" t="s">
        <v>531</v>
      </c>
      <c r="K840" s="30"/>
      <c r="L840" s="30"/>
      <c r="M840" s="30"/>
      <c r="N840" s="30"/>
      <c r="O840" s="13"/>
      <c r="P840" s="388"/>
      <c r="Q840" s="14"/>
      <c r="R840" s="31" t="s">
        <v>759</v>
      </c>
      <c r="S840" s="31" t="s">
        <v>788</v>
      </c>
      <c r="T840" s="31" t="s">
        <v>761</v>
      </c>
      <c r="U840" s="217"/>
      <c r="V840" s="217"/>
      <c r="W840" s="31"/>
      <c r="X840" s="31"/>
      <c r="Y840" s="31"/>
      <c r="Z840" s="13"/>
      <c r="AA840" s="388"/>
      <c r="AB840" s="14"/>
    </row>
    <row r="841" spans="1:28" ht="195">
      <c r="A841" s="30">
        <v>840</v>
      </c>
      <c r="B841" s="31" t="s">
        <v>494</v>
      </c>
      <c r="C841" s="31" t="s">
        <v>724</v>
      </c>
      <c r="D841" s="31" t="s">
        <v>755</v>
      </c>
      <c r="E841" s="31" t="s">
        <v>106</v>
      </c>
      <c r="F841" s="31" t="s">
        <v>168</v>
      </c>
      <c r="G841" s="31" t="s">
        <v>756</v>
      </c>
      <c r="H841" s="215" t="s">
        <v>529</v>
      </c>
      <c r="I841" s="31" t="s">
        <v>787</v>
      </c>
      <c r="J841" s="30" t="s">
        <v>531</v>
      </c>
      <c r="K841" s="30"/>
      <c r="L841" s="30"/>
      <c r="M841" s="30"/>
      <c r="N841" s="30"/>
      <c r="O841" s="13"/>
      <c r="P841" s="388"/>
      <c r="Q841" s="14"/>
      <c r="R841" s="31" t="s">
        <v>759</v>
      </c>
      <c r="S841" s="31" t="s">
        <v>788</v>
      </c>
      <c r="T841" s="31" t="s">
        <v>761</v>
      </c>
      <c r="U841" s="217"/>
      <c r="V841" s="217"/>
      <c r="W841" s="31"/>
      <c r="X841" s="31"/>
      <c r="Y841" s="31"/>
      <c r="Z841" s="13"/>
      <c r="AA841" s="388"/>
      <c r="AB841" s="14"/>
    </row>
    <row r="842" spans="1:28" ht="195">
      <c r="A842" s="30">
        <v>841</v>
      </c>
      <c r="B842" s="31" t="s">
        <v>494</v>
      </c>
      <c r="C842" s="31" t="s">
        <v>724</v>
      </c>
      <c r="D842" s="31" t="s">
        <v>755</v>
      </c>
      <c r="E842" s="31" t="s">
        <v>106</v>
      </c>
      <c r="F842" s="31" t="s">
        <v>168</v>
      </c>
      <c r="G842" s="31" t="s">
        <v>756</v>
      </c>
      <c r="H842" s="215" t="s">
        <v>529</v>
      </c>
      <c r="I842" s="31" t="s">
        <v>787</v>
      </c>
      <c r="J842" s="30" t="s">
        <v>531</v>
      </c>
      <c r="K842" s="30"/>
      <c r="L842" s="30"/>
      <c r="M842" s="30"/>
      <c r="N842" s="30"/>
      <c r="O842" s="13"/>
      <c r="P842" s="388"/>
      <c r="Q842" s="14"/>
      <c r="R842" s="31" t="s">
        <v>759</v>
      </c>
      <c r="S842" s="31" t="s">
        <v>788</v>
      </c>
      <c r="T842" s="31" t="s">
        <v>761</v>
      </c>
      <c r="U842" s="217"/>
      <c r="V842" s="217"/>
      <c r="W842" s="31"/>
      <c r="X842" s="31"/>
      <c r="Y842" s="31"/>
      <c r="Z842" s="13"/>
      <c r="AA842" s="388"/>
      <c r="AB842" s="14"/>
    </row>
    <row r="843" spans="1:28" ht="195">
      <c r="A843" s="30">
        <v>842</v>
      </c>
      <c r="B843" s="31" t="s">
        <v>494</v>
      </c>
      <c r="C843" s="31" t="s">
        <v>724</v>
      </c>
      <c r="D843" s="31" t="s">
        <v>755</v>
      </c>
      <c r="E843" s="31" t="s">
        <v>106</v>
      </c>
      <c r="F843" s="31" t="s">
        <v>168</v>
      </c>
      <c r="G843" s="31" t="s">
        <v>756</v>
      </c>
      <c r="H843" s="215" t="s">
        <v>529</v>
      </c>
      <c r="I843" s="31" t="s">
        <v>787</v>
      </c>
      <c r="J843" s="30" t="s">
        <v>531</v>
      </c>
      <c r="K843" s="30"/>
      <c r="L843" s="30"/>
      <c r="M843" s="30"/>
      <c r="N843" s="30"/>
      <c r="O843" s="13"/>
      <c r="P843" s="388"/>
      <c r="Q843" s="14"/>
      <c r="R843" s="31" t="s">
        <v>759</v>
      </c>
      <c r="S843" s="31" t="s">
        <v>788</v>
      </c>
      <c r="T843" s="31" t="s">
        <v>761</v>
      </c>
      <c r="U843" s="217"/>
      <c r="V843" s="217"/>
      <c r="W843" s="31"/>
      <c r="X843" s="31"/>
      <c r="Y843" s="31"/>
      <c r="Z843" s="13"/>
      <c r="AA843" s="388"/>
      <c r="AB843" s="14"/>
    </row>
    <row r="844" spans="1:28" ht="195">
      <c r="A844" s="30">
        <v>843</v>
      </c>
      <c r="B844" s="31" t="s">
        <v>494</v>
      </c>
      <c r="C844" s="31" t="s">
        <v>724</v>
      </c>
      <c r="D844" s="31" t="s">
        <v>755</v>
      </c>
      <c r="E844" s="31" t="s">
        <v>106</v>
      </c>
      <c r="F844" s="31" t="s">
        <v>168</v>
      </c>
      <c r="G844" s="31" t="s">
        <v>756</v>
      </c>
      <c r="H844" s="215" t="s">
        <v>529</v>
      </c>
      <c r="I844" s="31" t="s">
        <v>787</v>
      </c>
      <c r="J844" s="30" t="s">
        <v>531</v>
      </c>
      <c r="K844" s="30"/>
      <c r="L844" s="30"/>
      <c r="M844" s="30"/>
      <c r="N844" s="30"/>
      <c r="O844" s="13"/>
      <c r="P844" s="388"/>
      <c r="Q844" s="14"/>
      <c r="R844" s="31" t="s">
        <v>759</v>
      </c>
      <c r="S844" s="31" t="s">
        <v>788</v>
      </c>
      <c r="T844" s="31" t="s">
        <v>761</v>
      </c>
      <c r="U844" s="217"/>
      <c r="V844" s="217"/>
      <c r="W844" s="31"/>
      <c r="X844" s="31"/>
      <c r="Y844" s="31"/>
      <c r="Z844" s="13"/>
      <c r="AA844" s="388"/>
      <c r="AB844" s="14"/>
    </row>
    <row r="845" spans="1:28" ht="195">
      <c r="A845" s="30">
        <v>844</v>
      </c>
      <c r="B845" s="31" t="s">
        <v>494</v>
      </c>
      <c r="C845" s="31" t="s">
        <v>724</v>
      </c>
      <c r="D845" s="31" t="s">
        <v>755</v>
      </c>
      <c r="E845" s="31" t="s">
        <v>106</v>
      </c>
      <c r="F845" s="31" t="s">
        <v>168</v>
      </c>
      <c r="G845" s="31" t="s">
        <v>756</v>
      </c>
      <c r="H845" s="215" t="s">
        <v>529</v>
      </c>
      <c r="I845" s="31" t="s">
        <v>787</v>
      </c>
      <c r="J845" s="30" t="s">
        <v>531</v>
      </c>
      <c r="K845" s="30"/>
      <c r="L845" s="30"/>
      <c r="M845" s="30"/>
      <c r="N845" s="30"/>
      <c r="O845" s="13"/>
      <c r="P845" s="388"/>
      <c r="Q845" s="14"/>
      <c r="R845" s="31" t="s">
        <v>759</v>
      </c>
      <c r="S845" s="31" t="s">
        <v>788</v>
      </c>
      <c r="T845" s="31" t="s">
        <v>761</v>
      </c>
      <c r="U845" s="217"/>
      <c r="V845" s="217"/>
      <c r="W845" s="31"/>
      <c r="X845" s="31"/>
      <c r="Y845" s="31"/>
      <c r="Z845" s="13"/>
      <c r="AA845" s="388"/>
      <c r="AB845" s="14"/>
    </row>
    <row r="846" spans="1:28" ht="195">
      <c r="A846" s="30">
        <v>845</v>
      </c>
      <c r="B846" s="31" t="s">
        <v>494</v>
      </c>
      <c r="C846" s="31" t="s">
        <v>724</v>
      </c>
      <c r="D846" s="31" t="s">
        <v>755</v>
      </c>
      <c r="E846" s="31" t="s">
        <v>106</v>
      </c>
      <c r="F846" s="31" t="s">
        <v>168</v>
      </c>
      <c r="G846" s="31" t="s">
        <v>756</v>
      </c>
      <c r="H846" s="215" t="s">
        <v>529</v>
      </c>
      <c r="I846" s="31" t="s">
        <v>787</v>
      </c>
      <c r="J846" s="30" t="s">
        <v>531</v>
      </c>
      <c r="K846" s="30"/>
      <c r="L846" s="30"/>
      <c r="M846" s="30"/>
      <c r="N846" s="30"/>
      <c r="O846" s="13"/>
      <c r="P846" s="388"/>
      <c r="Q846" s="14"/>
      <c r="R846" s="31" t="s">
        <v>759</v>
      </c>
      <c r="S846" s="31" t="s">
        <v>788</v>
      </c>
      <c r="T846" s="31" t="s">
        <v>761</v>
      </c>
      <c r="U846" s="217"/>
      <c r="V846" s="217"/>
      <c r="W846" s="31"/>
      <c r="X846" s="31"/>
      <c r="Y846" s="31"/>
      <c r="Z846" s="13"/>
      <c r="AA846" s="388"/>
      <c r="AB846" s="14"/>
    </row>
    <row r="847" spans="1:28" ht="195">
      <c r="A847" s="30">
        <v>846</v>
      </c>
      <c r="B847" s="31" t="s">
        <v>494</v>
      </c>
      <c r="C847" s="31" t="s">
        <v>724</v>
      </c>
      <c r="D847" s="31" t="s">
        <v>755</v>
      </c>
      <c r="E847" s="31" t="s">
        <v>106</v>
      </c>
      <c r="F847" s="31" t="s">
        <v>168</v>
      </c>
      <c r="G847" s="31" t="s">
        <v>756</v>
      </c>
      <c r="H847" s="215" t="s">
        <v>529</v>
      </c>
      <c r="I847" s="31" t="s">
        <v>787</v>
      </c>
      <c r="J847" s="30" t="s">
        <v>531</v>
      </c>
      <c r="K847" s="30"/>
      <c r="L847" s="30"/>
      <c r="M847" s="30"/>
      <c r="N847" s="30"/>
      <c r="O847" s="13"/>
      <c r="P847" s="388"/>
      <c r="Q847" s="14"/>
      <c r="R847" s="31" t="s">
        <v>759</v>
      </c>
      <c r="S847" s="31" t="s">
        <v>788</v>
      </c>
      <c r="T847" s="31" t="s">
        <v>761</v>
      </c>
      <c r="U847" s="217"/>
      <c r="V847" s="217"/>
      <c r="W847" s="31"/>
      <c r="X847" s="31"/>
      <c r="Y847" s="31"/>
      <c r="Z847" s="13"/>
      <c r="AA847" s="388"/>
      <c r="AB847" s="14"/>
    </row>
    <row r="848" spans="1:28" ht="195">
      <c r="A848" s="30">
        <v>847</v>
      </c>
      <c r="B848" s="31" t="s">
        <v>494</v>
      </c>
      <c r="C848" s="31" t="s">
        <v>724</v>
      </c>
      <c r="D848" s="31" t="s">
        <v>755</v>
      </c>
      <c r="E848" s="31" t="s">
        <v>106</v>
      </c>
      <c r="F848" s="31" t="s">
        <v>168</v>
      </c>
      <c r="G848" s="31" t="s">
        <v>756</v>
      </c>
      <c r="H848" s="215" t="s">
        <v>529</v>
      </c>
      <c r="I848" s="31" t="s">
        <v>787</v>
      </c>
      <c r="J848" s="30" t="s">
        <v>531</v>
      </c>
      <c r="K848" s="30"/>
      <c r="L848" s="30"/>
      <c r="M848" s="30"/>
      <c r="N848" s="30"/>
      <c r="O848" s="13"/>
      <c r="P848" s="388"/>
      <c r="Q848" s="14"/>
      <c r="R848" s="31" t="s">
        <v>759</v>
      </c>
      <c r="S848" s="31" t="s">
        <v>788</v>
      </c>
      <c r="T848" s="31" t="s">
        <v>761</v>
      </c>
      <c r="U848" s="217"/>
      <c r="V848" s="217"/>
      <c r="W848" s="31"/>
      <c r="X848" s="31"/>
      <c r="Y848" s="31"/>
      <c r="Z848" s="13"/>
      <c r="AA848" s="388"/>
      <c r="AB848" s="14"/>
    </row>
    <row r="849" spans="1:28" ht="195">
      <c r="A849" s="30">
        <v>848</v>
      </c>
      <c r="B849" s="31" t="s">
        <v>494</v>
      </c>
      <c r="C849" s="31" t="s">
        <v>724</v>
      </c>
      <c r="D849" s="31" t="s">
        <v>755</v>
      </c>
      <c r="E849" s="31" t="s">
        <v>106</v>
      </c>
      <c r="F849" s="31" t="s">
        <v>168</v>
      </c>
      <c r="G849" s="31" t="s">
        <v>756</v>
      </c>
      <c r="H849" s="215" t="s">
        <v>529</v>
      </c>
      <c r="I849" s="31" t="s">
        <v>787</v>
      </c>
      <c r="J849" s="30" t="s">
        <v>531</v>
      </c>
      <c r="K849" s="30"/>
      <c r="L849" s="30"/>
      <c r="M849" s="30"/>
      <c r="N849" s="30"/>
      <c r="O849" s="13"/>
      <c r="P849" s="388"/>
      <c r="Q849" s="14"/>
      <c r="R849" s="31" t="s">
        <v>759</v>
      </c>
      <c r="S849" s="31" t="s">
        <v>788</v>
      </c>
      <c r="T849" s="31" t="s">
        <v>761</v>
      </c>
      <c r="U849" s="217"/>
      <c r="V849" s="217"/>
      <c r="W849" s="31"/>
      <c r="X849" s="31"/>
      <c r="Y849" s="31"/>
      <c r="Z849" s="13"/>
      <c r="AA849" s="388"/>
      <c r="AB849" s="14"/>
    </row>
    <row r="850" spans="1:28" ht="195">
      <c r="A850" s="30">
        <v>849</v>
      </c>
      <c r="B850" s="31" t="s">
        <v>494</v>
      </c>
      <c r="C850" s="31" t="s">
        <v>724</v>
      </c>
      <c r="D850" s="31" t="s">
        <v>755</v>
      </c>
      <c r="E850" s="31" t="s">
        <v>106</v>
      </c>
      <c r="F850" s="31" t="s">
        <v>168</v>
      </c>
      <c r="G850" s="31" t="s">
        <v>756</v>
      </c>
      <c r="H850" s="215" t="s">
        <v>529</v>
      </c>
      <c r="I850" s="31" t="s">
        <v>787</v>
      </c>
      <c r="J850" s="30" t="s">
        <v>531</v>
      </c>
      <c r="K850" s="30"/>
      <c r="L850" s="30"/>
      <c r="M850" s="30"/>
      <c r="N850" s="30"/>
      <c r="O850" s="13"/>
      <c r="P850" s="388"/>
      <c r="Q850" s="14"/>
      <c r="R850" s="31" t="s">
        <v>759</v>
      </c>
      <c r="S850" s="31" t="s">
        <v>788</v>
      </c>
      <c r="T850" s="31" t="s">
        <v>761</v>
      </c>
      <c r="U850" s="217"/>
      <c r="V850" s="217"/>
      <c r="W850" s="31"/>
      <c r="X850" s="31"/>
      <c r="Y850" s="31"/>
      <c r="Z850" s="13"/>
      <c r="AA850" s="388"/>
      <c r="AB850" s="14"/>
    </row>
    <row r="851" spans="1:28" ht="195">
      <c r="A851" s="30">
        <v>850</v>
      </c>
      <c r="B851" s="31" t="s">
        <v>494</v>
      </c>
      <c r="C851" s="31" t="s">
        <v>724</v>
      </c>
      <c r="D851" s="31" t="s">
        <v>755</v>
      </c>
      <c r="E851" s="31" t="s">
        <v>106</v>
      </c>
      <c r="F851" s="31" t="s">
        <v>168</v>
      </c>
      <c r="G851" s="31" t="s">
        <v>756</v>
      </c>
      <c r="H851" s="215" t="s">
        <v>529</v>
      </c>
      <c r="I851" s="31" t="s">
        <v>787</v>
      </c>
      <c r="J851" s="30" t="s">
        <v>531</v>
      </c>
      <c r="K851" s="30"/>
      <c r="L851" s="30"/>
      <c r="M851" s="30"/>
      <c r="N851" s="30"/>
      <c r="O851" s="13"/>
      <c r="P851" s="388"/>
      <c r="Q851" s="14"/>
      <c r="R851" s="31" t="s">
        <v>759</v>
      </c>
      <c r="S851" s="31" t="s">
        <v>788</v>
      </c>
      <c r="T851" s="31" t="s">
        <v>761</v>
      </c>
      <c r="U851" s="217"/>
      <c r="V851" s="217"/>
      <c r="W851" s="31"/>
      <c r="X851" s="31"/>
      <c r="Y851" s="31"/>
      <c r="Z851" s="13"/>
      <c r="AA851" s="388"/>
      <c r="AB851" s="14"/>
    </row>
    <row r="852" spans="1:28" ht="195">
      <c r="A852" s="30">
        <v>851</v>
      </c>
      <c r="B852" s="31" t="s">
        <v>494</v>
      </c>
      <c r="C852" s="31" t="s">
        <v>724</v>
      </c>
      <c r="D852" s="31" t="s">
        <v>755</v>
      </c>
      <c r="E852" s="31" t="s">
        <v>106</v>
      </c>
      <c r="F852" s="31" t="s">
        <v>168</v>
      </c>
      <c r="G852" s="31" t="s">
        <v>756</v>
      </c>
      <c r="H852" s="215" t="s">
        <v>529</v>
      </c>
      <c r="I852" s="31" t="s">
        <v>787</v>
      </c>
      <c r="J852" s="30" t="s">
        <v>531</v>
      </c>
      <c r="K852" s="30"/>
      <c r="L852" s="30"/>
      <c r="M852" s="30"/>
      <c r="N852" s="30"/>
      <c r="O852" s="13"/>
      <c r="P852" s="388"/>
      <c r="Q852" s="14"/>
      <c r="R852" s="31" t="s">
        <v>759</v>
      </c>
      <c r="S852" s="31" t="s">
        <v>788</v>
      </c>
      <c r="T852" s="31" t="s">
        <v>761</v>
      </c>
      <c r="U852" s="217"/>
      <c r="V852" s="217"/>
      <c r="W852" s="31"/>
      <c r="X852" s="31"/>
      <c r="Y852" s="31"/>
      <c r="Z852" s="13"/>
      <c r="AA852" s="388"/>
      <c r="AB852" s="14"/>
    </row>
    <row r="853" spans="1:28" ht="195">
      <c r="A853" s="30">
        <v>852</v>
      </c>
      <c r="B853" s="31" t="s">
        <v>494</v>
      </c>
      <c r="C853" s="31" t="s">
        <v>724</v>
      </c>
      <c r="D853" s="31" t="s">
        <v>755</v>
      </c>
      <c r="E853" s="31" t="s">
        <v>106</v>
      </c>
      <c r="F853" s="31" t="s">
        <v>168</v>
      </c>
      <c r="G853" s="31" t="s">
        <v>756</v>
      </c>
      <c r="H853" s="215" t="s">
        <v>529</v>
      </c>
      <c r="I853" s="31" t="s">
        <v>787</v>
      </c>
      <c r="J853" s="30" t="s">
        <v>531</v>
      </c>
      <c r="K853" s="30"/>
      <c r="L853" s="30"/>
      <c r="M853" s="30"/>
      <c r="N853" s="30"/>
      <c r="O853" s="13"/>
      <c r="P853" s="388"/>
      <c r="Q853" s="14"/>
      <c r="R853" s="31" t="s">
        <v>759</v>
      </c>
      <c r="S853" s="31" t="s">
        <v>788</v>
      </c>
      <c r="T853" s="31" t="s">
        <v>761</v>
      </c>
      <c r="U853" s="217"/>
      <c r="V853" s="217"/>
      <c r="W853" s="31"/>
      <c r="X853" s="31"/>
      <c r="Y853" s="31"/>
      <c r="Z853" s="13"/>
      <c r="AA853" s="388"/>
      <c r="AB853" s="14"/>
    </row>
    <row r="854" spans="1:28" ht="195">
      <c r="A854" s="30">
        <v>853</v>
      </c>
      <c r="B854" s="31" t="s">
        <v>494</v>
      </c>
      <c r="C854" s="31" t="s">
        <v>724</v>
      </c>
      <c r="D854" s="31" t="s">
        <v>755</v>
      </c>
      <c r="E854" s="31" t="s">
        <v>106</v>
      </c>
      <c r="F854" s="31" t="s">
        <v>168</v>
      </c>
      <c r="G854" s="31" t="s">
        <v>756</v>
      </c>
      <c r="H854" s="215" t="s">
        <v>529</v>
      </c>
      <c r="I854" s="31" t="s">
        <v>787</v>
      </c>
      <c r="J854" s="30" t="s">
        <v>531</v>
      </c>
      <c r="K854" s="30"/>
      <c r="L854" s="30"/>
      <c r="M854" s="30"/>
      <c r="N854" s="30"/>
      <c r="O854" s="13"/>
      <c r="P854" s="388"/>
      <c r="Q854" s="14"/>
      <c r="R854" s="31" t="s">
        <v>759</v>
      </c>
      <c r="S854" s="31" t="s">
        <v>788</v>
      </c>
      <c r="T854" s="31" t="s">
        <v>761</v>
      </c>
      <c r="U854" s="217"/>
      <c r="V854" s="217"/>
      <c r="W854" s="31"/>
      <c r="X854" s="31"/>
      <c r="Y854" s="31"/>
      <c r="Z854" s="13"/>
      <c r="AA854" s="388"/>
      <c r="AB854" s="14"/>
    </row>
    <row r="855" spans="1:28" ht="195">
      <c r="A855" s="30">
        <v>854</v>
      </c>
      <c r="B855" s="31" t="s">
        <v>494</v>
      </c>
      <c r="C855" s="31" t="s">
        <v>724</v>
      </c>
      <c r="D855" s="31" t="s">
        <v>755</v>
      </c>
      <c r="E855" s="31" t="s">
        <v>106</v>
      </c>
      <c r="F855" s="31" t="s">
        <v>168</v>
      </c>
      <c r="G855" s="31" t="s">
        <v>756</v>
      </c>
      <c r="H855" s="215" t="s">
        <v>529</v>
      </c>
      <c r="I855" s="31" t="s">
        <v>787</v>
      </c>
      <c r="J855" s="30" t="s">
        <v>531</v>
      </c>
      <c r="K855" s="30"/>
      <c r="L855" s="30"/>
      <c r="M855" s="30"/>
      <c r="N855" s="30"/>
      <c r="O855" s="13"/>
      <c r="P855" s="388"/>
      <c r="Q855" s="14"/>
      <c r="R855" s="31" t="s">
        <v>759</v>
      </c>
      <c r="S855" s="31" t="s">
        <v>788</v>
      </c>
      <c r="T855" s="31" t="s">
        <v>761</v>
      </c>
      <c r="U855" s="217"/>
      <c r="V855" s="217"/>
      <c r="W855" s="31"/>
      <c r="X855" s="31"/>
      <c r="Y855" s="31"/>
      <c r="Z855" s="13"/>
      <c r="AA855" s="388"/>
      <c r="AB855" s="14"/>
    </row>
    <row r="856" spans="1:28" ht="195">
      <c r="A856" s="30">
        <v>855</v>
      </c>
      <c r="B856" s="31" t="s">
        <v>494</v>
      </c>
      <c r="C856" s="31" t="s">
        <v>724</v>
      </c>
      <c r="D856" s="31" t="s">
        <v>755</v>
      </c>
      <c r="E856" s="31" t="s">
        <v>106</v>
      </c>
      <c r="F856" s="31" t="s">
        <v>168</v>
      </c>
      <c r="G856" s="31" t="s">
        <v>756</v>
      </c>
      <c r="H856" s="215" t="s">
        <v>529</v>
      </c>
      <c r="I856" s="31" t="s">
        <v>787</v>
      </c>
      <c r="J856" s="30" t="s">
        <v>531</v>
      </c>
      <c r="K856" s="30"/>
      <c r="L856" s="30"/>
      <c r="M856" s="30"/>
      <c r="N856" s="30"/>
      <c r="O856" s="13"/>
      <c r="P856" s="388"/>
      <c r="Q856" s="14"/>
      <c r="R856" s="31" t="s">
        <v>759</v>
      </c>
      <c r="S856" s="31" t="s">
        <v>788</v>
      </c>
      <c r="T856" s="31" t="s">
        <v>761</v>
      </c>
      <c r="U856" s="217"/>
      <c r="V856" s="217"/>
      <c r="W856" s="31"/>
      <c r="X856" s="31"/>
      <c r="Y856" s="31"/>
      <c r="Z856" s="13"/>
      <c r="AA856" s="388"/>
      <c r="AB856" s="14"/>
    </row>
    <row r="857" spans="1:28" ht="195">
      <c r="A857" s="30">
        <v>856</v>
      </c>
      <c r="B857" s="31" t="s">
        <v>494</v>
      </c>
      <c r="C857" s="31" t="s">
        <v>724</v>
      </c>
      <c r="D857" s="31" t="s">
        <v>755</v>
      </c>
      <c r="E857" s="31" t="s">
        <v>106</v>
      </c>
      <c r="F857" s="31" t="s">
        <v>168</v>
      </c>
      <c r="G857" s="31" t="s">
        <v>756</v>
      </c>
      <c r="H857" s="215" t="s">
        <v>529</v>
      </c>
      <c r="I857" s="31" t="s">
        <v>787</v>
      </c>
      <c r="J857" s="30" t="s">
        <v>531</v>
      </c>
      <c r="K857" s="30"/>
      <c r="L857" s="30"/>
      <c r="M857" s="30"/>
      <c r="N857" s="30"/>
      <c r="O857" s="13"/>
      <c r="P857" s="388"/>
      <c r="Q857" s="14"/>
      <c r="R857" s="31" t="s">
        <v>759</v>
      </c>
      <c r="S857" s="31" t="s">
        <v>788</v>
      </c>
      <c r="T857" s="31" t="s">
        <v>761</v>
      </c>
      <c r="U857" s="217"/>
      <c r="V857" s="217"/>
      <c r="W857" s="31"/>
      <c r="X857" s="31"/>
      <c r="Y857" s="31"/>
      <c r="Z857" s="13"/>
      <c r="AA857" s="388"/>
      <c r="AB857" s="14"/>
    </row>
    <row r="858" spans="1:28" ht="195">
      <c r="A858" s="30">
        <v>857</v>
      </c>
      <c r="B858" s="31" t="s">
        <v>494</v>
      </c>
      <c r="C858" s="31" t="s">
        <v>724</v>
      </c>
      <c r="D858" s="31" t="s">
        <v>755</v>
      </c>
      <c r="E858" s="31" t="s">
        <v>106</v>
      </c>
      <c r="F858" s="31" t="s">
        <v>168</v>
      </c>
      <c r="G858" s="31" t="s">
        <v>756</v>
      </c>
      <c r="H858" s="215" t="s">
        <v>529</v>
      </c>
      <c r="I858" s="31" t="s">
        <v>787</v>
      </c>
      <c r="J858" s="30" t="s">
        <v>531</v>
      </c>
      <c r="K858" s="30"/>
      <c r="L858" s="30"/>
      <c r="M858" s="30"/>
      <c r="N858" s="30"/>
      <c r="O858" s="13"/>
      <c r="P858" s="388"/>
      <c r="Q858" s="14"/>
      <c r="R858" s="31" t="s">
        <v>759</v>
      </c>
      <c r="S858" s="31" t="s">
        <v>788</v>
      </c>
      <c r="T858" s="31" t="s">
        <v>761</v>
      </c>
      <c r="U858" s="217"/>
      <c r="V858" s="217"/>
      <c r="W858" s="31"/>
      <c r="X858" s="31"/>
      <c r="Y858" s="31"/>
      <c r="Z858" s="13"/>
      <c r="AA858" s="388"/>
      <c r="AB858" s="14"/>
    </row>
    <row r="859" spans="1:28" ht="195">
      <c r="A859" s="30">
        <v>858</v>
      </c>
      <c r="B859" s="85" t="s">
        <v>494</v>
      </c>
      <c r="C859" s="85" t="s">
        <v>724</v>
      </c>
      <c r="D859" s="85" t="s">
        <v>755</v>
      </c>
      <c r="E859" s="85" t="s">
        <v>106</v>
      </c>
      <c r="F859" s="31" t="s">
        <v>168</v>
      </c>
      <c r="G859" s="85" t="s">
        <v>756</v>
      </c>
      <c r="H859" s="215" t="s">
        <v>529</v>
      </c>
      <c r="I859" s="31" t="s">
        <v>787</v>
      </c>
      <c r="J859" s="144" t="s">
        <v>531</v>
      </c>
      <c r="K859" s="144"/>
      <c r="L859" s="30"/>
      <c r="M859" s="30"/>
      <c r="N859" s="30"/>
      <c r="O859" s="232"/>
      <c r="P859" s="388"/>
      <c r="Q859" s="233"/>
      <c r="R859" s="85" t="s">
        <v>759</v>
      </c>
      <c r="S859" s="85" t="s">
        <v>788</v>
      </c>
      <c r="T859" s="31" t="s">
        <v>761</v>
      </c>
      <c r="U859" s="234"/>
      <c r="V859" s="234"/>
      <c r="W859" s="85"/>
      <c r="X859" s="85"/>
      <c r="Y859" s="85"/>
      <c r="Z859" s="232"/>
      <c r="AA859" s="388"/>
      <c r="AB859" s="233"/>
    </row>
    <row r="860" spans="1:28" ht="195">
      <c r="A860" s="30">
        <v>859</v>
      </c>
      <c r="B860" s="31" t="s">
        <v>494</v>
      </c>
      <c r="C860" s="31" t="s">
        <v>724</v>
      </c>
      <c r="D860" s="31" t="s">
        <v>755</v>
      </c>
      <c r="E860" s="31" t="s">
        <v>106</v>
      </c>
      <c r="F860" s="31" t="s">
        <v>168</v>
      </c>
      <c r="G860" s="31" t="s">
        <v>756</v>
      </c>
      <c r="H860" s="215" t="s">
        <v>529</v>
      </c>
      <c r="I860" s="31" t="s">
        <v>787</v>
      </c>
      <c r="J860" s="30" t="s">
        <v>531</v>
      </c>
      <c r="K860" s="30"/>
      <c r="L860" s="30"/>
      <c r="M860" s="30"/>
      <c r="N860" s="30"/>
      <c r="O860" s="13"/>
      <c r="P860" s="388"/>
      <c r="Q860" s="14"/>
      <c r="R860" s="31" t="s">
        <v>759</v>
      </c>
      <c r="S860" s="31" t="s">
        <v>788</v>
      </c>
      <c r="T860" s="31" t="s">
        <v>761</v>
      </c>
      <c r="U860" s="217"/>
      <c r="V860" s="217"/>
      <c r="W860" s="31"/>
      <c r="X860" s="31"/>
      <c r="Y860" s="31"/>
      <c r="Z860" s="13"/>
      <c r="AA860" s="388"/>
      <c r="AB860" s="14"/>
    </row>
    <row r="861" spans="1:28" ht="195">
      <c r="A861" s="30">
        <v>860</v>
      </c>
      <c r="B861" s="31" t="s">
        <v>494</v>
      </c>
      <c r="C861" s="31" t="s">
        <v>724</v>
      </c>
      <c r="D861" s="31" t="s">
        <v>755</v>
      </c>
      <c r="E861" s="31" t="s">
        <v>106</v>
      </c>
      <c r="F861" s="31" t="s">
        <v>168</v>
      </c>
      <c r="G861" s="31" t="s">
        <v>756</v>
      </c>
      <c r="H861" s="215" t="s">
        <v>529</v>
      </c>
      <c r="I861" s="31" t="s">
        <v>787</v>
      </c>
      <c r="J861" s="30" t="s">
        <v>531</v>
      </c>
      <c r="K861" s="30"/>
      <c r="L861" s="30"/>
      <c r="M861" s="30"/>
      <c r="N861" s="30"/>
      <c r="O861" s="13"/>
      <c r="P861" s="388"/>
      <c r="Q861" s="14"/>
      <c r="R861" s="31" t="s">
        <v>759</v>
      </c>
      <c r="S861" s="31" t="s">
        <v>788</v>
      </c>
      <c r="T861" s="31" t="s">
        <v>761</v>
      </c>
      <c r="U861" s="217"/>
      <c r="V861" s="217"/>
      <c r="W861" s="31"/>
      <c r="X861" s="31"/>
      <c r="Y861" s="31"/>
      <c r="Z861" s="13"/>
      <c r="AA861" s="388"/>
      <c r="AB861" s="14"/>
    </row>
    <row r="862" spans="1:28" ht="195">
      <c r="A862" s="30">
        <v>861</v>
      </c>
      <c r="B862" s="31" t="s">
        <v>494</v>
      </c>
      <c r="C862" s="31" t="s">
        <v>724</v>
      </c>
      <c r="D862" s="31" t="s">
        <v>755</v>
      </c>
      <c r="E862" s="31" t="s">
        <v>106</v>
      </c>
      <c r="F862" s="31" t="s">
        <v>168</v>
      </c>
      <c r="G862" s="31" t="s">
        <v>756</v>
      </c>
      <c r="H862" s="215" t="s">
        <v>529</v>
      </c>
      <c r="I862" s="31" t="s">
        <v>787</v>
      </c>
      <c r="J862" s="30" t="s">
        <v>531</v>
      </c>
      <c r="K862" s="30"/>
      <c r="L862" s="30"/>
      <c r="M862" s="30"/>
      <c r="N862" s="30"/>
      <c r="O862" s="13"/>
      <c r="P862" s="388"/>
      <c r="Q862" s="14"/>
      <c r="R862" s="31" t="s">
        <v>759</v>
      </c>
      <c r="S862" s="31" t="s">
        <v>788</v>
      </c>
      <c r="T862" s="31" t="s">
        <v>761</v>
      </c>
      <c r="U862" s="217"/>
      <c r="V862" s="217"/>
      <c r="W862" s="31"/>
      <c r="X862" s="31"/>
      <c r="Y862" s="31"/>
      <c r="Z862" s="13"/>
      <c r="AA862" s="388"/>
      <c r="AB862" s="14"/>
    </row>
    <row r="863" spans="1:28" ht="195">
      <c r="A863" s="30">
        <v>862</v>
      </c>
      <c r="B863" s="31" t="s">
        <v>494</v>
      </c>
      <c r="C863" s="31" t="s">
        <v>724</v>
      </c>
      <c r="D863" s="31" t="s">
        <v>755</v>
      </c>
      <c r="E863" s="31" t="s">
        <v>106</v>
      </c>
      <c r="F863" s="31" t="s">
        <v>168</v>
      </c>
      <c r="G863" s="31" t="s">
        <v>756</v>
      </c>
      <c r="H863" s="215" t="s">
        <v>529</v>
      </c>
      <c r="I863" s="31" t="s">
        <v>787</v>
      </c>
      <c r="J863" s="30" t="s">
        <v>531</v>
      </c>
      <c r="K863" s="30"/>
      <c r="L863" s="30"/>
      <c r="M863" s="30"/>
      <c r="N863" s="30"/>
      <c r="O863" s="13"/>
      <c r="P863" s="388"/>
      <c r="Q863" s="14"/>
      <c r="R863" s="31" t="s">
        <v>759</v>
      </c>
      <c r="S863" s="85" t="s">
        <v>788</v>
      </c>
      <c r="T863" s="31" t="s">
        <v>761</v>
      </c>
      <c r="U863" s="217"/>
      <c r="V863" s="217"/>
      <c r="W863" s="31"/>
      <c r="X863" s="31"/>
      <c r="Y863" s="31"/>
      <c r="Z863" s="13"/>
      <c r="AA863" s="388"/>
      <c r="AB863" s="14"/>
    </row>
    <row r="864" spans="1:28" ht="195">
      <c r="A864" s="30">
        <v>863</v>
      </c>
      <c r="B864" s="85" t="s">
        <v>494</v>
      </c>
      <c r="C864" s="85" t="s">
        <v>724</v>
      </c>
      <c r="D864" s="85" t="s">
        <v>755</v>
      </c>
      <c r="E864" s="85" t="s">
        <v>106</v>
      </c>
      <c r="F864" s="31" t="s">
        <v>168</v>
      </c>
      <c r="G864" s="85" t="s">
        <v>756</v>
      </c>
      <c r="H864" s="215" t="s">
        <v>529</v>
      </c>
      <c r="I864" s="31" t="s">
        <v>787</v>
      </c>
      <c r="J864" s="144" t="s">
        <v>531</v>
      </c>
      <c r="K864" s="144"/>
      <c r="L864" s="30"/>
      <c r="M864" s="30"/>
      <c r="N864" s="30"/>
      <c r="O864" s="232"/>
      <c r="P864" s="388"/>
      <c r="Q864" s="233"/>
      <c r="R864" s="85" t="s">
        <v>759</v>
      </c>
      <c r="S864" s="85" t="s">
        <v>788</v>
      </c>
      <c r="T864" s="31" t="s">
        <v>761</v>
      </c>
      <c r="U864" s="234"/>
      <c r="V864" s="234"/>
      <c r="W864" s="85"/>
      <c r="X864" s="85"/>
      <c r="Y864" s="85"/>
      <c r="Z864" s="232"/>
      <c r="AA864" s="388"/>
      <c r="AB864" s="233"/>
    </row>
    <row r="865" spans="1:28" ht="195">
      <c r="A865" s="30">
        <v>864</v>
      </c>
      <c r="B865" s="31" t="s">
        <v>494</v>
      </c>
      <c r="C865" s="31" t="s">
        <v>724</v>
      </c>
      <c r="D865" s="31" t="s">
        <v>755</v>
      </c>
      <c r="E865" s="31" t="s">
        <v>106</v>
      </c>
      <c r="F865" s="31" t="s">
        <v>168</v>
      </c>
      <c r="G865" s="31" t="s">
        <v>756</v>
      </c>
      <c r="H865" s="215" t="s">
        <v>529</v>
      </c>
      <c r="I865" s="31" t="s">
        <v>787</v>
      </c>
      <c r="J865" s="30" t="s">
        <v>531</v>
      </c>
      <c r="K865" s="30"/>
      <c r="L865" s="30"/>
      <c r="M865" s="30"/>
      <c r="N865" s="30"/>
      <c r="O865" s="13"/>
      <c r="P865" s="388"/>
      <c r="Q865" s="14"/>
      <c r="R865" s="31" t="s">
        <v>759</v>
      </c>
      <c r="S865" s="31" t="s">
        <v>788</v>
      </c>
      <c r="T865" s="31" t="s">
        <v>761</v>
      </c>
      <c r="U865" s="217"/>
      <c r="V865" s="217"/>
      <c r="W865" s="31"/>
      <c r="X865" s="31"/>
      <c r="Y865" s="31"/>
      <c r="Z865" s="13"/>
      <c r="AA865" s="388"/>
      <c r="AB865" s="14"/>
    </row>
    <row r="866" spans="1:28" ht="195">
      <c r="A866" s="30">
        <v>865</v>
      </c>
      <c r="B866" s="31" t="s">
        <v>494</v>
      </c>
      <c r="C866" s="31" t="s">
        <v>724</v>
      </c>
      <c r="D866" s="31" t="s">
        <v>755</v>
      </c>
      <c r="E866" s="31" t="s">
        <v>106</v>
      </c>
      <c r="F866" s="31" t="s">
        <v>168</v>
      </c>
      <c r="G866" s="31" t="s">
        <v>756</v>
      </c>
      <c r="H866" s="333" t="s">
        <v>529</v>
      </c>
      <c r="I866" s="31" t="s">
        <v>757</v>
      </c>
      <c r="J866" s="30" t="s">
        <v>531</v>
      </c>
      <c r="K866" s="30"/>
      <c r="L866" s="30"/>
      <c r="M866" s="30"/>
      <c r="N866" s="30"/>
      <c r="O866" s="72"/>
      <c r="P866" s="388"/>
      <c r="Q866" s="14"/>
      <c r="R866" s="31" t="s">
        <v>759</v>
      </c>
      <c r="S866" s="31" t="s">
        <v>809</v>
      </c>
      <c r="T866" s="31" t="s">
        <v>761</v>
      </c>
      <c r="U866" s="217">
        <v>0</v>
      </c>
      <c r="V866" s="217">
        <v>19</v>
      </c>
      <c r="W866" s="31"/>
      <c r="X866" s="247" t="s">
        <v>810</v>
      </c>
      <c r="Y866" s="85" t="s">
        <v>500</v>
      </c>
      <c r="Z866" s="72">
        <v>19</v>
      </c>
      <c r="AA866" s="384">
        <v>1</v>
      </c>
      <c r="AB866" s="14" t="s">
        <v>1485</v>
      </c>
    </row>
    <row r="867" spans="1:28" ht="195">
      <c r="A867" s="30">
        <v>866</v>
      </c>
      <c r="B867" s="31" t="s">
        <v>494</v>
      </c>
      <c r="C867" s="31" t="s">
        <v>724</v>
      </c>
      <c r="D867" s="31" t="s">
        <v>755</v>
      </c>
      <c r="E867" s="31" t="s">
        <v>106</v>
      </c>
      <c r="F867" s="31" t="s">
        <v>168</v>
      </c>
      <c r="G867" s="31" t="s">
        <v>756</v>
      </c>
      <c r="H867" s="215" t="s">
        <v>529</v>
      </c>
      <c r="I867" s="31" t="s">
        <v>757</v>
      </c>
      <c r="J867" s="30" t="s">
        <v>531</v>
      </c>
      <c r="K867" s="30"/>
      <c r="L867" s="30"/>
      <c r="M867" s="30"/>
      <c r="N867" s="30"/>
      <c r="O867" s="13"/>
      <c r="P867" s="388"/>
      <c r="Q867" s="14"/>
      <c r="R867" s="31" t="s">
        <v>759</v>
      </c>
      <c r="S867" s="31" t="s">
        <v>809</v>
      </c>
      <c r="T867" s="31" t="s">
        <v>761</v>
      </c>
      <c r="U867" s="217"/>
      <c r="V867" s="217"/>
      <c r="W867" s="31"/>
      <c r="X867" s="31"/>
      <c r="Y867" s="31"/>
      <c r="Z867" s="13"/>
      <c r="AA867" s="388"/>
      <c r="AB867" s="14"/>
    </row>
    <row r="868" spans="1:28" ht="195">
      <c r="A868" s="30">
        <v>867</v>
      </c>
      <c r="B868" s="31" t="s">
        <v>494</v>
      </c>
      <c r="C868" s="31" t="s">
        <v>724</v>
      </c>
      <c r="D868" s="31" t="s">
        <v>755</v>
      </c>
      <c r="E868" s="31" t="s">
        <v>106</v>
      </c>
      <c r="F868" s="31" t="s">
        <v>168</v>
      </c>
      <c r="G868" s="31" t="s">
        <v>756</v>
      </c>
      <c r="H868" s="333" t="s">
        <v>529</v>
      </c>
      <c r="I868" s="31" t="s">
        <v>757</v>
      </c>
      <c r="J868" s="30" t="s">
        <v>531</v>
      </c>
      <c r="K868" s="30"/>
      <c r="L868" s="30"/>
      <c r="M868" s="30"/>
      <c r="N868" s="30"/>
      <c r="O868" s="72"/>
      <c r="P868" s="388"/>
      <c r="Q868" s="14"/>
      <c r="R868" s="31" t="s">
        <v>759</v>
      </c>
      <c r="S868" s="31" t="s">
        <v>811</v>
      </c>
      <c r="T868" s="31" t="s">
        <v>761</v>
      </c>
      <c r="U868" s="217">
        <v>0</v>
      </c>
      <c r="V868" s="217">
        <v>8</v>
      </c>
      <c r="W868" s="31"/>
      <c r="X868" s="85" t="s">
        <v>812</v>
      </c>
      <c r="Y868" s="85" t="s">
        <v>500</v>
      </c>
      <c r="Z868" s="72">
        <v>8</v>
      </c>
      <c r="AA868" s="384">
        <v>1</v>
      </c>
      <c r="AB868" s="14" t="s">
        <v>1486</v>
      </c>
    </row>
    <row r="869" spans="1:28" ht="195">
      <c r="A869" s="30">
        <v>868</v>
      </c>
      <c r="B869" s="85" t="s">
        <v>494</v>
      </c>
      <c r="C869" s="85" t="s">
        <v>724</v>
      </c>
      <c r="D869" s="85" t="s">
        <v>755</v>
      </c>
      <c r="E869" s="85" t="s">
        <v>106</v>
      </c>
      <c r="F869" s="31" t="s">
        <v>168</v>
      </c>
      <c r="G869" s="85" t="s">
        <v>756</v>
      </c>
      <c r="H869" s="215" t="s">
        <v>529</v>
      </c>
      <c r="I869" s="85" t="s">
        <v>757</v>
      </c>
      <c r="J869" s="144" t="s">
        <v>531</v>
      </c>
      <c r="K869" s="144"/>
      <c r="L869" s="30"/>
      <c r="M869" s="30"/>
      <c r="N869" s="30"/>
      <c r="O869" s="232"/>
      <c r="P869" s="388"/>
      <c r="Q869" s="233"/>
      <c r="R869" s="85" t="s">
        <v>759</v>
      </c>
      <c r="S869" s="31" t="s">
        <v>811</v>
      </c>
      <c r="T869" s="31" t="s">
        <v>761</v>
      </c>
      <c r="U869" s="234"/>
      <c r="V869" s="234"/>
      <c r="W869" s="85"/>
      <c r="X869" s="85"/>
      <c r="Y869" s="85"/>
      <c r="Z869" s="232"/>
      <c r="AA869" s="388"/>
      <c r="AB869" s="233"/>
    </row>
    <row r="870" spans="1:28" ht="195">
      <c r="A870" s="30">
        <v>869</v>
      </c>
      <c r="B870" s="31" t="s">
        <v>494</v>
      </c>
      <c r="C870" s="31" t="s">
        <v>724</v>
      </c>
      <c r="D870" s="31" t="s">
        <v>755</v>
      </c>
      <c r="E870" s="31" t="s">
        <v>106</v>
      </c>
      <c r="F870" s="31" t="s">
        <v>168</v>
      </c>
      <c r="G870" s="31" t="s">
        <v>756</v>
      </c>
      <c r="H870" s="333" t="s">
        <v>529</v>
      </c>
      <c r="I870" s="31" t="s">
        <v>757</v>
      </c>
      <c r="J870" s="30" t="s">
        <v>531</v>
      </c>
      <c r="K870" s="30"/>
      <c r="L870" s="30"/>
      <c r="M870" s="30"/>
      <c r="N870" s="30"/>
      <c r="O870" s="72"/>
      <c r="P870" s="388"/>
      <c r="Q870" s="14"/>
      <c r="R870" s="31" t="s">
        <v>759</v>
      </c>
      <c r="S870" s="31" t="s">
        <v>811</v>
      </c>
      <c r="T870" s="31"/>
      <c r="U870" s="217"/>
      <c r="V870" s="217"/>
      <c r="W870" s="31"/>
      <c r="X870" s="116"/>
      <c r="Y870" s="31"/>
      <c r="Z870" s="72"/>
      <c r="AA870" s="384"/>
      <c r="AB870" s="14"/>
    </row>
    <row r="871" spans="1:28" s="124" customFormat="1" ht="345">
      <c r="A871" s="30">
        <v>745</v>
      </c>
      <c r="B871" s="31" t="s">
        <v>494</v>
      </c>
      <c r="C871" s="31" t="s">
        <v>724</v>
      </c>
      <c r="D871" s="31" t="s">
        <v>725</v>
      </c>
      <c r="E871" s="31" t="s">
        <v>137</v>
      </c>
      <c r="F871" s="31" t="s">
        <v>168</v>
      </c>
      <c r="G871" s="31" t="s">
        <v>726</v>
      </c>
      <c r="H871" s="333" t="s">
        <v>529</v>
      </c>
      <c r="I871" s="31" t="s">
        <v>757</v>
      </c>
      <c r="J871" s="30" t="s">
        <v>531</v>
      </c>
      <c r="K871" s="216" t="s">
        <v>758</v>
      </c>
      <c r="L871" s="30">
        <v>3.0800000000000001E-2</v>
      </c>
      <c r="M871" s="30">
        <v>2.9600000000000001E-2</v>
      </c>
      <c r="N871" s="30">
        <v>2.7E-2</v>
      </c>
      <c r="O871" s="391"/>
      <c r="P871" s="392"/>
      <c r="Q871" s="14" t="s">
        <v>1494</v>
      </c>
      <c r="R871" s="31" t="s">
        <v>728</v>
      </c>
      <c r="S871" s="31" t="s">
        <v>813</v>
      </c>
      <c r="T871" s="31" t="s">
        <v>814</v>
      </c>
      <c r="U871" s="80">
        <v>13000</v>
      </c>
      <c r="V871" s="80">
        <f>+U871+17000</f>
        <v>30000</v>
      </c>
      <c r="W871" s="31" t="s">
        <v>815</v>
      </c>
      <c r="X871" s="31" t="s">
        <v>816</v>
      </c>
      <c r="Y871" s="30" t="s">
        <v>55</v>
      </c>
      <c r="Z871" s="72">
        <v>35187</v>
      </c>
      <c r="AA871" s="384">
        <v>1</v>
      </c>
      <c r="AB871" s="14" t="s">
        <v>1498</v>
      </c>
    </row>
    <row r="872" spans="1:28" s="124" customFormat="1" ht="252.75" customHeight="1">
      <c r="A872" s="30">
        <v>746</v>
      </c>
      <c r="B872" s="31" t="s">
        <v>494</v>
      </c>
      <c r="C872" s="31" t="s">
        <v>724</v>
      </c>
      <c r="D872" s="31" t="s">
        <v>725</v>
      </c>
      <c r="E872" s="31" t="s">
        <v>106</v>
      </c>
      <c r="F872" s="31" t="s">
        <v>168</v>
      </c>
      <c r="G872" s="31" t="s">
        <v>726</v>
      </c>
      <c r="H872" s="333" t="s">
        <v>529</v>
      </c>
      <c r="I872" s="31" t="s">
        <v>757</v>
      </c>
      <c r="J872" s="30" t="s">
        <v>531</v>
      </c>
      <c r="K872" s="30"/>
      <c r="L872" s="30"/>
      <c r="M872" s="30"/>
      <c r="N872" s="30"/>
      <c r="O872" s="72"/>
      <c r="P872" s="388"/>
      <c r="Q872" s="14"/>
      <c r="R872" s="31" t="s">
        <v>728</v>
      </c>
      <c r="S872" s="31" t="s">
        <v>817</v>
      </c>
      <c r="T872" s="31" t="s">
        <v>818</v>
      </c>
      <c r="U872" s="217">
        <v>8000</v>
      </c>
      <c r="V872" s="217">
        <f>+U872+24000</f>
        <v>32000</v>
      </c>
      <c r="W872" s="31" t="s">
        <v>819</v>
      </c>
      <c r="X872" s="31" t="s">
        <v>820</v>
      </c>
      <c r="Y872" s="30" t="s">
        <v>55</v>
      </c>
      <c r="Z872" s="72">
        <v>135153</v>
      </c>
      <c r="AA872" s="384">
        <v>1</v>
      </c>
      <c r="AB872" s="14" t="s">
        <v>1499</v>
      </c>
    </row>
    <row r="873" spans="1:28" s="124" customFormat="1" ht="159.75" customHeight="1">
      <c r="A873" s="30">
        <v>747</v>
      </c>
      <c r="B873" s="31" t="s">
        <v>494</v>
      </c>
      <c r="C873" s="31" t="s">
        <v>724</v>
      </c>
      <c r="D873" s="31" t="s">
        <v>725</v>
      </c>
      <c r="E873" s="31" t="s">
        <v>106</v>
      </c>
      <c r="F873" s="31" t="s">
        <v>168</v>
      </c>
      <c r="G873" s="31" t="s">
        <v>726</v>
      </c>
      <c r="H873" s="31" t="s">
        <v>664</v>
      </c>
      <c r="I873" s="31" t="s">
        <v>821</v>
      </c>
      <c r="J873" s="30" t="s">
        <v>531</v>
      </c>
      <c r="K873" s="216" t="s">
        <v>232</v>
      </c>
      <c r="L873" s="30">
        <v>0.5</v>
      </c>
      <c r="M873" s="30">
        <v>0</v>
      </c>
      <c r="N873" s="30">
        <v>12.5</v>
      </c>
      <c r="O873" s="219"/>
      <c r="P873" s="347"/>
      <c r="Q873" s="14" t="s">
        <v>1495</v>
      </c>
      <c r="R873" s="31" t="s">
        <v>728</v>
      </c>
      <c r="S873" s="31" t="s">
        <v>822</v>
      </c>
      <c r="T873" s="31"/>
      <c r="U873" s="217">
        <v>20</v>
      </c>
      <c r="V873" s="217">
        <v>30</v>
      </c>
      <c r="W873" s="31" t="s">
        <v>819</v>
      </c>
      <c r="X873" s="31"/>
      <c r="Y873" s="30" t="s">
        <v>55</v>
      </c>
      <c r="Z873" s="72">
        <v>30</v>
      </c>
      <c r="AA873" s="384">
        <v>1</v>
      </c>
      <c r="AB873" s="14" t="s">
        <v>1500</v>
      </c>
    </row>
    <row r="874" spans="1:28" s="124" customFormat="1" ht="86.25" customHeight="1">
      <c r="A874" s="30">
        <v>748</v>
      </c>
      <c r="B874" s="31" t="s">
        <v>494</v>
      </c>
      <c r="C874" s="31" t="s">
        <v>724</v>
      </c>
      <c r="D874" s="31" t="s">
        <v>725</v>
      </c>
      <c r="E874" s="31" t="s">
        <v>106</v>
      </c>
      <c r="F874" s="31" t="s">
        <v>168</v>
      </c>
      <c r="G874" s="31" t="s">
        <v>726</v>
      </c>
      <c r="H874" s="333" t="s">
        <v>529</v>
      </c>
      <c r="I874" s="31" t="s">
        <v>757</v>
      </c>
      <c r="J874" s="30" t="s">
        <v>531</v>
      </c>
      <c r="K874" s="30"/>
      <c r="L874" s="30"/>
      <c r="M874" s="30"/>
      <c r="N874" s="30"/>
      <c r="O874" s="72"/>
      <c r="P874" s="388"/>
      <c r="Q874" s="14"/>
      <c r="R874" s="31" t="s">
        <v>728</v>
      </c>
      <c r="S874" s="31" t="s">
        <v>823</v>
      </c>
      <c r="T874" s="31" t="s">
        <v>818</v>
      </c>
      <c r="U874" s="217">
        <v>42</v>
      </c>
      <c r="V874" s="217">
        <f>+U874+35</f>
        <v>77</v>
      </c>
      <c r="W874" s="31" t="s">
        <v>819</v>
      </c>
      <c r="X874" s="31" t="s">
        <v>820</v>
      </c>
      <c r="Y874" s="30" t="s">
        <v>55</v>
      </c>
      <c r="Z874" s="72">
        <v>77</v>
      </c>
      <c r="AA874" s="384">
        <v>1</v>
      </c>
      <c r="AB874" s="14" t="s">
        <v>1501</v>
      </c>
    </row>
    <row r="875" spans="1:28" s="124" customFormat="1" ht="90" customHeight="1">
      <c r="A875" s="30">
        <v>749</v>
      </c>
      <c r="B875" s="31" t="s">
        <v>494</v>
      </c>
      <c r="C875" s="31" t="s">
        <v>724</v>
      </c>
      <c r="D875" s="31" t="s">
        <v>725</v>
      </c>
      <c r="E875" s="31" t="s">
        <v>106</v>
      </c>
      <c r="F875" s="31" t="s">
        <v>168</v>
      </c>
      <c r="G875" s="31" t="s">
        <v>726</v>
      </c>
      <c r="H875" s="215" t="s">
        <v>529</v>
      </c>
      <c r="I875" s="31" t="s">
        <v>757</v>
      </c>
      <c r="J875" s="30" t="s">
        <v>531</v>
      </c>
      <c r="K875" s="30"/>
      <c r="L875" s="30"/>
      <c r="M875" s="30"/>
      <c r="N875" s="30"/>
      <c r="O875" s="14"/>
      <c r="P875" s="9"/>
      <c r="Q875" s="14"/>
      <c r="R875" s="31" t="s">
        <v>824</v>
      </c>
      <c r="S875" s="31" t="s">
        <v>825</v>
      </c>
      <c r="T875" s="31"/>
      <c r="U875" s="217"/>
      <c r="V875" s="217"/>
      <c r="W875" s="31"/>
      <c r="X875" s="31"/>
      <c r="Y875" s="30"/>
      <c r="Z875" s="14"/>
      <c r="AA875" s="9"/>
      <c r="AB875" s="14"/>
    </row>
    <row r="876" spans="1:28" s="124" customFormat="1" ht="90" customHeight="1">
      <c r="A876" s="30" t="s">
        <v>826</v>
      </c>
      <c r="B876" s="31" t="s">
        <v>494</v>
      </c>
      <c r="C876" s="31" t="s">
        <v>724</v>
      </c>
      <c r="D876" s="31" t="s">
        <v>725</v>
      </c>
      <c r="E876" s="31" t="s">
        <v>106</v>
      </c>
      <c r="F876" s="31" t="s">
        <v>168</v>
      </c>
      <c r="G876" s="31" t="s">
        <v>726</v>
      </c>
      <c r="H876" s="215" t="s">
        <v>529</v>
      </c>
      <c r="I876" s="31" t="s">
        <v>757</v>
      </c>
      <c r="J876" s="30" t="s">
        <v>531</v>
      </c>
      <c r="K876" s="30"/>
      <c r="L876" s="30"/>
      <c r="M876" s="30"/>
      <c r="N876" s="30"/>
      <c r="O876" s="14"/>
      <c r="P876" s="9"/>
      <c r="Q876" s="14"/>
      <c r="R876" s="31" t="s">
        <v>824</v>
      </c>
      <c r="S876" s="31" t="s">
        <v>825</v>
      </c>
      <c r="T876" s="31"/>
      <c r="U876" s="217"/>
      <c r="V876" s="217"/>
      <c r="W876" s="31"/>
      <c r="X876" s="31"/>
      <c r="Y876" s="30"/>
      <c r="Z876" s="14"/>
      <c r="AA876" s="9"/>
      <c r="AB876" s="14"/>
    </row>
    <row r="877" spans="1:28" s="124" customFormat="1" ht="90" customHeight="1">
      <c r="A877" s="30" t="s">
        <v>827</v>
      </c>
      <c r="B877" s="31" t="s">
        <v>494</v>
      </c>
      <c r="C877" s="31" t="s">
        <v>724</v>
      </c>
      <c r="D877" s="31" t="s">
        <v>725</v>
      </c>
      <c r="E877" s="31" t="s">
        <v>106</v>
      </c>
      <c r="F877" s="31" t="s">
        <v>168</v>
      </c>
      <c r="G877" s="31" t="s">
        <v>726</v>
      </c>
      <c r="H877" s="215" t="s">
        <v>529</v>
      </c>
      <c r="I877" s="31" t="s">
        <v>757</v>
      </c>
      <c r="J877" s="30" t="s">
        <v>531</v>
      </c>
      <c r="K877" s="30"/>
      <c r="L877" s="30"/>
      <c r="M877" s="30"/>
      <c r="N877" s="30"/>
      <c r="O877" s="14"/>
      <c r="P877" s="9"/>
      <c r="Q877" s="14"/>
      <c r="R877" s="31" t="s">
        <v>824</v>
      </c>
      <c r="S877" s="31" t="s">
        <v>825</v>
      </c>
      <c r="T877" s="31"/>
      <c r="U877" s="217"/>
      <c r="V877" s="217"/>
      <c r="W877" s="31"/>
      <c r="X877" s="31"/>
      <c r="Y877" s="30"/>
      <c r="Z877" s="14"/>
      <c r="AA877" s="9"/>
      <c r="AB877" s="14"/>
    </row>
    <row r="878" spans="1:28" s="124" customFormat="1" ht="90" customHeight="1">
      <c r="A878" s="30" t="s">
        <v>828</v>
      </c>
      <c r="B878" s="31" t="s">
        <v>494</v>
      </c>
      <c r="C878" s="31" t="s">
        <v>724</v>
      </c>
      <c r="D878" s="31" t="s">
        <v>725</v>
      </c>
      <c r="E878" s="31" t="s">
        <v>106</v>
      </c>
      <c r="F878" s="31" t="s">
        <v>168</v>
      </c>
      <c r="G878" s="31" t="s">
        <v>726</v>
      </c>
      <c r="H878" s="215" t="s">
        <v>529</v>
      </c>
      <c r="I878" s="31" t="s">
        <v>757</v>
      </c>
      <c r="J878" s="30" t="s">
        <v>531</v>
      </c>
      <c r="K878" s="30"/>
      <c r="L878" s="30"/>
      <c r="M878" s="30"/>
      <c r="N878" s="30"/>
      <c r="O878" s="14"/>
      <c r="P878" s="9"/>
      <c r="Q878" s="14"/>
      <c r="R878" s="31" t="s">
        <v>824</v>
      </c>
      <c r="S878" s="31" t="s">
        <v>825</v>
      </c>
      <c r="T878" s="31"/>
      <c r="U878" s="217"/>
      <c r="V878" s="217"/>
      <c r="W878" s="31"/>
      <c r="X878" s="31"/>
      <c r="Y878" s="30"/>
      <c r="Z878" s="14"/>
      <c r="AA878" s="9"/>
      <c r="AB878" s="14"/>
    </row>
    <row r="879" spans="1:28" s="124" customFormat="1" ht="90" customHeight="1">
      <c r="A879" s="30" t="s">
        <v>829</v>
      </c>
      <c r="B879" s="31" t="s">
        <v>494</v>
      </c>
      <c r="C879" s="31" t="s">
        <v>724</v>
      </c>
      <c r="D879" s="31" t="s">
        <v>725</v>
      </c>
      <c r="E879" s="31" t="s">
        <v>106</v>
      </c>
      <c r="F879" s="31" t="s">
        <v>168</v>
      </c>
      <c r="G879" s="31" t="s">
        <v>726</v>
      </c>
      <c r="H879" s="215" t="s">
        <v>529</v>
      </c>
      <c r="I879" s="31" t="s">
        <v>757</v>
      </c>
      <c r="J879" s="30" t="s">
        <v>531</v>
      </c>
      <c r="K879" s="30"/>
      <c r="L879" s="30"/>
      <c r="M879" s="30"/>
      <c r="N879" s="30"/>
      <c r="O879" s="14"/>
      <c r="P879" s="9"/>
      <c r="Q879" s="14"/>
      <c r="R879" s="31" t="s">
        <v>824</v>
      </c>
      <c r="S879" s="31" t="s">
        <v>825</v>
      </c>
      <c r="T879" s="31"/>
      <c r="U879" s="217"/>
      <c r="V879" s="217"/>
      <c r="W879" s="31"/>
      <c r="X879" s="31"/>
      <c r="Y879" s="30"/>
      <c r="Z879" s="14"/>
      <c r="AA879" s="9"/>
      <c r="AB879" s="14"/>
    </row>
    <row r="880" spans="1:28" s="124" customFormat="1" ht="90" customHeight="1">
      <c r="A880" s="30" t="s">
        <v>830</v>
      </c>
      <c r="B880" s="31" t="s">
        <v>494</v>
      </c>
      <c r="C880" s="31" t="s">
        <v>724</v>
      </c>
      <c r="D880" s="31" t="s">
        <v>725</v>
      </c>
      <c r="E880" s="31" t="s">
        <v>106</v>
      </c>
      <c r="F880" s="31" t="s">
        <v>168</v>
      </c>
      <c r="G880" s="31" t="s">
        <v>726</v>
      </c>
      <c r="H880" s="215" t="s">
        <v>529</v>
      </c>
      <c r="I880" s="31" t="s">
        <v>757</v>
      </c>
      <c r="J880" s="30" t="s">
        <v>531</v>
      </c>
      <c r="K880" s="30"/>
      <c r="L880" s="30"/>
      <c r="M880" s="30"/>
      <c r="N880" s="30"/>
      <c r="O880" s="14"/>
      <c r="P880" s="9"/>
      <c r="Q880" s="14"/>
      <c r="R880" s="31" t="s">
        <v>824</v>
      </c>
      <c r="S880" s="31" t="s">
        <v>825</v>
      </c>
      <c r="T880" s="31"/>
      <c r="U880" s="217"/>
      <c r="V880" s="217"/>
      <c r="W880" s="31"/>
      <c r="X880" s="31"/>
      <c r="Y880" s="30"/>
      <c r="Z880" s="14"/>
      <c r="AA880" s="9"/>
      <c r="AB880" s="14"/>
    </row>
    <row r="881" spans="1:64" s="124" customFormat="1" ht="90" customHeight="1">
      <c r="A881" s="30" t="s">
        <v>831</v>
      </c>
      <c r="B881" s="31" t="s">
        <v>494</v>
      </c>
      <c r="C881" s="31" t="s">
        <v>724</v>
      </c>
      <c r="D881" s="31" t="s">
        <v>725</v>
      </c>
      <c r="E881" s="31" t="s">
        <v>106</v>
      </c>
      <c r="F881" s="31" t="s">
        <v>168</v>
      </c>
      <c r="G881" s="31" t="s">
        <v>726</v>
      </c>
      <c r="H881" s="215" t="s">
        <v>529</v>
      </c>
      <c r="I881" s="31" t="s">
        <v>757</v>
      </c>
      <c r="J881" s="30" t="s">
        <v>531</v>
      </c>
      <c r="K881" s="30"/>
      <c r="L881" s="30"/>
      <c r="M881" s="30"/>
      <c r="N881" s="30"/>
      <c r="O881" s="14"/>
      <c r="P881" s="9"/>
      <c r="Q881" s="14"/>
      <c r="R881" s="31" t="s">
        <v>824</v>
      </c>
      <c r="S881" s="31" t="s">
        <v>825</v>
      </c>
      <c r="T881" s="31"/>
      <c r="U881" s="217"/>
      <c r="V881" s="217"/>
      <c r="W881" s="31"/>
      <c r="X881" s="31"/>
      <c r="Y881" s="30"/>
      <c r="Z881" s="14"/>
      <c r="AA881" s="9"/>
      <c r="AB881" s="14"/>
    </row>
    <row r="882" spans="1:64" s="124" customFormat="1" ht="86.25" customHeight="1">
      <c r="A882" s="30">
        <v>750</v>
      </c>
      <c r="B882" s="31" t="s">
        <v>494</v>
      </c>
      <c r="C882" s="31" t="s">
        <v>724</v>
      </c>
      <c r="D882" s="31" t="s">
        <v>725</v>
      </c>
      <c r="E882" s="31" t="s">
        <v>137</v>
      </c>
      <c r="F882" s="31" t="s">
        <v>168</v>
      </c>
      <c r="G882" s="31" t="s">
        <v>726</v>
      </c>
      <c r="H882" s="215" t="s">
        <v>529</v>
      </c>
      <c r="I882" s="31" t="s">
        <v>757</v>
      </c>
      <c r="J882" s="30" t="s">
        <v>531</v>
      </c>
      <c r="K882" s="30"/>
      <c r="L882" s="30"/>
      <c r="M882" s="30"/>
      <c r="N882" s="30"/>
      <c r="O882" s="14"/>
      <c r="P882" s="388"/>
      <c r="Q882" s="14"/>
      <c r="R882" s="31" t="s">
        <v>824</v>
      </c>
      <c r="S882" s="31" t="s">
        <v>832</v>
      </c>
      <c r="T882" s="31"/>
      <c r="U882" s="217"/>
      <c r="V882" s="217"/>
      <c r="W882" s="31"/>
      <c r="X882" s="31"/>
      <c r="Y882" s="30"/>
      <c r="Z882" s="14"/>
      <c r="AA882" s="388"/>
      <c r="AB882" s="14"/>
    </row>
    <row r="883" spans="1:64" s="124" customFormat="1" ht="86.25" customHeight="1">
      <c r="A883" s="30">
        <v>751</v>
      </c>
      <c r="B883" s="31" t="s">
        <v>494</v>
      </c>
      <c r="C883" s="31" t="s">
        <v>724</v>
      </c>
      <c r="D883" s="31" t="s">
        <v>725</v>
      </c>
      <c r="E883" s="31" t="s">
        <v>137</v>
      </c>
      <c r="F883" s="31" t="s">
        <v>168</v>
      </c>
      <c r="G883" s="31" t="s">
        <v>833</v>
      </c>
      <c r="H883" s="31" t="s">
        <v>664</v>
      </c>
      <c r="I883" s="31" t="s">
        <v>757</v>
      </c>
      <c r="J883" s="30" t="s">
        <v>531</v>
      </c>
      <c r="K883" s="30"/>
      <c r="L883" s="30"/>
      <c r="M883" s="30"/>
      <c r="N883" s="30"/>
      <c r="O883" s="14"/>
      <c r="P883" s="388"/>
      <c r="Q883" s="14"/>
      <c r="R883" s="31" t="s">
        <v>824</v>
      </c>
      <c r="S883" s="31" t="s">
        <v>813</v>
      </c>
      <c r="T883" s="31" t="s">
        <v>834</v>
      </c>
      <c r="U883" s="217"/>
      <c r="V883" s="217"/>
      <c r="W883" s="31"/>
      <c r="X883" s="31"/>
      <c r="Y883" s="30"/>
      <c r="Z883" s="14"/>
      <c r="AA883" s="388"/>
      <c r="AB883" s="14"/>
    </row>
    <row r="884" spans="1:64" s="237" customFormat="1" ht="263.25" customHeight="1">
      <c r="A884" s="30">
        <v>752</v>
      </c>
      <c r="B884" s="31" t="s">
        <v>494</v>
      </c>
      <c r="C884" s="31" t="s">
        <v>724</v>
      </c>
      <c r="D884" s="31" t="s">
        <v>725</v>
      </c>
      <c r="E884" s="31" t="s">
        <v>106</v>
      </c>
      <c r="F884" s="31" t="s">
        <v>168</v>
      </c>
      <c r="G884" s="31" t="s">
        <v>833</v>
      </c>
      <c r="H884" s="31" t="s">
        <v>664</v>
      </c>
      <c r="I884" s="31" t="s">
        <v>835</v>
      </c>
      <c r="J884" s="30" t="s">
        <v>531</v>
      </c>
      <c r="K884" s="216" t="s">
        <v>758</v>
      </c>
      <c r="L884" s="30">
        <v>4.2000000000000003E-2</v>
      </c>
      <c r="M884" s="30">
        <v>5.1999999999999998E-2</v>
      </c>
      <c r="N884" s="30">
        <v>4.8000000000000001E-2</v>
      </c>
      <c r="O884" s="236"/>
      <c r="P884" s="392"/>
      <c r="Q884" s="14" t="s">
        <v>1496</v>
      </c>
      <c r="R884" s="31" t="s">
        <v>728</v>
      </c>
      <c r="S884" s="31" t="s">
        <v>836</v>
      </c>
      <c r="T884" s="31" t="s">
        <v>818</v>
      </c>
      <c r="U884" s="217">
        <v>38500</v>
      </c>
      <c r="V884" s="217">
        <f>+U884+190000</f>
        <v>228500</v>
      </c>
      <c r="W884" s="31" t="s">
        <v>837</v>
      </c>
      <c r="X884" s="31" t="s">
        <v>838</v>
      </c>
      <c r="Y884" s="30" t="s">
        <v>55</v>
      </c>
      <c r="Z884" s="72">
        <v>51526</v>
      </c>
      <c r="AA884" s="384">
        <v>6.8557894736842109E-2</v>
      </c>
      <c r="AB884" s="14" t="s">
        <v>839</v>
      </c>
      <c r="AC884" s="222"/>
      <c r="AD884" s="222"/>
      <c r="AE884" s="222"/>
      <c r="AF884" s="222"/>
      <c r="AG884" s="222"/>
      <c r="AH884" s="222"/>
      <c r="AI884" s="222"/>
      <c r="AJ884" s="222"/>
      <c r="AK884" s="222"/>
      <c r="AL884" s="222"/>
      <c r="AM884" s="222"/>
      <c r="AN884" s="222"/>
      <c r="AO884" s="222"/>
      <c r="AP884" s="222"/>
      <c r="AQ884" s="222"/>
      <c r="AR884" s="222"/>
      <c r="AS884" s="222"/>
      <c r="AT884" s="222"/>
      <c r="AU884" s="222"/>
      <c r="AV884" s="222"/>
      <c r="AW884" s="222"/>
      <c r="AX884" s="222"/>
      <c r="AY884" s="222"/>
      <c r="AZ884" s="222"/>
      <c r="BA884" s="222"/>
      <c r="BB884" s="222"/>
      <c r="BC884" s="222"/>
      <c r="BD884" s="222"/>
      <c r="BE884" s="222"/>
      <c r="BF884" s="222"/>
      <c r="BG884" s="222"/>
      <c r="BH884" s="222"/>
      <c r="BI884" s="222"/>
      <c r="BJ884" s="222"/>
      <c r="BK884" s="222"/>
      <c r="BL884" s="222"/>
    </row>
    <row r="885" spans="1:64" s="237" customFormat="1" ht="177" customHeight="1">
      <c r="A885" s="30">
        <v>753</v>
      </c>
      <c r="B885" s="31" t="s">
        <v>494</v>
      </c>
      <c r="C885" s="31" t="s">
        <v>724</v>
      </c>
      <c r="D885" s="31" t="s">
        <v>725</v>
      </c>
      <c r="E885" s="31" t="s">
        <v>137</v>
      </c>
      <c r="F885" s="31" t="s">
        <v>168</v>
      </c>
      <c r="G885" s="31" t="s">
        <v>726</v>
      </c>
      <c r="H885" s="31" t="s">
        <v>664</v>
      </c>
      <c r="I885" s="31" t="s">
        <v>840</v>
      </c>
      <c r="J885" s="30" t="s">
        <v>531</v>
      </c>
      <c r="K885" s="216" t="s">
        <v>758</v>
      </c>
      <c r="L885" s="30" t="s">
        <v>841</v>
      </c>
      <c r="M885" s="30" t="s">
        <v>842</v>
      </c>
      <c r="N885" s="30">
        <v>8.4000000000000005E-2</v>
      </c>
      <c r="O885" s="72"/>
      <c r="P885" s="392"/>
      <c r="Q885" s="14" t="s">
        <v>1497</v>
      </c>
      <c r="R885" s="31" t="s">
        <v>824</v>
      </c>
      <c r="S885" s="238" t="s">
        <v>843</v>
      </c>
      <c r="T885" s="31" t="s">
        <v>814</v>
      </c>
      <c r="U885" s="71">
        <v>0</v>
      </c>
      <c r="V885" s="71">
        <v>1</v>
      </c>
      <c r="W885" s="31" t="s">
        <v>686</v>
      </c>
      <c r="X885" s="31" t="s">
        <v>844</v>
      </c>
      <c r="Y885" s="30" t="s">
        <v>55</v>
      </c>
      <c r="Z885" s="72">
        <v>1</v>
      </c>
      <c r="AA885" s="384">
        <v>1</v>
      </c>
      <c r="AB885" s="14" t="s">
        <v>1502</v>
      </c>
      <c r="AC885" s="222"/>
      <c r="AD885" s="222"/>
      <c r="AE885" s="222"/>
      <c r="AF885" s="222"/>
      <c r="AG885" s="222"/>
      <c r="AH885" s="222"/>
      <c r="AI885" s="222"/>
      <c r="AJ885" s="222"/>
      <c r="AK885" s="222"/>
      <c r="AL885" s="222"/>
      <c r="AM885" s="222"/>
      <c r="AN885" s="222"/>
      <c r="AO885" s="222"/>
      <c r="AP885" s="222"/>
      <c r="AQ885" s="222"/>
      <c r="AR885" s="222"/>
      <c r="AS885" s="222"/>
      <c r="AT885" s="222"/>
      <c r="AU885" s="222"/>
      <c r="AV885" s="222"/>
      <c r="AW885" s="222"/>
      <c r="AX885" s="222"/>
      <c r="AY885" s="222"/>
      <c r="AZ885" s="222"/>
      <c r="BA885" s="222"/>
      <c r="BB885" s="222"/>
      <c r="BC885" s="222"/>
      <c r="BD885" s="222"/>
      <c r="BE885" s="222"/>
      <c r="BF885" s="222"/>
      <c r="BG885" s="222"/>
      <c r="BH885" s="222"/>
      <c r="BI885" s="222"/>
      <c r="BJ885" s="222"/>
      <c r="BK885" s="222"/>
      <c r="BL885" s="222"/>
    </row>
    <row r="886" spans="1:64" s="124" customFormat="1" ht="86.25" customHeight="1">
      <c r="A886" s="30">
        <v>754</v>
      </c>
      <c r="B886" s="31" t="s">
        <v>494</v>
      </c>
      <c r="C886" s="31" t="s">
        <v>724</v>
      </c>
      <c r="D886" s="31" t="s">
        <v>725</v>
      </c>
      <c r="E886" s="31" t="s">
        <v>137</v>
      </c>
      <c r="F886" s="31" t="s">
        <v>168</v>
      </c>
      <c r="G886" s="31" t="s">
        <v>726</v>
      </c>
      <c r="H886" s="31" t="s">
        <v>664</v>
      </c>
      <c r="I886" s="31" t="s">
        <v>840</v>
      </c>
      <c r="J886" s="30" t="s">
        <v>531</v>
      </c>
      <c r="K886" s="30"/>
      <c r="L886" s="30"/>
      <c r="M886" s="30"/>
      <c r="N886" s="30"/>
      <c r="O886" s="9"/>
      <c r="P886" s="393"/>
      <c r="Q886" s="14"/>
      <c r="R886" s="31" t="s">
        <v>824</v>
      </c>
      <c r="S886" s="35" t="s">
        <v>843</v>
      </c>
      <c r="T886" s="31"/>
      <c r="U886" s="217"/>
      <c r="V886" s="217"/>
      <c r="W886" s="31"/>
      <c r="X886" s="31" t="s">
        <v>844</v>
      </c>
      <c r="Y886" s="30"/>
      <c r="Z886" s="9"/>
      <c r="AA886" s="393"/>
      <c r="AB886" s="14"/>
    </row>
    <row r="887" spans="1:64" s="124" customFormat="1" ht="57.75" customHeight="1">
      <c r="A887" s="30">
        <v>755</v>
      </c>
      <c r="B887" s="31" t="s">
        <v>494</v>
      </c>
      <c r="C887" s="31" t="s">
        <v>724</v>
      </c>
      <c r="D887" s="31" t="s">
        <v>725</v>
      </c>
      <c r="E887" s="31" t="s">
        <v>137</v>
      </c>
      <c r="F887" s="31" t="s">
        <v>168</v>
      </c>
      <c r="G887" s="31" t="s">
        <v>726</v>
      </c>
      <c r="H887" s="31" t="s">
        <v>664</v>
      </c>
      <c r="I887" s="31" t="s">
        <v>840</v>
      </c>
      <c r="J887" s="30" t="s">
        <v>531</v>
      </c>
      <c r="K887" s="30"/>
      <c r="L887" s="30"/>
      <c r="M887" s="30"/>
      <c r="N887" s="30"/>
      <c r="O887" s="9"/>
      <c r="P887" s="393"/>
      <c r="Q887" s="14"/>
      <c r="R887" s="31" t="s">
        <v>824</v>
      </c>
      <c r="S887" s="35" t="s">
        <v>843</v>
      </c>
      <c r="T887" s="31"/>
      <c r="U887" s="217"/>
      <c r="V887" s="217"/>
      <c r="W887" s="31"/>
      <c r="X887" s="31" t="s">
        <v>844</v>
      </c>
      <c r="Y887" s="30"/>
      <c r="Z887" s="9"/>
      <c r="AA887" s="393"/>
      <c r="AB887" s="14"/>
    </row>
    <row r="888" spans="1:64" s="124" customFormat="1" ht="86.25" customHeight="1">
      <c r="A888" s="30">
        <v>756</v>
      </c>
      <c r="B888" s="31" t="s">
        <v>494</v>
      </c>
      <c r="C888" s="31" t="s">
        <v>724</v>
      </c>
      <c r="D888" s="31" t="s">
        <v>725</v>
      </c>
      <c r="E888" s="31" t="s">
        <v>106</v>
      </c>
      <c r="F888" s="31" t="s">
        <v>168</v>
      </c>
      <c r="G888" s="31" t="s">
        <v>833</v>
      </c>
      <c r="H888" s="31" t="s">
        <v>664</v>
      </c>
      <c r="I888" s="31" t="s">
        <v>835</v>
      </c>
      <c r="J888" s="30" t="s">
        <v>531</v>
      </c>
      <c r="K888" s="30"/>
      <c r="L888" s="30"/>
      <c r="M888" s="30"/>
      <c r="N888" s="30"/>
      <c r="O888" s="13"/>
      <c r="P888" s="9"/>
      <c r="Q888" s="14"/>
      <c r="R888" s="31" t="s">
        <v>728</v>
      </c>
      <c r="S888" s="31" t="s">
        <v>836</v>
      </c>
      <c r="T888" s="31"/>
      <c r="U888" s="217"/>
      <c r="V888" s="217"/>
      <c r="W888" s="31" t="s">
        <v>837</v>
      </c>
      <c r="X888" s="31" t="s">
        <v>838</v>
      </c>
      <c r="Y888" s="30"/>
      <c r="Z888" s="13"/>
      <c r="AA888" s="9"/>
      <c r="AB888" s="14"/>
    </row>
    <row r="889" spans="1:64" s="124" customFormat="1" ht="86.25" customHeight="1">
      <c r="A889" s="30">
        <v>757</v>
      </c>
      <c r="B889" s="31" t="s">
        <v>494</v>
      </c>
      <c r="C889" s="31" t="s">
        <v>724</v>
      </c>
      <c r="D889" s="31" t="s">
        <v>725</v>
      </c>
      <c r="E889" s="31" t="s">
        <v>106</v>
      </c>
      <c r="F889" s="31" t="s">
        <v>168</v>
      </c>
      <c r="G889" s="31" t="s">
        <v>833</v>
      </c>
      <c r="H889" s="31" t="s">
        <v>664</v>
      </c>
      <c r="I889" s="31" t="s">
        <v>835</v>
      </c>
      <c r="J889" s="30" t="s">
        <v>531</v>
      </c>
      <c r="K889" s="30"/>
      <c r="L889" s="30"/>
      <c r="M889" s="30"/>
      <c r="N889" s="30"/>
      <c r="O889" s="13"/>
      <c r="P889" s="9"/>
      <c r="Q889" s="14"/>
      <c r="R889" s="31" t="s">
        <v>728</v>
      </c>
      <c r="S889" s="31" t="s">
        <v>836</v>
      </c>
      <c r="T889" s="31"/>
      <c r="U889" s="217"/>
      <c r="V889" s="217"/>
      <c r="W889" s="31" t="s">
        <v>837</v>
      </c>
      <c r="X889" s="31" t="s">
        <v>838</v>
      </c>
      <c r="Y889" s="30"/>
      <c r="Z889" s="13"/>
      <c r="AA889" s="9"/>
      <c r="AB889" s="14"/>
    </row>
    <row r="890" spans="1:64" s="124" customFormat="1" ht="86.25" customHeight="1">
      <c r="A890" s="30">
        <v>758</v>
      </c>
      <c r="B890" s="31" t="s">
        <v>494</v>
      </c>
      <c r="C890" s="31" t="s">
        <v>724</v>
      </c>
      <c r="D890" s="31" t="s">
        <v>725</v>
      </c>
      <c r="E890" s="31" t="s">
        <v>106</v>
      </c>
      <c r="F890" s="31" t="s">
        <v>168</v>
      </c>
      <c r="G890" s="31" t="s">
        <v>833</v>
      </c>
      <c r="H890" s="31" t="s">
        <v>664</v>
      </c>
      <c r="I890" s="31" t="s">
        <v>835</v>
      </c>
      <c r="J890" s="30" t="s">
        <v>531</v>
      </c>
      <c r="K890" s="30"/>
      <c r="L890" s="30"/>
      <c r="M890" s="30"/>
      <c r="N890" s="30"/>
      <c r="O890" s="13"/>
      <c r="P890" s="9"/>
      <c r="Q890" s="14"/>
      <c r="R890" s="31" t="s">
        <v>728</v>
      </c>
      <c r="S890" s="31" t="s">
        <v>836</v>
      </c>
      <c r="T890" s="31"/>
      <c r="U890" s="217"/>
      <c r="V890" s="217"/>
      <c r="W890" s="31" t="s">
        <v>837</v>
      </c>
      <c r="X890" s="31" t="s">
        <v>838</v>
      </c>
      <c r="Y890" s="30"/>
      <c r="Z890" s="13"/>
      <c r="AA890" s="9"/>
      <c r="AB890" s="14"/>
    </row>
    <row r="891" spans="1:64" s="237" customFormat="1" ht="147.75" customHeight="1">
      <c r="A891" s="30">
        <v>759</v>
      </c>
      <c r="B891" s="31" t="s">
        <v>494</v>
      </c>
      <c r="C891" s="31" t="s">
        <v>724</v>
      </c>
      <c r="D891" s="31" t="s">
        <v>725</v>
      </c>
      <c r="E891" s="31" t="s">
        <v>137</v>
      </c>
      <c r="F891" s="31" t="s">
        <v>168</v>
      </c>
      <c r="G891" s="31" t="s">
        <v>726</v>
      </c>
      <c r="H891" s="31" t="s">
        <v>664</v>
      </c>
      <c r="I891" s="31" t="s">
        <v>835</v>
      </c>
      <c r="J891" s="30" t="s">
        <v>531</v>
      </c>
      <c r="K891" s="30"/>
      <c r="L891" s="30"/>
      <c r="M891" s="30"/>
      <c r="N891" s="30"/>
      <c r="O891" s="72"/>
      <c r="P891" s="388"/>
      <c r="Q891" s="14"/>
      <c r="R891" s="31" t="s">
        <v>728</v>
      </c>
      <c r="S891" s="238" t="s">
        <v>845</v>
      </c>
      <c r="T891" s="31" t="s">
        <v>814</v>
      </c>
      <c r="U891" s="71">
        <v>0</v>
      </c>
      <c r="V891" s="71">
        <v>1</v>
      </c>
      <c r="W891" s="31" t="s">
        <v>846</v>
      </c>
      <c r="X891" s="31" t="s">
        <v>847</v>
      </c>
      <c r="Y891" s="30" t="s">
        <v>55</v>
      </c>
      <c r="Z891" s="72">
        <v>1</v>
      </c>
      <c r="AA891" s="384">
        <v>1</v>
      </c>
      <c r="AB891" s="14" t="s">
        <v>1503</v>
      </c>
      <c r="AC891" s="222"/>
      <c r="AD891" s="222"/>
      <c r="AE891" s="222"/>
      <c r="AF891" s="222"/>
      <c r="AG891" s="222"/>
      <c r="AH891" s="222"/>
      <c r="AI891" s="222"/>
      <c r="AJ891" s="222"/>
      <c r="AK891" s="222"/>
      <c r="AL891" s="222"/>
      <c r="AM891" s="222"/>
      <c r="AN891" s="222"/>
      <c r="AO891" s="222"/>
      <c r="AP891" s="222"/>
      <c r="AQ891" s="222"/>
      <c r="AR891" s="222"/>
      <c r="AS891" s="222"/>
      <c r="AT891" s="222"/>
      <c r="AU891" s="222"/>
      <c r="AV891" s="222"/>
      <c r="AW891" s="222"/>
      <c r="AX891" s="222"/>
      <c r="AY891" s="222"/>
      <c r="AZ891" s="222"/>
      <c r="BA891" s="222"/>
      <c r="BB891" s="222"/>
      <c r="BC891" s="222"/>
      <c r="BD891" s="222"/>
      <c r="BE891" s="222"/>
      <c r="BF891" s="222"/>
      <c r="BG891" s="222"/>
      <c r="BH891" s="222"/>
      <c r="BI891" s="222"/>
      <c r="BJ891" s="222"/>
      <c r="BK891" s="222"/>
      <c r="BL891" s="222"/>
    </row>
    <row r="892" spans="1:64" s="124" customFormat="1" ht="198.75" customHeight="1">
      <c r="A892" s="30">
        <v>760</v>
      </c>
      <c r="B892" s="31" t="s">
        <v>494</v>
      </c>
      <c r="C892" s="31" t="s">
        <v>724</v>
      </c>
      <c r="D892" s="31" t="s">
        <v>725</v>
      </c>
      <c r="E892" s="31" t="s">
        <v>137</v>
      </c>
      <c r="F892" s="31" t="s">
        <v>168</v>
      </c>
      <c r="G892" s="31" t="s">
        <v>726</v>
      </c>
      <c r="H892" s="333" t="s">
        <v>529</v>
      </c>
      <c r="I892" s="31" t="s">
        <v>757</v>
      </c>
      <c r="J892" s="30" t="s">
        <v>531</v>
      </c>
      <c r="K892" s="30"/>
      <c r="L892" s="30"/>
      <c r="M892" s="30"/>
      <c r="N892" s="30"/>
      <c r="O892" s="72"/>
      <c r="P892" s="388"/>
      <c r="Q892" s="14"/>
      <c r="R892" s="31" t="s">
        <v>728</v>
      </c>
      <c r="S892" s="238" t="s">
        <v>848</v>
      </c>
      <c r="T892" s="31" t="s">
        <v>849</v>
      </c>
      <c r="U892" s="217">
        <v>50</v>
      </c>
      <c r="V892" s="217">
        <v>95</v>
      </c>
      <c r="W892" s="31" t="s">
        <v>850</v>
      </c>
      <c r="X892" s="31" t="s">
        <v>851</v>
      </c>
      <c r="Y892" s="30" t="s">
        <v>55</v>
      </c>
      <c r="Z892" s="72">
        <v>98</v>
      </c>
      <c r="AA892" s="384">
        <v>1.0666666666666667</v>
      </c>
      <c r="AB892" s="14"/>
      <c r="AC892" s="222"/>
      <c r="AD892" s="222"/>
      <c r="AE892" s="222"/>
      <c r="AF892" s="222"/>
      <c r="AG892" s="222"/>
      <c r="AH892" s="222"/>
      <c r="AI892" s="222"/>
      <c r="AJ892" s="222"/>
      <c r="AK892" s="222"/>
      <c r="AL892" s="222"/>
      <c r="AM892" s="222"/>
      <c r="AN892" s="222"/>
      <c r="AO892" s="222"/>
      <c r="AP892" s="222"/>
      <c r="AQ892" s="222"/>
      <c r="AR892" s="222"/>
      <c r="AS892" s="222"/>
      <c r="AT892" s="222"/>
      <c r="AU892" s="222"/>
      <c r="AV892" s="222"/>
      <c r="AW892" s="222"/>
      <c r="AX892" s="222"/>
      <c r="AY892" s="222"/>
      <c r="AZ892" s="222"/>
      <c r="BA892" s="222"/>
      <c r="BB892" s="222"/>
      <c r="BC892" s="222"/>
      <c r="BD892" s="222"/>
      <c r="BE892" s="222"/>
      <c r="BF892" s="222"/>
      <c r="BG892" s="222"/>
      <c r="BH892" s="222"/>
      <c r="BI892" s="222"/>
      <c r="BJ892" s="222"/>
      <c r="BK892" s="222"/>
      <c r="BL892" s="222"/>
    </row>
    <row r="893" spans="1:64" s="124" customFormat="1" ht="86.25" customHeight="1">
      <c r="A893" s="30" t="s">
        <v>852</v>
      </c>
      <c r="B893" s="31" t="s">
        <v>494</v>
      </c>
      <c r="C893" s="31" t="s">
        <v>724</v>
      </c>
      <c r="D893" s="31" t="s">
        <v>725</v>
      </c>
      <c r="E893" s="31" t="s">
        <v>137</v>
      </c>
      <c r="F893" s="31" t="s">
        <v>168</v>
      </c>
      <c r="G893" s="31" t="s">
        <v>726</v>
      </c>
      <c r="H893" s="215" t="s">
        <v>529</v>
      </c>
      <c r="I893" s="31" t="s">
        <v>757</v>
      </c>
      <c r="J893" s="30" t="s">
        <v>531</v>
      </c>
      <c r="K893" s="30"/>
      <c r="L893" s="30"/>
      <c r="M893" s="30"/>
      <c r="N893" s="30"/>
      <c r="O893" s="9"/>
      <c r="P893" s="393"/>
      <c r="Q893" s="14"/>
      <c r="R893" s="31" t="s">
        <v>728</v>
      </c>
      <c r="S893" s="31" t="s">
        <v>848</v>
      </c>
      <c r="T893" s="31"/>
      <c r="U893" s="217"/>
      <c r="V893" s="217"/>
      <c r="W893" s="31"/>
      <c r="X893" s="31"/>
      <c r="Y893" s="30"/>
      <c r="Z893" s="9"/>
      <c r="AA893" s="393"/>
      <c r="AB893" s="14"/>
    </row>
    <row r="894" spans="1:64" s="124" customFormat="1" ht="86.25" customHeight="1">
      <c r="A894" s="30" t="s">
        <v>853</v>
      </c>
      <c r="B894" s="31" t="s">
        <v>494</v>
      </c>
      <c r="C894" s="31" t="s">
        <v>724</v>
      </c>
      <c r="D894" s="31" t="s">
        <v>725</v>
      </c>
      <c r="E894" s="31" t="s">
        <v>137</v>
      </c>
      <c r="F894" s="31" t="s">
        <v>168</v>
      </c>
      <c r="G894" s="31" t="s">
        <v>726</v>
      </c>
      <c r="H894" s="215" t="s">
        <v>529</v>
      </c>
      <c r="I894" s="31" t="s">
        <v>757</v>
      </c>
      <c r="J894" s="30" t="s">
        <v>531</v>
      </c>
      <c r="K894" s="30"/>
      <c r="L894" s="30"/>
      <c r="M894" s="30"/>
      <c r="N894" s="30"/>
      <c r="O894" s="9"/>
      <c r="P894" s="393"/>
      <c r="Q894" s="14"/>
      <c r="R894" s="31" t="s">
        <v>728</v>
      </c>
      <c r="S894" s="31" t="s">
        <v>848</v>
      </c>
      <c r="T894" s="31"/>
      <c r="U894" s="217"/>
      <c r="V894" s="217"/>
      <c r="W894" s="31"/>
      <c r="X894" s="31"/>
      <c r="Y894" s="30"/>
      <c r="Z894" s="9"/>
      <c r="AA894" s="393"/>
      <c r="AB894" s="14"/>
    </row>
    <row r="895" spans="1:64" s="124" customFormat="1" ht="86.25" customHeight="1">
      <c r="A895" s="30">
        <v>761</v>
      </c>
      <c r="B895" s="31" t="s">
        <v>494</v>
      </c>
      <c r="C895" s="31" t="s">
        <v>724</v>
      </c>
      <c r="D895" s="31" t="s">
        <v>725</v>
      </c>
      <c r="E895" s="31" t="s">
        <v>137</v>
      </c>
      <c r="F895" s="31" t="s">
        <v>168</v>
      </c>
      <c r="G895" s="31" t="s">
        <v>726</v>
      </c>
      <c r="H895" s="215" t="s">
        <v>529</v>
      </c>
      <c r="I895" s="31" t="s">
        <v>757</v>
      </c>
      <c r="J895" s="30" t="s">
        <v>531</v>
      </c>
      <c r="K895" s="30"/>
      <c r="L895" s="30"/>
      <c r="M895" s="30"/>
      <c r="N895" s="30"/>
      <c r="O895" s="14"/>
      <c r="P895" s="393"/>
      <c r="Q895" s="14"/>
      <c r="R895" s="31" t="s">
        <v>728</v>
      </c>
      <c r="S895" s="31" t="s">
        <v>848</v>
      </c>
      <c r="T895" s="31"/>
      <c r="U895" s="217"/>
      <c r="V895" s="217"/>
      <c r="W895" s="31"/>
      <c r="X895" s="31"/>
      <c r="Y895" s="30"/>
      <c r="Z895" s="14"/>
      <c r="AA895" s="393"/>
      <c r="AB895" s="14"/>
    </row>
    <row r="896" spans="1:64" s="124" customFormat="1" ht="86.25" customHeight="1">
      <c r="A896" s="30">
        <v>762</v>
      </c>
      <c r="B896" s="31" t="s">
        <v>494</v>
      </c>
      <c r="C896" s="31" t="s">
        <v>724</v>
      </c>
      <c r="D896" s="31" t="s">
        <v>725</v>
      </c>
      <c r="E896" s="31" t="s">
        <v>137</v>
      </c>
      <c r="F896" s="31" t="s">
        <v>168</v>
      </c>
      <c r="G896" s="31" t="s">
        <v>726</v>
      </c>
      <c r="H896" s="333" t="s">
        <v>529</v>
      </c>
      <c r="I896" s="31" t="s">
        <v>757</v>
      </c>
      <c r="J896" s="30" t="s">
        <v>531</v>
      </c>
      <c r="K896" s="30"/>
      <c r="L896" s="30"/>
      <c r="M896" s="30"/>
      <c r="N896" s="30"/>
      <c r="O896" s="72"/>
      <c r="P896" s="388"/>
      <c r="Q896" s="14"/>
      <c r="R896" s="31" t="s">
        <v>728</v>
      </c>
      <c r="S896" s="238" t="s">
        <v>854</v>
      </c>
      <c r="T896" s="31" t="s">
        <v>814</v>
      </c>
      <c r="U896" s="71">
        <v>0</v>
      </c>
      <c r="V896" s="71">
        <v>1</v>
      </c>
      <c r="W896" s="31" t="s">
        <v>850</v>
      </c>
      <c r="X896" s="31" t="s">
        <v>855</v>
      </c>
      <c r="Y896" s="30" t="s">
        <v>55</v>
      </c>
      <c r="Z896" s="72">
        <v>1</v>
      </c>
      <c r="AA896" s="384">
        <v>1</v>
      </c>
      <c r="AB896" s="14" t="s">
        <v>1504</v>
      </c>
      <c r="AC896" s="222"/>
      <c r="AD896" s="222"/>
      <c r="AE896" s="222"/>
      <c r="AF896" s="222"/>
      <c r="AG896" s="222"/>
      <c r="AH896" s="222"/>
      <c r="AI896" s="222"/>
      <c r="AJ896" s="222"/>
      <c r="AK896" s="222"/>
      <c r="AL896" s="222"/>
      <c r="AM896" s="222"/>
      <c r="AN896" s="222"/>
      <c r="AO896" s="222"/>
      <c r="AP896" s="222"/>
      <c r="AQ896" s="222"/>
      <c r="AR896" s="222"/>
      <c r="AS896" s="222"/>
      <c r="AT896" s="222"/>
      <c r="AU896" s="222"/>
      <c r="AV896" s="222"/>
      <c r="AW896" s="222"/>
      <c r="AX896" s="222"/>
      <c r="AY896" s="222"/>
      <c r="AZ896" s="222"/>
      <c r="BA896" s="222"/>
      <c r="BB896" s="222"/>
      <c r="BC896" s="222"/>
      <c r="BD896" s="222"/>
      <c r="BE896" s="222"/>
      <c r="BF896" s="222"/>
      <c r="BG896" s="222"/>
      <c r="BH896" s="222"/>
      <c r="BI896" s="222"/>
      <c r="BJ896" s="222"/>
      <c r="BK896" s="222"/>
      <c r="BL896" s="222"/>
    </row>
    <row r="897" spans="1:64" s="124" customFormat="1" ht="86.25" customHeight="1">
      <c r="A897" s="30">
        <v>763</v>
      </c>
      <c r="B897" s="31" t="s">
        <v>494</v>
      </c>
      <c r="C897" s="31" t="s">
        <v>724</v>
      </c>
      <c r="D897" s="31" t="s">
        <v>725</v>
      </c>
      <c r="E897" s="31" t="s">
        <v>137</v>
      </c>
      <c r="F897" s="31" t="s">
        <v>168</v>
      </c>
      <c r="G897" s="31" t="s">
        <v>726</v>
      </c>
      <c r="H897" s="215" t="s">
        <v>529</v>
      </c>
      <c r="I897" s="31" t="s">
        <v>757</v>
      </c>
      <c r="J897" s="30" t="s">
        <v>531</v>
      </c>
      <c r="K897" s="30"/>
      <c r="L897" s="30"/>
      <c r="M897" s="30"/>
      <c r="N897" s="30"/>
      <c r="O897" s="14"/>
      <c r="P897" s="393"/>
      <c r="Q897" s="14"/>
      <c r="R897" s="31" t="s">
        <v>728</v>
      </c>
      <c r="S897" s="35" t="s">
        <v>854</v>
      </c>
      <c r="T897" s="31"/>
      <c r="U897" s="217"/>
      <c r="V897" s="217"/>
      <c r="W897" s="31"/>
      <c r="X897" s="31"/>
      <c r="Y897" s="30"/>
      <c r="Z897" s="14"/>
      <c r="AA897" s="393"/>
      <c r="AB897" s="14"/>
    </row>
    <row r="898" spans="1:64" s="124" customFormat="1" ht="86.25" customHeight="1">
      <c r="A898" s="30">
        <v>764</v>
      </c>
      <c r="B898" s="31" t="s">
        <v>494</v>
      </c>
      <c r="C898" s="31" t="s">
        <v>724</v>
      </c>
      <c r="D898" s="31" t="s">
        <v>725</v>
      </c>
      <c r="E898" s="31" t="s">
        <v>106</v>
      </c>
      <c r="F898" s="31" t="s">
        <v>168</v>
      </c>
      <c r="G898" s="31" t="s">
        <v>726</v>
      </c>
      <c r="H898" s="31" t="s">
        <v>856</v>
      </c>
      <c r="I898" s="31" t="s">
        <v>757</v>
      </c>
      <c r="J898" s="30" t="s">
        <v>499</v>
      </c>
      <c r="K898" s="30"/>
      <c r="L898" s="30"/>
      <c r="M898" s="30"/>
      <c r="N898" s="30"/>
      <c r="O898" s="14"/>
      <c r="P898" s="9"/>
      <c r="Q898" s="14"/>
      <c r="R898" s="31" t="s">
        <v>728</v>
      </c>
      <c r="S898" s="31" t="s">
        <v>813</v>
      </c>
      <c r="T898" s="31"/>
      <c r="U898" s="217"/>
      <c r="V898" s="217"/>
      <c r="W898" s="31"/>
      <c r="X898" s="31"/>
      <c r="Y898" s="30"/>
      <c r="Z898" s="14"/>
      <c r="AA898" s="9"/>
      <c r="AB898" s="14"/>
    </row>
    <row r="899" spans="1:64" s="124" customFormat="1" ht="93.75" customHeight="1">
      <c r="A899" s="30">
        <v>765</v>
      </c>
      <c r="B899" s="31" t="s">
        <v>494</v>
      </c>
      <c r="C899" s="31" t="s">
        <v>724</v>
      </c>
      <c r="D899" s="31" t="s">
        <v>725</v>
      </c>
      <c r="E899" s="31" t="s">
        <v>106</v>
      </c>
      <c r="F899" s="31" t="s">
        <v>168</v>
      </c>
      <c r="G899" s="31" t="s">
        <v>726</v>
      </c>
      <c r="H899" s="31" t="s">
        <v>664</v>
      </c>
      <c r="I899" s="31" t="s">
        <v>857</v>
      </c>
      <c r="J899" s="30" t="s">
        <v>531</v>
      </c>
      <c r="K899" s="30"/>
      <c r="L899" s="30"/>
      <c r="M899" s="30"/>
      <c r="N899" s="30"/>
      <c r="O899" s="14"/>
      <c r="P899" s="9"/>
      <c r="Q899" s="14"/>
      <c r="R899" s="31" t="s">
        <v>824</v>
      </c>
      <c r="S899" s="31" t="s">
        <v>822</v>
      </c>
      <c r="T899" s="31"/>
      <c r="U899" s="217"/>
      <c r="V899" s="217"/>
      <c r="W899" s="31"/>
      <c r="X899" s="31"/>
      <c r="Y899" s="30"/>
      <c r="Z899" s="14"/>
      <c r="AA899" s="9"/>
      <c r="AB899" s="14"/>
    </row>
    <row r="900" spans="1:64" s="124" customFormat="1" ht="132.75" customHeight="1">
      <c r="A900" s="30">
        <v>766</v>
      </c>
      <c r="B900" s="31" t="s">
        <v>494</v>
      </c>
      <c r="C900" s="31" t="s">
        <v>724</v>
      </c>
      <c r="D900" s="31" t="s">
        <v>725</v>
      </c>
      <c r="E900" s="31" t="s">
        <v>137</v>
      </c>
      <c r="F900" s="31" t="s">
        <v>168</v>
      </c>
      <c r="G900" s="31" t="s">
        <v>726</v>
      </c>
      <c r="H900" s="333" t="s">
        <v>529</v>
      </c>
      <c r="I900" s="31" t="s">
        <v>757</v>
      </c>
      <c r="J900" s="30" t="s">
        <v>531</v>
      </c>
      <c r="K900" s="30"/>
      <c r="L900" s="30"/>
      <c r="M900" s="30"/>
      <c r="N900" s="30"/>
      <c r="O900" s="72"/>
      <c r="P900" s="388"/>
      <c r="Q900" s="14"/>
      <c r="R900" s="31" t="s">
        <v>728</v>
      </c>
      <c r="S900" s="238" t="s">
        <v>858</v>
      </c>
      <c r="T900" s="31" t="s">
        <v>818</v>
      </c>
      <c r="U900" s="217">
        <v>0</v>
      </c>
      <c r="V900" s="217">
        <v>96</v>
      </c>
      <c r="W900" s="31" t="s">
        <v>859</v>
      </c>
      <c r="X900" s="31" t="s">
        <v>261</v>
      </c>
      <c r="Y900" s="30" t="s">
        <v>55</v>
      </c>
      <c r="Z900" s="72">
        <v>89</v>
      </c>
      <c r="AA900" s="384">
        <v>0.92708333333333337</v>
      </c>
      <c r="AB900" s="14" t="s">
        <v>1505</v>
      </c>
      <c r="AC900" s="222"/>
      <c r="AD900" s="222"/>
      <c r="AE900" s="222"/>
      <c r="AF900" s="222"/>
      <c r="AG900" s="222"/>
      <c r="AH900" s="222"/>
      <c r="AI900" s="222"/>
      <c r="AJ900" s="222"/>
      <c r="AK900" s="222"/>
      <c r="AL900" s="222"/>
      <c r="AM900" s="222"/>
      <c r="AN900" s="222"/>
      <c r="AO900" s="222"/>
      <c r="AP900" s="222"/>
      <c r="AQ900" s="222"/>
      <c r="AR900" s="222"/>
      <c r="AS900" s="222"/>
      <c r="AT900" s="222"/>
      <c r="AU900" s="222"/>
      <c r="AV900" s="222"/>
      <c r="AW900" s="222"/>
      <c r="AX900" s="222"/>
      <c r="AY900" s="222"/>
      <c r="AZ900" s="222"/>
      <c r="BA900" s="222"/>
      <c r="BB900" s="222"/>
      <c r="BC900" s="222"/>
      <c r="BD900" s="222"/>
      <c r="BE900" s="222"/>
      <c r="BF900" s="222"/>
      <c r="BG900" s="222"/>
      <c r="BH900" s="222"/>
      <c r="BI900" s="222"/>
      <c r="BJ900" s="222"/>
      <c r="BK900" s="222"/>
      <c r="BL900" s="222"/>
    </row>
    <row r="901" spans="1:64" s="124" customFormat="1" ht="86.25" customHeight="1">
      <c r="A901" s="30">
        <v>767</v>
      </c>
      <c r="B901" s="31" t="s">
        <v>494</v>
      </c>
      <c r="C901" s="31" t="s">
        <v>724</v>
      </c>
      <c r="D901" s="31" t="s">
        <v>725</v>
      </c>
      <c r="E901" s="31" t="s">
        <v>137</v>
      </c>
      <c r="F901" s="31" t="s">
        <v>168</v>
      </c>
      <c r="G901" s="31" t="s">
        <v>726</v>
      </c>
      <c r="H901" s="215" t="s">
        <v>529</v>
      </c>
      <c r="I901" s="31" t="s">
        <v>757</v>
      </c>
      <c r="J901" s="30" t="s">
        <v>531</v>
      </c>
      <c r="K901" s="30"/>
      <c r="L901" s="30"/>
      <c r="M901" s="30"/>
      <c r="N901" s="30"/>
      <c r="O901" s="14"/>
      <c r="P901" s="393"/>
      <c r="Q901" s="14"/>
      <c r="R901" s="31" t="s">
        <v>728</v>
      </c>
      <c r="S901" s="31" t="s">
        <v>858</v>
      </c>
      <c r="T901" s="31"/>
      <c r="U901" s="217"/>
      <c r="V901" s="217"/>
      <c r="W901" s="31"/>
      <c r="X901" s="31"/>
      <c r="Y901" s="30"/>
      <c r="Z901" s="14"/>
      <c r="AA901" s="393"/>
      <c r="AB901" s="14"/>
    </row>
    <row r="902" spans="1:64" s="124" customFormat="1" ht="86.25" customHeight="1">
      <c r="A902" s="30">
        <v>768</v>
      </c>
      <c r="B902" s="31" t="s">
        <v>494</v>
      </c>
      <c r="C902" s="31" t="s">
        <v>724</v>
      </c>
      <c r="D902" s="31" t="s">
        <v>725</v>
      </c>
      <c r="E902" s="31" t="s">
        <v>137</v>
      </c>
      <c r="F902" s="31" t="s">
        <v>168</v>
      </c>
      <c r="G902" s="31" t="s">
        <v>726</v>
      </c>
      <c r="H902" s="215" t="s">
        <v>529</v>
      </c>
      <c r="I902" s="31" t="s">
        <v>757</v>
      </c>
      <c r="J902" s="30" t="s">
        <v>531</v>
      </c>
      <c r="K902" s="30"/>
      <c r="L902" s="30"/>
      <c r="M902" s="30"/>
      <c r="N902" s="30"/>
      <c r="O902" s="14"/>
      <c r="P902" s="393"/>
      <c r="Q902" s="14"/>
      <c r="R902" s="31" t="s">
        <v>728</v>
      </c>
      <c r="S902" s="31" t="s">
        <v>858</v>
      </c>
      <c r="T902" s="31"/>
      <c r="U902" s="217"/>
      <c r="V902" s="217"/>
      <c r="W902" s="31"/>
      <c r="X902" s="31"/>
      <c r="Y902" s="30"/>
      <c r="Z902" s="14"/>
      <c r="AA902" s="393"/>
      <c r="AB902" s="14"/>
    </row>
    <row r="903" spans="1:64" s="124" customFormat="1" ht="86.25" customHeight="1">
      <c r="A903" s="30" t="s">
        <v>860</v>
      </c>
      <c r="B903" s="31" t="s">
        <v>494</v>
      </c>
      <c r="C903" s="31" t="s">
        <v>724</v>
      </c>
      <c r="D903" s="31" t="s">
        <v>725</v>
      </c>
      <c r="E903" s="31" t="s">
        <v>137</v>
      </c>
      <c r="F903" s="31" t="s">
        <v>168</v>
      </c>
      <c r="G903" s="31" t="s">
        <v>726</v>
      </c>
      <c r="H903" s="215" t="s">
        <v>529</v>
      </c>
      <c r="I903" s="31" t="s">
        <v>757</v>
      </c>
      <c r="J903" s="30" t="s">
        <v>531</v>
      </c>
      <c r="K903" s="30"/>
      <c r="L903" s="30"/>
      <c r="M903" s="30"/>
      <c r="N903" s="30"/>
      <c r="O903" s="14"/>
      <c r="P903" s="393"/>
      <c r="Q903" s="14"/>
      <c r="R903" s="31" t="s">
        <v>728</v>
      </c>
      <c r="S903" s="31" t="s">
        <v>858</v>
      </c>
      <c r="T903" s="31"/>
      <c r="U903" s="217"/>
      <c r="V903" s="217"/>
      <c r="W903" s="31"/>
      <c r="X903" s="31"/>
      <c r="Y903" s="30"/>
      <c r="Z903" s="14"/>
      <c r="AA903" s="393"/>
      <c r="AB903" s="14"/>
    </row>
    <row r="904" spans="1:64" s="124" customFormat="1" ht="86.25" customHeight="1">
      <c r="A904" s="30" t="s">
        <v>861</v>
      </c>
      <c r="B904" s="31" t="s">
        <v>494</v>
      </c>
      <c r="C904" s="31" t="s">
        <v>724</v>
      </c>
      <c r="D904" s="31" t="s">
        <v>725</v>
      </c>
      <c r="E904" s="31" t="s">
        <v>137</v>
      </c>
      <c r="F904" s="31" t="s">
        <v>168</v>
      </c>
      <c r="G904" s="31" t="s">
        <v>726</v>
      </c>
      <c r="H904" s="215" t="s">
        <v>529</v>
      </c>
      <c r="I904" s="31" t="s">
        <v>757</v>
      </c>
      <c r="J904" s="30" t="s">
        <v>531</v>
      </c>
      <c r="K904" s="30"/>
      <c r="L904" s="30"/>
      <c r="M904" s="30"/>
      <c r="N904" s="30"/>
      <c r="O904" s="14"/>
      <c r="P904" s="393"/>
      <c r="Q904" s="14"/>
      <c r="R904" s="31" t="s">
        <v>728</v>
      </c>
      <c r="S904" s="31" t="s">
        <v>858</v>
      </c>
      <c r="T904" s="31"/>
      <c r="U904" s="217"/>
      <c r="V904" s="217"/>
      <c r="W904" s="31"/>
      <c r="X904" s="31"/>
      <c r="Y904" s="30"/>
      <c r="Z904" s="14"/>
      <c r="AA904" s="393"/>
      <c r="AB904" s="14"/>
    </row>
    <row r="905" spans="1:64" s="124" customFormat="1" ht="86.25" customHeight="1">
      <c r="A905" s="30" t="s">
        <v>862</v>
      </c>
      <c r="B905" s="31" t="s">
        <v>494</v>
      </c>
      <c r="C905" s="31" t="s">
        <v>724</v>
      </c>
      <c r="D905" s="31" t="s">
        <v>725</v>
      </c>
      <c r="E905" s="31" t="s">
        <v>137</v>
      </c>
      <c r="F905" s="31" t="s">
        <v>168</v>
      </c>
      <c r="G905" s="31" t="s">
        <v>726</v>
      </c>
      <c r="H905" s="215" t="s">
        <v>529</v>
      </c>
      <c r="I905" s="31" t="s">
        <v>757</v>
      </c>
      <c r="J905" s="30" t="s">
        <v>531</v>
      </c>
      <c r="K905" s="30"/>
      <c r="L905" s="30"/>
      <c r="M905" s="30"/>
      <c r="N905" s="30"/>
      <c r="O905" s="14"/>
      <c r="P905" s="393"/>
      <c r="Q905" s="14"/>
      <c r="R905" s="31" t="s">
        <v>728</v>
      </c>
      <c r="S905" s="31" t="s">
        <v>858</v>
      </c>
      <c r="T905" s="31"/>
      <c r="U905" s="217"/>
      <c r="V905" s="217"/>
      <c r="W905" s="31"/>
      <c r="X905" s="31"/>
      <c r="Y905" s="30"/>
      <c r="Z905" s="14"/>
      <c r="AA905" s="393"/>
      <c r="AB905" s="14"/>
    </row>
    <row r="906" spans="1:64" s="124" customFormat="1" ht="86.25" customHeight="1">
      <c r="A906" s="30" t="s">
        <v>863</v>
      </c>
      <c r="B906" s="31" t="s">
        <v>494</v>
      </c>
      <c r="C906" s="31" t="s">
        <v>724</v>
      </c>
      <c r="D906" s="31" t="s">
        <v>725</v>
      </c>
      <c r="E906" s="31" t="s">
        <v>137</v>
      </c>
      <c r="F906" s="31" t="s">
        <v>168</v>
      </c>
      <c r="G906" s="31" t="s">
        <v>726</v>
      </c>
      <c r="H906" s="215" t="s">
        <v>529</v>
      </c>
      <c r="I906" s="31" t="s">
        <v>757</v>
      </c>
      <c r="J906" s="30" t="s">
        <v>531</v>
      </c>
      <c r="K906" s="30"/>
      <c r="L906" s="30"/>
      <c r="M906" s="30"/>
      <c r="N906" s="30"/>
      <c r="O906" s="14"/>
      <c r="P906" s="393"/>
      <c r="Q906" s="14"/>
      <c r="R906" s="31" t="s">
        <v>728</v>
      </c>
      <c r="S906" s="31" t="s">
        <v>858</v>
      </c>
      <c r="T906" s="31"/>
      <c r="U906" s="217"/>
      <c r="V906" s="217"/>
      <c r="W906" s="31"/>
      <c r="X906" s="31"/>
      <c r="Y906" s="30"/>
      <c r="Z906" s="14"/>
      <c r="AA906" s="393"/>
      <c r="AB906" s="14"/>
    </row>
    <row r="907" spans="1:64" s="124" customFormat="1" ht="86.25" customHeight="1">
      <c r="A907" s="30" t="s">
        <v>864</v>
      </c>
      <c r="B907" s="31" t="s">
        <v>494</v>
      </c>
      <c r="C907" s="31" t="s">
        <v>724</v>
      </c>
      <c r="D907" s="31" t="s">
        <v>725</v>
      </c>
      <c r="E907" s="31" t="s">
        <v>137</v>
      </c>
      <c r="F907" s="31" t="s">
        <v>168</v>
      </c>
      <c r="G907" s="31" t="s">
        <v>726</v>
      </c>
      <c r="H907" s="215" t="s">
        <v>529</v>
      </c>
      <c r="I907" s="31" t="s">
        <v>757</v>
      </c>
      <c r="J907" s="30" t="s">
        <v>531</v>
      </c>
      <c r="K907" s="30"/>
      <c r="L907" s="30"/>
      <c r="M907" s="30"/>
      <c r="N907" s="30"/>
      <c r="O907" s="14"/>
      <c r="P907" s="393"/>
      <c r="Q907" s="14"/>
      <c r="R907" s="31" t="s">
        <v>728</v>
      </c>
      <c r="S907" s="31" t="s">
        <v>858</v>
      </c>
      <c r="T907" s="31"/>
      <c r="U907" s="217"/>
      <c r="V907" s="217"/>
      <c r="W907" s="31"/>
      <c r="X907" s="31"/>
      <c r="Y907" s="30"/>
      <c r="Z907" s="14"/>
      <c r="AA907" s="393"/>
      <c r="AB907" s="14"/>
    </row>
    <row r="908" spans="1:64" s="124" customFormat="1" ht="86.25" customHeight="1">
      <c r="A908" s="30" t="s">
        <v>865</v>
      </c>
      <c r="B908" s="31" t="s">
        <v>494</v>
      </c>
      <c r="C908" s="31" t="s">
        <v>724</v>
      </c>
      <c r="D908" s="31" t="s">
        <v>725</v>
      </c>
      <c r="E908" s="31" t="s">
        <v>137</v>
      </c>
      <c r="F908" s="31" t="s">
        <v>168</v>
      </c>
      <c r="G908" s="31" t="s">
        <v>726</v>
      </c>
      <c r="H908" s="215" t="s">
        <v>529</v>
      </c>
      <c r="I908" s="31" t="s">
        <v>757</v>
      </c>
      <c r="J908" s="30" t="s">
        <v>531</v>
      </c>
      <c r="K908" s="30"/>
      <c r="L908" s="30"/>
      <c r="M908" s="30"/>
      <c r="N908" s="30"/>
      <c r="O908" s="14"/>
      <c r="P908" s="393"/>
      <c r="Q908" s="14"/>
      <c r="R908" s="31" t="s">
        <v>728</v>
      </c>
      <c r="S908" s="31" t="s">
        <v>858</v>
      </c>
      <c r="T908" s="31"/>
      <c r="U908" s="217"/>
      <c r="V908" s="217"/>
      <c r="W908" s="31"/>
      <c r="X908" s="31"/>
      <c r="Y908" s="30"/>
      <c r="Z908" s="14"/>
      <c r="AA908" s="393"/>
      <c r="AB908" s="14"/>
    </row>
    <row r="909" spans="1:64" s="124" customFormat="1" ht="86.25" customHeight="1">
      <c r="A909" s="30" t="s">
        <v>866</v>
      </c>
      <c r="B909" s="31" t="s">
        <v>494</v>
      </c>
      <c r="C909" s="31" t="s">
        <v>724</v>
      </c>
      <c r="D909" s="31" t="s">
        <v>725</v>
      </c>
      <c r="E909" s="31" t="s">
        <v>137</v>
      </c>
      <c r="F909" s="31" t="s">
        <v>168</v>
      </c>
      <c r="G909" s="31" t="s">
        <v>726</v>
      </c>
      <c r="H909" s="215" t="s">
        <v>529</v>
      </c>
      <c r="I909" s="31" t="s">
        <v>757</v>
      </c>
      <c r="J909" s="30" t="s">
        <v>531</v>
      </c>
      <c r="K909" s="30"/>
      <c r="L909" s="30"/>
      <c r="M909" s="30"/>
      <c r="N909" s="30"/>
      <c r="O909" s="14"/>
      <c r="P909" s="393"/>
      <c r="Q909" s="14"/>
      <c r="R909" s="31" t="s">
        <v>728</v>
      </c>
      <c r="S909" s="31" t="s">
        <v>858</v>
      </c>
      <c r="T909" s="31"/>
      <c r="U909" s="217"/>
      <c r="V909" s="217"/>
      <c r="W909" s="31"/>
      <c r="X909" s="31"/>
      <c r="Y909" s="30"/>
      <c r="Z909" s="14"/>
      <c r="AA909" s="393"/>
      <c r="AB909" s="14"/>
    </row>
    <row r="910" spans="1:64" s="124" customFormat="1" ht="86.25" customHeight="1">
      <c r="A910" s="30">
        <v>769</v>
      </c>
      <c r="B910" s="31" t="s">
        <v>494</v>
      </c>
      <c r="C910" s="31" t="s">
        <v>724</v>
      </c>
      <c r="D910" s="31" t="s">
        <v>725</v>
      </c>
      <c r="E910" s="31" t="s">
        <v>137</v>
      </c>
      <c r="F910" s="31" t="s">
        <v>168</v>
      </c>
      <c r="G910" s="31" t="s">
        <v>726</v>
      </c>
      <c r="H910" s="215" t="s">
        <v>529</v>
      </c>
      <c r="I910" s="31" t="s">
        <v>757</v>
      </c>
      <c r="J910" s="30" t="s">
        <v>531</v>
      </c>
      <c r="K910" s="30"/>
      <c r="L910" s="30"/>
      <c r="M910" s="30"/>
      <c r="N910" s="30"/>
      <c r="O910" s="14"/>
      <c r="P910" s="393"/>
      <c r="Q910" s="14"/>
      <c r="R910" s="31" t="s">
        <v>728</v>
      </c>
      <c r="S910" s="31" t="s">
        <v>858</v>
      </c>
      <c r="T910" s="31"/>
      <c r="U910" s="217"/>
      <c r="V910" s="217"/>
      <c r="W910" s="31"/>
      <c r="X910" s="31"/>
      <c r="Y910" s="30"/>
      <c r="Z910" s="14"/>
      <c r="AA910" s="393"/>
      <c r="AB910" s="14"/>
    </row>
    <row r="911" spans="1:64" s="124" customFormat="1" ht="86.25" customHeight="1">
      <c r="A911" s="30">
        <v>770</v>
      </c>
      <c r="B911" s="31" t="s">
        <v>494</v>
      </c>
      <c r="C911" s="31" t="s">
        <v>724</v>
      </c>
      <c r="D911" s="31" t="s">
        <v>725</v>
      </c>
      <c r="E911" s="31" t="s">
        <v>137</v>
      </c>
      <c r="F911" s="31" t="s">
        <v>168</v>
      </c>
      <c r="G911" s="31" t="s">
        <v>726</v>
      </c>
      <c r="H911" s="215" t="s">
        <v>529</v>
      </c>
      <c r="I911" s="31" t="s">
        <v>757</v>
      </c>
      <c r="J911" s="30" t="s">
        <v>531</v>
      </c>
      <c r="K911" s="30"/>
      <c r="L911" s="30"/>
      <c r="M911" s="30"/>
      <c r="N911" s="30"/>
      <c r="O911" s="14"/>
      <c r="P911" s="393"/>
      <c r="Q911" s="14"/>
      <c r="R911" s="31" t="s">
        <v>728</v>
      </c>
      <c r="S911" s="31" t="s">
        <v>858</v>
      </c>
      <c r="T911" s="31"/>
      <c r="U911" s="217"/>
      <c r="V911" s="217"/>
      <c r="W911" s="31"/>
      <c r="X911" s="31"/>
      <c r="Y911" s="30"/>
      <c r="Z911" s="14"/>
      <c r="AA911" s="393"/>
      <c r="AB911" s="14"/>
    </row>
    <row r="912" spans="1:64" s="124" customFormat="1" ht="86.25" customHeight="1">
      <c r="A912" s="30">
        <v>771</v>
      </c>
      <c r="B912" s="31" t="s">
        <v>494</v>
      </c>
      <c r="C912" s="31" t="s">
        <v>724</v>
      </c>
      <c r="D912" s="31" t="s">
        <v>725</v>
      </c>
      <c r="E912" s="31" t="s">
        <v>137</v>
      </c>
      <c r="F912" s="31" t="s">
        <v>168</v>
      </c>
      <c r="G912" s="31" t="s">
        <v>726</v>
      </c>
      <c r="H912" s="215" t="s">
        <v>529</v>
      </c>
      <c r="I912" s="31" t="s">
        <v>757</v>
      </c>
      <c r="J912" s="30" t="s">
        <v>531</v>
      </c>
      <c r="K912" s="30"/>
      <c r="L912" s="30"/>
      <c r="M912" s="30"/>
      <c r="N912" s="30"/>
      <c r="O912" s="14"/>
      <c r="P912" s="393"/>
      <c r="Q912" s="14"/>
      <c r="R912" s="31" t="s">
        <v>728</v>
      </c>
      <c r="S912" s="31" t="s">
        <v>858</v>
      </c>
      <c r="T912" s="31"/>
      <c r="U912" s="217"/>
      <c r="V912" s="217"/>
      <c r="W912" s="31"/>
      <c r="X912" s="31"/>
      <c r="Y912" s="30"/>
      <c r="Z912" s="14"/>
      <c r="AA912" s="393"/>
      <c r="AB912" s="14"/>
    </row>
    <row r="913" spans="1:16219" s="124" customFormat="1" ht="86.25" customHeight="1">
      <c r="A913" s="30">
        <v>772</v>
      </c>
      <c r="B913" s="31" t="s">
        <v>494</v>
      </c>
      <c r="C913" s="31" t="s">
        <v>724</v>
      </c>
      <c r="D913" s="31" t="s">
        <v>725</v>
      </c>
      <c r="E913" s="31" t="s">
        <v>137</v>
      </c>
      <c r="F913" s="31" t="s">
        <v>168</v>
      </c>
      <c r="G913" s="31" t="s">
        <v>726</v>
      </c>
      <c r="H913" s="215" t="s">
        <v>529</v>
      </c>
      <c r="I913" s="31" t="s">
        <v>757</v>
      </c>
      <c r="J913" s="30" t="s">
        <v>531</v>
      </c>
      <c r="K913" s="30"/>
      <c r="L913" s="30"/>
      <c r="M913" s="30"/>
      <c r="N913" s="30"/>
      <c r="O913" s="14"/>
      <c r="P913" s="393"/>
      <c r="Q913" s="14"/>
      <c r="R913" s="31" t="s">
        <v>728</v>
      </c>
      <c r="S913" s="31" t="s">
        <v>858</v>
      </c>
      <c r="T913" s="31"/>
      <c r="U913" s="217"/>
      <c r="V913" s="217"/>
      <c r="W913" s="31"/>
      <c r="X913" s="31"/>
      <c r="Y913" s="30"/>
      <c r="Z913" s="14"/>
      <c r="AA913" s="393"/>
      <c r="AB913" s="14"/>
    </row>
    <row r="914" spans="1:16219" s="124" customFormat="1" ht="86.25" customHeight="1">
      <c r="A914" s="30" t="s">
        <v>867</v>
      </c>
      <c r="B914" s="31" t="s">
        <v>494</v>
      </c>
      <c r="C914" s="31" t="s">
        <v>724</v>
      </c>
      <c r="D914" s="31" t="s">
        <v>725</v>
      </c>
      <c r="E914" s="31" t="s">
        <v>137</v>
      </c>
      <c r="F914" s="31" t="s">
        <v>168</v>
      </c>
      <c r="G914" s="31" t="s">
        <v>726</v>
      </c>
      <c r="H914" s="215" t="s">
        <v>529</v>
      </c>
      <c r="I914" s="31" t="s">
        <v>757</v>
      </c>
      <c r="J914" s="30" t="s">
        <v>531</v>
      </c>
      <c r="K914" s="30"/>
      <c r="L914" s="30"/>
      <c r="M914" s="30"/>
      <c r="N914" s="30"/>
      <c r="O914" s="14"/>
      <c r="P914" s="393"/>
      <c r="Q914" s="14"/>
      <c r="R914" s="31" t="s">
        <v>728</v>
      </c>
      <c r="S914" s="31" t="s">
        <v>858</v>
      </c>
      <c r="T914" s="31"/>
      <c r="U914" s="217"/>
      <c r="V914" s="217"/>
      <c r="W914" s="31"/>
      <c r="X914" s="31"/>
      <c r="Y914" s="30"/>
      <c r="Z914" s="14"/>
      <c r="AA914" s="393"/>
      <c r="AB914" s="14"/>
    </row>
    <row r="915" spans="1:16219" s="124" customFormat="1" ht="86.25" customHeight="1">
      <c r="A915" s="30">
        <v>773</v>
      </c>
      <c r="B915" s="31" t="s">
        <v>494</v>
      </c>
      <c r="C915" s="31" t="s">
        <v>724</v>
      </c>
      <c r="D915" s="31" t="s">
        <v>725</v>
      </c>
      <c r="E915" s="31" t="s">
        <v>137</v>
      </c>
      <c r="F915" s="31" t="s">
        <v>168</v>
      </c>
      <c r="G915" s="31" t="s">
        <v>726</v>
      </c>
      <c r="H915" s="215" t="s">
        <v>529</v>
      </c>
      <c r="I915" s="31" t="s">
        <v>757</v>
      </c>
      <c r="J915" s="30" t="s">
        <v>531</v>
      </c>
      <c r="K915" s="30"/>
      <c r="L915" s="30"/>
      <c r="M915" s="30"/>
      <c r="N915" s="30"/>
      <c r="O915" s="14"/>
      <c r="P915" s="393"/>
      <c r="Q915" s="14"/>
      <c r="R915" s="31" t="s">
        <v>728</v>
      </c>
      <c r="S915" s="31" t="s">
        <v>858</v>
      </c>
      <c r="T915" s="31"/>
      <c r="U915" s="217"/>
      <c r="V915" s="217"/>
      <c r="W915" s="31"/>
      <c r="X915" s="31"/>
      <c r="Y915" s="30"/>
      <c r="Z915" s="14"/>
      <c r="AA915" s="393"/>
      <c r="AB915" s="14"/>
    </row>
    <row r="916" spans="1:16219" s="124" customFormat="1" ht="86.25" customHeight="1">
      <c r="A916" s="30">
        <v>774</v>
      </c>
      <c r="B916" s="31" t="s">
        <v>494</v>
      </c>
      <c r="C916" s="31" t="s">
        <v>724</v>
      </c>
      <c r="D916" s="31" t="s">
        <v>725</v>
      </c>
      <c r="E916" s="31" t="s">
        <v>137</v>
      </c>
      <c r="F916" s="31" t="s">
        <v>168</v>
      </c>
      <c r="G916" s="31" t="s">
        <v>726</v>
      </c>
      <c r="H916" s="215" t="s">
        <v>529</v>
      </c>
      <c r="I916" s="31" t="s">
        <v>757</v>
      </c>
      <c r="J916" s="30" t="s">
        <v>531</v>
      </c>
      <c r="K916" s="30"/>
      <c r="L916" s="30"/>
      <c r="M916" s="30"/>
      <c r="N916" s="30"/>
      <c r="O916" s="14"/>
      <c r="P916" s="393"/>
      <c r="Q916" s="14"/>
      <c r="R916" s="31" t="s">
        <v>728</v>
      </c>
      <c r="S916" s="31" t="s">
        <v>858</v>
      </c>
      <c r="T916" s="31"/>
      <c r="U916" s="217"/>
      <c r="V916" s="217"/>
      <c r="W916" s="31"/>
      <c r="X916" s="31"/>
      <c r="Y916" s="30"/>
      <c r="Z916" s="14"/>
      <c r="AA916" s="393"/>
      <c r="AB916" s="14"/>
    </row>
    <row r="917" spans="1:16219" s="124" customFormat="1" ht="86.25" customHeight="1">
      <c r="A917" s="30">
        <v>775</v>
      </c>
      <c r="B917" s="31" t="s">
        <v>494</v>
      </c>
      <c r="C917" s="31" t="s">
        <v>724</v>
      </c>
      <c r="D917" s="31" t="s">
        <v>725</v>
      </c>
      <c r="E917" s="31" t="s">
        <v>137</v>
      </c>
      <c r="F917" s="31" t="s">
        <v>168</v>
      </c>
      <c r="G917" s="31" t="s">
        <v>726</v>
      </c>
      <c r="H917" s="215" t="s">
        <v>529</v>
      </c>
      <c r="I917" s="31" t="s">
        <v>757</v>
      </c>
      <c r="J917" s="30" t="s">
        <v>531</v>
      </c>
      <c r="K917" s="30"/>
      <c r="L917" s="30"/>
      <c r="M917" s="30"/>
      <c r="N917" s="30"/>
      <c r="O917" s="14"/>
      <c r="P917" s="393"/>
      <c r="Q917" s="14"/>
      <c r="R917" s="31" t="s">
        <v>728</v>
      </c>
      <c r="S917" s="31" t="s">
        <v>858</v>
      </c>
      <c r="T917" s="31"/>
      <c r="U917" s="217"/>
      <c r="V917" s="217"/>
      <c r="W917" s="31"/>
      <c r="X917" s="31"/>
      <c r="Y917" s="30"/>
      <c r="Z917" s="14"/>
      <c r="AA917" s="393"/>
      <c r="AB917" s="14"/>
    </row>
    <row r="918" spans="1:16219" s="124" customFormat="1" ht="86.25" customHeight="1">
      <c r="A918" s="30">
        <v>776</v>
      </c>
      <c r="B918" s="31" t="s">
        <v>494</v>
      </c>
      <c r="C918" s="31" t="s">
        <v>724</v>
      </c>
      <c r="D918" s="31" t="s">
        <v>725</v>
      </c>
      <c r="E918" s="31" t="s">
        <v>137</v>
      </c>
      <c r="F918" s="31" t="s">
        <v>168</v>
      </c>
      <c r="G918" s="31" t="s">
        <v>726</v>
      </c>
      <c r="H918" s="215" t="s">
        <v>529</v>
      </c>
      <c r="I918" s="31" t="s">
        <v>757</v>
      </c>
      <c r="J918" s="30" t="s">
        <v>531</v>
      </c>
      <c r="K918" s="30"/>
      <c r="L918" s="30"/>
      <c r="M918" s="30"/>
      <c r="N918" s="30"/>
      <c r="O918" s="14"/>
      <c r="P918" s="393"/>
      <c r="Q918" s="14"/>
      <c r="R918" s="31" t="s">
        <v>728</v>
      </c>
      <c r="S918" s="31" t="s">
        <v>858</v>
      </c>
      <c r="T918" s="31"/>
      <c r="U918" s="217"/>
      <c r="V918" s="217"/>
      <c r="W918" s="31"/>
      <c r="X918" s="31"/>
      <c r="Y918" s="30"/>
      <c r="Z918" s="14"/>
      <c r="AA918" s="393"/>
      <c r="AB918" s="14"/>
    </row>
    <row r="919" spans="1:16219" s="124" customFormat="1" ht="86.25" customHeight="1">
      <c r="A919" s="30">
        <v>777</v>
      </c>
      <c r="B919" s="31" t="s">
        <v>494</v>
      </c>
      <c r="C919" s="31" t="s">
        <v>724</v>
      </c>
      <c r="D919" s="31" t="s">
        <v>725</v>
      </c>
      <c r="E919" s="31" t="s">
        <v>137</v>
      </c>
      <c r="F919" s="31" t="s">
        <v>168</v>
      </c>
      <c r="G919" s="31" t="s">
        <v>726</v>
      </c>
      <c r="H919" s="215" t="s">
        <v>529</v>
      </c>
      <c r="I919" s="31" t="s">
        <v>757</v>
      </c>
      <c r="J919" s="30" t="s">
        <v>531</v>
      </c>
      <c r="K919" s="30"/>
      <c r="L919" s="30"/>
      <c r="M919" s="30"/>
      <c r="N919" s="30"/>
      <c r="O919" s="14"/>
      <c r="P919" s="393"/>
      <c r="Q919" s="14"/>
      <c r="R919" s="31" t="s">
        <v>728</v>
      </c>
      <c r="S919" s="31" t="s">
        <v>858</v>
      </c>
      <c r="T919" s="31"/>
      <c r="U919" s="217"/>
      <c r="V919" s="217"/>
      <c r="W919" s="31"/>
      <c r="X919" s="31"/>
      <c r="Y919" s="30"/>
      <c r="Z919" s="14"/>
      <c r="AA919" s="393"/>
      <c r="AB919" s="14"/>
    </row>
    <row r="920" spans="1:16219" s="124" customFormat="1" ht="86.25" customHeight="1">
      <c r="A920" s="30">
        <v>778</v>
      </c>
      <c r="B920" s="31" t="s">
        <v>494</v>
      </c>
      <c r="C920" s="31" t="s">
        <v>724</v>
      </c>
      <c r="D920" s="31" t="s">
        <v>725</v>
      </c>
      <c r="E920" s="31" t="s">
        <v>137</v>
      </c>
      <c r="F920" s="31" t="s">
        <v>168</v>
      </c>
      <c r="G920" s="31" t="s">
        <v>726</v>
      </c>
      <c r="H920" s="215" t="s">
        <v>529</v>
      </c>
      <c r="I920" s="31" t="s">
        <v>757</v>
      </c>
      <c r="J920" s="30" t="s">
        <v>531</v>
      </c>
      <c r="K920" s="30"/>
      <c r="L920" s="30"/>
      <c r="M920" s="30"/>
      <c r="N920" s="30"/>
      <c r="O920" s="14"/>
      <c r="P920" s="393"/>
      <c r="Q920" s="14"/>
      <c r="R920" s="31" t="s">
        <v>728</v>
      </c>
      <c r="S920" s="31" t="s">
        <v>858</v>
      </c>
      <c r="T920" s="31"/>
      <c r="U920" s="217"/>
      <c r="V920" s="217"/>
      <c r="W920" s="31"/>
      <c r="X920" s="31"/>
      <c r="Y920" s="30"/>
      <c r="Z920" s="14"/>
      <c r="AA920" s="393"/>
      <c r="AB920" s="14"/>
    </row>
    <row r="921" spans="1:16219" s="124" customFormat="1" ht="86.25" customHeight="1">
      <c r="A921" s="30">
        <v>779</v>
      </c>
      <c r="B921" s="31" t="s">
        <v>494</v>
      </c>
      <c r="C921" s="31" t="s">
        <v>724</v>
      </c>
      <c r="D921" s="31" t="s">
        <v>725</v>
      </c>
      <c r="E921" s="31" t="s">
        <v>137</v>
      </c>
      <c r="F921" s="31" t="s">
        <v>168</v>
      </c>
      <c r="G921" s="31" t="s">
        <v>726</v>
      </c>
      <c r="H921" s="215" t="s">
        <v>529</v>
      </c>
      <c r="I921" s="31" t="s">
        <v>757</v>
      </c>
      <c r="J921" s="30" t="s">
        <v>531</v>
      </c>
      <c r="K921" s="30"/>
      <c r="L921" s="30"/>
      <c r="M921" s="30"/>
      <c r="N921" s="30"/>
      <c r="O921" s="14"/>
      <c r="P921" s="393"/>
      <c r="Q921" s="14"/>
      <c r="R921" s="31" t="s">
        <v>728</v>
      </c>
      <c r="S921" s="31" t="s">
        <v>858</v>
      </c>
      <c r="T921" s="31"/>
      <c r="U921" s="217"/>
      <c r="V921" s="217"/>
      <c r="W921" s="31"/>
      <c r="X921" s="31"/>
      <c r="Y921" s="30"/>
      <c r="Z921" s="14"/>
      <c r="AA921" s="393"/>
      <c r="AB921" s="14"/>
    </row>
    <row r="922" spans="1:16219" s="124" customFormat="1" ht="86.25" customHeight="1">
      <c r="A922" s="30">
        <v>780</v>
      </c>
      <c r="B922" s="31" t="s">
        <v>494</v>
      </c>
      <c r="C922" s="31" t="s">
        <v>724</v>
      </c>
      <c r="D922" s="31" t="s">
        <v>725</v>
      </c>
      <c r="E922" s="31" t="s">
        <v>137</v>
      </c>
      <c r="F922" s="31" t="s">
        <v>168</v>
      </c>
      <c r="G922" s="31" t="s">
        <v>726</v>
      </c>
      <c r="H922" s="215" t="s">
        <v>529</v>
      </c>
      <c r="I922" s="31" t="s">
        <v>757</v>
      </c>
      <c r="J922" s="30" t="s">
        <v>531</v>
      </c>
      <c r="K922" s="30"/>
      <c r="L922" s="30"/>
      <c r="M922" s="30"/>
      <c r="N922" s="30"/>
      <c r="O922" s="14"/>
      <c r="P922" s="393"/>
      <c r="Q922" s="14"/>
      <c r="R922" s="31" t="s">
        <v>728</v>
      </c>
      <c r="S922" s="31" t="s">
        <v>858</v>
      </c>
      <c r="T922" s="31"/>
      <c r="U922" s="217"/>
      <c r="V922" s="217"/>
      <c r="W922" s="31"/>
      <c r="X922" s="31"/>
      <c r="Y922" s="30"/>
      <c r="Z922" s="14"/>
      <c r="AA922" s="393"/>
      <c r="AB922" s="14"/>
    </row>
    <row r="923" spans="1:16219" s="124" customFormat="1" ht="86.25" customHeight="1">
      <c r="A923" s="30">
        <v>781</v>
      </c>
      <c r="B923" s="31" t="s">
        <v>494</v>
      </c>
      <c r="C923" s="31" t="s">
        <v>724</v>
      </c>
      <c r="D923" s="31" t="s">
        <v>725</v>
      </c>
      <c r="E923" s="31" t="s">
        <v>137</v>
      </c>
      <c r="F923" s="31" t="s">
        <v>168</v>
      </c>
      <c r="G923" s="31" t="s">
        <v>726</v>
      </c>
      <c r="H923" s="215" t="s">
        <v>529</v>
      </c>
      <c r="I923" s="31" t="s">
        <v>757</v>
      </c>
      <c r="J923" s="30" t="s">
        <v>531</v>
      </c>
      <c r="K923" s="30"/>
      <c r="L923" s="30"/>
      <c r="M923" s="30"/>
      <c r="N923" s="30"/>
      <c r="O923" s="14"/>
      <c r="P923" s="393"/>
      <c r="Q923" s="14"/>
      <c r="R923" s="31" t="s">
        <v>728</v>
      </c>
      <c r="S923" s="31" t="s">
        <v>858</v>
      </c>
      <c r="T923" s="31"/>
      <c r="U923" s="217"/>
      <c r="V923" s="217"/>
      <c r="W923" s="31"/>
      <c r="X923" s="31"/>
      <c r="Y923" s="30"/>
      <c r="Z923" s="14"/>
      <c r="AA923" s="393"/>
      <c r="AB923" s="14"/>
    </row>
    <row r="924" spans="1:16219" s="124" customFormat="1" ht="86.25" customHeight="1">
      <c r="A924" s="30">
        <v>782</v>
      </c>
      <c r="B924" s="31" t="s">
        <v>494</v>
      </c>
      <c r="C924" s="31" t="s">
        <v>724</v>
      </c>
      <c r="D924" s="31" t="s">
        <v>725</v>
      </c>
      <c r="E924" s="31" t="s">
        <v>137</v>
      </c>
      <c r="F924" s="31" t="s">
        <v>168</v>
      </c>
      <c r="G924" s="31" t="s">
        <v>726</v>
      </c>
      <c r="H924" s="215" t="s">
        <v>529</v>
      </c>
      <c r="I924" s="31" t="s">
        <v>757</v>
      </c>
      <c r="J924" s="30" t="s">
        <v>531</v>
      </c>
      <c r="K924" s="30"/>
      <c r="L924" s="30"/>
      <c r="M924" s="30"/>
      <c r="N924" s="30"/>
      <c r="O924" s="14"/>
      <c r="P924" s="393"/>
      <c r="Q924" s="14"/>
      <c r="R924" s="31" t="s">
        <v>728</v>
      </c>
      <c r="S924" s="31" t="s">
        <v>858</v>
      </c>
      <c r="T924" s="31"/>
      <c r="U924" s="217"/>
      <c r="V924" s="217"/>
      <c r="W924" s="31"/>
      <c r="X924" s="31"/>
      <c r="Y924" s="30"/>
      <c r="Z924" s="14"/>
      <c r="AA924" s="393"/>
      <c r="AB924" s="14"/>
    </row>
    <row r="925" spans="1:16219" s="124" customFormat="1" ht="86.25" customHeight="1">
      <c r="A925" s="30">
        <v>783</v>
      </c>
      <c r="B925" s="31" t="s">
        <v>494</v>
      </c>
      <c r="C925" s="31" t="s">
        <v>724</v>
      </c>
      <c r="D925" s="31" t="s">
        <v>725</v>
      </c>
      <c r="E925" s="31" t="s">
        <v>137</v>
      </c>
      <c r="F925" s="31" t="s">
        <v>168</v>
      </c>
      <c r="G925" s="31" t="s">
        <v>726</v>
      </c>
      <c r="H925" s="215" t="s">
        <v>529</v>
      </c>
      <c r="I925" s="31" t="s">
        <v>757</v>
      </c>
      <c r="J925" s="30" t="s">
        <v>531</v>
      </c>
      <c r="K925" s="30"/>
      <c r="L925" s="30"/>
      <c r="M925" s="30"/>
      <c r="N925" s="30"/>
      <c r="O925" s="14"/>
      <c r="P925" s="393"/>
      <c r="Q925" s="14"/>
      <c r="R925" s="31" t="s">
        <v>728</v>
      </c>
      <c r="S925" s="31" t="s">
        <v>858</v>
      </c>
      <c r="T925" s="31"/>
      <c r="U925" s="217"/>
      <c r="V925" s="217"/>
      <c r="W925" s="31"/>
      <c r="X925" s="31"/>
      <c r="Y925" s="30"/>
      <c r="Z925" s="14"/>
      <c r="AA925" s="393"/>
      <c r="AB925" s="14"/>
    </row>
    <row r="926" spans="1:16219" s="124" customFormat="1" ht="86.25" customHeight="1">
      <c r="A926" s="30">
        <v>784</v>
      </c>
      <c r="B926" s="31" t="s">
        <v>494</v>
      </c>
      <c r="C926" s="31" t="s">
        <v>724</v>
      </c>
      <c r="D926" s="31" t="s">
        <v>725</v>
      </c>
      <c r="E926" s="31" t="s">
        <v>137</v>
      </c>
      <c r="F926" s="31" t="s">
        <v>168</v>
      </c>
      <c r="G926" s="31" t="s">
        <v>726</v>
      </c>
      <c r="H926" s="215" t="s">
        <v>529</v>
      </c>
      <c r="I926" s="31" t="s">
        <v>757</v>
      </c>
      <c r="J926" s="30" t="s">
        <v>531</v>
      </c>
      <c r="K926" s="30"/>
      <c r="L926" s="30"/>
      <c r="M926" s="30"/>
      <c r="N926" s="30"/>
      <c r="O926" s="14"/>
      <c r="P926" s="393"/>
      <c r="Q926" s="14"/>
      <c r="R926" s="31" t="s">
        <v>728</v>
      </c>
      <c r="S926" s="31" t="s">
        <v>858</v>
      </c>
      <c r="T926" s="31"/>
      <c r="U926" s="217"/>
      <c r="V926" s="217"/>
      <c r="W926" s="31"/>
      <c r="X926" s="31"/>
      <c r="Y926" s="30"/>
      <c r="Z926" s="14"/>
      <c r="AA926" s="393"/>
      <c r="AB926" s="14"/>
    </row>
    <row r="927" spans="1:16219" s="237" customFormat="1" ht="104.25" customHeight="1">
      <c r="A927" s="30">
        <v>785</v>
      </c>
      <c r="B927" s="31" t="s">
        <v>494</v>
      </c>
      <c r="C927" s="31" t="s">
        <v>724</v>
      </c>
      <c r="D927" s="31" t="s">
        <v>725</v>
      </c>
      <c r="E927" s="31" t="s">
        <v>106</v>
      </c>
      <c r="F927" s="31" t="s">
        <v>168</v>
      </c>
      <c r="G927" s="31" t="s">
        <v>726</v>
      </c>
      <c r="H927" s="215" t="s">
        <v>529</v>
      </c>
      <c r="I927" s="31" t="s">
        <v>757</v>
      </c>
      <c r="J927" s="30" t="s">
        <v>531</v>
      </c>
      <c r="K927" s="30"/>
      <c r="L927" s="30"/>
      <c r="M927" s="30"/>
      <c r="N927" s="30"/>
      <c r="O927" s="72"/>
      <c r="P927" s="388"/>
      <c r="Q927" s="14"/>
      <c r="R927" s="31" t="s">
        <v>728</v>
      </c>
      <c r="S927" s="31" t="s">
        <v>868</v>
      </c>
      <c r="T927" s="31" t="s">
        <v>818</v>
      </c>
      <c r="U927" s="217"/>
      <c r="V927" s="217"/>
      <c r="W927" s="31"/>
      <c r="X927" s="31"/>
      <c r="Y927" s="30"/>
      <c r="Z927" s="72"/>
      <c r="AA927" s="384"/>
      <c r="AB927" s="14"/>
      <c r="AC927" s="222"/>
      <c r="AD927" s="222"/>
      <c r="AE927" s="222"/>
      <c r="AF927" s="222"/>
      <c r="AG927" s="222"/>
      <c r="AH927" s="222"/>
      <c r="AI927" s="222"/>
      <c r="AJ927" s="222"/>
      <c r="AK927" s="222"/>
      <c r="AL927" s="222"/>
      <c r="AM927" s="222"/>
      <c r="AN927" s="222"/>
      <c r="AO927" s="222"/>
      <c r="AP927" s="222"/>
      <c r="AQ927" s="222"/>
      <c r="AR927" s="222"/>
      <c r="AS927" s="222"/>
      <c r="AT927" s="222"/>
      <c r="AU927" s="222"/>
      <c r="AV927" s="222"/>
      <c r="AW927" s="222"/>
      <c r="AX927" s="222"/>
      <c r="AY927" s="222"/>
      <c r="AZ927" s="222"/>
      <c r="BA927" s="222"/>
      <c r="BB927" s="222"/>
      <c r="BC927" s="222"/>
      <c r="BD927" s="222"/>
      <c r="BE927" s="222"/>
      <c r="BF927" s="222"/>
      <c r="BG927" s="222"/>
      <c r="BH927" s="222"/>
      <c r="BI927" s="222"/>
      <c r="BJ927" s="222"/>
      <c r="BK927" s="222"/>
      <c r="BL927" s="222"/>
    </row>
    <row r="928" spans="1:16219" s="240" customFormat="1" ht="409.5">
      <c r="A928" s="30">
        <v>786</v>
      </c>
      <c r="B928" s="31" t="s">
        <v>494</v>
      </c>
      <c r="C928" s="31" t="s">
        <v>724</v>
      </c>
      <c r="D928" s="31" t="s">
        <v>725</v>
      </c>
      <c r="E928" s="31" t="s">
        <v>137</v>
      </c>
      <c r="F928" s="31" t="s">
        <v>168</v>
      </c>
      <c r="G928" s="31" t="s">
        <v>726</v>
      </c>
      <c r="H928" s="333" t="s">
        <v>529</v>
      </c>
      <c r="I928" s="31" t="s">
        <v>757</v>
      </c>
      <c r="J928" s="30" t="s">
        <v>531</v>
      </c>
      <c r="K928" s="30"/>
      <c r="L928" s="30"/>
      <c r="M928" s="30"/>
      <c r="N928" s="30"/>
      <c r="O928" s="72"/>
      <c r="P928" s="388"/>
      <c r="Q928" s="14"/>
      <c r="R928" s="31" t="s">
        <v>728</v>
      </c>
      <c r="S928" s="239" t="s">
        <v>869</v>
      </c>
      <c r="T928" s="36">
        <v>10</v>
      </c>
      <c r="U928" s="30">
        <v>0</v>
      </c>
      <c r="V928" s="30">
        <v>38</v>
      </c>
      <c r="W928" s="31"/>
      <c r="X928" s="30"/>
      <c r="Y928" s="30" t="s">
        <v>55</v>
      </c>
      <c r="Z928" s="72">
        <v>38</v>
      </c>
      <c r="AA928" s="384">
        <v>1</v>
      </c>
      <c r="AB928" s="14" t="s">
        <v>1506</v>
      </c>
      <c r="AC928" s="222"/>
      <c r="AD928" s="222"/>
      <c r="AE928" s="222"/>
      <c r="AF928" s="222"/>
      <c r="AG928" s="222"/>
      <c r="AH928" s="222"/>
      <c r="AI928" s="222"/>
      <c r="AJ928" s="222"/>
      <c r="AK928" s="222"/>
      <c r="AL928" s="222"/>
      <c r="AM928" s="222"/>
      <c r="AN928" s="222"/>
      <c r="AO928" s="222"/>
      <c r="AP928" s="222"/>
      <c r="AQ928" s="222"/>
      <c r="AR928" s="222"/>
      <c r="AS928" s="222"/>
      <c r="AT928" s="222"/>
      <c r="AU928" s="222"/>
      <c r="AV928" s="222"/>
      <c r="AW928" s="222"/>
      <c r="AX928" s="222"/>
      <c r="AY928" s="222"/>
      <c r="AZ928" s="222"/>
      <c r="BA928" s="222"/>
      <c r="BB928" s="222"/>
      <c r="BC928" s="222"/>
      <c r="BD928" s="222"/>
      <c r="BE928" s="222"/>
      <c r="BF928" s="222"/>
      <c r="BG928" s="222"/>
      <c r="BH928" s="222"/>
      <c r="BI928" s="222"/>
      <c r="BJ928" s="222"/>
      <c r="BK928" s="222"/>
      <c r="BL928" s="222"/>
      <c r="BM928" s="124"/>
      <c r="BN928" s="124"/>
      <c r="BO928" s="124"/>
      <c r="BP928" s="124"/>
      <c r="BQ928" s="124"/>
      <c r="BR928" s="124"/>
      <c r="BS928" s="124"/>
      <c r="BT928" s="124"/>
      <c r="BU928" s="124"/>
      <c r="BV928" s="124"/>
      <c r="BW928" s="124"/>
      <c r="BX928" s="124"/>
      <c r="BY928" s="124"/>
      <c r="BZ928" s="124"/>
      <c r="CA928" s="124"/>
      <c r="CB928" s="124"/>
      <c r="CC928" s="124"/>
      <c r="CD928" s="124"/>
      <c r="CE928" s="124"/>
      <c r="CF928" s="124"/>
      <c r="CG928" s="124"/>
      <c r="CH928" s="124"/>
      <c r="CI928" s="124"/>
      <c r="CJ928" s="124"/>
      <c r="CK928" s="124"/>
      <c r="CL928" s="124"/>
      <c r="CM928" s="124"/>
      <c r="CN928" s="124"/>
      <c r="CO928" s="124"/>
      <c r="CP928" s="124"/>
      <c r="CQ928" s="124"/>
      <c r="CR928" s="124"/>
      <c r="CS928" s="124"/>
      <c r="CT928" s="124"/>
      <c r="CU928" s="124"/>
      <c r="CV928" s="124"/>
      <c r="CW928" s="124"/>
      <c r="CX928" s="124"/>
      <c r="CY928" s="124"/>
      <c r="CZ928" s="124"/>
      <c r="DA928" s="124"/>
      <c r="DB928" s="124"/>
      <c r="DC928" s="124"/>
      <c r="DD928" s="124"/>
      <c r="DE928" s="124"/>
      <c r="DF928" s="124"/>
      <c r="DG928" s="124"/>
      <c r="DH928" s="124"/>
      <c r="DI928" s="124"/>
      <c r="DJ928" s="124"/>
      <c r="DK928" s="124"/>
      <c r="DL928" s="124"/>
      <c r="DM928" s="124"/>
      <c r="DN928" s="124"/>
      <c r="DO928" s="124"/>
      <c r="DP928" s="124"/>
      <c r="DQ928" s="124"/>
      <c r="DR928" s="124"/>
      <c r="DS928" s="124"/>
      <c r="DT928" s="124"/>
      <c r="DU928" s="124"/>
      <c r="DV928" s="124"/>
      <c r="DW928" s="124"/>
      <c r="DX928" s="124"/>
      <c r="DY928" s="124"/>
      <c r="DZ928" s="124"/>
      <c r="EA928" s="124"/>
      <c r="EB928" s="124"/>
      <c r="EC928" s="124"/>
      <c r="ED928" s="124"/>
      <c r="EE928" s="124"/>
      <c r="EF928" s="124"/>
      <c r="EG928" s="124"/>
      <c r="EH928" s="124"/>
      <c r="EI928" s="124"/>
      <c r="EJ928" s="124"/>
      <c r="EK928" s="124"/>
      <c r="EL928" s="124"/>
      <c r="EM928" s="124"/>
      <c r="EN928" s="124"/>
      <c r="EO928" s="124"/>
      <c r="EP928" s="124"/>
      <c r="EQ928" s="124"/>
      <c r="ER928" s="124"/>
      <c r="ES928" s="124"/>
      <c r="ET928" s="124"/>
      <c r="EU928" s="124"/>
      <c r="EV928" s="124"/>
      <c r="EW928" s="124"/>
      <c r="EX928" s="124"/>
      <c r="EY928" s="124"/>
      <c r="EZ928" s="124"/>
      <c r="FA928" s="124"/>
      <c r="FB928" s="124"/>
      <c r="FC928" s="124"/>
      <c r="FD928" s="124"/>
      <c r="FE928" s="124"/>
      <c r="FF928" s="124"/>
      <c r="FG928" s="124"/>
      <c r="FH928" s="124"/>
      <c r="FI928" s="124"/>
      <c r="FJ928" s="124"/>
      <c r="FK928" s="124"/>
      <c r="FL928" s="124"/>
      <c r="FM928" s="124"/>
      <c r="FN928" s="124"/>
      <c r="FO928" s="124"/>
      <c r="FP928" s="124"/>
      <c r="FQ928" s="124"/>
      <c r="FR928" s="124"/>
      <c r="FS928" s="124"/>
      <c r="FT928" s="124"/>
      <c r="FU928" s="124"/>
      <c r="FV928" s="124"/>
      <c r="FW928" s="124"/>
      <c r="FX928" s="124"/>
      <c r="FY928" s="124"/>
      <c r="FZ928" s="124"/>
      <c r="GA928" s="124"/>
      <c r="GB928" s="124"/>
      <c r="GC928" s="124"/>
      <c r="GD928" s="124"/>
      <c r="GE928" s="124"/>
      <c r="GF928" s="124"/>
      <c r="GG928" s="124"/>
      <c r="GH928" s="124"/>
      <c r="GI928" s="124"/>
      <c r="GJ928" s="124"/>
      <c r="GK928" s="124"/>
      <c r="GL928" s="124"/>
      <c r="GM928" s="124"/>
      <c r="GN928" s="124"/>
      <c r="GO928" s="124"/>
      <c r="GP928" s="124"/>
      <c r="GQ928" s="124"/>
      <c r="GR928" s="124"/>
      <c r="GS928" s="124"/>
      <c r="GT928" s="124"/>
      <c r="GU928" s="124"/>
      <c r="GV928" s="124"/>
      <c r="GW928" s="124"/>
      <c r="GX928" s="124"/>
      <c r="GY928" s="124"/>
      <c r="GZ928" s="124"/>
      <c r="HA928" s="124"/>
      <c r="HB928" s="124"/>
      <c r="HC928" s="124"/>
      <c r="HD928" s="124"/>
      <c r="HE928" s="124"/>
      <c r="HF928" s="124"/>
      <c r="HG928" s="124"/>
      <c r="HH928" s="124"/>
      <c r="HI928" s="124"/>
      <c r="HJ928" s="124"/>
      <c r="HK928" s="124"/>
      <c r="HL928" s="124"/>
      <c r="HM928" s="124"/>
      <c r="HN928" s="124"/>
      <c r="HO928" s="124"/>
      <c r="HP928" s="124"/>
      <c r="HQ928" s="124"/>
      <c r="HR928" s="124"/>
      <c r="HS928" s="124"/>
      <c r="HT928" s="124"/>
      <c r="HU928" s="124"/>
      <c r="HV928" s="124"/>
      <c r="HW928" s="124"/>
      <c r="HX928" s="124"/>
      <c r="HY928" s="124"/>
      <c r="HZ928" s="124"/>
      <c r="IA928" s="124"/>
      <c r="IB928" s="124"/>
      <c r="IC928" s="124"/>
      <c r="ID928" s="124"/>
      <c r="IE928" s="124"/>
      <c r="IF928" s="124"/>
      <c r="IG928" s="124"/>
      <c r="IH928" s="124"/>
      <c r="II928" s="124"/>
      <c r="IJ928" s="124"/>
      <c r="IK928" s="124"/>
      <c r="IL928" s="124"/>
      <c r="IM928" s="124"/>
      <c r="IN928" s="124"/>
      <c r="IO928" s="124"/>
      <c r="IP928" s="124"/>
      <c r="IQ928" s="124"/>
      <c r="IR928" s="124"/>
      <c r="IS928" s="124"/>
      <c r="IT928" s="124"/>
      <c r="IU928" s="124"/>
      <c r="IV928" s="124"/>
      <c r="IW928" s="124"/>
      <c r="IX928" s="124"/>
      <c r="IY928" s="124"/>
      <c r="IZ928" s="124"/>
      <c r="JA928" s="124"/>
      <c r="JB928" s="124"/>
      <c r="JC928" s="124"/>
      <c r="JD928" s="124"/>
      <c r="JE928" s="124"/>
      <c r="JF928" s="124"/>
      <c r="JG928" s="124"/>
      <c r="JH928" s="124"/>
      <c r="JI928" s="124"/>
      <c r="JJ928" s="124"/>
      <c r="JK928" s="124"/>
      <c r="JL928" s="124"/>
      <c r="JM928" s="124"/>
      <c r="JN928" s="124"/>
      <c r="JO928" s="124"/>
      <c r="JP928" s="124"/>
      <c r="JQ928" s="124"/>
      <c r="JR928" s="124"/>
      <c r="JS928" s="124"/>
      <c r="JT928" s="124"/>
      <c r="JU928" s="124"/>
      <c r="JV928" s="124"/>
      <c r="JW928" s="124"/>
      <c r="JX928" s="124"/>
      <c r="JY928" s="124"/>
      <c r="JZ928" s="124"/>
      <c r="KA928" s="124"/>
      <c r="KB928" s="124"/>
      <c r="KC928" s="124"/>
      <c r="KD928" s="124"/>
      <c r="KE928" s="124"/>
      <c r="KF928" s="124"/>
      <c r="KG928" s="124"/>
      <c r="KH928" s="124"/>
      <c r="KI928" s="124"/>
      <c r="KJ928" s="124"/>
      <c r="KK928" s="124"/>
      <c r="KL928" s="124"/>
      <c r="KM928" s="124"/>
      <c r="KN928" s="124"/>
      <c r="KO928" s="124"/>
      <c r="KP928" s="124"/>
      <c r="KQ928" s="124"/>
      <c r="KR928" s="124"/>
      <c r="KS928" s="124"/>
      <c r="KT928" s="124"/>
      <c r="KU928" s="124"/>
      <c r="KV928" s="124"/>
      <c r="KW928" s="124"/>
      <c r="KX928" s="124"/>
      <c r="KY928" s="124"/>
      <c r="KZ928" s="124"/>
      <c r="LA928" s="124"/>
      <c r="LB928" s="124"/>
      <c r="LC928" s="124"/>
      <c r="LD928" s="124"/>
      <c r="LE928" s="124"/>
      <c r="LF928" s="124"/>
      <c r="LG928" s="124"/>
      <c r="LH928" s="124"/>
      <c r="LI928" s="124"/>
      <c r="LJ928" s="124"/>
      <c r="LK928" s="124"/>
      <c r="LL928" s="124"/>
      <c r="LM928" s="124"/>
      <c r="LN928" s="124"/>
      <c r="LO928" s="124"/>
      <c r="LP928" s="124"/>
      <c r="LQ928" s="124"/>
      <c r="LR928" s="124"/>
      <c r="LS928" s="124"/>
      <c r="LT928" s="124"/>
      <c r="LU928" s="124"/>
      <c r="LV928" s="124"/>
      <c r="LW928" s="124"/>
      <c r="LX928" s="124"/>
      <c r="LY928" s="124"/>
      <c r="LZ928" s="124"/>
      <c r="MA928" s="124"/>
      <c r="MB928" s="124"/>
      <c r="MC928" s="124"/>
      <c r="MD928" s="124"/>
      <c r="ME928" s="124"/>
      <c r="MF928" s="124"/>
      <c r="MG928" s="124"/>
      <c r="MH928" s="124"/>
      <c r="MI928" s="124"/>
      <c r="MJ928" s="124"/>
      <c r="MK928" s="124"/>
      <c r="ML928" s="124"/>
      <c r="MM928" s="124"/>
      <c r="MN928" s="124"/>
      <c r="MO928" s="124"/>
      <c r="MP928" s="124"/>
      <c r="MQ928" s="124"/>
      <c r="MR928" s="124"/>
      <c r="MS928" s="124"/>
      <c r="MT928" s="124"/>
      <c r="MU928" s="124"/>
      <c r="MV928" s="124"/>
      <c r="MW928" s="124"/>
      <c r="MX928" s="124"/>
      <c r="MY928" s="124"/>
      <c r="MZ928" s="124"/>
      <c r="NA928" s="124"/>
      <c r="NB928" s="124"/>
      <c r="NC928" s="124"/>
      <c r="ND928" s="124"/>
      <c r="NE928" s="124"/>
      <c r="NF928" s="124"/>
      <c r="NG928" s="124"/>
      <c r="NH928" s="124"/>
      <c r="NI928" s="124"/>
      <c r="NJ928" s="124"/>
      <c r="NK928" s="124"/>
      <c r="NL928" s="124"/>
      <c r="NM928" s="124"/>
      <c r="NN928" s="124"/>
      <c r="NO928" s="124"/>
      <c r="NP928" s="124"/>
      <c r="NQ928" s="124"/>
      <c r="NR928" s="124"/>
      <c r="NS928" s="124"/>
      <c r="NT928" s="124"/>
      <c r="NU928" s="124"/>
      <c r="NV928" s="124"/>
      <c r="NW928" s="124"/>
      <c r="NX928" s="124"/>
      <c r="NY928" s="124"/>
      <c r="NZ928" s="124"/>
      <c r="OA928" s="124"/>
      <c r="OB928" s="124"/>
      <c r="OC928" s="124"/>
      <c r="OD928" s="124"/>
      <c r="OE928" s="124"/>
      <c r="OF928" s="124"/>
      <c r="OG928" s="124"/>
      <c r="OH928" s="124"/>
      <c r="OI928" s="124"/>
      <c r="OJ928" s="124"/>
      <c r="OK928" s="124"/>
      <c r="OL928" s="124"/>
      <c r="OM928" s="124"/>
      <c r="ON928" s="124"/>
      <c r="OO928" s="124"/>
      <c r="OP928" s="124"/>
      <c r="OQ928" s="124"/>
      <c r="OR928" s="124"/>
      <c r="OS928" s="124"/>
      <c r="OT928" s="124"/>
      <c r="OU928" s="124"/>
      <c r="OV928" s="124"/>
      <c r="OW928" s="124"/>
      <c r="OX928" s="124"/>
      <c r="OY928" s="124"/>
      <c r="OZ928" s="124"/>
      <c r="PA928" s="124"/>
      <c r="PB928" s="124"/>
      <c r="PC928" s="124"/>
      <c r="PD928" s="124"/>
      <c r="PE928" s="124"/>
      <c r="PF928" s="124"/>
      <c r="PG928" s="124"/>
      <c r="PH928" s="124"/>
      <c r="PI928" s="124"/>
      <c r="PJ928" s="124"/>
      <c r="PK928" s="124"/>
      <c r="PL928" s="124"/>
      <c r="PM928" s="124"/>
      <c r="PN928" s="124"/>
      <c r="PO928" s="124"/>
      <c r="PP928" s="124"/>
      <c r="PQ928" s="124"/>
      <c r="PR928" s="124"/>
      <c r="PS928" s="124"/>
      <c r="PT928" s="124"/>
      <c r="PU928" s="124"/>
      <c r="PV928" s="124"/>
      <c r="PW928" s="124"/>
      <c r="PX928" s="124"/>
      <c r="PY928" s="124"/>
      <c r="PZ928" s="124"/>
      <c r="QA928" s="124"/>
      <c r="QB928" s="124"/>
      <c r="QC928" s="124"/>
      <c r="QD928" s="124"/>
      <c r="QE928" s="124"/>
      <c r="QF928" s="124"/>
      <c r="QG928" s="124"/>
      <c r="QH928" s="124"/>
      <c r="QI928" s="124"/>
      <c r="QJ928" s="124"/>
      <c r="QK928" s="124"/>
      <c r="QL928" s="124"/>
      <c r="QM928" s="124"/>
      <c r="QN928" s="124"/>
      <c r="QO928" s="124"/>
      <c r="QP928" s="124"/>
      <c r="QQ928" s="124"/>
      <c r="QR928" s="124"/>
      <c r="QS928" s="124"/>
      <c r="QT928" s="124"/>
      <c r="QU928" s="124"/>
      <c r="QV928" s="124"/>
      <c r="QW928" s="124"/>
      <c r="QX928" s="124"/>
      <c r="QY928" s="124"/>
      <c r="QZ928" s="124"/>
      <c r="RA928" s="124"/>
      <c r="RB928" s="124"/>
      <c r="RC928" s="124"/>
      <c r="RD928" s="124"/>
      <c r="RE928" s="124"/>
      <c r="RF928" s="124"/>
      <c r="RG928" s="124"/>
      <c r="RH928" s="124"/>
      <c r="RI928" s="124"/>
      <c r="RJ928" s="124"/>
      <c r="RK928" s="124"/>
      <c r="RL928" s="124"/>
      <c r="RM928" s="124"/>
      <c r="RN928" s="124"/>
      <c r="RO928" s="124"/>
      <c r="RP928" s="124"/>
      <c r="RQ928" s="124"/>
      <c r="RR928" s="124"/>
      <c r="RS928" s="124"/>
      <c r="RT928" s="124"/>
      <c r="RU928" s="124"/>
      <c r="RV928" s="124"/>
      <c r="RW928" s="124"/>
      <c r="RX928" s="124"/>
      <c r="RY928" s="124"/>
      <c r="RZ928" s="124"/>
      <c r="SA928" s="124"/>
      <c r="SB928" s="124"/>
      <c r="SC928" s="124"/>
      <c r="SD928" s="124"/>
      <c r="SE928" s="124"/>
      <c r="SF928" s="124"/>
      <c r="SG928" s="124"/>
      <c r="SH928" s="124"/>
      <c r="SI928" s="124"/>
      <c r="SJ928" s="124"/>
      <c r="SK928" s="124"/>
      <c r="SL928" s="124"/>
      <c r="SM928" s="124"/>
      <c r="SN928" s="124"/>
      <c r="SO928" s="124"/>
      <c r="SP928" s="124"/>
      <c r="SQ928" s="124"/>
      <c r="SR928" s="124"/>
      <c r="SS928" s="124"/>
      <c r="ST928" s="124"/>
      <c r="SU928" s="124"/>
      <c r="SV928" s="124"/>
      <c r="SW928" s="124"/>
      <c r="SX928" s="124"/>
      <c r="SY928" s="124"/>
      <c r="SZ928" s="124"/>
      <c r="TA928" s="124"/>
      <c r="TB928" s="124"/>
      <c r="TC928" s="124"/>
      <c r="TD928" s="124"/>
      <c r="TE928" s="124"/>
      <c r="TF928" s="124"/>
      <c r="TG928" s="124"/>
      <c r="TH928" s="124"/>
      <c r="TI928" s="124"/>
      <c r="TJ928" s="124"/>
      <c r="TK928" s="124"/>
      <c r="TL928" s="124"/>
      <c r="TM928" s="124"/>
      <c r="TN928" s="124"/>
      <c r="TO928" s="124"/>
      <c r="TP928" s="124"/>
      <c r="TQ928" s="124"/>
      <c r="TR928" s="124"/>
      <c r="TS928" s="124"/>
      <c r="TT928" s="124"/>
      <c r="TU928" s="124"/>
      <c r="TV928" s="124"/>
      <c r="TW928" s="124"/>
      <c r="TX928" s="124"/>
      <c r="TY928" s="124"/>
      <c r="TZ928" s="124"/>
      <c r="UA928" s="124"/>
      <c r="UB928" s="124"/>
      <c r="UC928" s="124"/>
      <c r="UD928" s="124"/>
      <c r="UE928" s="124"/>
      <c r="UF928" s="124"/>
      <c r="UG928" s="124"/>
      <c r="UH928" s="124"/>
      <c r="UI928" s="124"/>
      <c r="UJ928" s="124"/>
      <c r="UK928" s="124"/>
      <c r="UL928" s="124"/>
      <c r="UM928" s="124"/>
      <c r="UN928" s="124"/>
      <c r="UO928" s="124"/>
      <c r="UP928" s="124"/>
      <c r="UQ928" s="124"/>
      <c r="UR928" s="124"/>
      <c r="US928" s="124"/>
      <c r="UT928" s="124"/>
      <c r="UU928" s="124"/>
      <c r="UV928" s="124"/>
      <c r="UW928" s="124"/>
      <c r="UX928" s="124"/>
      <c r="UY928" s="124"/>
      <c r="UZ928" s="124"/>
      <c r="VA928" s="124"/>
      <c r="VB928" s="124"/>
      <c r="VC928" s="124"/>
      <c r="VD928" s="124"/>
      <c r="VE928" s="124"/>
      <c r="VF928" s="124"/>
      <c r="VG928" s="124"/>
      <c r="VH928" s="124"/>
      <c r="VI928" s="124"/>
      <c r="VJ928" s="124"/>
      <c r="VK928" s="124"/>
      <c r="VL928" s="124"/>
      <c r="VM928" s="124"/>
      <c r="VN928" s="124"/>
      <c r="VO928" s="124"/>
      <c r="VP928" s="124"/>
      <c r="VQ928" s="124"/>
      <c r="VR928" s="124"/>
      <c r="VS928" s="124"/>
      <c r="VT928" s="124"/>
      <c r="VU928" s="124"/>
      <c r="VV928" s="124"/>
      <c r="VW928" s="124"/>
      <c r="VX928" s="124"/>
      <c r="VY928" s="124"/>
      <c r="VZ928" s="124"/>
      <c r="WA928" s="124"/>
      <c r="WB928" s="124"/>
      <c r="WC928" s="124"/>
      <c r="WD928" s="124"/>
      <c r="WE928" s="124"/>
      <c r="WF928" s="124"/>
      <c r="WG928" s="124"/>
      <c r="WH928" s="124"/>
      <c r="WI928" s="124"/>
      <c r="WJ928" s="124"/>
      <c r="WK928" s="124"/>
      <c r="WL928" s="124"/>
      <c r="WM928" s="124"/>
      <c r="WN928" s="124"/>
      <c r="WO928" s="124"/>
      <c r="WP928" s="124"/>
      <c r="WQ928" s="124"/>
      <c r="WR928" s="124"/>
      <c r="WS928" s="124"/>
      <c r="WT928" s="124"/>
      <c r="WU928" s="124"/>
      <c r="WV928" s="124"/>
      <c r="WW928" s="124"/>
      <c r="WX928" s="124"/>
      <c r="WY928" s="124"/>
      <c r="WZ928" s="124"/>
      <c r="XA928" s="124"/>
      <c r="XB928" s="124"/>
      <c r="XC928" s="124"/>
      <c r="XD928" s="124"/>
      <c r="XE928" s="124"/>
      <c r="XF928" s="124"/>
      <c r="XG928" s="124"/>
      <c r="XH928" s="124"/>
      <c r="XI928" s="124"/>
      <c r="XJ928" s="124"/>
      <c r="XK928" s="124"/>
      <c r="XL928" s="124"/>
      <c r="XM928" s="124"/>
      <c r="XN928" s="124"/>
      <c r="XO928" s="124"/>
      <c r="XP928" s="124"/>
      <c r="XQ928" s="124"/>
      <c r="XR928" s="124"/>
      <c r="XS928" s="124"/>
      <c r="XT928" s="124"/>
      <c r="XU928" s="124"/>
      <c r="XV928" s="124"/>
      <c r="XW928" s="124"/>
      <c r="XX928" s="124"/>
      <c r="XY928" s="124"/>
      <c r="XZ928" s="124"/>
      <c r="YA928" s="124"/>
      <c r="YB928" s="124"/>
      <c r="YC928" s="124"/>
      <c r="YD928" s="124"/>
      <c r="YE928" s="124"/>
      <c r="YF928" s="124"/>
      <c r="YG928" s="124"/>
      <c r="YH928" s="124"/>
      <c r="YI928" s="124"/>
      <c r="YJ928" s="124"/>
      <c r="YK928" s="124"/>
      <c r="YL928" s="124"/>
      <c r="YM928" s="124"/>
      <c r="YN928" s="124"/>
      <c r="YO928" s="124"/>
      <c r="YP928" s="124"/>
      <c r="YQ928" s="124"/>
      <c r="YR928" s="124"/>
      <c r="YS928" s="124"/>
      <c r="YT928" s="124"/>
      <c r="YU928" s="124"/>
      <c r="YV928" s="124"/>
      <c r="YW928" s="124"/>
      <c r="YX928" s="124"/>
      <c r="YY928" s="124"/>
      <c r="YZ928" s="124"/>
      <c r="ZA928" s="124"/>
      <c r="ZB928" s="124"/>
      <c r="ZC928" s="124"/>
      <c r="ZD928" s="124"/>
      <c r="ZE928" s="124"/>
      <c r="ZF928" s="124"/>
      <c r="ZG928" s="124"/>
      <c r="ZH928" s="124"/>
      <c r="ZI928" s="124"/>
      <c r="ZJ928" s="124"/>
      <c r="ZK928" s="124"/>
      <c r="ZL928" s="124"/>
      <c r="ZM928" s="124"/>
      <c r="ZN928" s="124"/>
      <c r="ZO928" s="124"/>
      <c r="ZP928" s="124"/>
      <c r="ZQ928" s="124"/>
      <c r="ZR928" s="124"/>
      <c r="ZS928" s="124"/>
      <c r="ZT928" s="124"/>
      <c r="ZU928" s="124"/>
      <c r="ZV928" s="124"/>
      <c r="ZW928" s="124"/>
      <c r="ZX928" s="124"/>
      <c r="ZY928" s="124"/>
      <c r="ZZ928" s="124"/>
      <c r="AAA928" s="124"/>
      <c r="AAB928" s="124"/>
      <c r="AAC928" s="124"/>
      <c r="AAD928" s="124"/>
      <c r="AAE928" s="124"/>
      <c r="AAF928" s="124"/>
      <c r="AAG928" s="124"/>
      <c r="AAH928" s="124"/>
      <c r="AAI928" s="124"/>
      <c r="AAJ928" s="124"/>
      <c r="AAK928" s="124"/>
      <c r="AAL928" s="124"/>
      <c r="AAM928" s="124"/>
      <c r="AAN928" s="124"/>
      <c r="AAO928" s="124"/>
      <c r="AAP928" s="124"/>
      <c r="AAQ928" s="124"/>
      <c r="AAR928" s="124"/>
      <c r="AAS928" s="124"/>
      <c r="AAT928" s="124"/>
      <c r="AAU928" s="124"/>
      <c r="AAV928" s="124"/>
      <c r="AAW928" s="124"/>
      <c r="AAX928" s="124"/>
      <c r="AAY928" s="124"/>
      <c r="AAZ928" s="124"/>
      <c r="ABA928" s="124"/>
      <c r="ABB928" s="124"/>
      <c r="ABC928" s="124"/>
      <c r="ABD928" s="124"/>
      <c r="ABE928" s="124"/>
      <c r="ABF928" s="124"/>
      <c r="ABG928" s="124"/>
      <c r="ABH928" s="124"/>
      <c r="ABI928" s="124"/>
      <c r="ABJ928" s="124"/>
      <c r="ABK928" s="124"/>
      <c r="ABL928" s="124"/>
      <c r="ABM928" s="124"/>
      <c r="ABN928" s="124"/>
      <c r="ABO928" s="124"/>
      <c r="ABP928" s="124"/>
      <c r="ABQ928" s="124"/>
      <c r="ABR928" s="124"/>
      <c r="ABS928" s="124"/>
      <c r="ABT928" s="124"/>
      <c r="ABU928" s="124"/>
      <c r="ABV928" s="124"/>
      <c r="ABW928" s="124"/>
      <c r="ABX928" s="124"/>
      <c r="ABY928" s="124"/>
      <c r="ABZ928" s="124"/>
      <c r="ACA928" s="124"/>
      <c r="ACB928" s="124"/>
      <c r="ACC928" s="124"/>
      <c r="ACD928" s="124"/>
      <c r="ACE928" s="124"/>
      <c r="ACF928" s="124"/>
      <c r="ACG928" s="124"/>
      <c r="ACH928" s="124"/>
      <c r="ACI928" s="124"/>
      <c r="ACJ928" s="124"/>
      <c r="ACK928" s="124"/>
      <c r="ACL928" s="124"/>
      <c r="ACM928" s="124"/>
      <c r="ACN928" s="124"/>
      <c r="ACO928" s="124"/>
      <c r="ACP928" s="124"/>
      <c r="ACQ928" s="124"/>
      <c r="ACR928" s="124"/>
      <c r="ACS928" s="124"/>
      <c r="ACT928" s="124"/>
      <c r="ACU928" s="124"/>
      <c r="ACV928" s="124"/>
      <c r="ACW928" s="124"/>
      <c r="ACX928" s="124"/>
      <c r="ACY928" s="124"/>
      <c r="ACZ928" s="124"/>
      <c r="ADA928" s="124"/>
      <c r="ADB928" s="124"/>
      <c r="ADC928" s="124"/>
      <c r="ADD928" s="124"/>
      <c r="ADE928" s="124"/>
      <c r="ADF928" s="124"/>
      <c r="ADG928" s="124"/>
      <c r="ADH928" s="124"/>
      <c r="ADI928" s="124"/>
      <c r="ADJ928" s="124"/>
      <c r="ADK928" s="124"/>
      <c r="ADL928" s="124"/>
      <c r="ADM928" s="124"/>
      <c r="ADN928" s="124"/>
      <c r="ADO928" s="124"/>
      <c r="ADP928" s="124"/>
      <c r="ADQ928" s="124"/>
      <c r="ADR928" s="124"/>
      <c r="ADS928" s="124"/>
      <c r="ADT928" s="124"/>
      <c r="ADU928" s="124"/>
      <c r="ADV928" s="124"/>
      <c r="ADW928" s="124"/>
      <c r="ADX928" s="124"/>
      <c r="ADY928" s="124"/>
      <c r="ADZ928" s="124"/>
      <c r="AEA928" s="124"/>
      <c r="AEB928" s="124"/>
      <c r="AEC928" s="124"/>
      <c r="AED928" s="124"/>
      <c r="AEE928" s="124"/>
      <c r="AEF928" s="124"/>
      <c r="AEG928" s="124"/>
      <c r="AEH928" s="124"/>
      <c r="AEI928" s="124"/>
      <c r="AEJ928" s="124"/>
      <c r="AEK928" s="124"/>
      <c r="AEL928" s="124"/>
      <c r="AEM928" s="124"/>
      <c r="AEN928" s="124"/>
      <c r="AEO928" s="124"/>
      <c r="AEP928" s="124"/>
      <c r="AEQ928" s="124"/>
      <c r="AER928" s="124"/>
      <c r="AES928" s="124"/>
      <c r="AET928" s="124"/>
      <c r="AEU928" s="124"/>
      <c r="AEV928" s="124"/>
      <c r="AEW928" s="124"/>
      <c r="AEX928" s="124"/>
      <c r="AEY928" s="124"/>
      <c r="AEZ928" s="124"/>
      <c r="AFA928" s="124"/>
      <c r="AFB928" s="124"/>
      <c r="AFC928" s="124"/>
      <c r="AFD928" s="124"/>
      <c r="AFE928" s="124"/>
      <c r="AFF928" s="124"/>
      <c r="AFG928" s="124"/>
      <c r="AFH928" s="124"/>
      <c r="AFI928" s="124"/>
      <c r="AFJ928" s="124"/>
      <c r="AFK928" s="124"/>
      <c r="AFL928" s="124"/>
      <c r="AFM928" s="124"/>
      <c r="AFN928" s="124"/>
      <c r="AFO928" s="124"/>
      <c r="AFP928" s="124"/>
      <c r="AFQ928" s="124"/>
      <c r="AFR928" s="124"/>
      <c r="AFS928" s="124"/>
      <c r="AFT928" s="124"/>
      <c r="AFU928" s="124"/>
      <c r="AFV928" s="124"/>
      <c r="AFW928" s="124"/>
      <c r="AFX928" s="124"/>
      <c r="AFY928" s="124"/>
      <c r="AFZ928" s="124"/>
      <c r="AGA928" s="124"/>
      <c r="AGB928" s="124"/>
      <c r="AGC928" s="124"/>
      <c r="AGD928" s="124"/>
      <c r="AGE928" s="124"/>
      <c r="AGF928" s="124"/>
      <c r="AGG928" s="124"/>
      <c r="AGH928" s="124"/>
      <c r="AGI928" s="124"/>
      <c r="AGJ928" s="124"/>
      <c r="AGK928" s="124"/>
      <c r="AGL928" s="124"/>
      <c r="AGM928" s="124"/>
      <c r="AGN928" s="124"/>
      <c r="AGO928" s="124"/>
      <c r="AGP928" s="124"/>
      <c r="AGQ928" s="124"/>
      <c r="AGR928" s="124"/>
      <c r="AGS928" s="124"/>
      <c r="AGT928" s="124"/>
      <c r="AGU928" s="124"/>
      <c r="AGV928" s="124"/>
      <c r="AGW928" s="124"/>
      <c r="AGX928" s="124"/>
      <c r="AGY928" s="124"/>
      <c r="AGZ928" s="124"/>
      <c r="AHA928" s="124"/>
      <c r="AHB928" s="124"/>
      <c r="AHC928" s="124"/>
      <c r="AHD928" s="124"/>
      <c r="AHE928" s="124"/>
      <c r="AHF928" s="124"/>
      <c r="AHG928" s="124"/>
      <c r="AHH928" s="124"/>
      <c r="AHI928" s="124"/>
      <c r="AHJ928" s="124"/>
      <c r="AHK928" s="124"/>
      <c r="AHL928" s="124"/>
      <c r="AHM928" s="124"/>
      <c r="AHN928" s="124"/>
      <c r="AHO928" s="124"/>
      <c r="AHP928" s="124"/>
      <c r="AHQ928" s="124"/>
      <c r="AHR928" s="124"/>
      <c r="AHS928" s="124"/>
      <c r="AHT928" s="124"/>
      <c r="AHU928" s="124"/>
      <c r="AHV928" s="124"/>
      <c r="AHW928" s="124"/>
      <c r="AHX928" s="124"/>
      <c r="AHY928" s="124"/>
      <c r="AHZ928" s="124"/>
      <c r="AIA928" s="124"/>
      <c r="AIB928" s="124"/>
      <c r="AIC928" s="124"/>
      <c r="AID928" s="124"/>
      <c r="AIE928" s="124"/>
      <c r="AIF928" s="124"/>
      <c r="AIG928" s="124"/>
      <c r="AIH928" s="124"/>
      <c r="AII928" s="124"/>
      <c r="AIJ928" s="124"/>
      <c r="AIK928" s="124"/>
      <c r="AIL928" s="124"/>
      <c r="AIM928" s="124"/>
      <c r="AIN928" s="124"/>
      <c r="AIO928" s="124"/>
      <c r="AIP928" s="124"/>
      <c r="AIQ928" s="124"/>
      <c r="AIR928" s="124"/>
      <c r="AIS928" s="124"/>
      <c r="AIT928" s="124"/>
      <c r="AIU928" s="124"/>
      <c r="AIV928" s="124"/>
      <c r="AIW928" s="124"/>
      <c r="AIX928" s="124"/>
      <c r="AIY928" s="124"/>
      <c r="AIZ928" s="124"/>
      <c r="AJA928" s="124"/>
      <c r="AJB928" s="124"/>
      <c r="AJC928" s="124"/>
      <c r="AJD928" s="124"/>
      <c r="AJE928" s="124"/>
      <c r="AJF928" s="124"/>
      <c r="AJG928" s="124"/>
      <c r="AJH928" s="124"/>
      <c r="AJI928" s="124"/>
      <c r="AJJ928" s="124"/>
      <c r="AJK928" s="124"/>
      <c r="AJL928" s="124"/>
      <c r="AJM928" s="124"/>
      <c r="AJN928" s="124"/>
      <c r="AJO928" s="124"/>
      <c r="AJP928" s="124"/>
      <c r="AJQ928" s="124"/>
      <c r="AJR928" s="124"/>
      <c r="AJS928" s="124"/>
      <c r="AJT928" s="124"/>
      <c r="AJU928" s="124"/>
      <c r="AJV928" s="124"/>
      <c r="AJW928" s="124"/>
      <c r="AJX928" s="124"/>
      <c r="AJY928" s="124"/>
      <c r="AJZ928" s="124"/>
      <c r="AKA928" s="124"/>
      <c r="AKB928" s="124"/>
      <c r="AKC928" s="124"/>
      <c r="AKD928" s="124"/>
      <c r="AKE928" s="124"/>
      <c r="AKF928" s="124"/>
      <c r="AKG928" s="124"/>
      <c r="AKH928" s="124"/>
      <c r="AKI928" s="124"/>
      <c r="AKJ928" s="124"/>
      <c r="AKK928" s="124"/>
      <c r="AKL928" s="124"/>
      <c r="AKM928" s="124"/>
      <c r="AKN928" s="124"/>
      <c r="AKO928" s="124"/>
      <c r="AKP928" s="124"/>
      <c r="AKQ928" s="124"/>
      <c r="AKR928" s="124"/>
      <c r="AKS928" s="124"/>
      <c r="AKT928" s="124"/>
      <c r="AKU928" s="124"/>
      <c r="AKV928" s="124"/>
      <c r="AKW928" s="124"/>
      <c r="AKX928" s="124"/>
      <c r="AKY928" s="124"/>
      <c r="AKZ928" s="124"/>
      <c r="ALA928" s="124"/>
      <c r="ALB928" s="124"/>
      <c r="ALC928" s="124"/>
      <c r="ALD928" s="124"/>
      <c r="ALE928" s="124"/>
      <c r="ALF928" s="124"/>
      <c r="ALG928" s="124"/>
      <c r="ALH928" s="124"/>
      <c r="ALI928" s="124"/>
      <c r="ALJ928" s="124"/>
      <c r="ALK928" s="124"/>
      <c r="ALL928" s="124"/>
      <c r="ALM928" s="124"/>
      <c r="ALN928" s="124"/>
      <c r="ALO928" s="124"/>
      <c r="ALP928" s="124"/>
      <c r="ALQ928" s="124"/>
      <c r="ALR928" s="124"/>
      <c r="ALS928" s="124"/>
      <c r="ALT928" s="124"/>
      <c r="ALU928" s="124"/>
      <c r="ALV928" s="124"/>
      <c r="ALW928" s="124"/>
      <c r="ALX928" s="124"/>
      <c r="ALY928" s="124"/>
      <c r="ALZ928" s="124"/>
      <c r="AMA928" s="124"/>
      <c r="AMB928" s="124"/>
      <c r="AMC928" s="124"/>
      <c r="AMD928" s="124"/>
      <c r="AME928" s="124"/>
      <c r="AMF928" s="124"/>
      <c r="AMG928" s="124"/>
      <c r="AMH928" s="124"/>
      <c r="AMI928" s="124"/>
      <c r="AMJ928" s="124"/>
      <c r="AMK928" s="124"/>
      <c r="AML928" s="124"/>
      <c r="AMM928" s="124"/>
      <c r="AMN928" s="124"/>
      <c r="AMO928" s="124"/>
      <c r="AMP928" s="124"/>
      <c r="AMQ928" s="124"/>
      <c r="AMR928" s="124"/>
      <c r="AMS928" s="124"/>
      <c r="AMT928" s="124"/>
      <c r="AMU928" s="124"/>
      <c r="AMV928" s="124"/>
      <c r="AMW928" s="124"/>
      <c r="AMX928" s="124"/>
      <c r="AMY928" s="124"/>
      <c r="AMZ928" s="124"/>
      <c r="ANA928" s="124"/>
      <c r="ANB928" s="124"/>
      <c r="ANC928" s="124"/>
      <c r="AND928" s="124"/>
      <c r="ANE928" s="124"/>
      <c r="ANF928" s="124"/>
      <c r="ANG928" s="124"/>
      <c r="ANH928" s="124"/>
      <c r="ANI928" s="124"/>
      <c r="ANJ928" s="124"/>
      <c r="ANK928" s="124"/>
      <c r="ANL928" s="124"/>
      <c r="ANM928" s="124"/>
      <c r="ANN928" s="124"/>
      <c r="ANO928" s="124"/>
      <c r="ANP928" s="124"/>
      <c r="ANQ928" s="124"/>
      <c r="ANR928" s="124"/>
      <c r="ANS928" s="124"/>
      <c r="ANT928" s="124"/>
      <c r="ANU928" s="124"/>
      <c r="ANV928" s="124"/>
      <c r="ANW928" s="124"/>
      <c r="ANX928" s="124"/>
      <c r="ANY928" s="124"/>
      <c r="ANZ928" s="124"/>
      <c r="AOA928" s="124"/>
      <c r="AOB928" s="124"/>
      <c r="AOC928" s="124"/>
      <c r="AOD928" s="124"/>
      <c r="AOE928" s="124"/>
      <c r="AOF928" s="124"/>
      <c r="AOG928" s="124"/>
      <c r="AOH928" s="124"/>
      <c r="AOI928" s="124"/>
      <c r="AOJ928" s="124"/>
      <c r="AOK928" s="124"/>
      <c r="AOL928" s="124"/>
      <c r="AOM928" s="124"/>
      <c r="AON928" s="124"/>
      <c r="AOO928" s="124"/>
      <c r="AOP928" s="124"/>
      <c r="AOQ928" s="124"/>
      <c r="AOR928" s="124"/>
      <c r="AOS928" s="124"/>
      <c r="AOT928" s="124"/>
      <c r="AOU928" s="124"/>
      <c r="AOV928" s="124"/>
      <c r="AOW928" s="124"/>
      <c r="AOX928" s="124"/>
      <c r="AOY928" s="124"/>
      <c r="AOZ928" s="124"/>
      <c r="APA928" s="124"/>
      <c r="APB928" s="124"/>
      <c r="APC928" s="124"/>
      <c r="APD928" s="124"/>
      <c r="APE928" s="124"/>
      <c r="APF928" s="124"/>
      <c r="APG928" s="124"/>
      <c r="APH928" s="124"/>
      <c r="API928" s="124"/>
      <c r="APJ928" s="124"/>
      <c r="APK928" s="124"/>
      <c r="APL928" s="124"/>
      <c r="APM928" s="124"/>
      <c r="APN928" s="124"/>
      <c r="APO928" s="124"/>
      <c r="APP928" s="124"/>
      <c r="APQ928" s="124"/>
      <c r="APR928" s="124"/>
      <c r="APS928" s="124"/>
      <c r="APT928" s="124"/>
      <c r="APU928" s="124"/>
      <c r="APV928" s="124"/>
      <c r="APW928" s="124"/>
      <c r="APX928" s="124"/>
      <c r="APY928" s="124"/>
      <c r="APZ928" s="124"/>
      <c r="AQA928" s="124"/>
      <c r="AQB928" s="124"/>
      <c r="AQC928" s="124"/>
      <c r="AQD928" s="124"/>
      <c r="AQE928" s="124"/>
      <c r="AQF928" s="124"/>
      <c r="AQG928" s="124"/>
      <c r="AQH928" s="124"/>
      <c r="AQI928" s="124"/>
      <c r="AQJ928" s="124"/>
      <c r="AQK928" s="124"/>
      <c r="AQL928" s="124"/>
      <c r="AQM928" s="124"/>
      <c r="AQN928" s="124"/>
      <c r="AQO928" s="124"/>
      <c r="AQP928" s="124"/>
      <c r="AQQ928" s="124"/>
      <c r="AQR928" s="124"/>
      <c r="AQS928" s="124"/>
      <c r="AQT928" s="124"/>
      <c r="AQU928" s="124"/>
      <c r="AQV928" s="124"/>
      <c r="AQW928" s="124"/>
      <c r="AQX928" s="124"/>
      <c r="AQY928" s="124"/>
      <c r="AQZ928" s="124"/>
      <c r="ARA928" s="124"/>
      <c r="ARB928" s="124"/>
      <c r="ARC928" s="124"/>
      <c r="ARD928" s="124"/>
      <c r="ARE928" s="124"/>
      <c r="ARF928" s="124"/>
      <c r="ARG928" s="124"/>
      <c r="ARH928" s="124"/>
      <c r="ARI928" s="124"/>
      <c r="ARJ928" s="124"/>
      <c r="ARK928" s="124"/>
      <c r="ARL928" s="124"/>
      <c r="ARM928" s="124"/>
      <c r="ARN928" s="124"/>
      <c r="ARO928" s="124"/>
      <c r="ARP928" s="124"/>
      <c r="ARQ928" s="124"/>
      <c r="ARR928" s="124"/>
      <c r="ARS928" s="124"/>
      <c r="ART928" s="124"/>
      <c r="ARU928" s="124"/>
      <c r="ARV928" s="124"/>
      <c r="ARW928" s="124"/>
      <c r="ARX928" s="124"/>
      <c r="ARY928" s="124"/>
      <c r="ARZ928" s="124"/>
      <c r="ASA928" s="124"/>
      <c r="ASB928" s="124"/>
      <c r="ASC928" s="124"/>
      <c r="ASD928" s="124"/>
      <c r="ASE928" s="124"/>
      <c r="ASF928" s="124"/>
      <c r="ASG928" s="124"/>
      <c r="ASH928" s="124"/>
      <c r="ASI928" s="124"/>
      <c r="ASJ928" s="124"/>
      <c r="ASK928" s="124"/>
      <c r="ASL928" s="124"/>
      <c r="ASM928" s="124"/>
      <c r="ASN928" s="124"/>
      <c r="ASO928" s="124"/>
      <c r="ASP928" s="124"/>
      <c r="ASQ928" s="124"/>
      <c r="ASR928" s="124"/>
      <c r="ASS928" s="124"/>
      <c r="AST928" s="124"/>
      <c r="ASU928" s="124"/>
      <c r="ASV928" s="124"/>
      <c r="ASW928" s="124"/>
      <c r="ASX928" s="124"/>
      <c r="ASY928" s="124"/>
      <c r="ASZ928" s="124"/>
      <c r="ATA928" s="124"/>
      <c r="ATB928" s="124"/>
      <c r="ATC928" s="124"/>
      <c r="ATD928" s="124"/>
      <c r="ATE928" s="124"/>
      <c r="ATF928" s="124"/>
      <c r="ATG928" s="124"/>
      <c r="ATH928" s="124"/>
      <c r="ATI928" s="124"/>
      <c r="ATJ928" s="124"/>
      <c r="ATK928" s="124"/>
      <c r="ATL928" s="124"/>
      <c r="ATM928" s="124"/>
      <c r="ATN928" s="124"/>
      <c r="ATO928" s="124"/>
      <c r="ATP928" s="124"/>
      <c r="ATQ928" s="124"/>
      <c r="ATR928" s="124"/>
      <c r="ATS928" s="124"/>
      <c r="ATT928" s="124"/>
      <c r="ATU928" s="124"/>
      <c r="ATV928" s="124"/>
      <c r="ATW928" s="124"/>
      <c r="ATX928" s="124"/>
      <c r="ATY928" s="124"/>
      <c r="ATZ928" s="124"/>
      <c r="AUA928" s="124"/>
      <c r="AUB928" s="124"/>
      <c r="AUC928" s="124"/>
      <c r="AUD928" s="124"/>
      <c r="AUE928" s="124"/>
      <c r="AUF928" s="124"/>
      <c r="AUG928" s="124"/>
      <c r="AUH928" s="124"/>
      <c r="AUI928" s="124"/>
      <c r="AUJ928" s="124"/>
      <c r="AUK928" s="124"/>
      <c r="AUL928" s="124"/>
      <c r="AUM928" s="124"/>
      <c r="AUN928" s="124"/>
      <c r="AUO928" s="124"/>
      <c r="AUP928" s="124"/>
      <c r="AUQ928" s="124"/>
      <c r="AUR928" s="124"/>
      <c r="AUS928" s="124"/>
      <c r="AUT928" s="124"/>
      <c r="AUU928" s="124"/>
      <c r="AUV928" s="124"/>
      <c r="AUW928" s="124"/>
      <c r="AUX928" s="124"/>
      <c r="AUY928" s="124"/>
      <c r="AUZ928" s="124"/>
      <c r="AVA928" s="124"/>
      <c r="AVB928" s="124"/>
      <c r="AVC928" s="124"/>
      <c r="AVD928" s="124"/>
      <c r="AVE928" s="124"/>
      <c r="AVF928" s="124"/>
      <c r="AVG928" s="124"/>
      <c r="AVH928" s="124"/>
      <c r="AVI928" s="124"/>
      <c r="AVJ928" s="124"/>
      <c r="AVK928" s="124"/>
      <c r="AVL928" s="124"/>
      <c r="AVM928" s="124"/>
      <c r="AVN928" s="124"/>
      <c r="AVO928" s="124"/>
      <c r="AVP928" s="124"/>
      <c r="AVQ928" s="124"/>
      <c r="AVR928" s="124"/>
      <c r="AVS928" s="124"/>
      <c r="AVT928" s="124"/>
      <c r="AVU928" s="124"/>
      <c r="AVV928" s="124"/>
      <c r="AVW928" s="124"/>
      <c r="AVX928" s="124"/>
      <c r="AVY928" s="124"/>
      <c r="AVZ928" s="124"/>
      <c r="AWA928" s="124"/>
      <c r="AWB928" s="124"/>
      <c r="AWC928" s="124"/>
      <c r="AWD928" s="124"/>
      <c r="AWE928" s="124"/>
      <c r="AWF928" s="124"/>
      <c r="AWG928" s="124"/>
      <c r="AWH928" s="124"/>
      <c r="AWI928" s="124"/>
      <c r="AWJ928" s="124"/>
      <c r="AWK928" s="124"/>
      <c r="AWL928" s="124"/>
      <c r="AWM928" s="124"/>
      <c r="AWN928" s="124"/>
      <c r="AWO928" s="124"/>
      <c r="AWP928" s="124"/>
      <c r="AWQ928" s="124"/>
      <c r="AWR928" s="124"/>
      <c r="AWS928" s="124"/>
      <c r="AWT928" s="124"/>
      <c r="AWU928" s="124"/>
      <c r="AWV928" s="124"/>
      <c r="AWW928" s="124"/>
      <c r="AWX928" s="124"/>
      <c r="AWY928" s="124"/>
      <c r="AWZ928" s="124"/>
      <c r="AXA928" s="124"/>
      <c r="AXB928" s="124"/>
      <c r="AXC928" s="124"/>
      <c r="AXD928" s="124"/>
      <c r="AXE928" s="124"/>
      <c r="AXF928" s="124"/>
      <c r="AXG928" s="124"/>
      <c r="AXH928" s="124"/>
      <c r="AXI928" s="124"/>
      <c r="AXJ928" s="124"/>
      <c r="AXK928" s="124"/>
      <c r="AXL928" s="124"/>
      <c r="AXM928" s="124"/>
      <c r="AXN928" s="124"/>
      <c r="AXO928" s="124"/>
      <c r="AXP928" s="124"/>
      <c r="AXQ928" s="124"/>
      <c r="AXR928" s="124"/>
      <c r="AXS928" s="124"/>
      <c r="AXT928" s="124"/>
      <c r="AXU928" s="124"/>
      <c r="AXV928" s="124"/>
      <c r="AXW928" s="124"/>
      <c r="AXX928" s="124"/>
      <c r="AXY928" s="124"/>
      <c r="AXZ928" s="124"/>
      <c r="AYA928" s="124"/>
      <c r="AYB928" s="124"/>
      <c r="AYC928" s="124"/>
      <c r="AYD928" s="124"/>
      <c r="AYE928" s="124"/>
      <c r="AYF928" s="124"/>
      <c r="AYG928" s="124"/>
      <c r="AYH928" s="124"/>
      <c r="AYI928" s="124"/>
      <c r="AYJ928" s="124"/>
      <c r="AYK928" s="124"/>
      <c r="AYL928" s="124"/>
      <c r="AYM928" s="124"/>
      <c r="AYN928" s="124"/>
      <c r="AYO928" s="124"/>
      <c r="AYP928" s="124"/>
      <c r="AYQ928" s="124"/>
      <c r="AYR928" s="124"/>
      <c r="AYS928" s="124"/>
      <c r="AYT928" s="124"/>
      <c r="AYU928" s="124"/>
      <c r="AYV928" s="124"/>
      <c r="AYW928" s="124"/>
      <c r="AYX928" s="124"/>
      <c r="AYY928" s="124"/>
      <c r="AYZ928" s="124"/>
      <c r="AZA928" s="124"/>
      <c r="AZB928" s="124"/>
      <c r="AZC928" s="124"/>
      <c r="AZD928" s="124"/>
      <c r="AZE928" s="124"/>
      <c r="AZF928" s="124"/>
      <c r="AZG928" s="124"/>
      <c r="AZH928" s="124"/>
      <c r="AZI928" s="124"/>
      <c r="AZJ928" s="124"/>
      <c r="AZK928" s="124"/>
      <c r="AZL928" s="124"/>
      <c r="AZM928" s="124"/>
      <c r="AZN928" s="124"/>
      <c r="AZO928" s="124"/>
      <c r="AZP928" s="124"/>
      <c r="AZQ928" s="124"/>
      <c r="AZR928" s="124"/>
      <c r="AZS928" s="124"/>
      <c r="AZT928" s="124"/>
      <c r="AZU928" s="124"/>
      <c r="AZV928" s="124"/>
      <c r="AZW928" s="124"/>
      <c r="AZX928" s="124"/>
      <c r="AZY928" s="124"/>
      <c r="AZZ928" s="124"/>
      <c r="BAA928" s="124"/>
      <c r="BAB928" s="124"/>
      <c r="BAC928" s="124"/>
      <c r="BAD928" s="124"/>
      <c r="BAE928" s="124"/>
      <c r="BAF928" s="124"/>
      <c r="BAG928" s="124"/>
      <c r="BAH928" s="124"/>
      <c r="BAI928" s="124"/>
      <c r="BAJ928" s="124"/>
      <c r="BAK928" s="124"/>
      <c r="BAL928" s="124"/>
      <c r="BAM928" s="124"/>
      <c r="BAN928" s="124"/>
      <c r="BAO928" s="124"/>
      <c r="BAP928" s="124"/>
      <c r="BAQ928" s="124"/>
      <c r="BAR928" s="124"/>
      <c r="BAS928" s="124"/>
      <c r="BAT928" s="124"/>
      <c r="BAU928" s="124"/>
      <c r="BAV928" s="124"/>
      <c r="BAW928" s="124"/>
      <c r="BAX928" s="124"/>
      <c r="BAY928" s="124"/>
      <c r="BAZ928" s="124"/>
      <c r="BBA928" s="124"/>
      <c r="BBB928" s="124"/>
      <c r="BBC928" s="124"/>
      <c r="BBD928" s="124"/>
      <c r="BBE928" s="124"/>
      <c r="BBF928" s="124"/>
      <c r="BBG928" s="124"/>
      <c r="BBH928" s="124"/>
      <c r="BBI928" s="124"/>
      <c r="BBJ928" s="124"/>
      <c r="BBK928" s="124"/>
      <c r="BBL928" s="124"/>
      <c r="BBM928" s="124"/>
      <c r="BBN928" s="124"/>
      <c r="BBO928" s="124"/>
      <c r="BBP928" s="124"/>
      <c r="BBQ928" s="124"/>
      <c r="BBR928" s="124"/>
      <c r="BBS928" s="124"/>
      <c r="BBT928" s="124"/>
      <c r="BBU928" s="124"/>
      <c r="BBV928" s="124"/>
      <c r="BBW928" s="124"/>
      <c r="BBX928" s="124"/>
      <c r="BBY928" s="124"/>
      <c r="BBZ928" s="124"/>
      <c r="BCA928" s="124"/>
      <c r="BCB928" s="124"/>
      <c r="BCC928" s="124"/>
      <c r="BCD928" s="124"/>
      <c r="BCE928" s="124"/>
      <c r="BCF928" s="124"/>
      <c r="BCG928" s="124"/>
      <c r="BCH928" s="124"/>
      <c r="BCI928" s="124"/>
      <c r="BCJ928" s="124"/>
      <c r="BCK928" s="124"/>
      <c r="BCL928" s="124"/>
      <c r="BCM928" s="124"/>
      <c r="BCN928" s="124"/>
      <c r="BCO928" s="124"/>
      <c r="BCP928" s="124"/>
      <c r="BCQ928" s="124"/>
      <c r="BCR928" s="124"/>
      <c r="BCS928" s="124"/>
      <c r="BCT928" s="124"/>
      <c r="BCU928" s="124"/>
      <c r="BCV928" s="124"/>
      <c r="BCW928" s="124"/>
      <c r="BCX928" s="124"/>
      <c r="BCY928" s="124"/>
      <c r="BCZ928" s="124"/>
      <c r="BDA928" s="124"/>
      <c r="BDB928" s="124"/>
      <c r="BDC928" s="124"/>
      <c r="BDD928" s="124"/>
      <c r="BDE928" s="124"/>
      <c r="BDF928" s="124"/>
      <c r="BDG928" s="124"/>
      <c r="BDH928" s="124"/>
      <c r="BDI928" s="124"/>
      <c r="BDJ928" s="124"/>
      <c r="BDK928" s="124"/>
      <c r="BDL928" s="124"/>
      <c r="BDM928" s="124"/>
      <c r="BDN928" s="124"/>
      <c r="BDO928" s="124"/>
      <c r="BDP928" s="124"/>
      <c r="BDQ928" s="124"/>
      <c r="BDR928" s="124"/>
      <c r="BDS928" s="124"/>
      <c r="BDT928" s="124"/>
      <c r="BDU928" s="124"/>
      <c r="BDV928" s="124"/>
      <c r="BDW928" s="124"/>
      <c r="BDX928" s="124"/>
      <c r="BDY928" s="124"/>
      <c r="BDZ928" s="124"/>
      <c r="BEA928" s="124"/>
      <c r="BEB928" s="124"/>
      <c r="BEC928" s="124"/>
      <c r="BED928" s="124"/>
      <c r="BEE928" s="124"/>
      <c r="BEF928" s="124"/>
      <c r="BEG928" s="124"/>
      <c r="BEH928" s="124"/>
      <c r="BEI928" s="124"/>
      <c r="BEJ928" s="124"/>
      <c r="BEK928" s="124"/>
      <c r="BEL928" s="124"/>
      <c r="BEM928" s="124"/>
      <c r="BEN928" s="124"/>
      <c r="BEO928" s="124"/>
      <c r="BEP928" s="124"/>
      <c r="BEQ928" s="124"/>
      <c r="BER928" s="124"/>
      <c r="BES928" s="124"/>
      <c r="BET928" s="124"/>
      <c r="BEU928" s="124"/>
      <c r="BEV928" s="124"/>
      <c r="BEW928" s="124"/>
      <c r="BEX928" s="124"/>
      <c r="BEY928" s="124"/>
      <c r="BEZ928" s="124"/>
      <c r="BFA928" s="124"/>
      <c r="BFB928" s="124"/>
      <c r="BFC928" s="124"/>
      <c r="BFD928" s="124"/>
      <c r="BFE928" s="124"/>
      <c r="BFF928" s="124"/>
      <c r="BFG928" s="124"/>
      <c r="BFH928" s="124"/>
      <c r="BFI928" s="124"/>
      <c r="BFJ928" s="124"/>
      <c r="BFK928" s="124"/>
      <c r="BFL928" s="124"/>
      <c r="BFM928" s="124"/>
      <c r="BFN928" s="124"/>
      <c r="BFO928" s="124"/>
      <c r="BFP928" s="124"/>
      <c r="BFQ928" s="124"/>
      <c r="BFR928" s="124"/>
      <c r="BFS928" s="124"/>
      <c r="BFT928" s="124"/>
      <c r="BFU928" s="124"/>
      <c r="BFV928" s="124"/>
      <c r="BFW928" s="124"/>
      <c r="BFX928" s="124"/>
      <c r="BFY928" s="124"/>
      <c r="BFZ928" s="124"/>
      <c r="BGA928" s="124"/>
      <c r="BGB928" s="124"/>
      <c r="BGC928" s="124"/>
      <c r="BGD928" s="124"/>
      <c r="BGE928" s="124"/>
      <c r="BGF928" s="124"/>
      <c r="BGG928" s="124"/>
      <c r="BGH928" s="124"/>
      <c r="BGI928" s="124"/>
      <c r="BGJ928" s="124"/>
      <c r="BGK928" s="124"/>
      <c r="BGL928" s="124"/>
      <c r="BGM928" s="124"/>
      <c r="BGN928" s="124"/>
      <c r="BGO928" s="124"/>
      <c r="BGP928" s="124"/>
      <c r="BGQ928" s="124"/>
      <c r="BGR928" s="124"/>
      <c r="BGS928" s="124"/>
      <c r="BGT928" s="124"/>
      <c r="BGU928" s="124"/>
      <c r="BGV928" s="124"/>
      <c r="BGW928" s="124"/>
      <c r="BGX928" s="124"/>
      <c r="BGY928" s="124"/>
      <c r="BGZ928" s="124"/>
      <c r="BHA928" s="124"/>
      <c r="BHB928" s="124"/>
      <c r="BHC928" s="124"/>
      <c r="BHD928" s="124"/>
      <c r="BHE928" s="124"/>
      <c r="BHF928" s="124"/>
      <c r="BHG928" s="124"/>
      <c r="BHH928" s="124"/>
      <c r="BHI928" s="124"/>
      <c r="BHJ928" s="124"/>
      <c r="BHK928" s="124"/>
      <c r="BHL928" s="124"/>
      <c r="BHM928" s="124"/>
      <c r="BHN928" s="124"/>
      <c r="BHO928" s="124"/>
      <c r="BHP928" s="124"/>
      <c r="BHQ928" s="124"/>
      <c r="BHR928" s="124"/>
      <c r="BHS928" s="124"/>
      <c r="BHT928" s="124"/>
      <c r="BHU928" s="124"/>
      <c r="BHV928" s="124"/>
      <c r="BHW928" s="124"/>
      <c r="BHX928" s="124"/>
      <c r="BHY928" s="124"/>
      <c r="BHZ928" s="124"/>
      <c r="BIA928" s="124"/>
      <c r="BIB928" s="124"/>
      <c r="BIC928" s="124"/>
      <c r="BID928" s="124"/>
      <c r="BIE928" s="124"/>
      <c r="BIF928" s="124"/>
      <c r="BIG928" s="124"/>
      <c r="BIH928" s="124"/>
      <c r="BII928" s="124"/>
      <c r="BIJ928" s="124"/>
      <c r="BIK928" s="124"/>
      <c r="BIL928" s="124"/>
      <c r="BIM928" s="124"/>
      <c r="BIN928" s="124"/>
      <c r="BIO928" s="124"/>
      <c r="BIP928" s="124"/>
      <c r="BIQ928" s="124"/>
      <c r="BIR928" s="124"/>
      <c r="BIS928" s="124"/>
      <c r="BIT928" s="124"/>
      <c r="BIU928" s="124"/>
      <c r="BIV928" s="124"/>
      <c r="BIW928" s="124"/>
      <c r="BIX928" s="124"/>
      <c r="BIY928" s="124"/>
      <c r="BIZ928" s="124"/>
      <c r="BJA928" s="124"/>
      <c r="BJB928" s="124"/>
      <c r="BJC928" s="124"/>
      <c r="BJD928" s="124"/>
      <c r="BJE928" s="124"/>
      <c r="BJF928" s="124"/>
      <c r="BJG928" s="124"/>
      <c r="BJH928" s="124"/>
      <c r="BJI928" s="124"/>
      <c r="BJJ928" s="124"/>
      <c r="BJK928" s="124"/>
      <c r="BJL928" s="124"/>
      <c r="BJM928" s="124"/>
      <c r="BJN928" s="124"/>
      <c r="BJO928" s="124"/>
      <c r="BJP928" s="124"/>
      <c r="BJQ928" s="124"/>
      <c r="BJR928" s="124"/>
      <c r="BJS928" s="124"/>
      <c r="BJT928" s="124"/>
      <c r="BJU928" s="124"/>
      <c r="BJV928" s="124"/>
      <c r="BJW928" s="124"/>
      <c r="BJX928" s="124"/>
      <c r="BJY928" s="124"/>
      <c r="BJZ928" s="124"/>
      <c r="BKA928" s="124"/>
      <c r="BKB928" s="124"/>
      <c r="BKC928" s="124"/>
      <c r="BKD928" s="124"/>
      <c r="BKE928" s="124"/>
      <c r="BKF928" s="124"/>
      <c r="BKG928" s="124"/>
      <c r="BKH928" s="124"/>
      <c r="BKI928" s="124"/>
      <c r="BKJ928" s="124"/>
      <c r="BKK928" s="124"/>
      <c r="BKL928" s="124"/>
      <c r="BKM928" s="124"/>
      <c r="BKN928" s="124"/>
      <c r="BKO928" s="124"/>
      <c r="BKP928" s="124"/>
      <c r="BKQ928" s="124"/>
      <c r="BKR928" s="124"/>
      <c r="BKS928" s="124"/>
      <c r="BKT928" s="124"/>
      <c r="BKU928" s="124"/>
      <c r="BKV928" s="124"/>
      <c r="BKW928" s="124"/>
      <c r="BKX928" s="124"/>
      <c r="BKY928" s="124"/>
      <c r="BKZ928" s="124"/>
      <c r="BLA928" s="124"/>
      <c r="BLB928" s="124"/>
      <c r="BLC928" s="124"/>
      <c r="BLD928" s="124"/>
      <c r="BLE928" s="124"/>
      <c r="BLF928" s="124"/>
      <c r="BLG928" s="124"/>
      <c r="BLH928" s="124"/>
      <c r="BLI928" s="124"/>
      <c r="BLJ928" s="124"/>
      <c r="BLK928" s="124"/>
      <c r="BLL928" s="124"/>
      <c r="BLM928" s="124"/>
      <c r="BLN928" s="124"/>
      <c r="BLO928" s="124"/>
      <c r="BLP928" s="124"/>
      <c r="BLQ928" s="124"/>
      <c r="BLR928" s="124"/>
      <c r="BLS928" s="124"/>
      <c r="BLT928" s="124"/>
      <c r="BLU928" s="124"/>
      <c r="BLV928" s="124"/>
      <c r="BLW928" s="124"/>
      <c r="BLX928" s="124"/>
      <c r="BLY928" s="124"/>
      <c r="BLZ928" s="124"/>
      <c r="BMA928" s="124"/>
      <c r="BMB928" s="124"/>
      <c r="BMC928" s="124"/>
      <c r="BMD928" s="124"/>
      <c r="BME928" s="124"/>
      <c r="BMF928" s="124"/>
      <c r="BMG928" s="124"/>
      <c r="BMH928" s="124"/>
      <c r="BMI928" s="124"/>
      <c r="BMJ928" s="124"/>
      <c r="BMK928" s="124"/>
      <c r="BML928" s="124"/>
      <c r="BMM928" s="124"/>
      <c r="BMN928" s="124"/>
      <c r="BMO928" s="124"/>
      <c r="BMP928" s="124"/>
      <c r="BMQ928" s="124"/>
      <c r="BMR928" s="124"/>
      <c r="BMS928" s="124"/>
      <c r="BMT928" s="124"/>
      <c r="BMU928" s="124"/>
      <c r="BMV928" s="124"/>
      <c r="BMW928" s="124"/>
      <c r="BMX928" s="124"/>
      <c r="BMY928" s="124"/>
      <c r="BMZ928" s="124"/>
      <c r="BNA928" s="124"/>
      <c r="BNB928" s="124"/>
      <c r="BNC928" s="124"/>
      <c r="BND928" s="124"/>
      <c r="BNE928" s="124"/>
      <c r="BNF928" s="124"/>
      <c r="BNG928" s="124"/>
      <c r="BNH928" s="124"/>
      <c r="BNI928" s="124"/>
      <c r="BNJ928" s="124"/>
      <c r="BNK928" s="124"/>
      <c r="BNL928" s="124"/>
      <c r="BNM928" s="124"/>
      <c r="BNN928" s="124"/>
      <c r="BNO928" s="124"/>
      <c r="BNP928" s="124"/>
      <c r="BNQ928" s="124"/>
      <c r="BNR928" s="124"/>
      <c r="BNS928" s="124"/>
      <c r="BNT928" s="124"/>
      <c r="BNU928" s="124"/>
      <c r="BNV928" s="124"/>
      <c r="BNW928" s="124"/>
      <c r="BNX928" s="124"/>
      <c r="BNY928" s="124"/>
      <c r="BNZ928" s="124"/>
      <c r="BOA928" s="124"/>
      <c r="BOB928" s="124"/>
      <c r="BOC928" s="124"/>
      <c r="BOD928" s="124"/>
      <c r="BOE928" s="124"/>
      <c r="BOF928" s="124"/>
      <c r="BOG928" s="124"/>
      <c r="BOH928" s="124"/>
      <c r="BOI928" s="124"/>
      <c r="BOJ928" s="124"/>
      <c r="BOK928" s="124"/>
      <c r="BOL928" s="124"/>
      <c r="BOM928" s="124"/>
      <c r="BON928" s="124"/>
      <c r="BOO928" s="124"/>
      <c r="BOP928" s="124"/>
      <c r="BOQ928" s="124"/>
      <c r="BOR928" s="124"/>
      <c r="BOS928" s="124"/>
      <c r="BOT928" s="124"/>
      <c r="BOU928" s="124"/>
      <c r="BOV928" s="124"/>
      <c r="BOW928" s="124"/>
      <c r="BOX928" s="124"/>
      <c r="BOY928" s="124"/>
      <c r="BOZ928" s="124"/>
      <c r="BPA928" s="124"/>
      <c r="BPB928" s="124"/>
      <c r="BPC928" s="124"/>
      <c r="BPD928" s="124"/>
      <c r="BPE928" s="124"/>
      <c r="BPF928" s="124"/>
      <c r="BPG928" s="124"/>
      <c r="BPH928" s="124"/>
      <c r="BPI928" s="124"/>
      <c r="BPJ928" s="124"/>
      <c r="BPK928" s="124"/>
      <c r="BPL928" s="124"/>
      <c r="BPM928" s="124"/>
      <c r="BPN928" s="124"/>
      <c r="BPO928" s="124"/>
      <c r="BPP928" s="124"/>
      <c r="BPQ928" s="124"/>
      <c r="BPR928" s="124"/>
      <c r="BPS928" s="124"/>
      <c r="BPT928" s="124"/>
      <c r="BPU928" s="124"/>
      <c r="BPV928" s="124"/>
      <c r="BPW928" s="124"/>
      <c r="BPX928" s="124"/>
      <c r="BPY928" s="124"/>
      <c r="BPZ928" s="124"/>
      <c r="BQA928" s="124"/>
      <c r="BQB928" s="124"/>
      <c r="BQC928" s="124"/>
      <c r="BQD928" s="124"/>
      <c r="BQE928" s="124"/>
      <c r="BQF928" s="124"/>
      <c r="BQG928" s="124"/>
      <c r="BQH928" s="124"/>
      <c r="BQI928" s="124"/>
      <c r="BQJ928" s="124"/>
      <c r="BQK928" s="124"/>
      <c r="BQL928" s="124"/>
      <c r="BQM928" s="124"/>
      <c r="BQN928" s="124"/>
      <c r="BQO928" s="124"/>
      <c r="BQP928" s="124"/>
      <c r="BQQ928" s="124"/>
      <c r="BQR928" s="124"/>
      <c r="BQS928" s="124"/>
      <c r="BQT928" s="124"/>
      <c r="BQU928" s="124"/>
      <c r="BQV928" s="124"/>
      <c r="BQW928" s="124"/>
      <c r="BQX928" s="124"/>
      <c r="BQY928" s="124"/>
      <c r="BQZ928" s="124"/>
      <c r="BRA928" s="124"/>
      <c r="BRB928" s="124"/>
      <c r="BRC928" s="124"/>
      <c r="BRD928" s="124"/>
      <c r="BRE928" s="124"/>
      <c r="BRF928" s="124"/>
      <c r="BRG928" s="124"/>
      <c r="BRH928" s="124"/>
      <c r="BRI928" s="124"/>
      <c r="BRJ928" s="124"/>
      <c r="BRK928" s="124"/>
      <c r="BRL928" s="124"/>
      <c r="BRM928" s="124"/>
      <c r="BRN928" s="124"/>
      <c r="BRO928" s="124"/>
      <c r="BRP928" s="124"/>
      <c r="BRQ928" s="124"/>
      <c r="BRR928" s="124"/>
      <c r="BRS928" s="124"/>
      <c r="BRT928" s="124"/>
      <c r="BRU928" s="124"/>
      <c r="BRV928" s="124"/>
      <c r="BRW928" s="124"/>
      <c r="BRX928" s="124"/>
      <c r="BRY928" s="124"/>
      <c r="BRZ928" s="124"/>
      <c r="BSA928" s="124"/>
      <c r="BSB928" s="124"/>
      <c r="BSC928" s="124"/>
      <c r="BSD928" s="124"/>
      <c r="BSE928" s="124"/>
      <c r="BSF928" s="124"/>
      <c r="BSG928" s="124"/>
      <c r="BSH928" s="124"/>
      <c r="BSI928" s="124"/>
      <c r="BSJ928" s="124"/>
      <c r="BSK928" s="124"/>
      <c r="BSL928" s="124"/>
      <c r="BSM928" s="124"/>
      <c r="BSN928" s="124"/>
      <c r="BSO928" s="124"/>
      <c r="BSP928" s="124"/>
      <c r="BSQ928" s="124"/>
      <c r="BSR928" s="124"/>
      <c r="BSS928" s="124"/>
      <c r="BST928" s="124"/>
      <c r="BSU928" s="124"/>
      <c r="BSV928" s="124"/>
      <c r="BSW928" s="124"/>
      <c r="BSX928" s="124"/>
      <c r="BSY928" s="124"/>
      <c r="BSZ928" s="124"/>
      <c r="BTA928" s="124"/>
      <c r="BTB928" s="124"/>
      <c r="BTC928" s="124"/>
      <c r="BTD928" s="124"/>
      <c r="BTE928" s="124"/>
      <c r="BTF928" s="124"/>
      <c r="BTG928" s="124"/>
      <c r="BTH928" s="124"/>
      <c r="BTI928" s="124"/>
      <c r="BTJ928" s="124"/>
      <c r="BTK928" s="124"/>
      <c r="BTL928" s="124"/>
      <c r="BTM928" s="124"/>
      <c r="BTN928" s="124"/>
      <c r="BTO928" s="124"/>
      <c r="BTP928" s="124"/>
      <c r="BTQ928" s="124"/>
      <c r="BTR928" s="124"/>
      <c r="BTS928" s="124"/>
      <c r="BTT928" s="124"/>
      <c r="BTU928" s="124"/>
      <c r="BTV928" s="124"/>
      <c r="BTW928" s="124"/>
      <c r="BTX928" s="124"/>
      <c r="BTY928" s="124"/>
      <c r="BTZ928" s="124"/>
      <c r="BUA928" s="124"/>
      <c r="BUB928" s="124"/>
      <c r="BUC928" s="124"/>
      <c r="BUD928" s="124"/>
      <c r="BUE928" s="124"/>
      <c r="BUF928" s="124"/>
      <c r="BUG928" s="124"/>
      <c r="BUH928" s="124"/>
      <c r="BUI928" s="124"/>
      <c r="BUJ928" s="124"/>
      <c r="BUK928" s="124"/>
      <c r="BUL928" s="124"/>
      <c r="BUM928" s="124"/>
      <c r="BUN928" s="124"/>
      <c r="BUO928" s="124"/>
      <c r="BUP928" s="124"/>
      <c r="BUQ928" s="124"/>
      <c r="BUR928" s="124"/>
      <c r="BUS928" s="124"/>
      <c r="BUT928" s="124"/>
      <c r="BUU928" s="124"/>
      <c r="BUV928" s="124"/>
      <c r="BUW928" s="124"/>
      <c r="BUX928" s="124"/>
      <c r="BUY928" s="124"/>
      <c r="BUZ928" s="124"/>
      <c r="BVA928" s="124"/>
      <c r="BVB928" s="124"/>
      <c r="BVC928" s="124"/>
      <c r="BVD928" s="124"/>
      <c r="BVE928" s="124"/>
      <c r="BVF928" s="124"/>
      <c r="BVG928" s="124"/>
      <c r="BVH928" s="124"/>
      <c r="BVI928" s="124"/>
      <c r="BVJ928" s="124"/>
      <c r="BVK928" s="124"/>
      <c r="BVL928" s="124"/>
      <c r="BVM928" s="124"/>
      <c r="BVN928" s="124"/>
      <c r="BVO928" s="124"/>
      <c r="BVP928" s="124"/>
      <c r="BVQ928" s="124"/>
      <c r="BVR928" s="124"/>
      <c r="BVS928" s="124"/>
      <c r="BVT928" s="124"/>
      <c r="BVU928" s="124"/>
      <c r="BVV928" s="124"/>
      <c r="BVW928" s="124"/>
      <c r="BVX928" s="124"/>
      <c r="BVY928" s="124"/>
      <c r="BVZ928" s="124"/>
      <c r="BWA928" s="124"/>
      <c r="BWB928" s="124"/>
      <c r="BWC928" s="124"/>
      <c r="BWD928" s="124"/>
      <c r="BWE928" s="124"/>
      <c r="BWF928" s="124"/>
      <c r="BWG928" s="124"/>
      <c r="BWH928" s="124"/>
      <c r="BWI928" s="124"/>
      <c r="BWJ928" s="124"/>
      <c r="BWK928" s="124"/>
      <c r="BWL928" s="124"/>
      <c r="BWM928" s="124"/>
      <c r="BWN928" s="124"/>
      <c r="BWO928" s="124"/>
      <c r="BWP928" s="124"/>
      <c r="BWQ928" s="124"/>
      <c r="BWR928" s="124"/>
      <c r="BWS928" s="124"/>
      <c r="BWT928" s="124"/>
      <c r="BWU928" s="124"/>
      <c r="BWV928" s="124"/>
      <c r="BWW928" s="124"/>
      <c r="BWX928" s="124"/>
      <c r="BWY928" s="124"/>
      <c r="BWZ928" s="124"/>
      <c r="BXA928" s="124"/>
      <c r="BXB928" s="124"/>
      <c r="BXC928" s="124"/>
      <c r="BXD928" s="124"/>
      <c r="BXE928" s="124"/>
      <c r="BXF928" s="124"/>
      <c r="BXG928" s="124"/>
      <c r="BXH928" s="124"/>
      <c r="BXI928" s="124"/>
      <c r="BXJ928" s="124"/>
      <c r="BXK928" s="124"/>
      <c r="BXL928" s="124"/>
      <c r="BXM928" s="124"/>
      <c r="BXN928" s="124"/>
      <c r="BXO928" s="124"/>
      <c r="BXP928" s="124"/>
      <c r="BXQ928" s="124"/>
      <c r="BXR928" s="124"/>
      <c r="BXS928" s="124"/>
      <c r="BXT928" s="124"/>
      <c r="BXU928" s="124"/>
      <c r="BXV928" s="124"/>
      <c r="BXW928" s="124"/>
      <c r="BXX928" s="124"/>
      <c r="BXY928" s="124"/>
      <c r="BXZ928" s="124"/>
      <c r="BYA928" s="124"/>
      <c r="BYB928" s="124"/>
      <c r="BYC928" s="124"/>
      <c r="BYD928" s="124"/>
      <c r="BYE928" s="124"/>
      <c r="BYF928" s="124"/>
      <c r="BYG928" s="124"/>
      <c r="BYH928" s="124"/>
      <c r="BYI928" s="124"/>
      <c r="BYJ928" s="124"/>
      <c r="BYK928" s="124"/>
      <c r="BYL928" s="124"/>
      <c r="BYM928" s="124"/>
      <c r="BYN928" s="124"/>
      <c r="BYO928" s="124"/>
      <c r="BYP928" s="124"/>
      <c r="BYQ928" s="124"/>
      <c r="BYR928" s="124"/>
      <c r="BYS928" s="124"/>
      <c r="BYT928" s="124"/>
      <c r="BYU928" s="124"/>
      <c r="BYV928" s="124"/>
      <c r="BYW928" s="124"/>
      <c r="BYX928" s="124"/>
      <c r="BYY928" s="124"/>
      <c r="BYZ928" s="124"/>
      <c r="BZA928" s="124"/>
      <c r="BZB928" s="124"/>
      <c r="BZC928" s="124"/>
      <c r="BZD928" s="124"/>
      <c r="BZE928" s="124"/>
      <c r="BZF928" s="124"/>
      <c r="BZG928" s="124"/>
      <c r="BZH928" s="124"/>
      <c r="BZI928" s="124"/>
      <c r="BZJ928" s="124"/>
      <c r="BZK928" s="124"/>
      <c r="BZL928" s="124"/>
      <c r="BZM928" s="124"/>
      <c r="BZN928" s="124"/>
      <c r="BZO928" s="124"/>
      <c r="BZP928" s="124"/>
      <c r="BZQ928" s="124"/>
      <c r="BZR928" s="124"/>
      <c r="BZS928" s="124"/>
      <c r="BZT928" s="124"/>
      <c r="BZU928" s="124"/>
      <c r="BZV928" s="124"/>
      <c r="BZW928" s="124"/>
      <c r="BZX928" s="124"/>
      <c r="BZY928" s="124"/>
      <c r="BZZ928" s="124"/>
      <c r="CAA928" s="124"/>
      <c r="CAB928" s="124"/>
      <c r="CAC928" s="124"/>
      <c r="CAD928" s="124"/>
      <c r="CAE928" s="124"/>
      <c r="CAF928" s="124"/>
      <c r="CAG928" s="124"/>
      <c r="CAH928" s="124"/>
      <c r="CAI928" s="124"/>
      <c r="CAJ928" s="124"/>
      <c r="CAK928" s="124"/>
      <c r="CAL928" s="124"/>
      <c r="CAM928" s="124"/>
      <c r="CAN928" s="124"/>
      <c r="CAO928" s="124"/>
      <c r="CAP928" s="124"/>
      <c r="CAQ928" s="124"/>
      <c r="CAR928" s="124"/>
      <c r="CAS928" s="124"/>
      <c r="CAT928" s="124"/>
      <c r="CAU928" s="124"/>
      <c r="CAV928" s="124"/>
      <c r="CAW928" s="124"/>
      <c r="CAX928" s="124"/>
      <c r="CAY928" s="124"/>
      <c r="CAZ928" s="124"/>
      <c r="CBA928" s="124"/>
      <c r="CBB928" s="124"/>
      <c r="CBC928" s="124"/>
      <c r="CBD928" s="124"/>
      <c r="CBE928" s="124"/>
      <c r="CBF928" s="124"/>
      <c r="CBG928" s="124"/>
      <c r="CBH928" s="124"/>
      <c r="CBI928" s="124"/>
      <c r="CBJ928" s="124"/>
      <c r="CBK928" s="124"/>
      <c r="CBL928" s="124"/>
      <c r="CBM928" s="124"/>
      <c r="CBN928" s="124"/>
      <c r="CBO928" s="124"/>
      <c r="CBP928" s="124"/>
      <c r="CBQ928" s="124"/>
      <c r="CBR928" s="124"/>
      <c r="CBS928" s="124"/>
      <c r="CBT928" s="124"/>
      <c r="CBU928" s="124"/>
      <c r="CBV928" s="124"/>
      <c r="CBW928" s="124"/>
      <c r="CBX928" s="124"/>
      <c r="CBY928" s="124"/>
      <c r="CBZ928" s="124"/>
      <c r="CCA928" s="124"/>
      <c r="CCB928" s="124"/>
      <c r="CCC928" s="124"/>
      <c r="CCD928" s="124"/>
      <c r="CCE928" s="124"/>
      <c r="CCF928" s="124"/>
      <c r="CCG928" s="124"/>
      <c r="CCH928" s="124"/>
      <c r="CCI928" s="124"/>
      <c r="CCJ928" s="124"/>
      <c r="CCK928" s="124"/>
      <c r="CCL928" s="124"/>
      <c r="CCM928" s="124"/>
      <c r="CCN928" s="124"/>
      <c r="CCO928" s="124"/>
      <c r="CCP928" s="124"/>
      <c r="CCQ928" s="124"/>
      <c r="CCR928" s="124"/>
      <c r="CCS928" s="124"/>
      <c r="CCT928" s="124"/>
      <c r="CCU928" s="124"/>
      <c r="CCV928" s="124"/>
      <c r="CCW928" s="124"/>
      <c r="CCX928" s="124"/>
      <c r="CCY928" s="124"/>
      <c r="CCZ928" s="124"/>
      <c r="CDA928" s="124"/>
      <c r="CDB928" s="124"/>
      <c r="CDC928" s="124"/>
      <c r="CDD928" s="124"/>
      <c r="CDE928" s="124"/>
      <c r="CDF928" s="124"/>
      <c r="CDG928" s="124"/>
      <c r="CDH928" s="124"/>
      <c r="CDI928" s="124"/>
      <c r="CDJ928" s="124"/>
      <c r="CDK928" s="124"/>
      <c r="CDL928" s="124"/>
      <c r="CDM928" s="124"/>
      <c r="CDN928" s="124"/>
      <c r="CDO928" s="124"/>
      <c r="CDP928" s="124"/>
      <c r="CDQ928" s="124"/>
      <c r="CDR928" s="124"/>
      <c r="CDS928" s="124"/>
      <c r="CDT928" s="124"/>
      <c r="CDU928" s="124"/>
      <c r="CDV928" s="124"/>
      <c r="CDW928" s="124"/>
      <c r="CDX928" s="124"/>
      <c r="CDY928" s="124"/>
      <c r="CDZ928" s="124"/>
      <c r="CEA928" s="124"/>
      <c r="CEB928" s="124"/>
      <c r="CEC928" s="124"/>
      <c r="CED928" s="124"/>
      <c r="CEE928" s="124"/>
      <c r="CEF928" s="124"/>
      <c r="CEG928" s="124"/>
      <c r="CEH928" s="124"/>
      <c r="CEI928" s="124"/>
      <c r="CEJ928" s="124"/>
      <c r="CEK928" s="124"/>
      <c r="CEL928" s="124"/>
      <c r="CEM928" s="124"/>
      <c r="CEN928" s="124"/>
      <c r="CEO928" s="124"/>
      <c r="CEP928" s="124"/>
      <c r="CEQ928" s="124"/>
      <c r="CER928" s="124"/>
      <c r="CES928" s="124"/>
      <c r="CET928" s="124"/>
      <c r="CEU928" s="124"/>
      <c r="CEV928" s="124"/>
      <c r="CEW928" s="124"/>
      <c r="CEX928" s="124"/>
      <c r="CEY928" s="124"/>
      <c r="CEZ928" s="124"/>
      <c r="CFA928" s="124"/>
      <c r="CFB928" s="124"/>
      <c r="CFC928" s="124"/>
      <c r="CFD928" s="124"/>
      <c r="CFE928" s="124"/>
      <c r="CFF928" s="124"/>
      <c r="CFG928" s="124"/>
      <c r="CFH928" s="124"/>
      <c r="CFI928" s="124"/>
      <c r="CFJ928" s="124"/>
      <c r="CFK928" s="124"/>
      <c r="CFL928" s="124"/>
      <c r="CFM928" s="124"/>
      <c r="CFN928" s="124"/>
      <c r="CFO928" s="124"/>
      <c r="CFP928" s="124"/>
      <c r="CFQ928" s="124"/>
      <c r="CFR928" s="124"/>
      <c r="CFS928" s="124"/>
      <c r="CFT928" s="124"/>
      <c r="CFU928" s="124"/>
      <c r="CFV928" s="124"/>
      <c r="CFW928" s="124"/>
      <c r="CFX928" s="124"/>
      <c r="CFY928" s="124"/>
      <c r="CFZ928" s="124"/>
      <c r="CGA928" s="124"/>
      <c r="CGB928" s="124"/>
      <c r="CGC928" s="124"/>
      <c r="CGD928" s="124"/>
      <c r="CGE928" s="124"/>
      <c r="CGF928" s="124"/>
      <c r="CGG928" s="124"/>
      <c r="CGH928" s="124"/>
      <c r="CGI928" s="124"/>
      <c r="CGJ928" s="124"/>
      <c r="CGK928" s="124"/>
      <c r="CGL928" s="124"/>
      <c r="CGM928" s="124"/>
      <c r="CGN928" s="124"/>
      <c r="CGO928" s="124"/>
      <c r="CGP928" s="124"/>
      <c r="CGQ928" s="124"/>
      <c r="CGR928" s="124"/>
      <c r="CGS928" s="124"/>
      <c r="CGT928" s="124"/>
      <c r="CGU928" s="124"/>
      <c r="CGV928" s="124"/>
      <c r="CGW928" s="124"/>
      <c r="CGX928" s="124"/>
      <c r="CGY928" s="124"/>
      <c r="CGZ928" s="124"/>
      <c r="CHA928" s="124"/>
      <c r="CHB928" s="124"/>
      <c r="CHC928" s="124"/>
      <c r="CHD928" s="124"/>
      <c r="CHE928" s="124"/>
      <c r="CHF928" s="124"/>
      <c r="CHG928" s="124"/>
      <c r="CHH928" s="124"/>
      <c r="CHI928" s="124"/>
      <c r="CHJ928" s="124"/>
      <c r="CHK928" s="124"/>
      <c r="CHL928" s="124"/>
      <c r="CHM928" s="124"/>
      <c r="CHN928" s="124"/>
      <c r="CHO928" s="124"/>
      <c r="CHP928" s="124"/>
      <c r="CHQ928" s="124"/>
      <c r="CHR928" s="124"/>
      <c r="CHS928" s="124"/>
      <c r="CHT928" s="124"/>
      <c r="CHU928" s="124"/>
      <c r="CHV928" s="124"/>
      <c r="CHW928" s="124"/>
      <c r="CHX928" s="124"/>
      <c r="CHY928" s="124"/>
      <c r="CHZ928" s="124"/>
      <c r="CIA928" s="124"/>
      <c r="CIB928" s="124"/>
      <c r="CIC928" s="124"/>
      <c r="CID928" s="124"/>
      <c r="CIE928" s="124"/>
      <c r="CIF928" s="124"/>
      <c r="CIG928" s="124"/>
      <c r="CIH928" s="124"/>
      <c r="CII928" s="124"/>
      <c r="CIJ928" s="124"/>
      <c r="CIK928" s="124"/>
      <c r="CIL928" s="124"/>
      <c r="CIM928" s="124"/>
      <c r="CIN928" s="124"/>
      <c r="CIO928" s="124"/>
      <c r="CIP928" s="124"/>
      <c r="CIQ928" s="124"/>
      <c r="CIR928" s="124"/>
      <c r="CIS928" s="124"/>
      <c r="CIT928" s="124"/>
      <c r="CIU928" s="124"/>
      <c r="CIV928" s="124"/>
      <c r="CIW928" s="124"/>
      <c r="CIX928" s="124"/>
      <c r="CIY928" s="124"/>
      <c r="CIZ928" s="124"/>
      <c r="CJA928" s="124"/>
      <c r="CJB928" s="124"/>
      <c r="CJC928" s="124"/>
      <c r="CJD928" s="124"/>
      <c r="CJE928" s="124"/>
      <c r="CJF928" s="124"/>
      <c r="CJG928" s="124"/>
      <c r="CJH928" s="124"/>
      <c r="CJI928" s="124"/>
      <c r="CJJ928" s="124"/>
      <c r="CJK928" s="124"/>
      <c r="CJL928" s="124"/>
      <c r="CJM928" s="124"/>
      <c r="CJN928" s="124"/>
      <c r="CJO928" s="124"/>
      <c r="CJP928" s="124"/>
      <c r="CJQ928" s="124"/>
      <c r="CJR928" s="124"/>
      <c r="CJS928" s="124"/>
      <c r="CJT928" s="124"/>
      <c r="CJU928" s="124"/>
      <c r="CJV928" s="124"/>
      <c r="CJW928" s="124"/>
      <c r="CJX928" s="124"/>
      <c r="CJY928" s="124"/>
      <c r="CJZ928" s="124"/>
      <c r="CKA928" s="124"/>
      <c r="CKB928" s="124"/>
      <c r="CKC928" s="124"/>
      <c r="CKD928" s="124"/>
      <c r="CKE928" s="124"/>
      <c r="CKF928" s="124"/>
      <c r="CKG928" s="124"/>
      <c r="CKH928" s="124"/>
      <c r="CKI928" s="124"/>
      <c r="CKJ928" s="124"/>
      <c r="CKK928" s="124"/>
      <c r="CKL928" s="124"/>
      <c r="CKM928" s="124"/>
      <c r="CKN928" s="124"/>
      <c r="CKO928" s="124"/>
      <c r="CKP928" s="124"/>
      <c r="CKQ928" s="124"/>
      <c r="CKR928" s="124"/>
      <c r="CKS928" s="124"/>
      <c r="CKT928" s="124"/>
      <c r="CKU928" s="124"/>
      <c r="CKV928" s="124"/>
      <c r="CKW928" s="124"/>
      <c r="CKX928" s="124"/>
      <c r="CKY928" s="124"/>
      <c r="CKZ928" s="124"/>
      <c r="CLA928" s="124"/>
      <c r="CLB928" s="124"/>
      <c r="CLC928" s="124"/>
      <c r="CLD928" s="124"/>
      <c r="CLE928" s="124"/>
      <c r="CLF928" s="124"/>
      <c r="CLG928" s="124"/>
      <c r="CLH928" s="124"/>
      <c r="CLI928" s="124"/>
      <c r="CLJ928" s="124"/>
      <c r="CLK928" s="124"/>
      <c r="CLL928" s="124"/>
      <c r="CLM928" s="124"/>
      <c r="CLN928" s="124"/>
      <c r="CLO928" s="124"/>
      <c r="CLP928" s="124"/>
      <c r="CLQ928" s="124"/>
      <c r="CLR928" s="124"/>
      <c r="CLS928" s="124"/>
      <c r="CLT928" s="124"/>
      <c r="CLU928" s="124"/>
      <c r="CLV928" s="124"/>
      <c r="CLW928" s="124"/>
      <c r="CLX928" s="124"/>
      <c r="CLY928" s="124"/>
      <c r="CLZ928" s="124"/>
      <c r="CMA928" s="124"/>
      <c r="CMB928" s="124"/>
      <c r="CMC928" s="124"/>
      <c r="CMD928" s="124"/>
      <c r="CME928" s="124"/>
      <c r="CMF928" s="124"/>
      <c r="CMG928" s="124"/>
      <c r="CMH928" s="124"/>
      <c r="CMI928" s="124"/>
      <c r="CMJ928" s="124"/>
      <c r="CMK928" s="124"/>
      <c r="CML928" s="124"/>
      <c r="CMM928" s="124"/>
      <c r="CMN928" s="124"/>
      <c r="CMO928" s="124"/>
      <c r="CMP928" s="124"/>
      <c r="CMQ928" s="124"/>
      <c r="CMR928" s="124"/>
      <c r="CMS928" s="124"/>
      <c r="CMT928" s="124"/>
      <c r="CMU928" s="124"/>
      <c r="CMV928" s="124"/>
      <c r="CMW928" s="124"/>
      <c r="CMX928" s="124"/>
      <c r="CMY928" s="124"/>
      <c r="CMZ928" s="124"/>
      <c r="CNA928" s="124"/>
      <c r="CNB928" s="124"/>
      <c r="CNC928" s="124"/>
      <c r="CND928" s="124"/>
      <c r="CNE928" s="124"/>
      <c r="CNF928" s="124"/>
      <c r="CNG928" s="124"/>
      <c r="CNH928" s="124"/>
      <c r="CNI928" s="124"/>
      <c r="CNJ928" s="124"/>
      <c r="CNK928" s="124"/>
      <c r="CNL928" s="124"/>
      <c r="CNM928" s="124"/>
      <c r="CNN928" s="124"/>
      <c r="CNO928" s="124"/>
      <c r="CNP928" s="124"/>
      <c r="CNQ928" s="124"/>
      <c r="CNR928" s="124"/>
      <c r="CNS928" s="124"/>
      <c r="CNT928" s="124"/>
      <c r="CNU928" s="124"/>
      <c r="CNV928" s="124"/>
      <c r="CNW928" s="124"/>
      <c r="CNX928" s="124"/>
      <c r="CNY928" s="124"/>
      <c r="CNZ928" s="124"/>
      <c r="COA928" s="124"/>
      <c r="COB928" s="124"/>
      <c r="COC928" s="124"/>
      <c r="COD928" s="124"/>
      <c r="COE928" s="124"/>
      <c r="COF928" s="124"/>
      <c r="COG928" s="124"/>
      <c r="COH928" s="124"/>
      <c r="COI928" s="124"/>
      <c r="COJ928" s="124"/>
      <c r="COK928" s="124"/>
      <c r="COL928" s="124"/>
      <c r="COM928" s="124"/>
      <c r="CON928" s="124"/>
      <c r="COO928" s="124"/>
      <c r="COP928" s="124"/>
      <c r="COQ928" s="124"/>
      <c r="COR928" s="124"/>
      <c r="COS928" s="124"/>
      <c r="COT928" s="124"/>
      <c r="COU928" s="124"/>
      <c r="COV928" s="124"/>
      <c r="COW928" s="124"/>
      <c r="COX928" s="124"/>
      <c r="COY928" s="124"/>
      <c r="COZ928" s="124"/>
      <c r="CPA928" s="124"/>
      <c r="CPB928" s="124"/>
      <c r="CPC928" s="124"/>
      <c r="CPD928" s="124"/>
      <c r="CPE928" s="124"/>
      <c r="CPF928" s="124"/>
      <c r="CPG928" s="124"/>
      <c r="CPH928" s="124"/>
      <c r="CPI928" s="124"/>
      <c r="CPJ928" s="124"/>
      <c r="CPK928" s="124"/>
      <c r="CPL928" s="124"/>
      <c r="CPM928" s="124"/>
      <c r="CPN928" s="124"/>
      <c r="CPO928" s="124"/>
      <c r="CPP928" s="124"/>
      <c r="CPQ928" s="124"/>
      <c r="CPR928" s="124"/>
      <c r="CPS928" s="124"/>
      <c r="CPT928" s="124"/>
      <c r="CPU928" s="124"/>
      <c r="CPV928" s="124"/>
      <c r="CPW928" s="124"/>
      <c r="CPX928" s="124"/>
      <c r="CPY928" s="124"/>
      <c r="CPZ928" s="124"/>
      <c r="CQA928" s="124"/>
      <c r="CQB928" s="124"/>
      <c r="CQC928" s="124"/>
      <c r="CQD928" s="124"/>
      <c r="CQE928" s="124"/>
      <c r="CQF928" s="124"/>
      <c r="CQG928" s="124"/>
      <c r="CQH928" s="124"/>
      <c r="CQI928" s="124"/>
      <c r="CQJ928" s="124"/>
      <c r="CQK928" s="124"/>
      <c r="CQL928" s="124"/>
      <c r="CQM928" s="124"/>
      <c r="CQN928" s="124"/>
      <c r="CQO928" s="124"/>
      <c r="CQP928" s="124"/>
      <c r="CQQ928" s="124"/>
      <c r="CQR928" s="124"/>
      <c r="CQS928" s="124"/>
      <c r="CQT928" s="124"/>
      <c r="CQU928" s="124"/>
      <c r="CQV928" s="124"/>
      <c r="CQW928" s="124"/>
      <c r="CQX928" s="124"/>
      <c r="CQY928" s="124"/>
      <c r="CQZ928" s="124"/>
      <c r="CRA928" s="124"/>
      <c r="CRB928" s="124"/>
      <c r="CRC928" s="124"/>
      <c r="CRD928" s="124"/>
      <c r="CRE928" s="124"/>
      <c r="CRF928" s="124"/>
      <c r="CRG928" s="124"/>
      <c r="CRH928" s="124"/>
      <c r="CRI928" s="124"/>
      <c r="CRJ928" s="124"/>
      <c r="CRK928" s="124"/>
      <c r="CRL928" s="124"/>
      <c r="CRM928" s="124"/>
      <c r="CRN928" s="124"/>
      <c r="CRO928" s="124"/>
      <c r="CRP928" s="124"/>
      <c r="CRQ928" s="124"/>
      <c r="CRR928" s="124"/>
      <c r="CRS928" s="124"/>
      <c r="CRT928" s="124"/>
      <c r="CRU928" s="124"/>
      <c r="CRV928" s="124"/>
      <c r="CRW928" s="124"/>
      <c r="CRX928" s="124"/>
      <c r="CRY928" s="124"/>
      <c r="CRZ928" s="124"/>
      <c r="CSA928" s="124"/>
      <c r="CSB928" s="124"/>
      <c r="CSC928" s="124"/>
      <c r="CSD928" s="124"/>
      <c r="CSE928" s="124"/>
      <c r="CSF928" s="124"/>
      <c r="CSG928" s="124"/>
      <c r="CSH928" s="124"/>
      <c r="CSI928" s="124"/>
      <c r="CSJ928" s="124"/>
      <c r="CSK928" s="124"/>
      <c r="CSL928" s="124"/>
      <c r="CSM928" s="124"/>
      <c r="CSN928" s="124"/>
      <c r="CSO928" s="124"/>
      <c r="CSP928" s="124"/>
      <c r="CSQ928" s="124"/>
      <c r="CSR928" s="124"/>
      <c r="CSS928" s="124"/>
      <c r="CST928" s="124"/>
      <c r="CSU928" s="124"/>
      <c r="CSV928" s="124"/>
      <c r="CSW928" s="124"/>
      <c r="CSX928" s="124"/>
      <c r="CSY928" s="124"/>
      <c r="CSZ928" s="124"/>
      <c r="CTA928" s="124"/>
      <c r="CTB928" s="124"/>
      <c r="CTC928" s="124"/>
      <c r="CTD928" s="124"/>
      <c r="CTE928" s="124"/>
      <c r="CTF928" s="124"/>
      <c r="CTG928" s="124"/>
      <c r="CTH928" s="124"/>
      <c r="CTI928" s="124"/>
      <c r="CTJ928" s="124"/>
      <c r="CTK928" s="124"/>
      <c r="CTL928" s="124"/>
      <c r="CTM928" s="124"/>
      <c r="CTN928" s="124"/>
      <c r="CTO928" s="124"/>
      <c r="CTP928" s="124"/>
      <c r="CTQ928" s="124"/>
      <c r="CTR928" s="124"/>
      <c r="CTS928" s="124"/>
      <c r="CTT928" s="124"/>
      <c r="CTU928" s="124"/>
      <c r="CTV928" s="124"/>
      <c r="CTW928" s="124"/>
      <c r="CTX928" s="124"/>
      <c r="CTY928" s="124"/>
      <c r="CTZ928" s="124"/>
      <c r="CUA928" s="124"/>
      <c r="CUB928" s="124"/>
      <c r="CUC928" s="124"/>
      <c r="CUD928" s="124"/>
      <c r="CUE928" s="124"/>
      <c r="CUF928" s="124"/>
      <c r="CUG928" s="124"/>
      <c r="CUH928" s="124"/>
      <c r="CUI928" s="124"/>
      <c r="CUJ928" s="124"/>
      <c r="CUK928" s="124"/>
      <c r="CUL928" s="124"/>
      <c r="CUM928" s="124"/>
      <c r="CUN928" s="124"/>
      <c r="CUO928" s="124"/>
      <c r="CUP928" s="124"/>
      <c r="CUQ928" s="124"/>
      <c r="CUR928" s="124"/>
      <c r="CUS928" s="124"/>
      <c r="CUT928" s="124"/>
      <c r="CUU928" s="124"/>
      <c r="CUV928" s="124"/>
      <c r="CUW928" s="124"/>
      <c r="CUX928" s="124"/>
      <c r="CUY928" s="124"/>
      <c r="CUZ928" s="124"/>
      <c r="CVA928" s="124"/>
      <c r="CVB928" s="124"/>
      <c r="CVC928" s="124"/>
      <c r="CVD928" s="124"/>
      <c r="CVE928" s="124"/>
      <c r="CVF928" s="124"/>
      <c r="CVG928" s="124"/>
      <c r="CVH928" s="124"/>
      <c r="CVI928" s="124"/>
      <c r="CVJ928" s="124"/>
      <c r="CVK928" s="124"/>
      <c r="CVL928" s="124"/>
      <c r="CVM928" s="124"/>
      <c r="CVN928" s="124"/>
      <c r="CVO928" s="124"/>
      <c r="CVP928" s="124"/>
      <c r="CVQ928" s="124"/>
      <c r="CVR928" s="124"/>
      <c r="CVS928" s="124"/>
      <c r="CVT928" s="124"/>
      <c r="CVU928" s="124"/>
      <c r="CVV928" s="124"/>
      <c r="CVW928" s="124"/>
      <c r="CVX928" s="124"/>
      <c r="CVY928" s="124"/>
      <c r="CVZ928" s="124"/>
      <c r="CWA928" s="124"/>
      <c r="CWB928" s="124"/>
      <c r="CWC928" s="124"/>
      <c r="CWD928" s="124"/>
      <c r="CWE928" s="124"/>
      <c r="CWF928" s="124"/>
      <c r="CWG928" s="124"/>
      <c r="CWH928" s="124"/>
      <c r="CWI928" s="124"/>
      <c r="CWJ928" s="124"/>
      <c r="CWK928" s="124"/>
      <c r="CWL928" s="124"/>
      <c r="CWM928" s="124"/>
      <c r="CWN928" s="124"/>
      <c r="CWO928" s="124"/>
      <c r="CWP928" s="124"/>
      <c r="CWQ928" s="124"/>
      <c r="CWR928" s="124"/>
      <c r="CWS928" s="124"/>
      <c r="CWT928" s="124"/>
      <c r="CWU928" s="124"/>
      <c r="CWV928" s="124"/>
      <c r="CWW928" s="124"/>
      <c r="CWX928" s="124"/>
      <c r="CWY928" s="124"/>
      <c r="CWZ928" s="124"/>
      <c r="CXA928" s="124"/>
      <c r="CXB928" s="124"/>
      <c r="CXC928" s="124"/>
      <c r="CXD928" s="124"/>
      <c r="CXE928" s="124"/>
      <c r="CXF928" s="124"/>
      <c r="CXG928" s="124"/>
      <c r="CXH928" s="124"/>
      <c r="CXI928" s="124"/>
      <c r="CXJ928" s="124"/>
      <c r="CXK928" s="124"/>
      <c r="CXL928" s="124"/>
      <c r="CXM928" s="124"/>
      <c r="CXN928" s="124"/>
      <c r="CXO928" s="124"/>
      <c r="CXP928" s="124"/>
      <c r="CXQ928" s="124"/>
      <c r="CXR928" s="124"/>
      <c r="CXS928" s="124"/>
      <c r="CXT928" s="124"/>
      <c r="CXU928" s="124"/>
      <c r="CXV928" s="124"/>
      <c r="CXW928" s="124"/>
      <c r="CXX928" s="124"/>
      <c r="CXY928" s="124"/>
      <c r="CXZ928" s="124"/>
      <c r="CYA928" s="124"/>
      <c r="CYB928" s="124"/>
      <c r="CYC928" s="124"/>
      <c r="CYD928" s="124"/>
      <c r="CYE928" s="124"/>
      <c r="CYF928" s="124"/>
      <c r="CYG928" s="124"/>
      <c r="CYH928" s="124"/>
      <c r="CYI928" s="124"/>
      <c r="CYJ928" s="124"/>
      <c r="CYK928" s="124"/>
      <c r="CYL928" s="124"/>
      <c r="CYM928" s="124"/>
      <c r="CYN928" s="124"/>
      <c r="CYO928" s="124"/>
      <c r="CYP928" s="124"/>
      <c r="CYQ928" s="124"/>
      <c r="CYR928" s="124"/>
      <c r="CYS928" s="124"/>
      <c r="CYT928" s="124"/>
      <c r="CYU928" s="124"/>
      <c r="CYV928" s="124"/>
      <c r="CYW928" s="124"/>
      <c r="CYX928" s="124"/>
      <c r="CYY928" s="124"/>
      <c r="CYZ928" s="124"/>
      <c r="CZA928" s="124"/>
      <c r="CZB928" s="124"/>
      <c r="CZC928" s="124"/>
      <c r="CZD928" s="124"/>
      <c r="CZE928" s="124"/>
      <c r="CZF928" s="124"/>
      <c r="CZG928" s="124"/>
      <c r="CZH928" s="124"/>
      <c r="CZI928" s="124"/>
      <c r="CZJ928" s="124"/>
      <c r="CZK928" s="124"/>
      <c r="CZL928" s="124"/>
      <c r="CZM928" s="124"/>
      <c r="CZN928" s="124"/>
      <c r="CZO928" s="124"/>
      <c r="CZP928" s="124"/>
      <c r="CZQ928" s="124"/>
      <c r="CZR928" s="124"/>
      <c r="CZS928" s="124"/>
      <c r="CZT928" s="124"/>
      <c r="CZU928" s="124"/>
      <c r="CZV928" s="124"/>
      <c r="CZW928" s="124"/>
      <c r="CZX928" s="124"/>
      <c r="CZY928" s="124"/>
      <c r="CZZ928" s="124"/>
      <c r="DAA928" s="124"/>
      <c r="DAB928" s="124"/>
      <c r="DAC928" s="124"/>
      <c r="DAD928" s="124"/>
      <c r="DAE928" s="124"/>
      <c r="DAF928" s="124"/>
      <c r="DAG928" s="124"/>
      <c r="DAH928" s="124"/>
      <c r="DAI928" s="124"/>
      <c r="DAJ928" s="124"/>
      <c r="DAK928" s="124"/>
      <c r="DAL928" s="124"/>
      <c r="DAM928" s="124"/>
      <c r="DAN928" s="124"/>
      <c r="DAO928" s="124"/>
      <c r="DAP928" s="124"/>
      <c r="DAQ928" s="124"/>
      <c r="DAR928" s="124"/>
      <c r="DAS928" s="124"/>
      <c r="DAT928" s="124"/>
      <c r="DAU928" s="124"/>
      <c r="DAV928" s="124"/>
      <c r="DAW928" s="124"/>
      <c r="DAX928" s="124"/>
      <c r="DAY928" s="124"/>
      <c r="DAZ928" s="124"/>
      <c r="DBA928" s="124"/>
      <c r="DBB928" s="124"/>
      <c r="DBC928" s="124"/>
      <c r="DBD928" s="124"/>
      <c r="DBE928" s="124"/>
      <c r="DBF928" s="124"/>
      <c r="DBG928" s="124"/>
      <c r="DBH928" s="124"/>
      <c r="DBI928" s="124"/>
      <c r="DBJ928" s="124"/>
      <c r="DBK928" s="124"/>
      <c r="DBL928" s="124"/>
      <c r="DBM928" s="124"/>
      <c r="DBN928" s="124"/>
      <c r="DBO928" s="124"/>
      <c r="DBP928" s="124"/>
      <c r="DBQ928" s="124"/>
      <c r="DBR928" s="124"/>
      <c r="DBS928" s="124"/>
      <c r="DBT928" s="124"/>
      <c r="DBU928" s="124"/>
      <c r="DBV928" s="124"/>
      <c r="DBW928" s="124"/>
      <c r="DBX928" s="124"/>
      <c r="DBY928" s="124"/>
      <c r="DBZ928" s="124"/>
      <c r="DCA928" s="124"/>
      <c r="DCB928" s="124"/>
      <c r="DCC928" s="124"/>
      <c r="DCD928" s="124"/>
      <c r="DCE928" s="124"/>
      <c r="DCF928" s="124"/>
      <c r="DCG928" s="124"/>
      <c r="DCH928" s="124"/>
      <c r="DCI928" s="124"/>
      <c r="DCJ928" s="124"/>
      <c r="DCK928" s="124"/>
      <c r="DCL928" s="124"/>
      <c r="DCM928" s="124"/>
      <c r="DCN928" s="124"/>
      <c r="DCO928" s="124"/>
      <c r="DCP928" s="124"/>
      <c r="DCQ928" s="124"/>
      <c r="DCR928" s="124"/>
      <c r="DCS928" s="124"/>
      <c r="DCT928" s="124"/>
      <c r="DCU928" s="124"/>
      <c r="DCV928" s="124"/>
      <c r="DCW928" s="124"/>
      <c r="DCX928" s="124"/>
      <c r="DCY928" s="124"/>
      <c r="DCZ928" s="124"/>
      <c r="DDA928" s="124"/>
      <c r="DDB928" s="124"/>
      <c r="DDC928" s="124"/>
      <c r="DDD928" s="124"/>
      <c r="DDE928" s="124"/>
      <c r="DDF928" s="124"/>
      <c r="DDG928" s="124"/>
      <c r="DDH928" s="124"/>
      <c r="DDI928" s="124"/>
      <c r="DDJ928" s="124"/>
      <c r="DDK928" s="124"/>
      <c r="DDL928" s="124"/>
      <c r="DDM928" s="124"/>
      <c r="DDN928" s="124"/>
      <c r="DDO928" s="124"/>
      <c r="DDP928" s="124"/>
      <c r="DDQ928" s="124"/>
      <c r="DDR928" s="124"/>
      <c r="DDS928" s="124"/>
      <c r="DDT928" s="124"/>
      <c r="DDU928" s="124"/>
      <c r="DDV928" s="124"/>
      <c r="DDW928" s="124"/>
      <c r="DDX928" s="124"/>
      <c r="DDY928" s="124"/>
      <c r="DDZ928" s="124"/>
      <c r="DEA928" s="124"/>
      <c r="DEB928" s="124"/>
      <c r="DEC928" s="124"/>
      <c r="DED928" s="124"/>
      <c r="DEE928" s="124"/>
      <c r="DEF928" s="124"/>
      <c r="DEG928" s="124"/>
      <c r="DEH928" s="124"/>
      <c r="DEI928" s="124"/>
      <c r="DEJ928" s="124"/>
      <c r="DEK928" s="124"/>
      <c r="DEL928" s="124"/>
      <c r="DEM928" s="124"/>
      <c r="DEN928" s="124"/>
      <c r="DEO928" s="124"/>
      <c r="DEP928" s="124"/>
      <c r="DEQ928" s="124"/>
      <c r="DER928" s="124"/>
      <c r="DES928" s="124"/>
      <c r="DET928" s="124"/>
      <c r="DEU928" s="124"/>
      <c r="DEV928" s="124"/>
      <c r="DEW928" s="124"/>
      <c r="DEX928" s="124"/>
      <c r="DEY928" s="124"/>
      <c r="DEZ928" s="124"/>
      <c r="DFA928" s="124"/>
      <c r="DFB928" s="124"/>
      <c r="DFC928" s="124"/>
      <c r="DFD928" s="124"/>
      <c r="DFE928" s="124"/>
      <c r="DFF928" s="124"/>
      <c r="DFG928" s="124"/>
      <c r="DFH928" s="124"/>
      <c r="DFI928" s="124"/>
      <c r="DFJ928" s="124"/>
      <c r="DFK928" s="124"/>
      <c r="DFL928" s="124"/>
      <c r="DFM928" s="124"/>
      <c r="DFN928" s="124"/>
      <c r="DFO928" s="124"/>
      <c r="DFP928" s="124"/>
      <c r="DFQ928" s="124"/>
      <c r="DFR928" s="124"/>
      <c r="DFS928" s="124"/>
      <c r="DFT928" s="124"/>
      <c r="DFU928" s="124"/>
      <c r="DFV928" s="124"/>
      <c r="DFW928" s="124"/>
      <c r="DFX928" s="124"/>
      <c r="DFY928" s="124"/>
      <c r="DFZ928" s="124"/>
      <c r="DGA928" s="124"/>
      <c r="DGB928" s="124"/>
      <c r="DGC928" s="124"/>
      <c r="DGD928" s="124"/>
      <c r="DGE928" s="124"/>
      <c r="DGF928" s="124"/>
      <c r="DGG928" s="124"/>
      <c r="DGH928" s="124"/>
      <c r="DGI928" s="124"/>
      <c r="DGJ928" s="124"/>
      <c r="DGK928" s="124"/>
      <c r="DGL928" s="124"/>
      <c r="DGM928" s="124"/>
      <c r="DGN928" s="124"/>
      <c r="DGO928" s="124"/>
      <c r="DGP928" s="124"/>
      <c r="DGQ928" s="124"/>
      <c r="DGR928" s="124"/>
      <c r="DGS928" s="124"/>
      <c r="DGT928" s="124"/>
      <c r="DGU928" s="124"/>
      <c r="DGV928" s="124"/>
      <c r="DGW928" s="124"/>
      <c r="DGX928" s="124"/>
      <c r="DGY928" s="124"/>
      <c r="DGZ928" s="124"/>
      <c r="DHA928" s="124"/>
      <c r="DHB928" s="124"/>
      <c r="DHC928" s="124"/>
      <c r="DHD928" s="124"/>
      <c r="DHE928" s="124"/>
      <c r="DHF928" s="124"/>
      <c r="DHG928" s="124"/>
      <c r="DHH928" s="124"/>
      <c r="DHI928" s="124"/>
      <c r="DHJ928" s="124"/>
      <c r="DHK928" s="124"/>
      <c r="DHL928" s="124"/>
      <c r="DHM928" s="124"/>
      <c r="DHN928" s="124"/>
      <c r="DHO928" s="124"/>
      <c r="DHP928" s="124"/>
      <c r="DHQ928" s="124"/>
      <c r="DHR928" s="124"/>
      <c r="DHS928" s="124"/>
      <c r="DHT928" s="124"/>
      <c r="DHU928" s="124"/>
      <c r="DHV928" s="124"/>
      <c r="DHW928" s="124"/>
      <c r="DHX928" s="124"/>
      <c r="DHY928" s="124"/>
      <c r="DHZ928" s="124"/>
      <c r="DIA928" s="124"/>
      <c r="DIB928" s="124"/>
      <c r="DIC928" s="124"/>
      <c r="DID928" s="124"/>
      <c r="DIE928" s="124"/>
      <c r="DIF928" s="124"/>
      <c r="DIG928" s="124"/>
      <c r="DIH928" s="124"/>
      <c r="DII928" s="124"/>
      <c r="DIJ928" s="124"/>
      <c r="DIK928" s="124"/>
      <c r="DIL928" s="124"/>
      <c r="DIM928" s="124"/>
      <c r="DIN928" s="124"/>
      <c r="DIO928" s="124"/>
      <c r="DIP928" s="124"/>
      <c r="DIQ928" s="124"/>
      <c r="DIR928" s="124"/>
      <c r="DIS928" s="124"/>
      <c r="DIT928" s="124"/>
      <c r="DIU928" s="124"/>
      <c r="DIV928" s="124"/>
      <c r="DIW928" s="124"/>
      <c r="DIX928" s="124"/>
      <c r="DIY928" s="124"/>
      <c r="DIZ928" s="124"/>
      <c r="DJA928" s="124"/>
      <c r="DJB928" s="124"/>
      <c r="DJC928" s="124"/>
      <c r="DJD928" s="124"/>
      <c r="DJE928" s="124"/>
      <c r="DJF928" s="124"/>
      <c r="DJG928" s="124"/>
      <c r="DJH928" s="124"/>
      <c r="DJI928" s="124"/>
      <c r="DJJ928" s="124"/>
      <c r="DJK928" s="124"/>
      <c r="DJL928" s="124"/>
      <c r="DJM928" s="124"/>
      <c r="DJN928" s="124"/>
      <c r="DJO928" s="124"/>
      <c r="DJP928" s="124"/>
      <c r="DJQ928" s="124"/>
      <c r="DJR928" s="124"/>
      <c r="DJS928" s="124"/>
      <c r="DJT928" s="124"/>
      <c r="DJU928" s="124"/>
      <c r="DJV928" s="124"/>
      <c r="DJW928" s="124"/>
      <c r="DJX928" s="124"/>
      <c r="DJY928" s="124"/>
      <c r="DJZ928" s="124"/>
      <c r="DKA928" s="124"/>
      <c r="DKB928" s="124"/>
      <c r="DKC928" s="124"/>
      <c r="DKD928" s="124"/>
      <c r="DKE928" s="124"/>
      <c r="DKF928" s="124"/>
      <c r="DKG928" s="124"/>
      <c r="DKH928" s="124"/>
      <c r="DKI928" s="124"/>
      <c r="DKJ928" s="124"/>
      <c r="DKK928" s="124"/>
      <c r="DKL928" s="124"/>
      <c r="DKM928" s="124"/>
      <c r="DKN928" s="124"/>
      <c r="DKO928" s="124"/>
      <c r="DKP928" s="124"/>
      <c r="DKQ928" s="124"/>
      <c r="DKR928" s="124"/>
      <c r="DKS928" s="124"/>
      <c r="DKT928" s="124"/>
      <c r="DKU928" s="124"/>
      <c r="DKV928" s="124"/>
      <c r="DKW928" s="124"/>
      <c r="DKX928" s="124"/>
      <c r="DKY928" s="124"/>
      <c r="DKZ928" s="124"/>
      <c r="DLA928" s="124"/>
      <c r="DLB928" s="124"/>
      <c r="DLC928" s="124"/>
      <c r="DLD928" s="124"/>
      <c r="DLE928" s="124"/>
      <c r="DLF928" s="124"/>
      <c r="DLG928" s="124"/>
      <c r="DLH928" s="124"/>
      <c r="DLI928" s="124"/>
      <c r="DLJ928" s="124"/>
      <c r="DLK928" s="124"/>
      <c r="DLL928" s="124"/>
      <c r="DLM928" s="124"/>
      <c r="DLN928" s="124"/>
      <c r="DLO928" s="124"/>
      <c r="DLP928" s="124"/>
      <c r="DLQ928" s="124"/>
      <c r="DLR928" s="124"/>
      <c r="DLS928" s="124"/>
      <c r="DLT928" s="124"/>
      <c r="DLU928" s="124"/>
      <c r="DLV928" s="124"/>
      <c r="DLW928" s="124"/>
      <c r="DLX928" s="124"/>
      <c r="DLY928" s="124"/>
      <c r="DLZ928" s="124"/>
      <c r="DMA928" s="124"/>
      <c r="DMB928" s="124"/>
      <c r="DMC928" s="124"/>
      <c r="DMD928" s="124"/>
      <c r="DME928" s="124"/>
      <c r="DMF928" s="124"/>
      <c r="DMG928" s="124"/>
      <c r="DMH928" s="124"/>
      <c r="DMI928" s="124"/>
      <c r="DMJ928" s="124"/>
      <c r="DMK928" s="124"/>
      <c r="DML928" s="124"/>
      <c r="DMM928" s="124"/>
      <c r="DMN928" s="124"/>
      <c r="DMO928" s="124"/>
      <c r="DMP928" s="124"/>
      <c r="DMQ928" s="124"/>
      <c r="DMR928" s="124"/>
      <c r="DMS928" s="124"/>
      <c r="DMT928" s="124"/>
      <c r="DMU928" s="124"/>
      <c r="DMV928" s="124"/>
      <c r="DMW928" s="124"/>
      <c r="DMX928" s="124"/>
      <c r="DMY928" s="124"/>
      <c r="DMZ928" s="124"/>
      <c r="DNA928" s="124"/>
      <c r="DNB928" s="124"/>
      <c r="DNC928" s="124"/>
      <c r="DND928" s="124"/>
      <c r="DNE928" s="124"/>
      <c r="DNF928" s="124"/>
      <c r="DNG928" s="124"/>
      <c r="DNH928" s="124"/>
      <c r="DNI928" s="124"/>
      <c r="DNJ928" s="124"/>
      <c r="DNK928" s="124"/>
      <c r="DNL928" s="124"/>
      <c r="DNM928" s="124"/>
      <c r="DNN928" s="124"/>
      <c r="DNO928" s="124"/>
      <c r="DNP928" s="124"/>
      <c r="DNQ928" s="124"/>
      <c r="DNR928" s="124"/>
      <c r="DNS928" s="124"/>
      <c r="DNT928" s="124"/>
      <c r="DNU928" s="124"/>
      <c r="DNV928" s="124"/>
      <c r="DNW928" s="124"/>
      <c r="DNX928" s="124"/>
      <c r="DNY928" s="124"/>
      <c r="DNZ928" s="124"/>
      <c r="DOA928" s="124"/>
      <c r="DOB928" s="124"/>
      <c r="DOC928" s="124"/>
      <c r="DOD928" s="124"/>
      <c r="DOE928" s="124"/>
      <c r="DOF928" s="124"/>
      <c r="DOG928" s="124"/>
      <c r="DOH928" s="124"/>
      <c r="DOI928" s="124"/>
      <c r="DOJ928" s="124"/>
      <c r="DOK928" s="124"/>
      <c r="DOL928" s="124"/>
      <c r="DOM928" s="124"/>
      <c r="DON928" s="124"/>
      <c r="DOO928" s="124"/>
      <c r="DOP928" s="124"/>
      <c r="DOQ928" s="124"/>
      <c r="DOR928" s="124"/>
      <c r="DOS928" s="124"/>
      <c r="DOT928" s="124"/>
      <c r="DOU928" s="124"/>
      <c r="DOV928" s="124"/>
      <c r="DOW928" s="124"/>
      <c r="DOX928" s="124"/>
      <c r="DOY928" s="124"/>
      <c r="DOZ928" s="124"/>
      <c r="DPA928" s="124"/>
      <c r="DPB928" s="124"/>
      <c r="DPC928" s="124"/>
      <c r="DPD928" s="124"/>
      <c r="DPE928" s="124"/>
      <c r="DPF928" s="124"/>
      <c r="DPG928" s="124"/>
      <c r="DPH928" s="124"/>
      <c r="DPI928" s="124"/>
      <c r="DPJ928" s="124"/>
      <c r="DPK928" s="124"/>
      <c r="DPL928" s="124"/>
      <c r="DPM928" s="124"/>
      <c r="DPN928" s="124"/>
      <c r="DPO928" s="124"/>
      <c r="DPP928" s="124"/>
      <c r="DPQ928" s="124"/>
      <c r="DPR928" s="124"/>
      <c r="DPS928" s="124"/>
      <c r="DPT928" s="124"/>
      <c r="DPU928" s="124"/>
      <c r="DPV928" s="124"/>
      <c r="DPW928" s="124"/>
      <c r="DPX928" s="124"/>
      <c r="DPY928" s="124"/>
      <c r="DPZ928" s="124"/>
      <c r="DQA928" s="124"/>
      <c r="DQB928" s="124"/>
      <c r="DQC928" s="124"/>
      <c r="DQD928" s="124"/>
      <c r="DQE928" s="124"/>
      <c r="DQF928" s="124"/>
      <c r="DQG928" s="124"/>
      <c r="DQH928" s="124"/>
      <c r="DQI928" s="124"/>
      <c r="DQJ928" s="124"/>
      <c r="DQK928" s="124"/>
      <c r="DQL928" s="124"/>
      <c r="DQM928" s="124"/>
      <c r="DQN928" s="124"/>
      <c r="DQO928" s="124"/>
      <c r="DQP928" s="124"/>
      <c r="DQQ928" s="124"/>
      <c r="DQR928" s="124"/>
      <c r="DQS928" s="124"/>
      <c r="DQT928" s="124"/>
      <c r="DQU928" s="124"/>
      <c r="DQV928" s="124"/>
      <c r="DQW928" s="124"/>
      <c r="DQX928" s="124"/>
      <c r="DQY928" s="124"/>
      <c r="DQZ928" s="124"/>
      <c r="DRA928" s="124"/>
      <c r="DRB928" s="124"/>
      <c r="DRC928" s="124"/>
      <c r="DRD928" s="124"/>
      <c r="DRE928" s="124"/>
      <c r="DRF928" s="124"/>
      <c r="DRG928" s="124"/>
      <c r="DRH928" s="124"/>
      <c r="DRI928" s="124"/>
      <c r="DRJ928" s="124"/>
      <c r="DRK928" s="124"/>
      <c r="DRL928" s="124"/>
      <c r="DRM928" s="124"/>
      <c r="DRN928" s="124"/>
      <c r="DRO928" s="124"/>
      <c r="DRP928" s="124"/>
      <c r="DRQ928" s="124"/>
      <c r="DRR928" s="124"/>
      <c r="DRS928" s="124"/>
      <c r="DRT928" s="124"/>
      <c r="DRU928" s="124"/>
      <c r="DRV928" s="124"/>
      <c r="DRW928" s="124"/>
      <c r="DRX928" s="124"/>
      <c r="DRY928" s="124"/>
      <c r="DRZ928" s="124"/>
      <c r="DSA928" s="124"/>
      <c r="DSB928" s="124"/>
      <c r="DSC928" s="124"/>
      <c r="DSD928" s="124"/>
      <c r="DSE928" s="124"/>
      <c r="DSF928" s="124"/>
      <c r="DSG928" s="124"/>
      <c r="DSH928" s="124"/>
      <c r="DSI928" s="124"/>
      <c r="DSJ928" s="124"/>
      <c r="DSK928" s="124"/>
      <c r="DSL928" s="124"/>
      <c r="DSM928" s="124"/>
      <c r="DSN928" s="124"/>
      <c r="DSO928" s="124"/>
      <c r="DSP928" s="124"/>
      <c r="DSQ928" s="124"/>
      <c r="DSR928" s="124"/>
      <c r="DSS928" s="124"/>
      <c r="DST928" s="124"/>
      <c r="DSU928" s="124"/>
      <c r="DSV928" s="124"/>
      <c r="DSW928" s="124"/>
      <c r="DSX928" s="124"/>
      <c r="DSY928" s="124"/>
      <c r="DSZ928" s="124"/>
      <c r="DTA928" s="124"/>
      <c r="DTB928" s="124"/>
      <c r="DTC928" s="124"/>
      <c r="DTD928" s="124"/>
      <c r="DTE928" s="124"/>
      <c r="DTF928" s="124"/>
      <c r="DTG928" s="124"/>
      <c r="DTH928" s="124"/>
      <c r="DTI928" s="124"/>
      <c r="DTJ928" s="124"/>
      <c r="DTK928" s="124"/>
      <c r="DTL928" s="124"/>
      <c r="DTM928" s="124"/>
      <c r="DTN928" s="124"/>
      <c r="DTO928" s="124"/>
      <c r="DTP928" s="124"/>
      <c r="DTQ928" s="124"/>
      <c r="DTR928" s="124"/>
      <c r="DTS928" s="124"/>
      <c r="DTT928" s="124"/>
      <c r="DTU928" s="124"/>
      <c r="DTV928" s="124"/>
      <c r="DTW928" s="124"/>
      <c r="DTX928" s="124"/>
      <c r="DTY928" s="124"/>
      <c r="DTZ928" s="124"/>
      <c r="DUA928" s="124"/>
      <c r="DUB928" s="124"/>
      <c r="DUC928" s="124"/>
      <c r="DUD928" s="124"/>
      <c r="DUE928" s="124"/>
      <c r="DUF928" s="124"/>
      <c r="DUG928" s="124"/>
      <c r="DUH928" s="124"/>
      <c r="DUI928" s="124"/>
      <c r="DUJ928" s="124"/>
      <c r="DUK928" s="124"/>
      <c r="DUL928" s="124"/>
      <c r="DUM928" s="124"/>
      <c r="DUN928" s="124"/>
      <c r="DUO928" s="124"/>
      <c r="DUP928" s="124"/>
      <c r="DUQ928" s="124"/>
      <c r="DUR928" s="124"/>
      <c r="DUS928" s="124"/>
      <c r="DUT928" s="124"/>
      <c r="DUU928" s="124"/>
      <c r="DUV928" s="124"/>
      <c r="DUW928" s="124"/>
      <c r="DUX928" s="124"/>
      <c r="DUY928" s="124"/>
      <c r="DUZ928" s="124"/>
      <c r="DVA928" s="124"/>
      <c r="DVB928" s="124"/>
      <c r="DVC928" s="124"/>
      <c r="DVD928" s="124"/>
      <c r="DVE928" s="124"/>
      <c r="DVF928" s="124"/>
      <c r="DVG928" s="124"/>
      <c r="DVH928" s="124"/>
      <c r="DVI928" s="124"/>
      <c r="DVJ928" s="124"/>
      <c r="DVK928" s="124"/>
      <c r="DVL928" s="124"/>
      <c r="DVM928" s="124"/>
      <c r="DVN928" s="124"/>
      <c r="DVO928" s="124"/>
      <c r="DVP928" s="124"/>
      <c r="DVQ928" s="124"/>
      <c r="DVR928" s="124"/>
      <c r="DVS928" s="124"/>
      <c r="DVT928" s="124"/>
      <c r="DVU928" s="124"/>
      <c r="DVV928" s="124"/>
      <c r="DVW928" s="124"/>
      <c r="DVX928" s="124"/>
      <c r="DVY928" s="124"/>
      <c r="DVZ928" s="124"/>
      <c r="DWA928" s="124"/>
      <c r="DWB928" s="124"/>
      <c r="DWC928" s="124"/>
      <c r="DWD928" s="124"/>
      <c r="DWE928" s="124"/>
      <c r="DWF928" s="124"/>
      <c r="DWG928" s="124"/>
      <c r="DWH928" s="124"/>
      <c r="DWI928" s="124"/>
      <c r="DWJ928" s="124"/>
      <c r="DWK928" s="124"/>
      <c r="DWL928" s="124"/>
      <c r="DWM928" s="124"/>
      <c r="DWN928" s="124"/>
      <c r="DWO928" s="124"/>
      <c r="DWP928" s="124"/>
      <c r="DWQ928" s="124"/>
      <c r="DWR928" s="124"/>
      <c r="DWS928" s="124"/>
      <c r="DWT928" s="124"/>
      <c r="DWU928" s="124"/>
      <c r="DWV928" s="124"/>
      <c r="DWW928" s="124"/>
      <c r="DWX928" s="124"/>
      <c r="DWY928" s="124"/>
      <c r="DWZ928" s="124"/>
      <c r="DXA928" s="124"/>
      <c r="DXB928" s="124"/>
      <c r="DXC928" s="124"/>
      <c r="DXD928" s="124"/>
      <c r="DXE928" s="124"/>
      <c r="DXF928" s="124"/>
      <c r="DXG928" s="124"/>
      <c r="DXH928" s="124"/>
      <c r="DXI928" s="124"/>
      <c r="DXJ928" s="124"/>
      <c r="DXK928" s="124"/>
      <c r="DXL928" s="124"/>
      <c r="DXM928" s="124"/>
      <c r="DXN928" s="124"/>
      <c r="DXO928" s="124"/>
      <c r="DXP928" s="124"/>
      <c r="DXQ928" s="124"/>
      <c r="DXR928" s="124"/>
      <c r="DXS928" s="124"/>
      <c r="DXT928" s="124"/>
      <c r="DXU928" s="124"/>
      <c r="DXV928" s="124"/>
      <c r="DXW928" s="124"/>
      <c r="DXX928" s="124"/>
      <c r="DXY928" s="124"/>
      <c r="DXZ928" s="124"/>
      <c r="DYA928" s="124"/>
      <c r="DYB928" s="124"/>
      <c r="DYC928" s="124"/>
      <c r="DYD928" s="124"/>
      <c r="DYE928" s="124"/>
      <c r="DYF928" s="124"/>
      <c r="DYG928" s="124"/>
      <c r="DYH928" s="124"/>
      <c r="DYI928" s="124"/>
      <c r="DYJ928" s="124"/>
      <c r="DYK928" s="124"/>
      <c r="DYL928" s="124"/>
      <c r="DYM928" s="124"/>
      <c r="DYN928" s="124"/>
      <c r="DYO928" s="124"/>
      <c r="DYP928" s="124"/>
      <c r="DYQ928" s="124"/>
      <c r="DYR928" s="124"/>
      <c r="DYS928" s="124"/>
      <c r="DYT928" s="124"/>
      <c r="DYU928" s="124"/>
      <c r="DYV928" s="124"/>
      <c r="DYW928" s="124"/>
      <c r="DYX928" s="124"/>
      <c r="DYY928" s="124"/>
      <c r="DYZ928" s="124"/>
      <c r="DZA928" s="124"/>
      <c r="DZB928" s="124"/>
      <c r="DZC928" s="124"/>
      <c r="DZD928" s="124"/>
      <c r="DZE928" s="124"/>
      <c r="DZF928" s="124"/>
      <c r="DZG928" s="124"/>
      <c r="DZH928" s="124"/>
      <c r="DZI928" s="124"/>
      <c r="DZJ928" s="124"/>
      <c r="DZK928" s="124"/>
      <c r="DZL928" s="124"/>
      <c r="DZM928" s="124"/>
      <c r="DZN928" s="124"/>
      <c r="DZO928" s="124"/>
      <c r="DZP928" s="124"/>
      <c r="DZQ928" s="124"/>
      <c r="DZR928" s="124"/>
      <c r="DZS928" s="124"/>
      <c r="DZT928" s="124"/>
      <c r="DZU928" s="124"/>
      <c r="DZV928" s="124"/>
      <c r="DZW928" s="124"/>
      <c r="DZX928" s="124"/>
      <c r="DZY928" s="124"/>
      <c r="DZZ928" s="124"/>
      <c r="EAA928" s="124"/>
      <c r="EAB928" s="124"/>
      <c r="EAC928" s="124"/>
      <c r="EAD928" s="124"/>
      <c r="EAE928" s="124"/>
      <c r="EAF928" s="124"/>
      <c r="EAG928" s="124"/>
      <c r="EAH928" s="124"/>
      <c r="EAI928" s="124"/>
      <c r="EAJ928" s="124"/>
      <c r="EAK928" s="124"/>
      <c r="EAL928" s="124"/>
      <c r="EAM928" s="124"/>
      <c r="EAN928" s="124"/>
      <c r="EAO928" s="124"/>
      <c r="EAP928" s="124"/>
      <c r="EAQ928" s="124"/>
      <c r="EAR928" s="124"/>
      <c r="EAS928" s="124"/>
      <c r="EAT928" s="124"/>
      <c r="EAU928" s="124"/>
      <c r="EAV928" s="124"/>
      <c r="EAW928" s="124"/>
      <c r="EAX928" s="124"/>
      <c r="EAY928" s="124"/>
      <c r="EAZ928" s="124"/>
      <c r="EBA928" s="124"/>
      <c r="EBB928" s="124"/>
      <c r="EBC928" s="124"/>
      <c r="EBD928" s="124"/>
      <c r="EBE928" s="124"/>
      <c r="EBF928" s="124"/>
      <c r="EBG928" s="124"/>
      <c r="EBH928" s="124"/>
      <c r="EBI928" s="124"/>
      <c r="EBJ928" s="124"/>
      <c r="EBK928" s="124"/>
      <c r="EBL928" s="124"/>
      <c r="EBM928" s="124"/>
      <c r="EBN928" s="124"/>
      <c r="EBO928" s="124"/>
      <c r="EBP928" s="124"/>
      <c r="EBQ928" s="124"/>
      <c r="EBR928" s="124"/>
      <c r="EBS928" s="124"/>
      <c r="EBT928" s="124"/>
      <c r="EBU928" s="124"/>
      <c r="EBV928" s="124"/>
      <c r="EBW928" s="124"/>
      <c r="EBX928" s="124"/>
      <c r="EBY928" s="124"/>
      <c r="EBZ928" s="124"/>
      <c r="ECA928" s="124"/>
      <c r="ECB928" s="124"/>
      <c r="ECC928" s="124"/>
      <c r="ECD928" s="124"/>
      <c r="ECE928" s="124"/>
      <c r="ECF928" s="124"/>
      <c r="ECG928" s="124"/>
      <c r="ECH928" s="124"/>
      <c r="ECI928" s="124"/>
      <c r="ECJ928" s="124"/>
      <c r="ECK928" s="124"/>
      <c r="ECL928" s="124"/>
      <c r="ECM928" s="124"/>
      <c r="ECN928" s="124"/>
      <c r="ECO928" s="124"/>
      <c r="ECP928" s="124"/>
      <c r="ECQ928" s="124"/>
      <c r="ECR928" s="124"/>
      <c r="ECS928" s="124"/>
      <c r="ECT928" s="124"/>
      <c r="ECU928" s="124"/>
      <c r="ECV928" s="124"/>
      <c r="ECW928" s="124"/>
      <c r="ECX928" s="124"/>
      <c r="ECY928" s="124"/>
      <c r="ECZ928" s="124"/>
      <c r="EDA928" s="124"/>
      <c r="EDB928" s="124"/>
      <c r="EDC928" s="124"/>
      <c r="EDD928" s="124"/>
      <c r="EDE928" s="124"/>
      <c r="EDF928" s="124"/>
      <c r="EDG928" s="124"/>
      <c r="EDH928" s="124"/>
      <c r="EDI928" s="124"/>
      <c r="EDJ928" s="124"/>
      <c r="EDK928" s="124"/>
      <c r="EDL928" s="124"/>
      <c r="EDM928" s="124"/>
      <c r="EDN928" s="124"/>
      <c r="EDO928" s="124"/>
      <c r="EDP928" s="124"/>
      <c r="EDQ928" s="124"/>
      <c r="EDR928" s="124"/>
      <c r="EDS928" s="124"/>
      <c r="EDT928" s="124"/>
      <c r="EDU928" s="124"/>
      <c r="EDV928" s="124"/>
      <c r="EDW928" s="124"/>
      <c r="EDX928" s="124"/>
      <c r="EDY928" s="124"/>
      <c r="EDZ928" s="124"/>
      <c r="EEA928" s="124"/>
      <c r="EEB928" s="124"/>
      <c r="EEC928" s="124"/>
      <c r="EED928" s="124"/>
      <c r="EEE928" s="124"/>
      <c r="EEF928" s="124"/>
      <c r="EEG928" s="124"/>
      <c r="EEH928" s="124"/>
      <c r="EEI928" s="124"/>
      <c r="EEJ928" s="124"/>
      <c r="EEK928" s="124"/>
      <c r="EEL928" s="124"/>
      <c r="EEM928" s="124"/>
      <c r="EEN928" s="124"/>
      <c r="EEO928" s="124"/>
      <c r="EEP928" s="124"/>
      <c r="EEQ928" s="124"/>
      <c r="EER928" s="124"/>
      <c r="EES928" s="124"/>
      <c r="EET928" s="124"/>
      <c r="EEU928" s="124"/>
      <c r="EEV928" s="124"/>
      <c r="EEW928" s="124"/>
      <c r="EEX928" s="124"/>
      <c r="EEY928" s="124"/>
      <c r="EEZ928" s="124"/>
      <c r="EFA928" s="124"/>
      <c r="EFB928" s="124"/>
      <c r="EFC928" s="124"/>
      <c r="EFD928" s="124"/>
      <c r="EFE928" s="124"/>
      <c r="EFF928" s="124"/>
      <c r="EFG928" s="124"/>
      <c r="EFH928" s="124"/>
      <c r="EFI928" s="124"/>
      <c r="EFJ928" s="124"/>
      <c r="EFK928" s="124"/>
      <c r="EFL928" s="124"/>
      <c r="EFM928" s="124"/>
      <c r="EFN928" s="124"/>
      <c r="EFO928" s="124"/>
      <c r="EFP928" s="124"/>
      <c r="EFQ928" s="124"/>
      <c r="EFR928" s="124"/>
      <c r="EFS928" s="124"/>
      <c r="EFT928" s="124"/>
      <c r="EFU928" s="124"/>
      <c r="EFV928" s="124"/>
      <c r="EFW928" s="124"/>
      <c r="EFX928" s="124"/>
      <c r="EFY928" s="124"/>
      <c r="EFZ928" s="124"/>
      <c r="EGA928" s="124"/>
      <c r="EGB928" s="124"/>
      <c r="EGC928" s="124"/>
      <c r="EGD928" s="124"/>
      <c r="EGE928" s="124"/>
      <c r="EGF928" s="124"/>
      <c r="EGG928" s="124"/>
      <c r="EGH928" s="124"/>
      <c r="EGI928" s="124"/>
      <c r="EGJ928" s="124"/>
      <c r="EGK928" s="124"/>
      <c r="EGL928" s="124"/>
      <c r="EGM928" s="124"/>
      <c r="EGN928" s="124"/>
      <c r="EGO928" s="124"/>
      <c r="EGP928" s="124"/>
      <c r="EGQ928" s="124"/>
      <c r="EGR928" s="124"/>
      <c r="EGS928" s="124"/>
      <c r="EGT928" s="124"/>
      <c r="EGU928" s="124"/>
      <c r="EGV928" s="124"/>
      <c r="EGW928" s="124"/>
      <c r="EGX928" s="124"/>
      <c r="EGY928" s="124"/>
      <c r="EGZ928" s="124"/>
      <c r="EHA928" s="124"/>
      <c r="EHB928" s="124"/>
      <c r="EHC928" s="124"/>
      <c r="EHD928" s="124"/>
      <c r="EHE928" s="124"/>
      <c r="EHF928" s="124"/>
      <c r="EHG928" s="124"/>
      <c r="EHH928" s="124"/>
      <c r="EHI928" s="124"/>
      <c r="EHJ928" s="124"/>
      <c r="EHK928" s="124"/>
      <c r="EHL928" s="124"/>
      <c r="EHM928" s="124"/>
      <c r="EHN928" s="124"/>
      <c r="EHO928" s="124"/>
      <c r="EHP928" s="124"/>
      <c r="EHQ928" s="124"/>
      <c r="EHR928" s="124"/>
      <c r="EHS928" s="124"/>
      <c r="EHT928" s="124"/>
      <c r="EHU928" s="124"/>
      <c r="EHV928" s="124"/>
      <c r="EHW928" s="124"/>
      <c r="EHX928" s="124"/>
      <c r="EHY928" s="124"/>
      <c r="EHZ928" s="124"/>
      <c r="EIA928" s="124"/>
      <c r="EIB928" s="124"/>
      <c r="EIC928" s="124"/>
      <c r="EID928" s="124"/>
      <c r="EIE928" s="124"/>
      <c r="EIF928" s="124"/>
      <c r="EIG928" s="124"/>
      <c r="EIH928" s="124"/>
      <c r="EII928" s="124"/>
      <c r="EIJ928" s="124"/>
      <c r="EIK928" s="124"/>
      <c r="EIL928" s="124"/>
      <c r="EIM928" s="124"/>
      <c r="EIN928" s="124"/>
      <c r="EIO928" s="124"/>
      <c r="EIP928" s="124"/>
      <c r="EIQ928" s="124"/>
      <c r="EIR928" s="124"/>
      <c r="EIS928" s="124"/>
      <c r="EIT928" s="124"/>
      <c r="EIU928" s="124"/>
      <c r="EIV928" s="124"/>
      <c r="EIW928" s="124"/>
      <c r="EIX928" s="124"/>
      <c r="EIY928" s="124"/>
      <c r="EIZ928" s="124"/>
      <c r="EJA928" s="124"/>
      <c r="EJB928" s="124"/>
      <c r="EJC928" s="124"/>
      <c r="EJD928" s="124"/>
      <c r="EJE928" s="124"/>
      <c r="EJF928" s="124"/>
      <c r="EJG928" s="124"/>
      <c r="EJH928" s="124"/>
      <c r="EJI928" s="124"/>
      <c r="EJJ928" s="124"/>
      <c r="EJK928" s="124"/>
      <c r="EJL928" s="124"/>
      <c r="EJM928" s="124"/>
      <c r="EJN928" s="124"/>
      <c r="EJO928" s="124"/>
      <c r="EJP928" s="124"/>
      <c r="EJQ928" s="124"/>
      <c r="EJR928" s="124"/>
      <c r="EJS928" s="124"/>
      <c r="EJT928" s="124"/>
      <c r="EJU928" s="124"/>
      <c r="EJV928" s="124"/>
      <c r="EJW928" s="124"/>
      <c r="EJX928" s="124"/>
      <c r="EJY928" s="124"/>
      <c r="EJZ928" s="124"/>
      <c r="EKA928" s="124"/>
      <c r="EKB928" s="124"/>
      <c r="EKC928" s="124"/>
      <c r="EKD928" s="124"/>
      <c r="EKE928" s="124"/>
      <c r="EKF928" s="124"/>
      <c r="EKG928" s="124"/>
      <c r="EKH928" s="124"/>
      <c r="EKI928" s="124"/>
      <c r="EKJ928" s="124"/>
      <c r="EKK928" s="124"/>
      <c r="EKL928" s="124"/>
      <c r="EKM928" s="124"/>
      <c r="EKN928" s="124"/>
      <c r="EKO928" s="124"/>
      <c r="EKP928" s="124"/>
      <c r="EKQ928" s="124"/>
      <c r="EKR928" s="124"/>
      <c r="EKS928" s="124"/>
      <c r="EKT928" s="124"/>
      <c r="EKU928" s="124"/>
      <c r="EKV928" s="124"/>
      <c r="EKW928" s="124"/>
      <c r="EKX928" s="124"/>
      <c r="EKY928" s="124"/>
      <c r="EKZ928" s="124"/>
      <c r="ELA928" s="124"/>
      <c r="ELB928" s="124"/>
      <c r="ELC928" s="124"/>
      <c r="ELD928" s="124"/>
      <c r="ELE928" s="124"/>
      <c r="ELF928" s="124"/>
      <c r="ELG928" s="124"/>
      <c r="ELH928" s="124"/>
      <c r="ELI928" s="124"/>
      <c r="ELJ928" s="124"/>
      <c r="ELK928" s="124"/>
      <c r="ELL928" s="124"/>
      <c r="ELM928" s="124"/>
      <c r="ELN928" s="124"/>
      <c r="ELO928" s="124"/>
      <c r="ELP928" s="124"/>
      <c r="ELQ928" s="124"/>
      <c r="ELR928" s="124"/>
      <c r="ELS928" s="124"/>
      <c r="ELT928" s="124"/>
      <c r="ELU928" s="124"/>
      <c r="ELV928" s="124"/>
      <c r="ELW928" s="124"/>
      <c r="ELX928" s="124"/>
      <c r="ELY928" s="124"/>
      <c r="ELZ928" s="124"/>
      <c r="EMA928" s="124"/>
      <c r="EMB928" s="124"/>
      <c r="EMC928" s="124"/>
      <c r="EMD928" s="124"/>
      <c r="EME928" s="124"/>
      <c r="EMF928" s="124"/>
      <c r="EMG928" s="124"/>
      <c r="EMH928" s="124"/>
      <c r="EMI928" s="124"/>
      <c r="EMJ928" s="124"/>
      <c r="EMK928" s="124"/>
      <c r="EML928" s="124"/>
      <c r="EMM928" s="124"/>
      <c r="EMN928" s="124"/>
      <c r="EMO928" s="124"/>
      <c r="EMP928" s="124"/>
      <c r="EMQ928" s="124"/>
      <c r="EMR928" s="124"/>
      <c r="EMS928" s="124"/>
      <c r="EMT928" s="124"/>
      <c r="EMU928" s="124"/>
      <c r="EMV928" s="124"/>
      <c r="EMW928" s="124"/>
      <c r="EMX928" s="124"/>
      <c r="EMY928" s="124"/>
      <c r="EMZ928" s="124"/>
      <c r="ENA928" s="124"/>
      <c r="ENB928" s="124"/>
      <c r="ENC928" s="124"/>
      <c r="END928" s="124"/>
      <c r="ENE928" s="124"/>
      <c r="ENF928" s="124"/>
      <c r="ENG928" s="124"/>
      <c r="ENH928" s="124"/>
      <c r="ENI928" s="124"/>
      <c r="ENJ928" s="124"/>
      <c r="ENK928" s="124"/>
      <c r="ENL928" s="124"/>
      <c r="ENM928" s="124"/>
      <c r="ENN928" s="124"/>
      <c r="ENO928" s="124"/>
      <c r="ENP928" s="124"/>
      <c r="ENQ928" s="124"/>
      <c r="ENR928" s="124"/>
      <c r="ENS928" s="124"/>
      <c r="ENT928" s="124"/>
      <c r="ENU928" s="124"/>
      <c r="ENV928" s="124"/>
      <c r="ENW928" s="124"/>
      <c r="ENX928" s="124"/>
      <c r="ENY928" s="124"/>
      <c r="ENZ928" s="124"/>
      <c r="EOA928" s="124"/>
      <c r="EOB928" s="124"/>
      <c r="EOC928" s="124"/>
      <c r="EOD928" s="124"/>
      <c r="EOE928" s="124"/>
      <c r="EOF928" s="124"/>
      <c r="EOG928" s="124"/>
      <c r="EOH928" s="124"/>
      <c r="EOI928" s="124"/>
      <c r="EOJ928" s="124"/>
      <c r="EOK928" s="124"/>
      <c r="EOL928" s="124"/>
      <c r="EOM928" s="124"/>
      <c r="EON928" s="124"/>
      <c r="EOO928" s="124"/>
      <c r="EOP928" s="124"/>
      <c r="EOQ928" s="124"/>
      <c r="EOR928" s="124"/>
      <c r="EOS928" s="124"/>
      <c r="EOT928" s="124"/>
      <c r="EOU928" s="124"/>
      <c r="EOV928" s="124"/>
      <c r="EOW928" s="124"/>
      <c r="EOX928" s="124"/>
      <c r="EOY928" s="124"/>
      <c r="EOZ928" s="124"/>
      <c r="EPA928" s="124"/>
      <c r="EPB928" s="124"/>
      <c r="EPC928" s="124"/>
      <c r="EPD928" s="124"/>
      <c r="EPE928" s="124"/>
      <c r="EPF928" s="124"/>
      <c r="EPG928" s="124"/>
      <c r="EPH928" s="124"/>
      <c r="EPI928" s="124"/>
      <c r="EPJ928" s="124"/>
      <c r="EPK928" s="124"/>
      <c r="EPL928" s="124"/>
      <c r="EPM928" s="124"/>
      <c r="EPN928" s="124"/>
      <c r="EPO928" s="124"/>
      <c r="EPP928" s="124"/>
      <c r="EPQ928" s="124"/>
      <c r="EPR928" s="124"/>
      <c r="EPS928" s="124"/>
      <c r="EPT928" s="124"/>
      <c r="EPU928" s="124"/>
      <c r="EPV928" s="124"/>
      <c r="EPW928" s="124"/>
      <c r="EPX928" s="124"/>
      <c r="EPY928" s="124"/>
      <c r="EPZ928" s="124"/>
      <c r="EQA928" s="124"/>
      <c r="EQB928" s="124"/>
      <c r="EQC928" s="124"/>
      <c r="EQD928" s="124"/>
      <c r="EQE928" s="124"/>
      <c r="EQF928" s="124"/>
      <c r="EQG928" s="124"/>
      <c r="EQH928" s="124"/>
      <c r="EQI928" s="124"/>
      <c r="EQJ928" s="124"/>
      <c r="EQK928" s="124"/>
      <c r="EQL928" s="124"/>
      <c r="EQM928" s="124"/>
      <c r="EQN928" s="124"/>
      <c r="EQO928" s="124"/>
      <c r="EQP928" s="124"/>
      <c r="EQQ928" s="124"/>
      <c r="EQR928" s="124"/>
      <c r="EQS928" s="124"/>
      <c r="EQT928" s="124"/>
      <c r="EQU928" s="124"/>
      <c r="EQV928" s="124"/>
      <c r="EQW928" s="124"/>
      <c r="EQX928" s="124"/>
      <c r="EQY928" s="124"/>
      <c r="EQZ928" s="124"/>
      <c r="ERA928" s="124"/>
      <c r="ERB928" s="124"/>
      <c r="ERC928" s="124"/>
      <c r="ERD928" s="124"/>
      <c r="ERE928" s="124"/>
      <c r="ERF928" s="124"/>
      <c r="ERG928" s="124"/>
      <c r="ERH928" s="124"/>
      <c r="ERI928" s="124"/>
      <c r="ERJ928" s="124"/>
      <c r="ERK928" s="124"/>
      <c r="ERL928" s="124"/>
      <c r="ERM928" s="124"/>
      <c r="ERN928" s="124"/>
      <c r="ERO928" s="124"/>
      <c r="ERP928" s="124"/>
      <c r="ERQ928" s="124"/>
      <c r="ERR928" s="124"/>
      <c r="ERS928" s="124"/>
      <c r="ERT928" s="124"/>
      <c r="ERU928" s="124"/>
      <c r="ERV928" s="124"/>
      <c r="ERW928" s="124"/>
      <c r="ERX928" s="124"/>
      <c r="ERY928" s="124"/>
      <c r="ERZ928" s="124"/>
      <c r="ESA928" s="124"/>
      <c r="ESB928" s="124"/>
      <c r="ESC928" s="124"/>
      <c r="ESD928" s="124"/>
      <c r="ESE928" s="124"/>
      <c r="ESF928" s="124"/>
      <c r="ESG928" s="124"/>
      <c r="ESH928" s="124"/>
      <c r="ESI928" s="124"/>
      <c r="ESJ928" s="124"/>
      <c r="ESK928" s="124"/>
      <c r="ESL928" s="124"/>
      <c r="ESM928" s="124"/>
      <c r="ESN928" s="124"/>
      <c r="ESO928" s="124"/>
      <c r="ESP928" s="124"/>
      <c r="ESQ928" s="124"/>
      <c r="ESR928" s="124"/>
      <c r="ESS928" s="124"/>
      <c r="EST928" s="124"/>
      <c r="ESU928" s="124"/>
      <c r="ESV928" s="124"/>
      <c r="ESW928" s="124"/>
      <c r="ESX928" s="124"/>
      <c r="ESY928" s="124"/>
      <c r="ESZ928" s="124"/>
      <c r="ETA928" s="124"/>
      <c r="ETB928" s="124"/>
      <c r="ETC928" s="124"/>
      <c r="ETD928" s="124"/>
      <c r="ETE928" s="124"/>
      <c r="ETF928" s="124"/>
      <c r="ETG928" s="124"/>
      <c r="ETH928" s="124"/>
      <c r="ETI928" s="124"/>
      <c r="ETJ928" s="124"/>
      <c r="ETK928" s="124"/>
      <c r="ETL928" s="124"/>
      <c r="ETM928" s="124"/>
      <c r="ETN928" s="124"/>
      <c r="ETO928" s="124"/>
      <c r="ETP928" s="124"/>
      <c r="ETQ928" s="124"/>
      <c r="ETR928" s="124"/>
      <c r="ETS928" s="124"/>
      <c r="ETT928" s="124"/>
      <c r="ETU928" s="124"/>
      <c r="ETV928" s="124"/>
      <c r="ETW928" s="124"/>
      <c r="ETX928" s="124"/>
      <c r="ETY928" s="124"/>
      <c r="ETZ928" s="124"/>
      <c r="EUA928" s="124"/>
      <c r="EUB928" s="124"/>
      <c r="EUC928" s="124"/>
      <c r="EUD928" s="124"/>
      <c r="EUE928" s="124"/>
      <c r="EUF928" s="124"/>
      <c r="EUG928" s="124"/>
      <c r="EUH928" s="124"/>
      <c r="EUI928" s="124"/>
      <c r="EUJ928" s="124"/>
      <c r="EUK928" s="124"/>
      <c r="EUL928" s="124"/>
      <c r="EUM928" s="124"/>
      <c r="EUN928" s="124"/>
      <c r="EUO928" s="124"/>
      <c r="EUP928" s="124"/>
      <c r="EUQ928" s="124"/>
      <c r="EUR928" s="124"/>
      <c r="EUS928" s="124"/>
      <c r="EUT928" s="124"/>
      <c r="EUU928" s="124"/>
      <c r="EUV928" s="124"/>
      <c r="EUW928" s="124"/>
      <c r="EUX928" s="124"/>
      <c r="EUY928" s="124"/>
      <c r="EUZ928" s="124"/>
      <c r="EVA928" s="124"/>
      <c r="EVB928" s="124"/>
      <c r="EVC928" s="124"/>
      <c r="EVD928" s="124"/>
      <c r="EVE928" s="124"/>
      <c r="EVF928" s="124"/>
      <c r="EVG928" s="124"/>
      <c r="EVH928" s="124"/>
      <c r="EVI928" s="124"/>
      <c r="EVJ928" s="124"/>
      <c r="EVK928" s="124"/>
      <c r="EVL928" s="124"/>
      <c r="EVM928" s="124"/>
      <c r="EVN928" s="124"/>
      <c r="EVO928" s="124"/>
      <c r="EVP928" s="124"/>
      <c r="EVQ928" s="124"/>
      <c r="EVR928" s="124"/>
      <c r="EVS928" s="124"/>
      <c r="EVT928" s="124"/>
      <c r="EVU928" s="124"/>
      <c r="EVV928" s="124"/>
      <c r="EVW928" s="124"/>
      <c r="EVX928" s="124"/>
      <c r="EVY928" s="124"/>
      <c r="EVZ928" s="124"/>
      <c r="EWA928" s="124"/>
      <c r="EWB928" s="124"/>
      <c r="EWC928" s="124"/>
      <c r="EWD928" s="124"/>
      <c r="EWE928" s="124"/>
      <c r="EWF928" s="124"/>
      <c r="EWG928" s="124"/>
      <c r="EWH928" s="124"/>
      <c r="EWI928" s="124"/>
      <c r="EWJ928" s="124"/>
      <c r="EWK928" s="124"/>
      <c r="EWL928" s="124"/>
      <c r="EWM928" s="124"/>
      <c r="EWN928" s="124"/>
      <c r="EWO928" s="124"/>
      <c r="EWP928" s="124"/>
      <c r="EWQ928" s="124"/>
      <c r="EWR928" s="124"/>
      <c r="EWS928" s="124"/>
      <c r="EWT928" s="124"/>
      <c r="EWU928" s="124"/>
      <c r="EWV928" s="124"/>
      <c r="EWW928" s="124"/>
      <c r="EWX928" s="124"/>
      <c r="EWY928" s="124"/>
      <c r="EWZ928" s="124"/>
      <c r="EXA928" s="124"/>
      <c r="EXB928" s="124"/>
      <c r="EXC928" s="124"/>
      <c r="EXD928" s="124"/>
      <c r="EXE928" s="124"/>
      <c r="EXF928" s="124"/>
      <c r="EXG928" s="124"/>
      <c r="EXH928" s="124"/>
      <c r="EXI928" s="124"/>
      <c r="EXJ928" s="124"/>
      <c r="EXK928" s="124"/>
      <c r="EXL928" s="124"/>
      <c r="EXM928" s="124"/>
      <c r="EXN928" s="124"/>
      <c r="EXO928" s="124"/>
      <c r="EXP928" s="124"/>
      <c r="EXQ928" s="124"/>
      <c r="EXR928" s="124"/>
      <c r="EXS928" s="124"/>
      <c r="EXT928" s="124"/>
      <c r="EXU928" s="124"/>
      <c r="EXV928" s="124"/>
      <c r="EXW928" s="124"/>
      <c r="EXX928" s="124"/>
      <c r="EXY928" s="124"/>
      <c r="EXZ928" s="124"/>
      <c r="EYA928" s="124"/>
      <c r="EYB928" s="124"/>
      <c r="EYC928" s="124"/>
      <c r="EYD928" s="124"/>
      <c r="EYE928" s="124"/>
      <c r="EYF928" s="124"/>
      <c r="EYG928" s="124"/>
      <c r="EYH928" s="124"/>
      <c r="EYI928" s="124"/>
      <c r="EYJ928" s="124"/>
      <c r="EYK928" s="124"/>
      <c r="EYL928" s="124"/>
      <c r="EYM928" s="124"/>
      <c r="EYN928" s="124"/>
      <c r="EYO928" s="124"/>
      <c r="EYP928" s="124"/>
      <c r="EYQ928" s="124"/>
      <c r="EYR928" s="124"/>
      <c r="EYS928" s="124"/>
      <c r="EYT928" s="124"/>
      <c r="EYU928" s="124"/>
      <c r="EYV928" s="124"/>
      <c r="EYW928" s="124"/>
      <c r="EYX928" s="124"/>
      <c r="EYY928" s="124"/>
      <c r="EYZ928" s="124"/>
      <c r="EZA928" s="124"/>
      <c r="EZB928" s="124"/>
      <c r="EZC928" s="124"/>
      <c r="EZD928" s="124"/>
      <c r="EZE928" s="124"/>
      <c r="EZF928" s="124"/>
      <c r="EZG928" s="124"/>
      <c r="EZH928" s="124"/>
      <c r="EZI928" s="124"/>
      <c r="EZJ928" s="124"/>
      <c r="EZK928" s="124"/>
      <c r="EZL928" s="124"/>
      <c r="EZM928" s="124"/>
      <c r="EZN928" s="124"/>
      <c r="EZO928" s="124"/>
      <c r="EZP928" s="124"/>
      <c r="EZQ928" s="124"/>
      <c r="EZR928" s="124"/>
      <c r="EZS928" s="124"/>
      <c r="EZT928" s="124"/>
      <c r="EZU928" s="124"/>
      <c r="EZV928" s="124"/>
      <c r="EZW928" s="124"/>
      <c r="EZX928" s="124"/>
      <c r="EZY928" s="124"/>
      <c r="EZZ928" s="124"/>
      <c r="FAA928" s="124"/>
      <c r="FAB928" s="124"/>
      <c r="FAC928" s="124"/>
      <c r="FAD928" s="124"/>
      <c r="FAE928" s="124"/>
      <c r="FAF928" s="124"/>
      <c r="FAG928" s="124"/>
      <c r="FAH928" s="124"/>
      <c r="FAI928" s="124"/>
      <c r="FAJ928" s="124"/>
      <c r="FAK928" s="124"/>
      <c r="FAL928" s="124"/>
      <c r="FAM928" s="124"/>
      <c r="FAN928" s="124"/>
      <c r="FAO928" s="124"/>
      <c r="FAP928" s="124"/>
      <c r="FAQ928" s="124"/>
      <c r="FAR928" s="124"/>
      <c r="FAS928" s="124"/>
      <c r="FAT928" s="124"/>
      <c r="FAU928" s="124"/>
      <c r="FAV928" s="124"/>
      <c r="FAW928" s="124"/>
      <c r="FAX928" s="124"/>
      <c r="FAY928" s="124"/>
      <c r="FAZ928" s="124"/>
      <c r="FBA928" s="124"/>
      <c r="FBB928" s="124"/>
      <c r="FBC928" s="124"/>
      <c r="FBD928" s="124"/>
      <c r="FBE928" s="124"/>
      <c r="FBF928" s="124"/>
      <c r="FBG928" s="124"/>
      <c r="FBH928" s="124"/>
      <c r="FBI928" s="124"/>
      <c r="FBJ928" s="124"/>
      <c r="FBK928" s="124"/>
      <c r="FBL928" s="124"/>
      <c r="FBM928" s="124"/>
      <c r="FBN928" s="124"/>
      <c r="FBO928" s="124"/>
      <c r="FBP928" s="124"/>
      <c r="FBQ928" s="124"/>
      <c r="FBR928" s="124"/>
      <c r="FBS928" s="124"/>
      <c r="FBT928" s="124"/>
      <c r="FBU928" s="124"/>
      <c r="FBV928" s="124"/>
      <c r="FBW928" s="124"/>
      <c r="FBX928" s="124"/>
      <c r="FBY928" s="124"/>
      <c r="FBZ928" s="124"/>
      <c r="FCA928" s="124"/>
      <c r="FCB928" s="124"/>
      <c r="FCC928" s="124"/>
      <c r="FCD928" s="124"/>
      <c r="FCE928" s="124"/>
      <c r="FCF928" s="124"/>
      <c r="FCG928" s="124"/>
      <c r="FCH928" s="124"/>
      <c r="FCI928" s="124"/>
      <c r="FCJ928" s="124"/>
      <c r="FCK928" s="124"/>
      <c r="FCL928" s="124"/>
      <c r="FCM928" s="124"/>
      <c r="FCN928" s="124"/>
      <c r="FCO928" s="124"/>
      <c r="FCP928" s="124"/>
      <c r="FCQ928" s="124"/>
      <c r="FCR928" s="124"/>
      <c r="FCS928" s="124"/>
      <c r="FCT928" s="124"/>
      <c r="FCU928" s="124"/>
      <c r="FCV928" s="124"/>
      <c r="FCW928" s="124"/>
      <c r="FCX928" s="124"/>
      <c r="FCY928" s="124"/>
      <c r="FCZ928" s="124"/>
      <c r="FDA928" s="124"/>
      <c r="FDB928" s="124"/>
      <c r="FDC928" s="124"/>
      <c r="FDD928" s="124"/>
      <c r="FDE928" s="124"/>
      <c r="FDF928" s="124"/>
      <c r="FDG928" s="124"/>
      <c r="FDH928" s="124"/>
      <c r="FDI928" s="124"/>
      <c r="FDJ928" s="124"/>
      <c r="FDK928" s="124"/>
      <c r="FDL928" s="124"/>
      <c r="FDM928" s="124"/>
      <c r="FDN928" s="124"/>
      <c r="FDO928" s="124"/>
      <c r="FDP928" s="124"/>
      <c r="FDQ928" s="124"/>
      <c r="FDR928" s="124"/>
      <c r="FDS928" s="124"/>
      <c r="FDT928" s="124"/>
      <c r="FDU928" s="124"/>
      <c r="FDV928" s="124"/>
      <c r="FDW928" s="124"/>
      <c r="FDX928" s="124"/>
      <c r="FDY928" s="124"/>
      <c r="FDZ928" s="124"/>
      <c r="FEA928" s="124"/>
      <c r="FEB928" s="124"/>
      <c r="FEC928" s="124"/>
      <c r="FED928" s="124"/>
      <c r="FEE928" s="124"/>
      <c r="FEF928" s="124"/>
      <c r="FEG928" s="124"/>
      <c r="FEH928" s="124"/>
      <c r="FEI928" s="124"/>
      <c r="FEJ928" s="124"/>
      <c r="FEK928" s="124"/>
      <c r="FEL928" s="124"/>
      <c r="FEM928" s="124"/>
      <c r="FEN928" s="124"/>
      <c r="FEO928" s="124"/>
      <c r="FEP928" s="124"/>
      <c r="FEQ928" s="124"/>
      <c r="FER928" s="124"/>
      <c r="FES928" s="124"/>
      <c r="FET928" s="124"/>
      <c r="FEU928" s="124"/>
      <c r="FEV928" s="124"/>
      <c r="FEW928" s="124"/>
      <c r="FEX928" s="124"/>
      <c r="FEY928" s="124"/>
      <c r="FEZ928" s="124"/>
      <c r="FFA928" s="124"/>
      <c r="FFB928" s="124"/>
      <c r="FFC928" s="124"/>
      <c r="FFD928" s="124"/>
      <c r="FFE928" s="124"/>
      <c r="FFF928" s="124"/>
      <c r="FFG928" s="124"/>
      <c r="FFH928" s="124"/>
      <c r="FFI928" s="124"/>
      <c r="FFJ928" s="124"/>
      <c r="FFK928" s="124"/>
      <c r="FFL928" s="124"/>
      <c r="FFM928" s="124"/>
      <c r="FFN928" s="124"/>
      <c r="FFO928" s="124"/>
      <c r="FFP928" s="124"/>
      <c r="FFQ928" s="124"/>
      <c r="FFR928" s="124"/>
      <c r="FFS928" s="124"/>
      <c r="FFT928" s="124"/>
      <c r="FFU928" s="124"/>
      <c r="FFV928" s="124"/>
      <c r="FFW928" s="124"/>
      <c r="FFX928" s="124"/>
      <c r="FFY928" s="124"/>
      <c r="FFZ928" s="124"/>
      <c r="FGA928" s="124"/>
      <c r="FGB928" s="124"/>
      <c r="FGC928" s="124"/>
      <c r="FGD928" s="124"/>
      <c r="FGE928" s="124"/>
      <c r="FGF928" s="124"/>
      <c r="FGG928" s="124"/>
      <c r="FGH928" s="124"/>
      <c r="FGI928" s="124"/>
      <c r="FGJ928" s="124"/>
      <c r="FGK928" s="124"/>
      <c r="FGL928" s="124"/>
      <c r="FGM928" s="124"/>
      <c r="FGN928" s="124"/>
      <c r="FGO928" s="124"/>
      <c r="FGP928" s="124"/>
      <c r="FGQ928" s="124"/>
      <c r="FGR928" s="124"/>
      <c r="FGS928" s="124"/>
      <c r="FGT928" s="124"/>
      <c r="FGU928" s="124"/>
      <c r="FGV928" s="124"/>
      <c r="FGW928" s="124"/>
      <c r="FGX928" s="124"/>
      <c r="FGY928" s="124"/>
      <c r="FGZ928" s="124"/>
      <c r="FHA928" s="124"/>
      <c r="FHB928" s="124"/>
      <c r="FHC928" s="124"/>
      <c r="FHD928" s="124"/>
      <c r="FHE928" s="124"/>
      <c r="FHF928" s="124"/>
      <c r="FHG928" s="124"/>
      <c r="FHH928" s="124"/>
      <c r="FHI928" s="124"/>
      <c r="FHJ928" s="124"/>
      <c r="FHK928" s="124"/>
      <c r="FHL928" s="124"/>
      <c r="FHM928" s="124"/>
      <c r="FHN928" s="124"/>
      <c r="FHO928" s="124"/>
      <c r="FHP928" s="124"/>
      <c r="FHQ928" s="124"/>
      <c r="FHR928" s="124"/>
      <c r="FHS928" s="124"/>
      <c r="FHT928" s="124"/>
      <c r="FHU928" s="124"/>
      <c r="FHV928" s="124"/>
      <c r="FHW928" s="124"/>
      <c r="FHX928" s="124"/>
      <c r="FHY928" s="124"/>
      <c r="FHZ928" s="124"/>
      <c r="FIA928" s="124"/>
      <c r="FIB928" s="124"/>
      <c r="FIC928" s="124"/>
      <c r="FID928" s="124"/>
      <c r="FIE928" s="124"/>
      <c r="FIF928" s="124"/>
      <c r="FIG928" s="124"/>
      <c r="FIH928" s="124"/>
      <c r="FII928" s="124"/>
      <c r="FIJ928" s="124"/>
      <c r="FIK928" s="124"/>
      <c r="FIL928" s="124"/>
      <c r="FIM928" s="124"/>
      <c r="FIN928" s="124"/>
      <c r="FIO928" s="124"/>
      <c r="FIP928" s="124"/>
      <c r="FIQ928" s="124"/>
      <c r="FIR928" s="124"/>
      <c r="FIS928" s="124"/>
      <c r="FIT928" s="124"/>
      <c r="FIU928" s="124"/>
      <c r="FIV928" s="124"/>
      <c r="FIW928" s="124"/>
      <c r="FIX928" s="124"/>
      <c r="FIY928" s="124"/>
      <c r="FIZ928" s="124"/>
      <c r="FJA928" s="124"/>
      <c r="FJB928" s="124"/>
      <c r="FJC928" s="124"/>
      <c r="FJD928" s="124"/>
      <c r="FJE928" s="124"/>
      <c r="FJF928" s="124"/>
      <c r="FJG928" s="124"/>
      <c r="FJH928" s="124"/>
      <c r="FJI928" s="124"/>
      <c r="FJJ928" s="124"/>
      <c r="FJK928" s="124"/>
      <c r="FJL928" s="124"/>
      <c r="FJM928" s="124"/>
      <c r="FJN928" s="124"/>
      <c r="FJO928" s="124"/>
      <c r="FJP928" s="124"/>
      <c r="FJQ928" s="124"/>
      <c r="FJR928" s="124"/>
      <c r="FJS928" s="124"/>
      <c r="FJT928" s="124"/>
      <c r="FJU928" s="124"/>
      <c r="FJV928" s="124"/>
      <c r="FJW928" s="124"/>
      <c r="FJX928" s="124"/>
      <c r="FJY928" s="124"/>
      <c r="FJZ928" s="124"/>
      <c r="FKA928" s="124"/>
      <c r="FKB928" s="124"/>
      <c r="FKC928" s="124"/>
      <c r="FKD928" s="124"/>
      <c r="FKE928" s="124"/>
      <c r="FKF928" s="124"/>
      <c r="FKG928" s="124"/>
      <c r="FKH928" s="124"/>
      <c r="FKI928" s="124"/>
      <c r="FKJ928" s="124"/>
      <c r="FKK928" s="124"/>
      <c r="FKL928" s="124"/>
      <c r="FKM928" s="124"/>
      <c r="FKN928" s="124"/>
      <c r="FKO928" s="124"/>
      <c r="FKP928" s="124"/>
      <c r="FKQ928" s="124"/>
      <c r="FKR928" s="124"/>
      <c r="FKS928" s="124"/>
      <c r="FKT928" s="124"/>
      <c r="FKU928" s="124"/>
      <c r="FKV928" s="124"/>
      <c r="FKW928" s="124"/>
      <c r="FKX928" s="124"/>
      <c r="FKY928" s="124"/>
      <c r="FKZ928" s="124"/>
      <c r="FLA928" s="124"/>
      <c r="FLB928" s="124"/>
      <c r="FLC928" s="124"/>
      <c r="FLD928" s="124"/>
      <c r="FLE928" s="124"/>
      <c r="FLF928" s="124"/>
      <c r="FLG928" s="124"/>
      <c r="FLH928" s="124"/>
      <c r="FLI928" s="124"/>
      <c r="FLJ928" s="124"/>
      <c r="FLK928" s="124"/>
      <c r="FLL928" s="124"/>
      <c r="FLM928" s="124"/>
      <c r="FLN928" s="124"/>
      <c r="FLO928" s="124"/>
      <c r="FLP928" s="124"/>
      <c r="FLQ928" s="124"/>
      <c r="FLR928" s="124"/>
      <c r="FLS928" s="124"/>
      <c r="FLT928" s="124"/>
      <c r="FLU928" s="124"/>
      <c r="FLV928" s="124"/>
      <c r="FLW928" s="124"/>
      <c r="FLX928" s="124"/>
      <c r="FLY928" s="124"/>
      <c r="FLZ928" s="124"/>
      <c r="FMA928" s="124"/>
      <c r="FMB928" s="124"/>
      <c r="FMC928" s="124"/>
      <c r="FMD928" s="124"/>
      <c r="FME928" s="124"/>
      <c r="FMF928" s="124"/>
      <c r="FMG928" s="124"/>
      <c r="FMH928" s="124"/>
      <c r="FMI928" s="124"/>
      <c r="FMJ928" s="124"/>
      <c r="FMK928" s="124"/>
      <c r="FML928" s="124"/>
      <c r="FMM928" s="124"/>
      <c r="FMN928" s="124"/>
      <c r="FMO928" s="124"/>
      <c r="FMP928" s="124"/>
      <c r="FMQ928" s="124"/>
      <c r="FMR928" s="124"/>
      <c r="FMS928" s="124"/>
      <c r="FMT928" s="124"/>
      <c r="FMU928" s="124"/>
      <c r="FMV928" s="124"/>
      <c r="FMW928" s="124"/>
      <c r="FMX928" s="124"/>
      <c r="FMY928" s="124"/>
      <c r="FMZ928" s="124"/>
      <c r="FNA928" s="124"/>
      <c r="FNB928" s="124"/>
      <c r="FNC928" s="124"/>
      <c r="FND928" s="124"/>
      <c r="FNE928" s="124"/>
      <c r="FNF928" s="124"/>
      <c r="FNG928" s="124"/>
      <c r="FNH928" s="124"/>
      <c r="FNI928" s="124"/>
      <c r="FNJ928" s="124"/>
      <c r="FNK928" s="124"/>
      <c r="FNL928" s="124"/>
      <c r="FNM928" s="124"/>
      <c r="FNN928" s="124"/>
      <c r="FNO928" s="124"/>
      <c r="FNP928" s="124"/>
      <c r="FNQ928" s="124"/>
      <c r="FNR928" s="124"/>
      <c r="FNS928" s="124"/>
      <c r="FNT928" s="124"/>
      <c r="FNU928" s="124"/>
      <c r="FNV928" s="124"/>
      <c r="FNW928" s="124"/>
      <c r="FNX928" s="124"/>
      <c r="FNY928" s="124"/>
      <c r="FNZ928" s="124"/>
      <c r="FOA928" s="124"/>
      <c r="FOB928" s="124"/>
      <c r="FOC928" s="124"/>
      <c r="FOD928" s="124"/>
      <c r="FOE928" s="124"/>
      <c r="FOF928" s="124"/>
      <c r="FOG928" s="124"/>
      <c r="FOH928" s="124"/>
      <c r="FOI928" s="124"/>
      <c r="FOJ928" s="124"/>
      <c r="FOK928" s="124"/>
      <c r="FOL928" s="124"/>
      <c r="FOM928" s="124"/>
      <c r="FON928" s="124"/>
      <c r="FOO928" s="124"/>
      <c r="FOP928" s="124"/>
      <c r="FOQ928" s="124"/>
      <c r="FOR928" s="124"/>
      <c r="FOS928" s="124"/>
      <c r="FOT928" s="124"/>
      <c r="FOU928" s="124"/>
      <c r="FOV928" s="124"/>
      <c r="FOW928" s="124"/>
      <c r="FOX928" s="124"/>
      <c r="FOY928" s="124"/>
      <c r="FOZ928" s="124"/>
      <c r="FPA928" s="124"/>
      <c r="FPB928" s="124"/>
      <c r="FPC928" s="124"/>
      <c r="FPD928" s="124"/>
      <c r="FPE928" s="124"/>
      <c r="FPF928" s="124"/>
      <c r="FPG928" s="124"/>
      <c r="FPH928" s="124"/>
      <c r="FPI928" s="124"/>
      <c r="FPJ928" s="124"/>
      <c r="FPK928" s="124"/>
      <c r="FPL928" s="124"/>
      <c r="FPM928" s="124"/>
      <c r="FPN928" s="124"/>
      <c r="FPO928" s="124"/>
      <c r="FPP928" s="124"/>
      <c r="FPQ928" s="124"/>
      <c r="FPR928" s="124"/>
      <c r="FPS928" s="124"/>
      <c r="FPT928" s="124"/>
      <c r="FPU928" s="124"/>
      <c r="FPV928" s="124"/>
      <c r="FPW928" s="124"/>
      <c r="FPX928" s="124"/>
      <c r="FPY928" s="124"/>
      <c r="FPZ928" s="124"/>
      <c r="FQA928" s="124"/>
      <c r="FQB928" s="124"/>
      <c r="FQC928" s="124"/>
      <c r="FQD928" s="124"/>
      <c r="FQE928" s="124"/>
      <c r="FQF928" s="124"/>
      <c r="FQG928" s="124"/>
      <c r="FQH928" s="124"/>
      <c r="FQI928" s="124"/>
      <c r="FQJ928" s="124"/>
      <c r="FQK928" s="124"/>
      <c r="FQL928" s="124"/>
      <c r="FQM928" s="124"/>
      <c r="FQN928" s="124"/>
      <c r="FQO928" s="124"/>
      <c r="FQP928" s="124"/>
      <c r="FQQ928" s="124"/>
      <c r="FQR928" s="124"/>
      <c r="FQS928" s="124"/>
      <c r="FQT928" s="124"/>
      <c r="FQU928" s="124"/>
      <c r="FQV928" s="124"/>
      <c r="FQW928" s="124"/>
      <c r="FQX928" s="124"/>
      <c r="FQY928" s="124"/>
      <c r="FQZ928" s="124"/>
      <c r="FRA928" s="124"/>
      <c r="FRB928" s="124"/>
      <c r="FRC928" s="124"/>
      <c r="FRD928" s="124"/>
      <c r="FRE928" s="124"/>
      <c r="FRF928" s="124"/>
      <c r="FRG928" s="124"/>
      <c r="FRH928" s="124"/>
      <c r="FRI928" s="124"/>
      <c r="FRJ928" s="124"/>
      <c r="FRK928" s="124"/>
      <c r="FRL928" s="124"/>
      <c r="FRM928" s="124"/>
      <c r="FRN928" s="124"/>
      <c r="FRO928" s="124"/>
      <c r="FRP928" s="124"/>
      <c r="FRQ928" s="124"/>
      <c r="FRR928" s="124"/>
      <c r="FRS928" s="124"/>
      <c r="FRT928" s="124"/>
      <c r="FRU928" s="124"/>
      <c r="FRV928" s="124"/>
      <c r="FRW928" s="124"/>
      <c r="FRX928" s="124"/>
      <c r="FRY928" s="124"/>
      <c r="FRZ928" s="124"/>
      <c r="FSA928" s="124"/>
      <c r="FSB928" s="124"/>
      <c r="FSC928" s="124"/>
      <c r="FSD928" s="124"/>
      <c r="FSE928" s="124"/>
      <c r="FSF928" s="124"/>
      <c r="FSG928" s="124"/>
      <c r="FSH928" s="124"/>
      <c r="FSI928" s="124"/>
      <c r="FSJ928" s="124"/>
      <c r="FSK928" s="124"/>
      <c r="FSL928" s="124"/>
      <c r="FSM928" s="124"/>
      <c r="FSN928" s="124"/>
      <c r="FSO928" s="124"/>
      <c r="FSP928" s="124"/>
      <c r="FSQ928" s="124"/>
      <c r="FSR928" s="124"/>
      <c r="FSS928" s="124"/>
      <c r="FST928" s="124"/>
      <c r="FSU928" s="124"/>
      <c r="FSV928" s="124"/>
      <c r="FSW928" s="124"/>
      <c r="FSX928" s="124"/>
      <c r="FSY928" s="124"/>
      <c r="FSZ928" s="124"/>
      <c r="FTA928" s="124"/>
      <c r="FTB928" s="124"/>
      <c r="FTC928" s="124"/>
      <c r="FTD928" s="124"/>
      <c r="FTE928" s="124"/>
      <c r="FTF928" s="124"/>
      <c r="FTG928" s="124"/>
      <c r="FTH928" s="124"/>
      <c r="FTI928" s="124"/>
      <c r="FTJ928" s="124"/>
      <c r="FTK928" s="124"/>
      <c r="FTL928" s="124"/>
      <c r="FTM928" s="124"/>
      <c r="FTN928" s="124"/>
      <c r="FTO928" s="124"/>
      <c r="FTP928" s="124"/>
      <c r="FTQ928" s="124"/>
      <c r="FTR928" s="124"/>
      <c r="FTS928" s="124"/>
      <c r="FTT928" s="124"/>
      <c r="FTU928" s="124"/>
      <c r="FTV928" s="124"/>
      <c r="FTW928" s="124"/>
      <c r="FTX928" s="124"/>
      <c r="FTY928" s="124"/>
      <c r="FTZ928" s="124"/>
      <c r="FUA928" s="124"/>
      <c r="FUB928" s="124"/>
      <c r="FUC928" s="124"/>
      <c r="FUD928" s="124"/>
      <c r="FUE928" s="124"/>
      <c r="FUF928" s="124"/>
      <c r="FUG928" s="124"/>
      <c r="FUH928" s="124"/>
      <c r="FUI928" s="124"/>
      <c r="FUJ928" s="124"/>
      <c r="FUK928" s="124"/>
      <c r="FUL928" s="124"/>
      <c r="FUM928" s="124"/>
      <c r="FUN928" s="124"/>
      <c r="FUO928" s="124"/>
      <c r="FUP928" s="124"/>
      <c r="FUQ928" s="124"/>
      <c r="FUR928" s="124"/>
      <c r="FUS928" s="124"/>
      <c r="FUT928" s="124"/>
      <c r="FUU928" s="124"/>
      <c r="FUV928" s="124"/>
      <c r="FUW928" s="124"/>
      <c r="FUX928" s="124"/>
      <c r="FUY928" s="124"/>
      <c r="FUZ928" s="124"/>
      <c r="FVA928" s="124"/>
      <c r="FVB928" s="124"/>
      <c r="FVC928" s="124"/>
      <c r="FVD928" s="124"/>
      <c r="FVE928" s="124"/>
      <c r="FVF928" s="124"/>
      <c r="FVG928" s="124"/>
      <c r="FVH928" s="124"/>
      <c r="FVI928" s="124"/>
      <c r="FVJ928" s="124"/>
      <c r="FVK928" s="124"/>
      <c r="FVL928" s="124"/>
      <c r="FVM928" s="124"/>
      <c r="FVN928" s="124"/>
      <c r="FVO928" s="124"/>
      <c r="FVP928" s="124"/>
      <c r="FVQ928" s="124"/>
      <c r="FVR928" s="124"/>
      <c r="FVS928" s="124"/>
      <c r="FVT928" s="124"/>
      <c r="FVU928" s="124"/>
      <c r="FVV928" s="124"/>
      <c r="FVW928" s="124"/>
      <c r="FVX928" s="124"/>
      <c r="FVY928" s="124"/>
      <c r="FVZ928" s="124"/>
      <c r="FWA928" s="124"/>
      <c r="FWB928" s="124"/>
      <c r="FWC928" s="124"/>
      <c r="FWD928" s="124"/>
      <c r="FWE928" s="124"/>
      <c r="FWF928" s="124"/>
      <c r="FWG928" s="124"/>
      <c r="FWH928" s="124"/>
      <c r="FWI928" s="124"/>
      <c r="FWJ928" s="124"/>
      <c r="FWK928" s="124"/>
      <c r="FWL928" s="124"/>
      <c r="FWM928" s="124"/>
      <c r="FWN928" s="124"/>
      <c r="FWO928" s="124"/>
      <c r="FWP928" s="124"/>
      <c r="FWQ928" s="124"/>
      <c r="FWR928" s="124"/>
      <c r="FWS928" s="124"/>
      <c r="FWT928" s="124"/>
      <c r="FWU928" s="124"/>
      <c r="FWV928" s="124"/>
      <c r="FWW928" s="124"/>
      <c r="FWX928" s="124"/>
      <c r="FWY928" s="124"/>
      <c r="FWZ928" s="124"/>
      <c r="FXA928" s="124"/>
      <c r="FXB928" s="124"/>
      <c r="FXC928" s="124"/>
      <c r="FXD928" s="124"/>
      <c r="FXE928" s="124"/>
      <c r="FXF928" s="124"/>
      <c r="FXG928" s="124"/>
      <c r="FXH928" s="124"/>
      <c r="FXI928" s="124"/>
      <c r="FXJ928" s="124"/>
      <c r="FXK928" s="124"/>
      <c r="FXL928" s="124"/>
      <c r="FXM928" s="124"/>
      <c r="FXN928" s="124"/>
      <c r="FXO928" s="124"/>
      <c r="FXP928" s="124"/>
      <c r="FXQ928" s="124"/>
      <c r="FXR928" s="124"/>
      <c r="FXS928" s="124"/>
      <c r="FXT928" s="124"/>
      <c r="FXU928" s="124"/>
      <c r="FXV928" s="124"/>
      <c r="FXW928" s="124"/>
      <c r="FXX928" s="124"/>
      <c r="FXY928" s="124"/>
      <c r="FXZ928" s="124"/>
      <c r="FYA928" s="124"/>
      <c r="FYB928" s="124"/>
      <c r="FYC928" s="124"/>
      <c r="FYD928" s="124"/>
      <c r="FYE928" s="124"/>
      <c r="FYF928" s="124"/>
      <c r="FYG928" s="124"/>
      <c r="FYH928" s="124"/>
      <c r="FYI928" s="124"/>
      <c r="FYJ928" s="124"/>
      <c r="FYK928" s="124"/>
      <c r="FYL928" s="124"/>
      <c r="FYM928" s="124"/>
      <c r="FYN928" s="124"/>
      <c r="FYO928" s="124"/>
      <c r="FYP928" s="124"/>
      <c r="FYQ928" s="124"/>
      <c r="FYR928" s="124"/>
      <c r="FYS928" s="124"/>
      <c r="FYT928" s="124"/>
      <c r="FYU928" s="124"/>
      <c r="FYV928" s="124"/>
      <c r="FYW928" s="124"/>
      <c r="FYX928" s="124"/>
      <c r="FYY928" s="124"/>
      <c r="FYZ928" s="124"/>
      <c r="FZA928" s="124"/>
      <c r="FZB928" s="124"/>
      <c r="FZC928" s="124"/>
      <c r="FZD928" s="124"/>
      <c r="FZE928" s="124"/>
      <c r="FZF928" s="124"/>
      <c r="FZG928" s="124"/>
      <c r="FZH928" s="124"/>
      <c r="FZI928" s="124"/>
      <c r="FZJ928" s="124"/>
      <c r="FZK928" s="124"/>
      <c r="FZL928" s="124"/>
      <c r="FZM928" s="124"/>
      <c r="FZN928" s="124"/>
      <c r="FZO928" s="124"/>
      <c r="FZP928" s="124"/>
      <c r="FZQ928" s="124"/>
      <c r="FZR928" s="124"/>
      <c r="FZS928" s="124"/>
      <c r="FZT928" s="124"/>
      <c r="FZU928" s="124"/>
      <c r="FZV928" s="124"/>
      <c r="FZW928" s="124"/>
      <c r="FZX928" s="124"/>
      <c r="FZY928" s="124"/>
      <c r="FZZ928" s="124"/>
      <c r="GAA928" s="124"/>
      <c r="GAB928" s="124"/>
      <c r="GAC928" s="124"/>
      <c r="GAD928" s="124"/>
      <c r="GAE928" s="124"/>
      <c r="GAF928" s="124"/>
      <c r="GAG928" s="124"/>
      <c r="GAH928" s="124"/>
      <c r="GAI928" s="124"/>
      <c r="GAJ928" s="124"/>
      <c r="GAK928" s="124"/>
      <c r="GAL928" s="124"/>
      <c r="GAM928" s="124"/>
      <c r="GAN928" s="124"/>
      <c r="GAO928" s="124"/>
      <c r="GAP928" s="124"/>
      <c r="GAQ928" s="124"/>
      <c r="GAR928" s="124"/>
      <c r="GAS928" s="124"/>
      <c r="GAT928" s="124"/>
      <c r="GAU928" s="124"/>
      <c r="GAV928" s="124"/>
      <c r="GAW928" s="124"/>
      <c r="GAX928" s="124"/>
      <c r="GAY928" s="124"/>
      <c r="GAZ928" s="124"/>
      <c r="GBA928" s="124"/>
      <c r="GBB928" s="124"/>
      <c r="GBC928" s="124"/>
      <c r="GBD928" s="124"/>
      <c r="GBE928" s="124"/>
      <c r="GBF928" s="124"/>
      <c r="GBG928" s="124"/>
      <c r="GBH928" s="124"/>
      <c r="GBI928" s="124"/>
      <c r="GBJ928" s="124"/>
      <c r="GBK928" s="124"/>
      <c r="GBL928" s="124"/>
      <c r="GBM928" s="124"/>
      <c r="GBN928" s="124"/>
      <c r="GBO928" s="124"/>
      <c r="GBP928" s="124"/>
      <c r="GBQ928" s="124"/>
      <c r="GBR928" s="124"/>
      <c r="GBS928" s="124"/>
      <c r="GBT928" s="124"/>
      <c r="GBU928" s="124"/>
      <c r="GBV928" s="124"/>
      <c r="GBW928" s="124"/>
      <c r="GBX928" s="124"/>
      <c r="GBY928" s="124"/>
      <c r="GBZ928" s="124"/>
      <c r="GCA928" s="124"/>
      <c r="GCB928" s="124"/>
      <c r="GCC928" s="124"/>
      <c r="GCD928" s="124"/>
      <c r="GCE928" s="124"/>
      <c r="GCF928" s="124"/>
      <c r="GCG928" s="124"/>
      <c r="GCH928" s="124"/>
      <c r="GCI928" s="124"/>
      <c r="GCJ928" s="124"/>
      <c r="GCK928" s="124"/>
      <c r="GCL928" s="124"/>
      <c r="GCM928" s="124"/>
      <c r="GCN928" s="124"/>
      <c r="GCO928" s="124"/>
      <c r="GCP928" s="124"/>
      <c r="GCQ928" s="124"/>
      <c r="GCR928" s="124"/>
      <c r="GCS928" s="124"/>
      <c r="GCT928" s="124"/>
      <c r="GCU928" s="124"/>
      <c r="GCV928" s="124"/>
      <c r="GCW928" s="124"/>
      <c r="GCX928" s="124"/>
      <c r="GCY928" s="124"/>
      <c r="GCZ928" s="124"/>
      <c r="GDA928" s="124"/>
      <c r="GDB928" s="124"/>
      <c r="GDC928" s="124"/>
      <c r="GDD928" s="124"/>
      <c r="GDE928" s="124"/>
      <c r="GDF928" s="124"/>
      <c r="GDG928" s="124"/>
      <c r="GDH928" s="124"/>
      <c r="GDI928" s="124"/>
      <c r="GDJ928" s="124"/>
      <c r="GDK928" s="124"/>
      <c r="GDL928" s="124"/>
      <c r="GDM928" s="124"/>
      <c r="GDN928" s="124"/>
      <c r="GDO928" s="124"/>
      <c r="GDP928" s="124"/>
      <c r="GDQ928" s="124"/>
      <c r="GDR928" s="124"/>
      <c r="GDS928" s="124"/>
      <c r="GDT928" s="124"/>
      <c r="GDU928" s="124"/>
      <c r="GDV928" s="124"/>
      <c r="GDW928" s="124"/>
      <c r="GDX928" s="124"/>
      <c r="GDY928" s="124"/>
      <c r="GDZ928" s="124"/>
      <c r="GEA928" s="124"/>
      <c r="GEB928" s="124"/>
      <c r="GEC928" s="124"/>
      <c r="GED928" s="124"/>
      <c r="GEE928" s="124"/>
      <c r="GEF928" s="124"/>
      <c r="GEG928" s="124"/>
      <c r="GEH928" s="124"/>
      <c r="GEI928" s="124"/>
      <c r="GEJ928" s="124"/>
      <c r="GEK928" s="124"/>
      <c r="GEL928" s="124"/>
      <c r="GEM928" s="124"/>
      <c r="GEN928" s="124"/>
      <c r="GEO928" s="124"/>
      <c r="GEP928" s="124"/>
      <c r="GEQ928" s="124"/>
      <c r="GER928" s="124"/>
      <c r="GES928" s="124"/>
      <c r="GET928" s="124"/>
      <c r="GEU928" s="124"/>
      <c r="GEV928" s="124"/>
      <c r="GEW928" s="124"/>
      <c r="GEX928" s="124"/>
      <c r="GEY928" s="124"/>
      <c r="GEZ928" s="124"/>
      <c r="GFA928" s="124"/>
      <c r="GFB928" s="124"/>
      <c r="GFC928" s="124"/>
      <c r="GFD928" s="124"/>
      <c r="GFE928" s="124"/>
      <c r="GFF928" s="124"/>
      <c r="GFG928" s="124"/>
      <c r="GFH928" s="124"/>
      <c r="GFI928" s="124"/>
      <c r="GFJ928" s="124"/>
      <c r="GFK928" s="124"/>
      <c r="GFL928" s="124"/>
      <c r="GFM928" s="124"/>
      <c r="GFN928" s="124"/>
      <c r="GFO928" s="124"/>
      <c r="GFP928" s="124"/>
      <c r="GFQ928" s="124"/>
      <c r="GFR928" s="124"/>
      <c r="GFS928" s="124"/>
      <c r="GFT928" s="124"/>
      <c r="GFU928" s="124"/>
      <c r="GFV928" s="124"/>
      <c r="GFW928" s="124"/>
      <c r="GFX928" s="124"/>
      <c r="GFY928" s="124"/>
      <c r="GFZ928" s="124"/>
      <c r="GGA928" s="124"/>
      <c r="GGB928" s="124"/>
      <c r="GGC928" s="124"/>
      <c r="GGD928" s="124"/>
      <c r="GGE928" s="124"/>
      <c r="GGF928" s="124"/>
      <c r="GGG928" s="124"/>
      <c r="GGH928" s="124"/>
      <c r="GGI928" s="124"/>
      <c r="GGJ928" s="124"/>
      <c r="GGK928" s="124"/>
      <c r="GGL928" s="124"/>
      <c r="GGM928" s="124"/>
      <c r="GGN928" s="124"/>
      <c r="GGO928" s="124"/>
      <c r="GGP928" s="124"/>
      <c r="GGQ928" s="124"/>
      <c r="GGR928" s="124"/>
      <c r="GGS928" s="124"/>
      <c r="GGT928" s="124"/>
      <c r="GGU928" s="124"/>
      <c r="GGV928" s="124"/>
      <c r="GGW928" s="124"/>
      <c r="GGX928" s="124"/>
      <c r="GGY928" s="124"/>
      <c r="GGZ928" s="124"/>
      <c r="GHA928" s="124"/>
      <c r="GHB928" s="124"/>
      <c r="GHC928" s="124"/>
      <c r="GHD928" s="124"/>
      <c r="GHE928" s="124"/>
      <c r="GHF928" s="124"/>
      <c r="GHG928" s="124"/>
      <c r="GHH928" s="124"/>
      <c r="GHI928" s="124"/>
      <c r="GHJ928" s="124"/>
      <c r="GHK928" s="124"/>
      <c r="GHL928" s="124"/>
      <c r="GHM928" s="124"/>
      <c r="GHN928" s="124"/>
      <c r="GHO928" s="124"/>
      <c r="GHP928" s="124"/>
      <c r="GHQ928" s="124"/>
      <c r="GHR928" s="124"/>
      <c r="GHS928" s="124"/>
      <c r="GHT928" s="124"/>
      <c r="GHU928" s="124"/>
      <c r="GHV928" s="124"/>
      <c r="GHW928" s="124"/>
      <c r="GHX928" s="124"/>
      <c r="GHY928" s="124"/>
      <c r="GHZ928" s="124"/>
      <c r="GIA928" s="124"/>
      <c r="GIB928" s="124"/>
      <c r="GIC928" s="124"/>
      <c r="GID928" s="124"/>
      <c r="GIE928" s="124"/>
      <c r="GIF928" s="124"/>
      <c r="GIG928" s="124"/>
      <c r="GIH928" s="124"/>
      <c r="GII928" s="124"/>
      <c r="GIJ928" s="124"/>
      <c r="GIK928" s="124"/>
      <c r="GIL928" s="124"/>
      <c r="GIM928" s="124"/>
      <c r="GIN928" s="124"/>
      <c r="GIO928" s="124"/>
      <c r="GIP928" s="124"/>
      <c r="GIQ928" s="124"/>
      <c r="GIR928" s="124"/>
      <c r="GIS928" s="124"/>
      <c r="GIT928" s="124"/>
      <c r="GIU928" s="124"/>
      <c r="GIV928" s="124"/>
      <c r="GIW928" s="124"/>
      <c r="GIX928" s="124"/>
      <c r="GIY928" s="124"/>
      <c r="GIZ928" s="124"/>
      <c r="GJA928" s="124"/>
      <c r="GJB928" s="124"/>
      <c r="GJC928" s="124"/>
      <c r="GJD928" s="124"/>
      <c r="GJE928" s="124"/>
      <c r="GJF928" s="124"/>
      <c r="GJG928" s="124"/>
      <c r="GJH928" s="124"/>
      <c r="GJI928" s="124"/>
      <c r="GJJ928" s="124"/>
      <c r="GJK928" s="124"/>
      <c r="GJL928" s="124"/>
      <c r="GJM928" s="124"/>
      <c r="GJN928" s="124"/>
      <c r="GJO928" s="124"/>
      <c r="GJP928" s="124"/>
      <c r="GJQ928" s="124"/>
      <c r="GJR928" s="124"/>
      <c r="GJS928" s="124"/>
      <c r="GJT928" s="124"/>
      <c r="GJU928" s="124"/>
      <c r="GJV928" s="124"/>
      <c r="GJW928" s="124"/>
      <c r="GJX928" s="124"/>
      <c r="GJY928" s="124"/>
      <c r="GJZ928" s="124"/>
      <c r="GKA928" s="124"/>
      <c r="GKB928" s="124"/>
      <c r="GKC928" s="124"/>
      <c r="GKD928" s="124"/>
      <c r="GKE928" s="124"/>
      <c r="GKF928" s="124"/>
      <c r="GKG928" s="124"/>
      <c r="GKH928" s="124"/>
      <c r="GKI928" s="124"/>
      <c r="GKJ928" s="124"/>
      <c r="GKK928" s="124"/>
      <c r="GKL928" s="124"/>
      <c r="GKM928" s="124"/>
      <c r="GKN928" s="124"/>
      <c r="GKO928" s="124"/>
      <c r="GKP928" s="124"/>
      <c r="GKQ928" s="124"/>
      <c r="GKR928" s="124"/>
      <c r="GKS928" s="124"/>
      <c r="GKT928" s="124"/>
      <c r="GKU928" s="124"/>
      <c r="GKV928" s="124"/>
      <c r="GKW928" s="124"/>
      <c r="GKX928" s="124"/>
      <c r="GKY928" s="124"/>
      <c r="GKZ928" s="124"/>
      <c r="GLA928" s="124"/>
      <c r="GLB928" s="124"/>
      <c r="GLC928" s="124"/>
      <c r="GLD928" s="124"/>
      <c r="GLE928" s="124"/>
      <c r="GLF928" s="124"/>
      <c r="GLG928" s="124"/>
      <c r="GLH928" s="124"/>
      <c r="GLI928" s="124"/>
      <c r="GLJ928" s="124"/>
      <c r="GLK928" s="124"/>
      <c r="GLL928" s="124"/>
      <c r="GLM928" s="124"/>
      <c r="GLN928" s="124"/>
      <c r="GLO928" s="124"/>
      <c r="GLP928" s="124"/>
      <c r="GLQ928" s="124"/>
      <c r="GLR928" s="124"/>
      <c r="GLS928" s="124"/>
      <c r="GLT928" s="124"/>
      <c r="GLU928" s="124"/>
      <c r="GLV928" s="124"/>
      <c r="GLW928" s="124"/>
      <c r="GLX928" s="124"/>
      <c r="GLY928" s="124"/>
      <c r="GLZ928" s="124"/>
      <c r="GMA928" s="124"/>
      <c r="GMB928" s="124"/>
      <c r="GMC928" s="124"/>
      <c r="GMD928" s="124"/>
      <c r="GME928" s="124"/>
      <c r="GMF928" s="124"/>
      <c r="GMG928" s="124"/>
      <c r="GMH928" s="124"/>
      <c r="GMI928" s="124"/>
      <c r="GMJ928" s="124"/>
      <c r="GMK928" s="124"/>
      <c r="GML928" s="124"/>
      <c r="GMM928" s="124"/>
      <c r="GMN928" s="124"/>
      <c r="GMO928" s="124"/>
      <c r="GMP928" s="124"/>
      <c r="GMQ928" s="124"/>
      <c r="GMR928" s="124"/>
      <c r="GMS928" s="124"/>
      <c r="GMT928" s="124"/>
      <c r="GMU928" s="124"/>
      <c r="GMV928" s="124"/>
      <c r="GMW928" s="124"/>
      <c r="GMX928" s="124"/>
      <c r="GMY928" s="124"/>
      <c r="GMZ928" s="124"/>
      <c r="GNA928" s="124"/>
      <c r="GNB928" s="124"/>
      <c r="GNC928" s="124"/>
      <c r="GND928" s="124"/>
      <c r="GNE928" s="124"/>
      <c r="GNF928" s="124"/>
      <c r="GNG928" s="124"/>
      <c r="GNH928" s="124"/>
      <c r="GNI928" s="124"/>
      <c r="GNJ928" s="124"/>
      <c r="GNK928" s="124"/>
      <c r="GNL928" s="124"/>
      <c r="GNM928" s="124"/>
      <c r="GNN928" s="124"/>
      <c r="GNO928" s="124"/>
      <c r="GNP928" s="124"/>
      <c r="GNQ928" s="124"/>
      <c r="GNR928" s="124"/>
      <c r="GNS928" s="124"/>
      <c r="GNT928" s="124"/>
      <c r="GNU928" s="124"/>
      <c r="GNV928" s="124"/>
      <c r="GNW928" s="124"/>
      <c r="GNX928" s="124"/>
      <c r="GNY928" s="124"/>
      <c r="GNZ928" s="124"/>
      <c r="GOA928" s="124"/>
      <c r="GOB928" s="124"/>
      <c r="GOC928" s="124"/>
      <c r="GOD928" s="124"/>
      <c r="GOE928" s="124"/>
      <c r="GOF928" s="124"/>
      <c r="GOG928" s="124"/>
      <c r="GOH928" s="124"/>
      <c r="GOI928" s="124"/>
      <c r="GOJ928" s="124"/>
      <c r="GOK928" s="124"/>
      <c r="GOL928" s="124"/>
      <c r="GOM928" s="124"/>
      <c r="GON928" s="124"/>
      <c r="GOO928" s="124"/>
      <c r="GOP928" s="124"/>
      <c r="GOQ928" s="124"/>
      <c r="GOR928" s="124"/>
      <c r="GOS928" s="124"/>
      <c r="GOT928" s="124"/>
      <c r="GOU928" s="124"/>
      <c r="GOV928" s="124"/>
      <c r="GOW928" s="124"/>
      <c r="GOX928" s="124"/>
      <c r="GOY928" s="124"/>
      <c r="GOZ928" s="124"/>
      <c r="GPA928" s="124"/>
      <c r="GPB928" s="124"/>
      <c r="GPC928" s="124"/>
      <c r="GPD928" s="124"/>
      <c r="GPE928" s="124"/>
      <c r="GPF928" s="124"/>
      <c r="GPG928" s="124"/>
      <c r="GPH928" s="124"/>
      <c r="GPI928" s="124"/>
      <c r="GPJ928" s="124"/>
      <c r="GPK928" s="124"/>
      <c r="GPL928" s="124"/>
      <c r="GPM928" s="124"/>
      <c r="GPN928" s="124"/>
      <c r="GPO928" s="124"/>
      <c r="GPP928" s="124"/>
      <c r="GPQ928" s="124"/>
      <c r="GPR928" s="124"/>
      <c r="GPS928" s="124"/>
      <c r="GPT928" s="124"/>
      <c r="GPU928" s="124"/>
      <c r="GPV928" s="124"/>
      <c r="GPW928" s="124"/>
      <c r="GPX928" s="124"/>
      <c r="GPY928" s="124"/>
      <c r="GPZ928" s="124"/>
      <c r="GQA928" s="124"/>
      <c r="GQB928" s="124"/>
      <c r="GQC928" s="124"/>
      <c r="GQD928" s="124"/>
      <c r="GQE928" s="124"/>
      <c r="GQF928" s="124"/>
      <c r="GQG928" s="124"/>
      <c r="GQH928" s="124"/>
      <c r="GQI928" s="124"/>
      <c r="GQJ928" s="124"/>
      <c r="GQK928" s="124"/>
      <c r="GQL928" s="124"/>
      <c r="GQM928" s="124"/>
      <c r="GQN928" s="124"/>
      <c r="GQO928" s="124"/>
      <c r="GQP928" s="124"/>
      <c r="GQQ928" s="124"/>
      <c r="GQR928" s="124"/>
      <c r="GQS928" s="124"/>
      <c r="GQT928" s="124"/>
      <c r="GQU928" s="124"/>
      <c r="GQV928" s="124"/>
      <c r="GQW928" s="124"/>
      <c r="GQX928" s="124"/>
      <c r="GQY928" s="124"/>
      <c r="GQZ928" s="124"/>
      <c r="GRA928" s="124"/>
      <c r="GRB928" s="124"/>
      <c r="GRC928" s="124"/>
      <c r="GRD928" s="124"/>
      <c r="GRE928" s="124"/>
      <c r="GRF928" s="124"/>
      <c r="GRG928" s="124"/>
      <c r="GRH928" s="124"/>
      <c r="GRI928" s="124"/>
      <c r="GRJ928" s="124"/>
      <c r="GRK928" s="124"/>
      <c r="GRL928" s="124"/>
      <c r="GRM928" s="124"/>
      <c r="GRN928" s="124"/>
      <c r="GRO928" s="124"/>
      <c r="GRP928" s="124"/>
      <c r="GRQ928" s="124"/>
      <c r="GRR928" s="124"/>
      <c r="GRS928" s="124"/>
      <c r="GRT928" s="124"/>
      <c r="GRU928" s="124"/>
      <c r="GRV928" s="124"/>
      <c r="GRW928" s="124"/>
      <c r="GRX928" s="124"/>
      <c r="GRY928" s="124"/>
      <c r="GRZ928" s="124"/>
      <c r="GSA928" s="124"/>
      <c r="GSB928" s="124"/>
      <c r="GSC928" s="124"/>
      <c r="GSD928" s="124"/>
      <c r="GSE928" s="124"/>
      <c r="GSF928" s="124"/>
      <c r="GSG928" s="124"/>
      <c r="GSH928" s="124"/>
      <c r="GSI928" s="124"/>
      <c r="GSJ928" s="124"/>
      <c r="GSK928" s="124"/>
      <c r="GSL928" s="124"/>
      <c r="GSM928" s="124"/>
      <c r="GSN928" s="124"/>
      <c r="GSO928" s="124"/>
      <c r="GSP928" s="124"/>
      <c r="GSQ928" s="124"/>
      <c r="GSR928" s="124"/>
      <c r="GSS928" s="124"/>
      <c r="GST928" s="124"/>
      <c r="GSU928" s="124"/>
      <c r="GSV928" s="124"/>
      <c r="GSW928" s="124"/>
      <c r="GSX928" s="124"/>
      <c r="GSY928" s="124"/>
      <c r="GSZ928" s="124"/>
      <c r="GTA928" s="124"/>
      <c r="GTB928" s="124"/>
      <c r="GTC928" s="124"/>
      <c r="GTD928" s="124"/>
      <c r="GTE928" s="124"/>
      <c r="GTF928" s="124"/>
      <c r="GTG928" s="124"/>
      <c r="GTH928" s="124"/>
      <c r="GTI928" s="124"/>
      <c r="GTJ928" s="124"/>
      <c r="GTK928" s="124"/>
      <c r="GTL928" s="124"/>
      <c r="GTM928" s="124"/>
      <c r="GTN928" s="124"/>
      <c r="GTO928" s="124"/>
      <c r="GTP928" s="124"/>
      <c r="GTQ928" s="124"/>
      <c r="GTR928" s="124"/>
      <c r="GTS928" s="124"/>
      <c r="GTT928" s="124"/>
      <c r="GTU928" s="124"/>
      <c r="GTV928" s="124"/>
      <c r="GTW928" s="124"/>
      <c r="GTX928" s="124"/>
      <c r="GTY928" s="124"/>
      <c r="GTZ928" s="124"/>
      <c r="GUA928" s="124"/>
      <c r="GUB928" s="124"/>
      <c r="GUC928" s="124"/>
      <c r="GUD928" s="124"/>
      <c r="GUE928" s="124"/>
      <c r="GUF928" s="124"/>
      <c r="GUG928" s="124"/>
      <c r="GUH928" s="124"/>
      <c r="GUI928" s="124"/>
      <c r="GUJ928" s="124"/>
      <c r="GUK928" s="124"/>
      <c r="GUL928" s="124"/>
      <c r="GUM928" s="124"/>
      <c r="GUN928" s="124"/>
      <c r="GUO928" s="124"/>
      <c r="GUP928" s="124"/>
      <c r="GUQ928" s="124"/>
      <c r="GUR928" s="124"/>
      <c r="GUS928" s="124"/>
      <c r="GUT928" s="124"/>
      <c r="GUU928" s="124"/>
      <c r="GUV928" s="124"/>
      <c r="GUW928" s="124"/>
      <c r="GUX928" s="124"/>
      <c r="GUY928" s="124"/>
      <c r="GUZ928" s="124"/>
      <c r="GVA928" s="124"/>
      <c r="GVB928" s="124"/>
      <c r="GVC928" s="124"/>
      <c r="GVD928" s="124"/>
      <c r="GVE928" s="124"/>
      <c r="GVF928" s="124"/>
      <c r="GVG928" s="124"/>
      <c r="GVH928" s="124"/>
      <c r="GVI928" s="124"/>
      <c r="GVJ928" s="124"/>
      <c r="GVK928" s="124"/>
      <c r="GVL928" s="124"/>
      <c r="GVM928" s="124"/>
      <c r="GVN928" s="124"/>
      <c r="GVO928" s="124"/>
      <c r="GVP928" s="124"/>
      <c r="GVQ928" s="124"/>
      <c r="GVR928" s="124"/>
      <c r="GVS928" s="124"/>
      <c r="GVT928" s="124"/>
      <c r="GVU928" s="124"/>
      <c r="GVV928" s="124"/>
      <c r="GVW928" s="124"/>
      <c r="GVX928" s="124"/>
      <c r="GVY928" s="124"/>
      <c r="GVZ928" s="124"/>
      <c r="GWA928" s="124"/>
      <c r="GWB928" s="124"/>
      <c r="GWC928" s="124"/>
      <c r="GWD928" s="124"/>
      <c r="GWE928" s="124"/>
      <c r="GWF928" s="124"/>
      <c r="GWG928" s="124"/>
      <c r="GWH928" s="124"/>
      <c r="GWI928" s="124"/>
      <c r="GWJ928" s="124"/>
      <c r="GWK928" s="124"/>
      <c r="GWL928" s="124"/>
      <c r="GWM928" s="124"/>
      <c r="GWN928" s="124"/>
      <c r="GWO928" s="124"/>
      <c r="GWP928" s="124"/>
      <c r="GWQ928" s="124"/>
      <c r="GWR928" s="124"/>
      <c r="GWS928" s="124"/>
      <c r="GWT928" s="124"/>
      <c r="GWU928" s="124"/>
      <c r="GWV928" s="124"/>
      <c r="GWW928" s="124"/>
      <c r="GWX928" s="124"/>
      <c r="GWY928" s="124"/>
      <c r="GWZ928" s="124"/>
      <c r="GXA928" s="124"/>
      <c r="GXB928" s="124"/>
      <c r="GXC928" s="124"/>
      <c r="GXD928" s="124"/>
      <c r="GXE928" s="124"/>
      <c r="GXF928" s="124"/>
      <c r="GXG928" s="124"/>
      <c r="GXH928" s="124"/>
      <c r="GXI928" s="124"/>
      <c r="GXJ928" s="124"/>
      <c r="GXK928" s="124"/>
      <c r="GXL928" s="124"/>
      <c r="GXM928" s="124"/>
      <c r="GXN928" s="124"/>
      <c r="GXO928" s="124"/>
      <c r="GXP928" s="124"/>
      <c r="GXQ928" s="124"/>
      <c r="GXR928" s="124"/>
      <c r="GXS928" s="124"/>
      <c r="GXT928" s="124"/>
      <c r="GXU928" s="124"/>
      <c r="GXV928" s="124"/>
      <c r="GXW928" s="124"/>
      <c r="GXX928" s="124"/>
      <c r="GXY928" s="124"/>
      <c r="GXZ928" s="124"/>
      <c r="GYA928" s="124"/>
      <c r="GYB928" s="124"/>
      <c r="GYC928" s="124"/>
      <c r="GYD928" s="124"/>
      <c r="GYE928" s="124"/>
      <c r="GYF928" s="124"/>
      <c r="GYG928" s="124"/>
      <c r="GYH928" s="124"/>
      <c r="GYI928" s="124"/>
      <c r="GYJ928" s="124"/>
      <c r="GYK928" s="124"/>
      <c r="GYL928" s="124"/>
      <c r="GYM928" s="124"/>
      <c r="GYN928" s="124"/>
      <c r="GYO928" s="124"/>
      <c r="GYP928" s="124"/>
      <c r="GYQ928" s="124"/>
      <c r="GYR928" s="124"/>
      <c r="GYS928" s="124"/>
      <c r="GYT928" s="124"/>
      <c r="GYU928" s="124"/>
      <c r="GYV928" s="124"/>
      <c r="GYW928" s="124"/>
      <c r="GYX928" s="124"/>
      <c r="GYY928" s="124"/>
      <c r="GYZ928" s="124"/>
      <c r="GZA928" s="124"/>
      <c r="GZB928" s="124"/>
      <c r="GZC928" s="124"/>
      <c r="GZD928" s="124"/>
      <c r="GZE928" s="124"/>
      <c r="GZF928" s="124"/>
      <c r="GZG928" s="124"/>
      <c r="GZH928" s="124"/>
      <c r="GZI928" s="124"/>
      <c r="GZJ928" s="124"/>
      <c r="GZK928" s="124"/>
      <c r="GZL928" s="124"/>
      <c r="GZM928" s="124"/>
      <c r="GZN928" s="124"/>
      <c r="GZO928" s="124"/>
      <c r="GZP928" s="124"/>
      <c r="GZQ928" s="124"/>
      <c r="GZR928" s="124"/>
      <c r="GZS928" s="124"/>
      <c r="GZT928" s="124"/>
      <c r="GZU928" s="124"/>
      <c r="GZV928" s="124"/>
      <c r="GZW928" s="124"/>
      <c r="GZX928" s="124"/>
      <c r="GZY928" s="124"/>
      <c r="GZZ928" s="124"/>
      <c r="HAA928" s="124"/>
      <c r="HAB928" s="124"/>
      <c r="HAC928" s="124"/>
      <c r="HAD928" s="124"/>
      <c r="HAE928" s="124"/>
      <c r="HAF928" s="124"/>
      <c r="HAG928" s="124"/>
      <c r="HAH928" s="124"/>
      <c r="HAI928" s="124"/>
      <c r="HAJ928" s="124"/>
      <c r="HAK928" s="124"/>
      <c r="HAL928" s="124"/>
      <c r="HAM928" s="124"/>
      <c r="HAN928" s="124"/>
      <c r="HAO928" s="124"/>
      <c r="HAP928" s="124"/>
      <c r="HAQ928" s="124"/>
      <c r="HAR928" s="124"/>
      <c r="HAS928" s="124"/>
      <c r="HAT928" s="124"/>
      <c r="HAU928" s="124"/>
      <c r="HAV928" s="124"/>
      <c r="HAW928" s="124"/>
      <c r="HAX928" s="124"/>
      <c r="HAY928" s="124"/>
      <c r="HAZ928" s="124"/>
      <c r="HBA928" s="124"/>
      <c r="HBB928" s="124"/>
      <c r="HBC928" s="124"/>
      <c r="HBD928" s="124"/>
      <c r="HBE928" s="124"/>
      <c r="HBF928" s="124"/>
      <c r="HBG928" s="124"/>
      <c r="HBH928" s="124"/>
      <c r="HBI928" s="124"/>
      <c r="HBJ928" s="124"/>
      <c r="HBK928" s="124"/>
      <c r="HBL928" s="124"/>
      <c r="HBM928" s="124"/>
      <c r="HBN928" s="124"/>
      <c r="HBO928" s="124"/>
      <c r="HBP928" s="124"/>
      <c r="HBQ928" s="124"/>
      <c r="HBR928" s="124"/>
      <c r="HBS928" s="124"/>
      <c r="HBT928" s="124"/>
      <c r="HBU928" s="124"/>
      <c r="HBV928" s="124"/>
      <c r="HBW928" s="124"/>
      <c r="HBX928" s="124"/>
      <c r="HBY928" s="124"/>
      <c r="HBZ928" s="124"/>
      <c r="HCA928" s="124"/>
      <c r="HCB928" s="124"/>
      <c r="HCC928" s="124"/>
      <c r="HCD928" s="124"/>
      <c r="HCE928" s="124"/>
      <c r="HCF928" s="124"/>
      <c r="HCG928" s="124"/>
      <c r="HCH928" s="124"/>
      <c r="HCI928" s="124"/>
      <c r="HCJ928" s="124"/>
      <c r="HCK928" s="124"/>
      <c r="HCL928" s="124"/>
      <c r="HCM928" s="124"/>
      <c r="HCN928" s="124"/>
      <c r="HCO928" s="124"/>
      <c r="HCP928" s="124"/>
      <c r="HCQ928" s="124"/>
      <c r="HCR928" s="124"/>
      <c r="HCS928" s="124"/>
      <c r="HCT928" s="124"/>
      <c r="HCU928" s="124"/>
      <c r="HCV928" s="124"/>
      <c r="HCW928" s="124"/>
      <c r="HCX928" s="124"/>
      <c r="HCY928" s="124"/>
      <c r="HCZ928" s="124"/>
      <c r="HDA928" s="124"/>
      <c r="HDB928" s="124"/>
      <c r="HDC928" s="124"/>
      <c r="HDD928" s="124"/>
      <c r="HDE928" s="124"/>
      <c r="HDF928" s="124"/>
      <c r="HDG928" s="124"/>
      <c r="HDH928" s="124"/>
      <c r="HDI928" s="124"/>
      <c r="HDJ928" s="124"/>
      <c r="HDK928" s="124"/>
      <c r="HDL928" s="124"/>
      <c r="HDM928" s="124"/>
      <c r="HDN928" s="124"/>
      <c r="HDO928" s="124"/>
      <c r="HDP928" s="124"/>
      <c r="HDQ928" s="124"/>
      <c r="HDR928" s="124"/>
      <c r="HDS928" s="124"/>
      <c r="HDT928" s="124"/>
      <c r="HDU928" s="124"/>
      <c r="HDV928" s="124"/>
      <c r="HDW928" s="124"/>
      <c r="HDX928" s="124"/>
      <c r="HDY928" s="124"/>
      <c r="HDZ928" s="124"/>
      <c r="HEA928" s="124"/>
      <c r="HEB928" s="124"/>
      <c r="HEC928" s="124"/>
      <c r="HED928" s="124"/>
      <c r="HEE928" s="124"/>
      <c r="HEF928" s="124"/>
      <c r="HEG928" s="124"/>
      <c r="HEH928" s="124"/>
      <c r="HEI928" s="124"/>
      <c r="HEJ928" s="124"/>
      <c r="HEK928" s="124"/>
      <c r="HEL928" s="124"/>
      <c r="HEM928" s="124"/>
      <c r="HEN928" s="124"/>
      <c r="HEO928" s="124"/>
      <c r="HEP928" s="124"/>
      <c r="HEQ928" s="124"/>
      <c r="HER928" s="124"/>
      <c r="HES928" s="124"/>
      <c r="HET928" s="124"/>
      <c r="HEU928" s="124"/>
      <c r="HEV928" s="124"/>
      <c r="HEW928" s="124"/>
      <c r="HEX928" s="124"/>
      <c r="HEY928" s="124"/>
      <c r="HEZ928" s="124"/>
      <c r="HFA928" s="124"/>
      <c r="HFB928" s="124"/>
      <c r="HFC928" s="124"/>
      <c r="HFD928" s="124"/>
      <c r="HFE928" s="124"/>
      <c r="HFF928" s="124"/>
      <c r="HFG928" s="124"/>
      <c r="HFH928" s="124"/>
      <c r="HFI928" s="124"/>
      <c r="HFJ928" s="124"/>
      <c r="HFK928" s="124"/>
      <c r="HFL928" s="124"/>
      <c r="HFM928" s="124"/>
      <c r="HFN928" s="124"/>
      <c r="HFO928" s="124"/>
      <c r="HFP928" s="124"/>
      <c r="HFQ928" s="124"/>
      <c r="HFR928" s="124"/>
      <c r="HFS928" s="124"/>
      <c r="HFT928" s="124"/>
      <c r="HFU928" s="124"/>
      <c r="HFV928" s="124"/>
      <c r="HFW928" s="124"/>
      <c r="HFX928" s="124"/>
      <c r="HFY928" s="124"/>
      <c r="HFZ928" s="124"/>
      <c r="HGA928" s="124"/>
      <c r="HGB928" s="124"/>
      <c r="HGC928" s="124"/>
      <c r="HGD928" s="124"/>
      <c r="HGE928" s="124"/>
      <c r="HGF928" s="124"/>
      <c r="HGG928" s="124"/>
      <c r="HGH928" s="124"/>
      <c r="HGI928" s="124"/>
      <c r="HGJ928" s="124"/>
      <c r="HGK928" s="124"/>
      <c r="HGL928" s="124"/>
      <c r="HGM928" s="124"/>
      <c r="HGN928" s="124"/>
      <c r="HGO928" s="124"/>
      <c r="HGP928" s="124"/>
      <c r="HGQ928" s="124"/>
      <c r="HGR928" s="124"/>
      <c r="HGS928" s="124"/>
      <c r="HGT928" s="124"/>
      <c r="HGU928" s="124"/>
      <c r="HGV928" s="124"/>
      <c r="HGW928" s="124"/>
      <c r="HGX928" s="124"/>
      <c r="HGY928" s="124"/>
      <c r="HGZ928" s="124"/>
      <c r="HHA928" s="124"/>
      <c r="HHB928" s="124"/>
      <c r="HHC928" s="124"/>
      <c r="HHD928" s="124"/>
      <c r="HHE928" s="124"/>
      <c r="HHF928" s="124"/>
      <c r="HHG928" s="124"/>
      <c r="HHH928" s="124"/>
      <c r="HHI928" s="124"/>
      <c r="HHJ928" s="124"/>
      <c r="HHK928" s="124"/>
      <c r="HHL928" s="124"/>
      <c r="HHM928" s="124"/>
      <c r="HHN928" s="124"/>
      <c r="HHO928" s="124"/>
      <c r="HHP928" s="124"/>
      <c r="HHQ928" s="124"/>
      <c r="HHR928" s="124"/>
      <c r="HHS928" s="124"/>
      <c r="HHT928" s="124"/>
      <c r="HHU928" s="124"/>
      <c r="HHV928" s="124"/>
      <c r="HHW928" s="124"/>
      <c r="HHX928" s="124"/>
      <c r="HHY928" s="124"/>
      <c r="HHZ928" s="124"/>
      <c r="HIA928" s="124"/>
      <c r="HIB928" s="124"/>
      <c r="HIC928" s="124"/>
      <c r="HID928" s="124"/>
      <c r="HIE928" s="124"/>
      <c r="HIF928" s="124"/>
      <c r="HIG928" s="124"/>
      <c r="HIH928" s="124"/>
      <c r="HII928" s="124"/>
      <c r="HIJ928" s="124"/>
      <c r="HIK928" s="124"/>
      <c r="HIL928" s="124"/>
      <c r="HIM928" s="124"/>
      <c r="HIN928" s="124"/>
      <c r="HIO928" s="124"/>
      <c r="HIP928" s="124"/>
      <c r="HIQ928" s="124"/>
      <c r="HIR928" s="124"/>
      <c r="HIS928" s="124"/>
      <c r="HIT928" s="124"/>
      <c r="HIU928" s="124"/>
      <c r="HIV928" s="124"/>
      <c r="HIW928" s="124"/>
      <c r="HIX928" s="124"/>
      <c r="HIY928" s="124"/>
      <c r="HIZ928" s="124"/>
      <c r="HJA928" s="124"/>
      <c r="HJB928" s="124"/>
      <c r="HJC928" s="124"/>
      <c r="HJD928" s="124"/>
      <c r="HJE928" s="124"/>
      <c r="HJF928" s="124"/>
      <c r="HJG928" s="124"/>
      <c r="HJH928" s="124"/>
      <c r="HJI928" s="124"/>
      <c r="HJJ928" s="124"/>
      <c r="HJK928" s="124"/>
      <c r="HJL928" s="124"/>
      <c r="HJM928" s="124"/>
      <c r="HJN928" s="124"/>
      <c r="HJO928" s="124"/>
      <c r="HJP928" s="124"/>
      <c r="HJQ928" s="124"/>
      <c r="HJR928" s="124"/>
      <c r="HJS928" s="124"/>
      <c r="HJT928" s="124"/>
      <c r="HJU928" s="124"/>
      <c r="HJV928" s="124"/>
      <c r="HJW928" s="124"/>
      <c r="HJX928" s="124"/>
      <c r="HJY928" s="124"/>
      <c r="HJZ928" s="124"/>
      <c r="HKA928" s="124"/>
      <c r="HKB928" s="124"/>
      <c r="HKC928" s="124"/>
      <c r="HKD928" s="124"/>
      <c r="HKE928" s="124"/>
      <c r="HKF928" s="124"/>
      <c r="HKG928" s="124"/>
      <c r="HKH928" s="124"/>
      <c r="HKI928" s="124"/>
      <c r="HKJ928" s="124"/>
      <c r="HKK928" s="124"/>
      <c r="HKL928" s="124"/>
      <c r="HKM928" s="124"/>
      <c r="HKN928" s="124"/>
      <c r="HKO928" s="124"/>
      <c r="HKP928" s="124"/>
      <c r="HKQ928" s="124"/>
      <c r="HKR928" s="124"/>
      <c r="HKS928" s="124"/>
      <c r="HKT928" s="124"/>
      <c r="HKU928" s="124"/>
      <c r="HKV928" s="124"/>
      <c r="HKW928" s="124"/>
      <c r="HKX928" s="124"/>
      <c r="HKY928" s="124"/>
      <c r="HKZ928" s="124"/>
      <c r="HLA928" s="124"/>
      <c r="HLB928" s="124"/>
      <c r="HLC928" s="124"/>
      <c r="HLD928" s="124"/>
      <c r="HLE928" s="124"/>
      <c r="HLF928" s="124"/>
      <c r="HLG928" s="124"/>
      <c r="HLH928" s="124"/>
      <c r="HLI928" s="124"/>
      <c r="HLJ928" s="124"/>
      <c r="HLK928" s="124"/>
      <c r="HLL928" s="124"/>
      <c r="HLM928" s="124"/>
      <c r="HLN928" s="124"/>
      <c r="HLO928" s="124"/>
      <c r="HLP928" s="124"/>
      <c r="HLQ928" s="124"/>
      <c r="HLR928" s="124"/>
      <c r="HLS928" s="124"/>
      <c r="HLT928" s="124"/>
      <c r="HLU928" s="124"/>
      <c r="HLV928" s="124"/>
      <c r="HLW928" s="124"/>
      <c r="HLX928" s="124"/>
      <c r="HLY928" s="124"/>
      <c r="HLZ928" s="124"/>
      <c r="HMA928" s="124"/>
      <c r="HMB928" s="124"/>
      <c r="HMC928" s="124"/>
      <c r="HMD928" s="124"/>
      <c r="HME928" s="124"/>
      <c r="HMF928" s="124"/>
      <c r="HMG928" s="124"/>
      <c r="HMH928" s="124"/>
      <c r="HMI928" s="124"/>
      <c r="HMJ928" s="124"/>
      <c r="HMK928" s="124"/>
      <c r="HML928" s="124"/>
      <c r="HMM928" s="124"/>
      <c r="HMN928" s="124"/>
      <c r="HMO928" s="124"/>
      <c r="HMP928" s="124"/>
      <c r="HMQ928" s="124"/>
      <c r="HMR928" s="124"/>
      <c r="HMS928" s="124"/>
      <c r="HMT928" s="124"/>
      <c r="HMU928" s="124"/>
      <c r="HMV928" s="124"/>
      <c r="HMW928" s="124"/>
      <c r="HMX928" s="124"/>
      <c r="HMY928" s="124"/>
      <c r="HMZ928" s="124"/>
      <c r="HNA928" s="124"/>
      <c r="HNB928" s="124"/>
      <c r="HNC928" s="124"/>
      <c r="HND928" s="124"/>
      <c r="HNE928" s="124"/>
      <c r="HNF928" s="124"/>
      <c r="HNG928" s="124"/>
      <c r="HNH928" s="124"/>
      <c r="HNI928" s="124"/>
      <c r="HNJ928" s="124"/>
      <c r="HNK928" s="124"/>
      <c r="HNL928" s="124"/>
      <c r="HNM928" s="124"/>
      <c r="HNN928" s="124"/>
      <c r="HNO928" s="124"/>
      <c r="HNP928" s="124"/>
      <c r="HNQ928" s="124"/>
      <c r="HNR928" s="124"/>
      <c r="HNS928" s="124"/>
      <c r="HNT928" s="124"/>
      <c r="HNU928" s="124"/>
      <c r="HNV928" s="124"/>
      <c r="HNW928" s="124"/>
      <c r="HNX928" s="124"/>
      <c r="HNY928" s="124"/>
      <c r="HNZ928" s="124"/>
      <c r="HOA928" s="124"/>
      <c r="HOB928" s="124"/>
      <c r="HOC928" s="124"/>
      <c r="HOD928" s="124"/>
      <c r="HOE928" s="124"/>
      <c r="HOF928" s="124"/>
      <c r="HOG928" s="124"/>
      <c r="HOH928" s="124"/>
      <c r="HOI928" s="124"/>
      <c r="HOJ928" s="124"/>
      <c r="HOK928" s="124"/>
      <c r="HOL928" s="124"/>
      <c r="HOM928" s="124"/>
      <c r="HON928" s="124"/>
      <c r="HOO928" s="124"/>
      <c r="HOP928" s="124"/>
      <c r="HOQ928" s="124"/>
      <c r="HOR928" s="124"/>
      <c r="HOS928" s="124"/>
      <c r="HOT928" s="124"/>
      <c r="HOU928" s="124"/>
      <c r="HOV928" s="124"/>
      <c r="HOW928" s="124"/>
      <c r="HOX928" s="124"/>
      <c r="HOY928" s="124"/>
      <c r="HOZ928" s="124"/>
      <c r="HPA928" s="124"/>
      <c r="HPB928" s="124"/>
      <c r="HPC928" s="124"/>
      <c r="HPD928" s="124"/>
      <c r="HPE928" s="124"/>
      <c r="HPF928" s="124"/>
      <c r="HPG928" s="124"/>
      <c r="HPH928" s="124"/>
      <c r="HPI928" s="124"/>
      <c r="HPJ928" s="124"/>
      <c r="HPK928" s="124"/>
      <c r="HPL928" s="124"/>
      <c r="HPM928" s="124"/>
      <c r="HPN928" s="124"/>
      <c r="HPO928" s="124"/>
      <c r="HPP928" s="124"/>
      <c r="HPQ928" s="124"/>
      <c r="HPR928" s="124"/>
      <c r="HPS928" s="124"/>
      <c r="HPT928" s="124"/>
      <c r="HPU928" s="124"/>
      <c r="HPV928" s="124"/>
      <c r="HPW928" s="124"/>
      <c r="HPX928" s="124"/>
      <c r="HPY928" s="124"/>
      <c r="HPZ928" s="124"/>
      <c r="HQA928" s="124"/>
      <c r="HQB928" s="124"/>
      <c r="HQC928" s="124"/>
      <c r="HQD928" s="124"/>
      <c r="HQE928" s="124"/>
      <c r="HQF928" s="124"/>
      <c r="HQG928" s="124"/>
      <c r="HQH928" s="124"/>
      <c r="HQI928" s="124"/>
      <c r="HQJ928" s="124"/>
      <c r="HQK928" s="124"/>
      <c r="HQL928" s="124"/>
      <c r="HQM928" s="124"/>
      <c r="HQN928" s="124"/>
      <c r="HQO928" s="124"/>
      <c r="HQP928" s="124"/>
      <c r="HQQ928" s="124"/>
      <c r="HQR928" s="124"/>
      <c r="HQS928" s="124"/>
      <c r="HQT928" s="124"/>
      <c r="HQU928" s="124"/>
      <c r="HQV928" s="124"/>
      <c r="HQW928" s="124"/>
      <c r="HQX928" s="124"/>
      <c r="HQY928" s="124"/>
      <c r="HQZ928" s="124"/>
      <c r="HRA928" s="124"/>
      <c r="HRB928" s="124"/>
      <c r="HRC928" s="124"/>
      <c r="HRD928" s="124"/>
      <c r="HRE928" s="124"/>
      <c r="HRF928" s="124"/>
      <c r="HRG928" s="124"/>
      <c r="HRH928" s="124"/>
      <c r="HRI928" s="124"/>
      <c r="HRJ928" s="124"/>
      <c r="HRK928" s="124"/>
      <c r="HRL928" s="124"/>
      <c r="HRM928" s="124"/>
      <c r="HRN928" s="124"/>
      <c r="HRO928" s="124"/>
      <c r="HRP928" s="124"/>
      <c r="HRQ928" s="124"/>
      <c r="HRR928" s="124"/>
      <c r="HRS928" s="124"/>
      <c r="HRT928" s="124"/>
      <c r="HRU928" s="124"/>
      <c r="HRV928" s="124"/>
      <c r="HRW928" s="124"/>
      <c r="HRX928" s="124"/>
      <c r="HRY928" s="124"/>
      <c r="HRZ928" s="124"/>
      <c r="HSA928" s="124"/>
      <c r="HSB928" s="124"/>
      <c r="HSC928" s="124"/>
      <c r="HSD928" s="124"/>
      <c r="HSE928" s="124"/>
      <c r="HSF928" s="124"/>
      <c r="HSG928" s="124"/>
      <c r="HSH928" s="124"/>
      <c r="HSI928" s="124"/>
      <c r="HSJ928" s="124"/>
      <c r="HSK928" s="124"/>
      <c r="HSL928" s="124"/>
      <c r="HSM928" s="124"/>
      <c r="HSN928" s="124"/>
      <c r="HSO928" s="124"/>
      <c r="HSP928" s="124"/>
      <c r="HSQ928" s="124"/>
      <c r="HSR928" s="124"/>
      <c r="HSS928" s="124"/>
      <c r="HST928" s="124"/>
      <c r="HSU928" s="124"/>
      <c r="HSV928" s="124"/>
      <c r="HSW928" s="124"/>
      <c r="HSX928" s="124"/>
      <c r="HSY928" s="124"/>
      <c r="HSZ928" s="124"/>
      <c r="HTA928" s="124"/>
      <c r="HTB928" s="124"/>
      <c r="HTC928" s="124"/>
      <c r="HTD928" s="124"/>
      <c r="HTE928" s="124"/>
      <c r="HTF928" s="124"/>
      <c r="HTG928" s="124"/>
      <c r="HTH928" s="124"/>
      <c r="HTI928" s="124"/>
      <c r="HTJ928" s="124"/>
      <c r="HTK928" s="124"/>
      <c r="HTL928" s="124"/>
      <c r="HTM928" s="124"/>
      <c r="HTN928" s="124"/>
      <c r="HTO928" s="124"/>
      <c r="HTP928" s="124"/>
      <c r="HTQ928" s="124"/>
      <c r="HTR928" s="124"/>
      <c r="HTS928" s="124"/>
      <c r="HTT928" s="124"/>
      <c r="HTU928" s="124"/>
      <c r="HTV928" s="124"/>
      <c r="HTW928" s="124"/>
      <c r="HTX928" s="124"/>
      <c r="HTY928" s="124"/>
      <c r="HTZ928" s="124"/>
      <c r="HUA928" s="124"/>
      <c r="HUB928" s="124"/>
      <c r="HUC928" s="124"/>
      <c r="HUD928" s="124"/>
      <c r="HUE928" s="124"/>
      <c r="HUF928" s="124"/>
      <c r="HUG928" s="124"/>
      <c r="HUH928" s="124"/>
      <c r="HUI928" s="124"/>
      <c r="HUJ928" s="124"/>
      <c r="HUK928" s="124"/>
      <c r="HUL928" s="124"/>
      <c r="HUM928" s="124"/>
      <c r="HUN928" s="124"/>
      <c r="HUO928" s="124"/>
      <c r="HUP928" s="124"/>
      <c r="HUQ928" s="124"/>
      <c r="HUR928" s="124"/>
      <c r="HUS928" s="124"/>
      <c r="HUT928" s="124"/>
      <c r="HUU928" s="124"/>
      <c r="HUV928" s="124"/>
      <c r="HUW928" s="124"/>
      <c r="HUX928" s="124"/>
      <c r="HUY928" s="124"/>
      <c r="HUZ928" s="124"/>
      <c r="HVA928" s="124"/>
      <c r="HVB928" s="124"/>
      <c r="HVC928" s="124"/>
      <c r="HVD928" s="124"/>
      <c r="HVE928" s="124"/>
      <c r="HVF928" s="124"/>
      <c r="HVG928" s="124"/>
      <c r="HVH928" s="124"/>
      <c r="HVI928" s="124"/>
      <c r="HVJ928" s="124"/>
      <c r="HVK928" s="124"/>
      <c r="HVL928" s="124"/>
      <c r="HVM928" s="124"/>
      <c r="HVN928" s="124"/>
      <c r="HVO928" s="124"/>
      <c r="HVP928" s="124"/>
      <c r="HVQ928" s="124"/>
      <c r="HVR928" s="124"/>
      <c r="HVS928" s="124"/>
      <c r="HVT928" s="124"/>
      <c r="HVU928" s="124"/>
      <c r="HVV928" s="124"/>
      <c r="HVW928" s="124"/>
      <c r="HVX928" s="124"/>
      <c r="HVY928" s="124"/>
      <c r="HVZ928" s="124"/>
      <c r="HWA928" s="124"/>
      <c r="HWB928" s="124"/>
      <c r="HWC928" s="124"/>
      <c r="HWD928" s="124"/>
      <c r="HWE928" s="124"/>
      <c r="HWF928" s="124"/>
      <c r="HWG928" s="124"/>
      <c r="HWH928" s="124"/>
      <c r="HWI928" s="124"/>
      <c r="HWJ928" s="124"/>
      <c r="HWK928" s="124"/>
      <c r="HWL928" s="124"/>
      <c r="HWM928" s="124"/>
      <c r="HWN928" s="124"/>
      <c r="HWO928" s="124"/>
      <c r="HWP928" s="124"/>
      <c r="HWQ928" s="124"/>
      <c r="HWR928" s="124"/>
      <c r="HWS928" s="124"/>
      <c r="HWT928" s="124"/>
      <c r="HWU928" s="124"/>
      <c r="HWV928" s="124"/>
      <c r="HWW928" s="124"/>
      <c r="HWX928" s="124"/>
      <c r="HWY928" s="124"/>
      <c r="HWZ928" s="124"/>
      <c r="HXA928" s="124"/>
      <c r="HXB928" s="124"/>
      <c r="HXC928" s="124"/>
      <c r="HXD928" s="124"/>
      <c r="HXE928" s="124"/>
      <c r="HXF928" s="124"/>
      <c r="HXG928" s="124"/>
      <c r="HXH928" s="124"/>
      <c r="HXI928" s="124"/>
      <c r="HXJ928" s="124"/>
      <c r="HXK928" s="124"/>
      <c r="HXL928" s="124"/>
      <c r="HXM928" s="124"/>
      <c r="HXN928" s="124"/>
      <c r="HXO928" s="124"/>
      <c r="HXP928" s="124"/>
      <c r="HXQ928" s="124"/>
      <c r="HXR928" s="124"/>
      <c r="HXS928" s="124"/>
      <c r="HXT928" s="124"/>
      <c r="HXU928" s="124"/>
      <c r="HXV928" s="124"/>
      <c r="HXW928" s="124"/>
      <c r="HXX928" s="124"/>
      <c r="HXY928" s="124"/>
      <c r="HXZ928" s="124"/>
      <c r="HYA928" s="124"/>
      <c r="HYB928" s="124"/>
      <c r="HYC928" s="124"/>
      <c r="HYD928" s="124"/>
      <c r="HYE928" s="124"/>
      <c r="HYF928" s="124"/>
      <c r="HYG928" s="124"/>
      <c r="HYH928" s="124"/>
      <c r="HYI928" s="124"/>
      <c r="HYJ928" s="124"/>
      <c r="HYK928" s="124"/>
      <c r="HYL928" s="124"/>
      <c r="HYM928" s="124"/>
      <c r="HYN928" s="124"/>
      <c r="HYO928" s="124"/>
      <c r="HYP928" s="124"/>
      <c r="HYQ928" s="124"/>
      <c r="HYR928" s="124"/>
      <c r="HYS928" s="124"/>
      <c r="HYT928" s="124"/>
      <c r="HYU928" s="124"/>
      <c r="HYV928" s="124"/>
      <c r="HYW928" s="124"/>
      <c r="HYX928" s="124"/>
      <c r="HYY928" s="124"/>
      <c r="HYZ928" s="124"/>
      <c r="HZA928" s="124"/>
      <c r="HZB928" s="124"/>
      <c r="HZC928" s="124"/>
      <c r="HZD928" s="124"/>
      <c r="HZE928" s="124"/>
      <c r="HZF928" s="124"/>
      <c r="HZG928" s="124"/>
      <c r="HZH928" s="124"/>
      <c r="HZI928" s="124"/>
      <c r="HZJ928" s="124"/>
      <c r="HZK928" s="124"/>
      <c r="HZL928" s="124"/>
      <c r="HZM928" s="124"/>
      <c r="HZN928" s="124"/>
      <c r="HZO928" s="124"/>
      <c r="HZP928" s="124"/>
      <c r="HZQ928" s="124"/>
      <c r="HZR928" s="124"/>
      <c r="HZS928" s="124"/>
      <c r="HZT928" s="124"/>
      <c r="HZU928" s="124"/>
      <c r="HZV928" s="124"/>
      <c r="HZW928" s="124"/>
      <c r="HZX928" s="124"/>
      <c r="HZY928" s="124"/>
      <c r="HZZ928" s="124"/>
      <c r="IAA928" s="124"/>
      <c r="IAB928" s="124"/>
      <c r="IAC928" s="124"/>
      <c r="IAD928" s="124"/>
      <c r="IAE928" s="124"/>
      <c r="IAF928" s="124"/>
      <c r="IAG928" s="124"/>
      <c r="IAH928" s="124"/>
      <c r="IAI928" s="124"/>
      <c r="IAJ928" s="124"/>
      <c r="IAK928" s="124"/>
      <c r="IAL928" s="124"/>
      <c r="IAM928" s="124"/>
      <c r="IAN928" s="124"/>
      <c r="IAO928" s="124"/>
      <c r="IAP928" s="124"/>
      <c r="IAQ928" s="124"/>
      <c r="IAR928" s="124"/>
      <c r="IAS928" s="124"/>
      <c r="IAT928" s="124"/>
      <c r="IAU928" s="124"/>
      <c r="IAV928" s="124"/>
      <c r="IAW928" s="124"/>
      <c r="IAX928" s="124"/>
      <c r="IAY928" s="124"/>
      <c r="IAZ928" s="124"/>
      <c r="IBA928" s="124"/>
      <c r="IBB928" s="124"/>
      <c r="IBC928" s="124"/>
      <c r="IBD928" s="124"/>
      <c r="IBE928" s="124"/>
      <c r="IBF928" s="124"/>
      <c r="IBG928" s="124"/>
      <c r="IBH928" s="124"/>
      <c r="IBI928" s="124"/>
      <c r="IBJ928" s="124"/>
      <c r="IBK928" s="124"/>
      <c r="IBL928" s="124"/>
      <c r="IBM928" s="124"/>
      <c r="IBN928" s="124"/>
      <c r="IBO928" s="124"/>
      <c r="IBP928" s="124"/>
      <c r="IBQ928" s="124"/>
      <c r="IBR928" s="124"/>
      <c r="IBS928" s="124"/>
      <c r="IBT928" s="124"/>
      <c r="IBU928" s="124"/>
      <c r="IBV928" s="124"/>
      <c r="IBW928" s="124"/>
      <c r="IBX928" s="124"/>
      <c r="IBY928" s="124"/>
      <c r="IBZ928" s="124"/>
      <c r="ICA928" s="124"/>
      <c r="ICB928" s="124"/>
      <c r="ICC928" s="124"/>
      <c r="ICD928" s="124"/>
      <c r="ICE928" s="124"/>
      <c r="ICF928" s="124"/>
      <c r="ICG928" s="124"/>
      <c r="ICH928" s="124"/>
      <c r="ICI928" s="124"/>
      <c r="ICJ928" s="124"/>
      <c r="ICK928" s="124"/>
      <c r="ICL928" s="124"/>
      <c r="ICM928" s="124"/>
      <c r="ICN928" s="124"/>
      <c r="ICO928" s="124"/>
      <c r="ICP928" s="124"/>
      <c r="ICQ928" s="124"/>
      <c r="ICR928" s="124"/>
      <c r="ICS928" s="124"/>
      <c r="ICT928" s="124"/>
      <c r="ICU928" s="124"/>
      <c r="ICV928" s="124"/>
      <c r="ICW928" s="124"/>
      <c r="ICX928" s="124"/>
      <c r="ICY928" s="124"/>
      <c r="ICZ928" s="124"/>
      <c r="IDA928" s="124"/>
      <c r="IDB928" s="124"/>
      <c r="IDC928" s="124"/>
      <c r="IDD928" s="124"/>
      <c r="IDE928" s="124"/>
      <c r="IDF928" s="124"/>
      <c r="IDG928" s="124"/>
      <c r="IDH928" s="124"/>
      <c r="IDI928" s="124"/>
      <c r="IDJ928" s="124"/>
      <c r="IDK928" s="124"/>
      <c r="IDL928" s="124"/>
      <c r="IDM928" s="124"/>
      <c r="IDN928" s="124"/>
      <c r="IDO928" s="124"/>
      <c r="IDP928" s="124"/>
      <c r="IDQ928" s="124"/>
      <c r="IDR928" s="124"/>
      <c r="IDS928" s="124"/>
      <c r="IDT928" s="124"/>
      <c r="IDU928" s="124"/>
      <c r="IDV928" s="124"/>
      <c r="IDW928" s="124"/>
      <c r="IDX928" s="124"/>
      <c r="IDY928" s="124"/>
      <c r="IDZ928" s="124"/>
      <c r="IEA928" s="124"/>
      <c r="IEB928" s="124"/>
      <c r="IEC928" s="124"/>
      <c r="IED928" s="124"/>
      <c r="IEE928" s="124"/>
      <c r="IEF928" s="124"/>
      <c r="IEG928" s="124"/>
      <c r="IEH928" s="124"/>
      <c r="IEI928" s="124"/>
      <c r="IEJ928" s="124"/>
      <c r="IEK928" s="124"/>
      <c r="IEL928" s="124"/>
      <c r="IEM928" s="124"/>
      <c r="IEN928" s="124"/>
      <c r="IEO928" s="124"/>
      <c r="IEP928" s="124"/>
      <c r="IEQ928" s="124"/>
      <c r="IER928" s="124"/>
      <c r="IES928" s="124"/>
      <c r="IET928" s="124"/>
      <c r="IEU928" s="124"/>
      <c r="IEV928" s="124"/>
      <c r="IEW928" s="124"/>
      <c r="IEX928" s="124"/>
      <c r="IEY928" s="124"/>
      <c r="IEZ928" s="124"/>
      <c r="IFA928" s="124"/>
      <c r="IFB928" s="124"/>
      <c r="IFC928" s="124"/>
      <c r="IFD928" s="124"/>
      <c r="IFE928" s="124"/>
      <c r="IFF928" s="124"/>
      <c r="IFG928" s="124"/>
      <c r="IFH928" s="124"/>
      <c r="IFI928" s="124"/>
      <c r="IFJ928" s="124"/>
      <c r="IFK928" s="124"/>
      <c r="IFL928" s="124"/>
      <c r="IFM928" s="124"/>
      <c r="IFN928" s="124"/>
      <c r="IFO928" s="124"/>
      <c r="IFP928" s="124"/>
      <c r="IFQ928" s="124"/>
      <c r="IFR928" s="124"/>
      <c r="IFS928" s="124"/>
      <c r="IFT928" s="124"/>
      <c r="IFU928" s="124"/>
      <c r="IFV928" s="124"/>
      <c r="IFW928" s="124"/>
      <c r="IFX928" s="124"/>
      <c r="IFY928" s="124"/>
      <c r="IFZ928" s="124"/>
      <c r="IGA928" s="124"/>
      <c r="IGB928" s="124"/>
      <c r="IGC928" s="124"/>
      <c r="IGD928" s="124"/>
      <c r="IGE928" s="124"/>
      <c r="IGF928" s="124"/>
      <c r="IGG928" s="124"/>
      <c r="IGH928" s="124"/>
      <c r="IGI928" s="124"/>
      <c r="IGJ928" s="124"/>
      <c r="IGK928" s="124"/>
      <c r="IGL928" s="124"/>
      <c r="IGM928" s="124"/>
      <c r="IGN928" s="124"/>
      <c r="IGO928" s="124"/>
      <c r="IGP928" s="124"/>
      <c r="IGQ928" s="124"/>
      <c r="IGR928" s="124"/>
      <c r="IGS928" s="124"/>
      <c r="IGT928" s="124"/>
      <c r="IGU928" s="124"/>
      <c r="IGV928" s="124"/>
      <c r="IGW928" s="124"/>
      <c r="IGX928" s="124"/>
      <c r="IGY928" s="124"/>
      <c r="IGZ928" s="124"/>
      <c r="IHA928" s="124"/>
      <c r="IHB928" s="124"/>
      <c r="IHC928" s="124"/>
      <c r="IHD928" s="124"/>
      <c r="IHE928" s="124"/>
      <c r="IHF928" s="124"/>
      <c r="IHG928" s="124"/>
      <c r="IHH928" s="124"/>
      <c r="IHI928" s="124"/>
      <c r="IHJ928" s="124"/>
      <c r="IHK928" s="124"/>
      <c r="IHL928" s="124"/>
      <c r="IHM928" s="124"/>
      <c r="IHN928" s="124"/>
      <c r="IHO928" s="124"/>
      <c r="IHP928" s="124"/>
      <c r="IHQ928" s="124"/>
      <c r="IHR928" s="124"/>
      <c r="IHS928" s="124"/>
      <c r="IHT928" s="124"/>
      <c r="IHU928" s="124"/>
      <c r="IHV928" s="124"/>
      <c r="IHW928" s="124"/>
      <c r="IHX928" s="124"/>
      <c r="IHY928" s="124"/>
      <c r="IHZ928" s="124"/>
      <c r="IIA928" s="124"/>
      <c r="IIB928" s="124"/>
      <c r="IIC928" s="124"/>
      <c r="IID928" s="124"/>
      <c r="IIE928" s="124"/>
      <c r="IIF928" s="124"/>
      <c r="IIG928" s="124"/>
      <c r="IIH928" s="124"/>
      <c r="III928" s="124"/>
      <c r="IIJ928" s="124"/>
      <c r="IIK928" s="124"/>
      <c r="IIL928" s="124"/>
      <c r="IIM928" s="124"/>
      <c r="IIN928" s="124"/>
      <c r="IIO928" s="124"/>
      <c r="IIP928" s="124"/>
      <c r="IIQ928" s="124"/>
      <c r="IIR928" s="124"/>
      <c r="IIS928" s="124"/>
      <c r="IIT928" s="124"/>
      <c r="IIU928" s="124"/>
      <c r="IIV928" s="124"/>
      <c r="IIW928" s="124"/>
      <c r="IIX928" s="124"/>
      <c r="IIY928" s="124"/>
      <c r="IIZ928" s="124"/>
      <c r="IJA928" s="124"/>
      <c r="IJB928" s="124"/>
      <c r="IJC928" s="124"/>
      <c r="IJD928" s="124"/>
      <c r="IJE928" s="124"/>
      <c r="IJF928" s="124"/>
      <c r="IJG928" s="124"/>
      <c r="IJH928" s="124"/>
      <c r="IJI928" s="124"/>
      <c r="IJJ928" s="124"/>
      <c r="IJK928" s="124"/>
      <c r="IJL928" s="124"/>
      <c r="IJM928" s="124"/>
      <c r="IJN928" s="124"/>
      <c r="IJO928" s="124"/>
      <c r="IJP928" s="124"/>
      <c r="IJQ928" s="124"/>
      <c r="IJR928" s="124"/>
      <c r="IJS928" s="124"/>
      <c r="IJT928" s="124"/>
      <c r="IJU928" s="124"/>
      <c r="IJV928" s="124"/>
      <c r="IJW928" s="124"/>
      <c r="IJX928" s="124"/>
      <c r="IJY928" s="124"/>
      <c r="IJZ928" s="124"/>
      <c r="IKA928" s="124"/>
      <c r="IKB928" s="124"/>
      <c r="IKC928" s="124"/>
      <c r="IKD928" s="124"/>
      <c r="IKE928" s="124"/>
      <c r="IKF928" s="124"/>
      <c r="IKG928" s="124"/>
      <c r="IKH928" s="124"/>
      <c r="IKI928" s="124"/>
      <c r="IKJ928" s="124"/>
      <c r="IKK928" s="124"/>
      <c r="IKL928" s="124"/>
      <c r="IKM928" s="124"/>
      <c r="IKN928" s="124"/>
      <c r="IKO928" s="124"/>
      <c r="IKP928" s="124"/>
      <c r="IKQ928" s="124"/>
      <c r="IKR928" s="124"/>
      <c r="IKS928" s="124"/>
      <c r="IKT928" s="124"/>
      <c r="IKU928" s="124"/>
      <c r="IKV928" s="124"/>
      <c r="IKW928" s="124"/>
      <c r="IKX928" s="124"/>
      <c r="IKY928" s="124"/>
      <c r="IKZ928" s="124"/>
      <c r="ILA928" s="124"/>
      <c r="ILB928" s="124"/>
      <c r="ILC928" s="124"/>
      <c r="ILD928" s="124"/>
      <c r="ILE928" s="124"/>
      <c r="ILF928" s="124"/>
      <c r="ILG928" s="124"/>
      <c r="ILH928" s="124"/>
      <c r="ILI928" s="124"/>
      <c r="ILJ928" s="124"/>
      <c r="ILK928" s="124"/>
      <c r="ILL928" s="124"/>
      <c r="ILM928" s="124"/>
      <c r="ILN928" s="124"/>
      <c r="ILO928" s="124"/>
      <c r="ILP928" s="124"/>
      <c r="ILQ928" s="124"/>
      <c r="ILR928" s="124"/>
      <c r="ILS928" s="124"/>
      <c r="ILT928" s="124"/>
      <c r="ILU928" s="124"/>
      <c r="ILV928" s="124"/>
      <c r="ILW928" s="124"/>
      <c r="ILX928" s="124"/>
      <c r="ILY928" s="124"/>
      <c r="ILZ928" s="124"/>
      <c r="IMA928" s="124"/>
      <c r="IMB928" s="124"/>
      <c r="IMC928" s="124"/>
      <c r="IMD928" s="124"/>
      <c r="IME928" s="124"/>
      <c r="IMF928" s="124"/>
      <c r="IMG928" s="124"/>
      <c r="IMH928" s="124"/>
      <c r="IMI928" s="124"/>
      <c r="IMJ928" s="124"/>
      <c r="IMK928" s="124"/>
      <c r="IML928" s="124"/>
      <c r="IMM928" s="124"/>
      <c r="IMN928" s="124"/>
      <c r="IMO928" s="124"/>
      <c r="IMP928" s="124"/>
      <c r="IMQ928" s="124"/>
      <c r="IMR928" s="124"/>
      <c r="IMS928" s="124"/>
      <c r="IMT928" s="124"/>
      <c r="IMU928" s="124"/>
      <c r="IMV928" s="124"/>
      <c r="IMW928" s="124"/>
      <c r="IMX928" s="124"/>
      <c r="IMY928" s="124"/>
      <c r="IMZ928" s="124"/>
      <c r="INA928" s="124"/>
      <c r="INB928" s="124"/>
      <c r="INC928" s="124"/>
      <c r="IND928" s="124"/>
      <c r="INE928" s="124"/>
      <c r="INF928" s="124"/>
      <c r="ING928" s="124"/>
      <c r="INH928" s="124"/>
      <c r="INI928" s="124"/>
      <c r="INJ928" s="124"/>
      <c r="INK928" s="124"/>
      <c r="INL928" s="124"/>
      <c r="INM928" s="124"/>
      <c r="INN928" s="124"/>
      <c r="INO928" s="124"/>
      <c r="INP928" s="124"/>
      <c r="INQ928" s="124"/>
      <c r="INR928" s="124"/>
      <c r="INS928" s="124"/>
      <c r="INT928" s="124"/>
      <c r="INU928" s="124"/>
      <c r="INV928" s="124"/>
      <c r="INW928" s="124"/>
      <c r="INX928" s="124"/>
      <c r="INY928" s="124"/>
      <c r="INZ928" s="124"/>
      <c r="IOA928" s="124"/>
      <c r="IOB928" s="124"/>
      <c r="IOC928" s="124"/>
      <c r="IOD928" s="124"/>
      <c r="IOE928" s="124"/>
      <c r="IOF928" s="124"/>
      <c r="IOG928" s="124"/>
      <c r="IOH928" s="124"/>
      <c r="IOI928" s="124"/>
      <c r="IOJ928" s="124"/>
      <c r="IOK928" s="124"/>
      <c r="IOL928" s="124"/>
      <c r="IOM928" s="124"/>
      <c r="ION928" s="124"/>
      <c r="IOO928" s="124"/>
      <c r="IOP928" s="124"/>
      <c r="IOQ928" s="124"/>
      <c r="IOR928" s="124"/>
      <c r="IOS928" s="124"/>
      <c r="IOT928" s="124"/>
      <c r="IOU928" s="124"/>
      <c r="IOV928" s="124"/>
      <c r="IOW928" s="124"/>
      <c r="IOX928" s="124"/>
      <c r="IOY928" s="124"/>
      <c r="IOZ928" s="124"/>
      <c r="IPA928" s="124"/>
      <c r="IPB928" s="124"/>
      <c r="IPC928" s="124"/>
      <c r="IPD928" s="124"/>
      <c r="IPE928" s="124"/>
      <c r="IPF928" s="124"/>
      <c r="IPG928" s="124"/>
      <c r="IPH928" s="124"/>
      <c r="IPI928" s="124"/>
      <c r="IPJ928" s="124"/>
      <c r="IPK928" s="124"/>
      <c r="IPL928" s="124"/>
      <c r="IPM928" s="124"/>
      <c r="IPN928" s="124"/>
      <c r="IPO928" s="124"/>
      <c r="IPP928" s="124"/>
      <c r="IPQ928" s="124"/>
      <c r="IPR928" s="124"/>
      <c r="IPS928" s="124"/>
      <c r="IPT928" s="124"/>
      <c r="IPU928" s="124"/>
      <c r="IPV928" s="124"/>
      <c r="IPW928" s="124"/>
      <c r="IPX928" s="124"/>
      <c r="IPY928" s="124"/>
      <c r="IPZ928" s="124"/>
      <c r="IQA928" s="124"/>
      <c r="IQB928" s="124"/>
      <c r="IQC928" s="124"/>
      <c r="IQD928" s="124"/>
      <c r="IQE928" s="124"/>
      <c r="IQF928" s="124"/>
      <c r="IQG928" s="124"/>
      <c r="IQH928" s="124"/>
      <c r="IQI928" s="124"/>
      <c r="IQJ928" s="124"/>
      <c r="IQK928" s="124"/>
      <c r="IQL928" s="124"/>
      <c r="IQM928" s="124"/>
      <c r="IQN928" s="124"/>
      <c r="IQO928" s="124"/>
      <c r="IQP928" s="124"/>
      <c r="IQQ928" s="124"/>
      <c r="IQR928" s="124"/>
      <c r="IQS928" s="124"/>
      <c r="IQT928" s="124"/>
      <c r="IQU928" s="124"/>
      <c r="IQV928" s="124"/>
      <c r="IQW928" s="124"/>
      <c r="IQX928" s="124"/>
      <c r="IQY928" s="124"/>
      <c r="IQZ928" s="124"/>
      <c r="IRA928" s="124"/>
      <c r="IRB928" s="124"/>
      <c r="IRC928" s="124"/>
      <c r="IRD928" s="124"/>
      <c r="IRE928" s="124"/>
      <c r="IRF928" s="124"/>
      <c r="IRG928" s="124"/>
      <c r="IRH928" s="124"/>
      <c r="IRI928" s="124"/>
      <c r="IRJ928" s="124"/>
      <c r="IRK928" s="124"/>
      <c r="IRL928" s="124"/>
      <c r="IRM928" s="124"/>
      <c r="IRN928" s="124"/>
      <c r="IRO928" s="124"/>
      <c r="IRP928" s="124"/>
      <c r="IRQ928" s="124"/>
      <c r="IRR928" s="124"/>
      <c r="IRS928" s="124"/>
      <c r="IRT928" s="124"/>
      <c r="IRU928" s="124"/>
      <c r="IRV928" s="124"/>
      <c r="IRW928" s="124"/>
      <c r="IRX928" s="124"/>
      <c r="IRY928" s="124"/>
      <c r="IRZ928" s="124"/>
      <c r="ISA928" s="124"/>
      <c r="ISB928" s="124"/>
      <c r="ISC928" s="124"/>
      <c r="ISD928" s="124"/>
      <c r="ISE928" s="124"/>
      <c r="ISF928" s="124"/>
      <c r="ISG928" s="124"/>
      <c r="ISH928" s="124"/>
      <c r="ISI928" s="124"/>
      <c r="ISJ928" s="124"/>
      <c r="ISK928" s="124"/>
      <c r="ISL928" s="124"/>
      <c r="ISM928" s="124"/>
      <c r="ISN928" s="124"/>
      <c r="ISO928" s="124"/>
      <c r="ISP928" s="124"/>
      <c r="ISQ928" s="124"/>
      <c r="ISR928" s="124"/>
      <c r="ISS928" s="124"/>
      <c r="IST928" s="124"/>
      <c r="ISU928" s="124"/>
      <c r="ISV928" s="124"/>
      <c r="ISW928" s="124"/>
      <c r="ISX928" s="124"/>
      <c r="ISY928" s="124"/>
      <c r="ISZ928" s="124"/>
      <c r="ITA928" s="124"/>
      <c r="ITB928" s="124"/>
      <c r="ITC928" s="124"/>
      <c r="ITD928" s="124"/>
      <c r="ITE928" s="124"/>
      <c r="ITF928" s="124"/>
      <c r="ITG928" s="124"/>
      <c r="ITH928" s="124"/>
      <c r="ITI928" s="124"/>
      <c r="ITJ928" s="124"/>
      <c r="ITK928" s="124"/>
      <c r="ITL928" s="124"/>
      <c r="ITM928" s="124"/>
      <c r="ITN928" s="124"/>
      <c r="ITO928" s="124"/>
      <c r="ITP928" s="124"/>
      <c r="ITQ928" s="124"/>
      <c r="ITR928" s="124"/>
      <c r="ITS928" s="124"/>
      <c r="ITT928" s="124"/>
      <c r="ITU928" s="124"/>
      <c r="ITV928" s="124"/>
      <c r="ITW928" s="124"/>
      <c r="ITX928" s="124"/>
      <c r="ITY928" s="124"/>
      <c r="ITZ928" s="124"/>
      <c r="IUA928" s="124"/>
      <c r="IUB928" s="124"/>
      <c r="IUC928" s="124"/>
      <c r="IUD928" s="124"/>
      <c r="IUE928" s="124"/>
      <c r="IUF928" s="124"/>
      <c r="IUG928" s="124"/>
      <c r="IUH928" s="124"/>
      <c r="IUI928" s="124"/>
      <c r="IUJ928" s="124"/>
      <c r="IUK928" s="124"/>
      <c r="IUL928" s="124"/>
      <c r="IUM928" s="124"/>
      <c r="IUN928" s="124"/>
      <c r="IUO928" s="124"/>
      <c r="IUP928" s="124"/>
      <c r="IUQ928" s="124"/>
      <c r="IUR928" s="124"/>
      <c r="IUS928" s="124"/>
      <c r="IUT928" s="124"/>
      <c r="IUU928" s="124"/>
      <c r="IUV928" s="124"/>
      <c r="IUW928" s="124"/>
      <c r="IUX928" s="124"/>
      <c r="IUY928" s="124"/>
      <c r="IUZ928" s="124"/>
      <c r="IVA928" s="124"/>
      <c r="IVB928" s="124"/>
      <c r="IVC928" s="124"/>
      <c r="IVD928" s="124"/>
      <c r="IVE928" s="124"/>
      <c r="IVF928" s="124"/>
      <c r="IVG928" s="124"/>
      <c r="IVH928" s="124"/>
      <c r="IVI928" s="124"/>
      <c r="IVJ928" s="124"/>
      <c r="IVK928" s="124"/>
      <c r="IVL928" s="124"/>
      <c r="IVM928" s="124"/>
      <c r="IVN928" s="124"/>
      <c r="IVO928" s="124"/>
      <c r="IVP928" s="124"/>
      <c r="IVQ928" s="124"/>
      <c r="IVR928" s="124"/>
      <c r="IVS928" s="124"/>
      <c r="IVT928" s="124"/>
      <c r="IVU928" s="124"/>
      <c r="IVV928" s="124"/>
      <c r="IVW928" s="124"/>
      <c r="IVX928" s="124"/>
      <c r="IVY928" s="124"/>
      <c r="IVZ928" s="124"/>
      <c r="IWA928" s="124"/>
      <c r="IWB928" s="124"/>
      <c r="IWC928" s="124"/>
      <c r="IWD928" s="124"/>
      <c r="IWE928" s="124"/>
      <c r="IWF928" s="124"/>
      <c r="IWG928" s="124"/>
      <c r="IWH928" s="124"/>
      <c r="IWI928" s="124"/>
      <c r="IWJ928" s="124"/>
      <c r="IWK928" s="124"/>
      <c r="IWL928" s="124"/>
      <c r="IWM928" s="124"/>
      <c r="IWN928" s="124"/>
      <c r="IWO928" s="124"/>
      <c r="IWP928" s="124"/>
      <c r="IWQ928" s="124"/>
      <c r="IWR928" s="124"/>
      <c r="IWS928" s="124"/>
      <c r="IWT928" s="124"/>
      <c r="IWU928" s="124"/>
      <c r="IWV928" s="124"/>
      <c r="IWW928" s="124"/>
      <c r="IWX928" s="124"/>
      <c r="IWY928" s="124"/>
      <c r="IWZ928" s="124"/>
      <c r="IXA928" s="124"/>
      <c r="IXB928" s="124"/>
      <c r="IXC928" s="124"/>
      <c r="IXD928" s="124"/>
      <c r="IXE928" s="124"/>
      <c r="IXF928" s="124"/>
      <c r="IXG928" s="124"/>
      <c r="IXH928" s="124"/>
      <c r="IXI928" s="124"/>
      <c r="IXJ928" s="124"/>
      <c r="IXK928" s="124"/>
      <c r="IXL928" s="124"/>
      <c r="IXM928" s="124"/>
      <c r="IXN928" s="124"/>
      <c r="IXO928" s="124"/>
      <c r="IXP928" s="124"/>
      <c r="IXQ928" s="124"/>
      <c r="IXR928" s="124"/>
      <c r="IXS928" s="124"/>
      <c r="IXT928" s="124"/>
      <c r="IXU928" s="124"/>
      <c r="IXV928" s="124"/>
      <c r="IXW928" s="124"/>
      <c r="IXX928" s="124"/>
      <c r="IXY928" s="124"/>
      <c r="IXZ928" s="124"/>
      <c r="IYA928" s="124"/>
      <c r="IYB928" s="124"/>
      <c r="IYC928" s="124"/>
      <c r="IYD928" s="124"/>
      <c r="IYE928" s="124"/>
      <c r="IYF928" s="124"/>
      <c r="IYG928" s="124"/>
      <c r="IYH928" s="124"/>
      <c r="IYI928" s="124"/>
      <c r="IYJ928" s="124"/>
      <c r="IYK928" s="124"/>
      <c r="IYL928" s="124"/>
      <c r="IYM928" s="124"/>
      <c r="IYN928" s="124"/>
      <c r="IYO928" s="124"/>
      <c r="IYP928" s="124"/>
      <c r="IYQ928" s="124"/>
      <c r="IYR928" s="124"/>
      <c r="IYS928" s="124"/>
      <c r="IYT928" s="124"/>
      <c r="IYU928" s="124"/>
      <c r="IYV928" s="124"/>
      <c r="IYW928" s="124"/>
      <c r="IYX928" s="124"/>
      <c r="IYY928" s="124"/>
      <c r="IYZ928" s="124"/>
      <c r="IZA928" s="124"/>
      <c r="IZB928" s="124"/>
      <c r="IZC928" s="124"/>
      <c r="IZD928" s="124"/>
      <c r="IZE928" s="124"/>
      <c r="IZF928" s="124"/>
      <c r="IZG928" s="124"/>
      <c r="IZH928" s="124"/>
      <c r="IZI928" s="124"/>
      <c r="IZJ928" s="124"/>
      <c r="IZK928" s="124"/>
      <c r="IZL928" s="124"/>
      <c r="IZM928" s="124"/>
      <c r="IZN928" s="124"/>
      <c r="IZO928" s="124"/>
      <c r="IZP928" s="124"/>
      <c r="IZQ928" s="124"/>
      <c r="IZR928" s="124"/>
      <c r="IZS928" s="124"/>
      <c r="IZT928" s="124"/>
      <c r="IZU928" s="124"/>
      <c r="IZV928" s="124"/>
      <c r="IZW928" s="124"/>
      <c r="IZX928" s="124"/>
      <c r="IZY928" s="124"/>
      <c r="IZZ928" s="124"/>
      <c r="JAA928" s="124"/>
      <c r="JAB928" s="124"/>
      <c r="JAC928" s="124"/>
      <c r="JAD928" s="124"/>
      <c r="JAE928" s="124"/>
      <c r="JAF928" s="124"/>
      <c r="JAG928" s="124"/>
      <c r="JAH928" s="124"/>
      <c r="JAI928" s="124"/>
      <c r="JAJ928" s="124"/>
      <c r="JAK928" s="124"/>
      <c r="JAL928" s="124"/>
      <c r="JAM928" s="124"/>
      <c r="JAN928" s="124"/>
      <c r="JAO928" s="124"/>
      <c r="JAP928" s="124"/>
      <c r="JAQ928" s="124"/>
      <c r="JAR928" s="124"/>
      <c r="JAS928" s="124"/>
      <c r="JAT928" s="124"/>
      <c r="JAU928" s="124"/>
      <c r="JAV928" s="124"/>
      <c r="JAW928" s="124"/>
      <c r="JAX928" s="124"/>
      <c r="JAY928" s="124"/>
      <c r="JAZ928" s="124"/>
      <c r="JBA928" s="124"/>
      <c r="JBB928" s="124"/>
      <c r="JBC928" s="124"/>
      <c r="JBD928" s="124"/>
      <c r="JBE928" s="124"/>
      <c r="JBF928" s="124"/>
      <c r="JBG928" s="124"/>
      <c r="JBH928" s="124"/>
      <c r="JBI928" s="124"/>
      <c r="JBJ928" s="124"/>
      <c r="JBK928" s="124"/>
      <c r="JBL928" s="124"/>
      <c r="JBM928" s="124"/>
      <c r="JBN928" s="124"/>
      <c r="JBO928" s="124"/>
      <c r="JBP928" s="124"/>
      <c r="JBQ928" s="124"/>
      <c r="JBR928" s="124"/>
      <c r="JBS928" s="124"/>
      <c r="JBT928" s="124"/>
      <c r="JBU928" s="124"/>
      <c r="JBV928" s="124"/>
      <c r="JBW928" s="124"/>
      <c r="JBX928" s="124"/>
      <c r="JBY928" s="124"/>
      <c r="JBZ928" s="124"/>
      <c r="JCA928" s="124"/>
      <c r="JCB928" s="124"/>
      <c r="JCC928" s="124"/>
      <c r="JCD928" s="124"/>
      <c r="JCE928" s="124"/>
      <c r="JCF928" s="124"/>
      <c r="JCG928" s="124"/>
      <c r="JCH928" s="124"/>
      <c r="JCI928" s="124"/>
      <c r="JCJ928" s="124"/>
      <c r="JCK928" s="124"/>
      <c r="JCL928" s="124"/>
      <c r="JCM928" s="124"/>
      <c r="JCN928" s="124"/>
      <c r="JCO928" s="124"/>
      <c r="JCP928" s="124"/>
      <c r="JCQ928" s="124"/>
      <c r="JCR928" s="124"/>
      <c r="JCS928" s="124"/>
      <c r="JCT928" s="124"/>
      <c r="JCU928" s="124"/>
      <c r="JCV928" s="124"/>
      <c r="JCW928" s="124"/>
      <c r="JCX928" s="124"/>
      <c r="JCY928" s="124"/>
      <c r="JCZ928" s="124"/>
      <c r="JDA928" s="124"/>
      <c r="JDB928" s="124"/>
      <c r="JDC928" s="124"/>
      <c r="JDD928" s="124"/>
      <c r="JDE928" s="124"/>
      <c r="JDF928" s="124"/>
      <c r="JDG928" s="124"/>
      <c r="JDH928" s="124"/>
      <c r="JDI928" s="124"/>
      <c r="JDJ928" s="124"/>
      <c r="JDK928" s="124"/>
      <c r="JDL928" s="124"/>
      <c r="JDM928" s="124"/>
      <c r="JDN928" s="124"/>
      <c r="JDO928" s="124"/>
      <c r="JDP928" s="124"/>
      <c r="JDQ928" s="124"/>
      <c r="JDR928" s="124"/>
      <c r="JDS928" s="124"/>
      <c r="JDT928" s="124"/>
      <c r="JDU928" s="124"/>
      <c r="JDV928" s="124"/>
      <c r="JDW928" s="124"/>
      <c r="JDX928" s="124"/>
      <c r="JDY928" s="124"/>
      <c r="JDZ928" s="124"/>
      <c r="JEA928" s="124"/>
      <c r="JEB928" s="124"/>
      <c r="JEC928" s="124"/>
      <c r="JED928" s="124"/>
      <c r="JEE928" s="124"/>
      <c r="JEF928" s="124"/>
      <c r="JEG928" s="124"/>
      <c r="JEH928" s="124"/>
      <c r="JEI928" s="124"/>
      <c r="JEJ928" s="124"/>
      <c r="JEK928" s="124"/>
      <c r="JEL928" s="124"/>
      <c r="JEM928" s="124"/>
      <c r="JEN928" s="124"/>
      <c r="JEO928" s="124"/>
      <c r="JEP928" s="124"/>
      <c r="JEQ928" s="124"/>
      <c r="JER928" s="124"/>
      <c r="JES928" s="124"/>
      <c r="JET928" s="124"/>
      <c r="JEU928" s="124"/>
      <c r="JEV928" s="124"/>
      <c r="JEW928" s="124"/>
      <c r="JEX928" s="124"/>
      <c r="JEY928" s="124"/>
      <c r="JEZ928" s="124"/>
      <c r="JFA928" s="124"/>
      <c r="JFB928" s="124"/>
      <c r="JFC928" s="124"/>
      <c r="JFD928" s="124"/>
      <c r="JFE928" s="124"/>
      <c r="JFF928" s="124"/>
      <c r="JFG928" s="124"/>
      <c r="JFH928" s="124"/>
      <c r="JFI928" s="124"/>
      <c r="JFJ928" s="124"/>
      <c r="JFK928" s="124"/>
      <c r="JFL928" s="124"/>
      <c r="JFM928" s="124"/>
      <c r="JFN928" s="124"/>
      <c r="JFO928" s="124"/>
      <c r="JFP928" s="124"/>
      <c r="JFQ928" s="124"/>
      <c r="JFR928" s="124"/>
      <c r="JFS928" s="124"/>
      <c r="JFT928" s="124"/>
      <c r="JFU928" s="124"/>
      <c r="JFV928" s="124"/>
      <c r="JFW928" s="124"/>
      <c r="JFX928" s="124"/>
      <c r="JFY928" s="124"/>
      <c r="JFZ928" s="124"/>
      <c r="JGA928" s="124"/>
      <c r="JGB928" s="124"/>
      <c r="JGC928" s="124"/>
      <c r="JGD928" s="124"/>
      <c r="JGE928" s="124"/>
      <c r="JGF928" s="124"/>
      <c r="JGG928" s="124"/>
      <c r="JGH928" s="124"/>
      <c r="JGI928" s="124"/>
      <c r="JGJ928" s="124"/>
      <c r="JGK928" s="124"/>
      <c r="JGL928" s="124"/>
      <c r="JGM928" s="124"/>
      <c r="JGN928" s="124"/>
      <c r="JGO928" s="124"/>
      <c r="JGP928" s="124"/>
      <c r="JGQ928" s="124"/>
      <c r="JGR928" s="124"/>
      <c r="JGS928" s="124"/>
      <c r="JGT928" s="124"/>
      <c r="JGU928" s="124"/>
      <c r="JGV928" s="124"/>
      <c r="JGW928" s="124"/>
      <c r="JGX928" s="124"/>
      <c r="JGY928" s="124"/>
      <c r="JGZ928" s="124"/>
      <c r="JHA928" s="124"/>
      <c r="JHB928" s="124"/>
      <c r="JHC928" s="124"/>
      <c r="JHD928" s="124"/>
      <c r="JHE928" s="124"/>
      <c r="JHF928" s="124"/>
      <c r="JHG928" s="124"/>
      <c r="JHH928" s="124"/>
      <c r="JHI928" s="124"/>
      <c r="JHJ928" s="124"/>
      <c r="JHK928" s="124"/>
      <c r="JHL928" s="124"/>
      <c r="JHM928" s="124"/>
      <c r="JHN928" s="124"/>
      <c r="JHO928" s="124"/>
      <c r="JHP928" s="124"/>
      <c r="JHQ928" s="124"/>
      <c r="JHR928" s="124"/>
      <c r="JHS928" s="124"/>
      <c r="JHT928" s="124"/>
      <c r="JHU928" s="124"/>
      <c r="JHV928" s="124"/>
      <c r="JHW928" s="124"/>
      <c r="JHX928" s="124"/>
      <c r="JHY928" s="124"/>
      <c r="JHZ928" s="124"/>
      <c r="JIA928" s="124"/>
      <c r="JIB928" s="124"/>
      <c r="JIC928" s="124"/>
      <c r="JID928" s="124"/>
      <c r="JIE928" s="124"/>
      <c r="JIF928" s="124"/>
      <c r="JIG928" s="124"/>
      <c r="JIH928" s="124"/>
      <c r="JII928" s="124"/>
      <c r="JIJ928" s="124"/>
      <c r="JIK928" s="124"/>
      <c r="JIL928" s="124"/>
      <c r="JIM928" s="124"/>
      <c r="JIN928" s="124"/>
      <c r="JIO928" s="124"/>
      <c r="JIP928" s="124"/>
      <c r="JIQ928" s="124"/>
      <c r="JIR928" s="124"/>
      <c r="JIS928" s="124"/>
      <c r="JIT928" s="124"/>
      <c r="JIU928" s="124"/>
      <c r="JIV928" s="124"/>
      <c r="JIW928" s="124"/>
      <c r="JIX928" s="124"/>
      <c r="JIY928" s="124"/>
      <c r="JIZ928" s="124"/>
      <c r="JJA928" s="124"/>
      <c r="JJB928" s="124"/>
      <c r="JJC928" s="124"/>
      <c r="JJD928" s="124"/>
      <c r="JJE928" s="124"/>
      <c r="JJF928" s="124"/>
      <c r="JJG928" s="124"/>
      <c r="JJH928" s="124"/>
      <c r="JJI928" s="124"/>
      <c r="JJJ928" s="124"/>
      <c r="JJK928" s="124"/>
      <c r="JJL928" s="124"/>
      <c r="JJM928" s="124"/>
      <c r="JJN928" s="124"/>
      <c r="JJO928" s="124"/>
      <c r="JJP928" s="124"/>
      <c r="JJQ928" s="124"/>
      <c r="JJR928" s="124"/>
      <c r="JJS928" s="124"/>
      <c r="JJT928" s="124"/>
      <c r="JJU928" s="124"/>
      <c r="JJV928" s="124"/>
      <c r="JJW928" s="124"/>
      <c r="JJX928" s="124"/>
      <c r="JJY928" s="124"/>
      <c r="JJZ928" s="124"/>
      <c r="JKA928" s="124"/>
      <c r="JKB928" s="124"/>
      <c r="JKC928" s="124"/>
      <c r="JKD928" s="124"/>
      <c r="JKE928" s="124"/>
      <c r="JKF928" s="124"/>
      <c r="JKG928" s="124"/>
      <c r="JKH928" s="124"/>
      <c r="JKI928" s="124"/>
      <c r="JKJ928" s="124"/>
      <c r="JKK928" s="124"/>
      <c r="JKL928" s="124"/>
      <c r="JKM928" s="124"/>
      <c r="JKN928" s="124"/>
      <c r="JKO928" s="124"/>
      <c r="JKP928" s="124"/>
      <c r="JKQ928" s="124"/>
      <c r="JKR928" s="124"/>
      <c r="JKS928" s="124"/>
      <c r="JKT928" s="124"/>
      <c r="JKU928" s="124"/>
      <c r="JKV928" s="124"/>
      <c r="JKW928" s="124"/>
      <c r="JKX928" s="124"/>
      <c r="JKY928" s="124"/>
      <c r="JKZ928" s="124"/>
      <c r="JLA928" s="124"/>
      <c r="JLB928" s="124"/>
      <c r="JLC928" s="124"/>
      <c r="JLD928" s="124"/>
      <c r="JLE928" s="124"/>
      <c r="JLF928" s="124"/>
      <c r="JLG928" s="124"/>
      <c r="JLH928" s="124"/>
      <c r="JLI928" s="124"/>
      <c r="JLJ928" s="124"/>
      <c r="JLK928" s="124"/>
      <c r="JLL928" s="124"/>
      <c r="JLM928" s="124"/>
      <c r="JLN928" s="124"/>
      <c r="JLO928" s="124"/>
      <c r="JLP928" s="124"/>
      <c r="JLQ928" s="124"/>
      <c r="JLR928" s="124"/>
      <c r="JLS928" s="124"/>
      <c r="JLT928" s="124"/>
      <c r="JLU928" s="124"/>
      <c r="JLV928" s="124"/>
      <c r="JLW928" s="124"/>
      <c r="JLX928" s="124"/>
      <c r="JLY928" s="124"/>
      <c r="JLZ928" s="124"/>
      <c r="JMA928" s="124"/>
      <c r="JMB928" s="124"/>
      <c r="JMC928" s="124"/>
      <c r="JMD928" s="124"/>
      <c r="JME928" s="124"/>
      <c r="JMF928" s="124"/>
      <c r="JMG928" s="124"/>
      <c r="JMH928" s="124"/>
      <c r="JMI928" s="124"/>
      <c r="JMJ928" s="124"/>
      <c r="JMK928" s="124"/>
      <c r="JML928" s="124"/>
      <c r="JMM928" s="124"/>
      <c r="JMN928" s="124"/>
      <c r="JMO928" s="124"/>
      <c r="JMP928" s="124"/>
      <c r="JMQ928" s="124"/>
      <c r="JMR928" s="124"/>
      <c r="JMS928" s="124"/>
      <c r="JMT928" s="124"/>
      <c r="JMU928" s="124"/>
      <c r="JMV928" s="124"/>
      <c r="JMW928" s="124"/>
      <c r="JMX928" s="124"/>
      <c r="JMY928" s="124"/>
      <c r="JMZ928" s="124"/>
      <c r="JNA928" s="124"/>
      <c r="JNB928" s="124"/>
      <c r="JNC928" s="124"/>
      <c r="JND928" s="124"/>
      <c r="JNE928" s="124"/>
      <c r="JNF928" s="124"/>
      <c r="JNG928" s="124"/>
      <c r="JNH928" s="124"/>
      <c r="JNI928" s="124"/>
      <c r="JNJ928" s="124"/>
      <c r="JNK928" s="124"/>
      <c r="JNL928" s="124"/>
      <c r="JNM928" s="124"/>
      <c r="JNN928" s="124"/>
      <c r="JNO928" s="124"/>
      <c r="JNP928" s="124"/>
      <c r="JNQ928" s="124"/>
      <c r="JNR928" s="124"/>
      <c r="JNS928" s="124"/>
      <c r="JNT928" s="124"/>
      <c r="JNU928" s="124"/>
      <c r="JNV928" s="124"/>
      <c r="JNW928" s="124"/>
      <c r="JNX928" s="124"/>
      <c r="JNY928" s="124"/>
      <c r="JNZ928" s="124"/>
      <c r="JOA928" s="124"/>
      <c r="JOB928" s="124"/>
      <c r="JOC928" s="124"/>
      <c r="JOD928" s="124"/>
      <c r="JOE928" s="124"/>
      <c r="JOF928" s="124"/>
      <c r="JOG928" s="124"/>
      <c r="JOH928" s="124"/>
      <c r="JOI928" s="124"/>
      <c r="JOJ928" s="124"/>
      <c r="JOK928" s="124"/>
      <c r="JOL928" s="124"/>
      <c r="JOM928" s="124"/>
      <c r="JON928" s="124"/>
      <c r="JOO928" s="124"/>
      <c r="JOP928" s="124"/>
      <c r="JOQ928" s="124"/>
      <c r="JOR928" s="124"/>
      <c r="JOS928" s="124"/>
      <c r="JOT928" s="124"/>
      <c r="JOU928" s="124"/>
      <c r="JOV928" s="124"/>
      <c r="JOW928" s="124"/>
      <c r="JOX928" s="124"/>
      <c r="JOY928" s="124"/>
      <c r="JOZ928" s="124"/>
      <c r="JPA928" s="124"/>
      <c r="JPB928" s="124"/>
      <c r="JPC928" s="124"/>
      <c r="JPD928" s="124"/>
      <c r="JPE928" s="124"/>
      <c r="JPF928" s="124"/>
      <c r="JPG928" s="124"/>
      <c r="JPH928" s="124"/>
      <c r="JPI928" s="124"/>
      <c r="JPJ928" s="124"/>
      <c r="JPK928" s="124"/>
      <c r="JPL928" s="124"/>
      <c r="JPM928" s="124"/>
      <c r="JPN928" s="124"/>
      <c r="JPO928" s="124"/>
      <c r="JPP928" s="124"/>
      <c r="JPQ928" s="124"/>
      <c r="JPR928" s="124"/>
      <c r="JPS928" s="124"/>
      <c r="JPT928" s="124"/>
      <c r="JPU928" s="124"/>
      <c r="JPV928" s="124"/>
      <c r="JPW928" s="124"/>
      <c r="JPX928" s="124"/>
      <c r="JPY928" s="124"/>
      <c r="JPZ928" s="124"/>
      <c r="JQA928" s="124"/>
      <c r="JQB928" s="124"/>
      <c r="JQC928" s="124"/>
      <c r="JQD928" s="124"/>
      <c r="JQE928" s="124"/>
      <c r="JQF928" s="124"/>
      <c r="JQG928" s="124"/>
      <c r="JQH928" s="124"/>
      <c r="JQI928" s="124"/>
      <c r="JQJ928" s="124"/>
      <c r="JQK928" s="124"/>
      <c r="JQL928" s="124"/>
      <c r="JQM928" s="124"/>
      <c r="JQN928" s="124"/>
      <c r="JQO928" s="124"/>
      <c r="JQP928" s="124"/>
      <c r="JQQ928" s="124"/>
      <c r="JQR928" s="124"/>
      <c r="JQS928" s="124"/>
      <c r="JQT928" s="124"/>
      <c r="JQU928" s="124"/>
      <c r="JQV928" s="124"/>
      <c r="JQW928" s="124"/>
      <c r="JQX928" s="124"/>
      <c r="JQY928" s="124"/>
      <c r="JQZ928" s="124"/>
      <c r="JRA928" s="124"/>
      <c r="JRB928" s="124"/>
      <c r="JRC928" s="124"/>
      <c r="JRD928" s="124"/>
      <c r="JRE928" s="124"/>
      <c r="JRF928" s="124"/>
      <c r="JRG928" s="124"/>
      <c r="JRH928" s="124"/>
      <c r="JRI928" s="124"/>
      <c r="JRJ928" s="124"/>
      <c r="JRK928" s="124"/>
      <c r="JRL928" s="124"/>
      <c r="JRM928" s="124"/>
      <c r="JRN928" s="124"/>
      <c r="JRO928" s="124"/>
      <c r="JRP928" s="124"/>
      <c r="JRQ928" s="124"/>
      <c r="JRR928" s="124"/>
      <c r="JRS928" s="124"/>
      <c r="JRT928" s="124"/>
      <c r="JRU928" s="124"/>
      <c r="JRV928" s="124"/>
      <c r="JRW928" s="124"/>
      <c r="JRX928" s="124"/>
      <c r="JRY928" s="124"/>
      <c r="JRZ928" s="124"/>
      <c r="JSA928" s="124"/>
      <c r="JSB928" s="124"/>
      <c r="JSC928" s="124"/>
      <c r="JSD928" s="124"/>
      <c r="JSE928" s="124"/>
      <c r="JSF928" s="124"/>
      <c r="JSG928" s="124"/>
      <c r="JSH928" s="124"/>
      <c r="JSI928" s="124"/>
      <c r="JSJ928" s="124"/>
      <c r="JSK928" s="124"/>
      <c r="JSL928" s="124"/>
      <c r="JSM928" s="124"/>
      <c r="JSN928" s="124"/>
      <c r="JSO928" s="124"/>
      <c r="JSP928" s="124"/>
      <c r="JSQ928" s="124"/>
      <c r="JSR928" s="124"/>
      <c r="JSS928" s="124"/>
      <c r="JST928" s="124"/>
      <c r="JSU928" s="124"/>
      <c r="JSV928" s="124"/>
      <c r="JSW928" s="124"/>
      <c r="JSX928" s="124"/>
      <c r="JSY928" s="124"/>
      <c r="JSZ928" s="124"/>
      <c r="JTA928" s="124"/>
      <c r="JTB928" s="124"/>
      <c r="JTC928" s="124"/>
      <c r="JTD928" s="124"/>
      <c r="JTE928" s="124"/>
      <c r="JTF928" s="124"/>
      <c r="JTG928" s="124"/>
      <c r="JTH928" s="124"/>
      <c r="JTI928" s="124"/>
      <c r="JTJ928" s="124"/>
      <c r="JTK928" s="124"/>
      <c r="JTL928" s="124"/>
      <c r="JTM928" s="124"/>
      <c r="JTN928" s="124"/>
      <c r="JTO928" s="124"/>
      <c r="JTP928" s="124"/>
      <c r="JTQ928" s="124"/>
      <c r="JTR928" s="124"/>
      <c r="JTS928" s="124"/>
      <c r="JTT928" s="124"/>
      <c r="JTU928" s="124"/>
      <c r="JTV928" s="124"/>
      <c r="JTW928" s="124"/>
      <c r="JTX928" s="124"/>
      <c r="JTY928" s="124"/>
      <c r="JTZ928" s="124"/>
      <c r="JUA928" s="124"/>
      <c r="JUB928" s="124"/>
      <c r="JUC928" s="124"/>
      <c r="JUD928" s="124"/>
      <c r="JUE928" s="124"/>
      <c r="JUF928" s="124"/>
      <c r="JUG928" s="124"/>
      <c r="JUH928" s="124"/>
      <c r="JUI928" s="124"/>
      <c r="JUJ928" s="124"/>
      <c r="JUK928" s="124"/>
      <c r="JUL928" s="124"/>
      <c r="JUM928" s="124"/>
      <c r="JUN928" s="124"/>
      <c r="JUO928" s="124"/>
      <c r="JUP928" s="124"/>
      <c r="JUQ928" s="124"/>
      <c r="JUR928" s="124"/>
      <c r="JUS928" s="124"/>
      <c r="JUT928" s="124"/>
      <c r="JUU928" s="124"/>
      <c r="JUV928" s="124"/>
      <c r="JUW928" s="124"/>
      <c r="JUX928" s="124"/>
      <c r="JUY928" s="124"/>
      <c r="JUZ928" s="124"/>
      <c r="JVA928" s="124"/>
      <c r="JVB928" s="124"/>
      <c r="JVC928" s="124"/>
      <c r="JVD928" s="124"/>
      <c r="JVE928" s="124"/>
      <c r="JVF928" s="124"/>
      <c r="JVG928" s="124"/>
      <c r="JVH928" s="124"/>
      <c r="JVI928" s="124"/>
      <c r="JVJ928" s="124"/>
      <c r="JVK928" s="124"/>
      <c r="JVL928" s="124"/>
      <c r="JVM928" s="124"/>
      <c r="JVN928" s="124"/>
      <c r="JVO928" s="124"/>
      <c r="JVP928" s="124"/>
      <c r="JVQ928" s="124"/>
      <c r="JVR928" s="124"/>
      <c r="JVS928" s="124"/>
      <c r="JVT928" s="124"/>
      <c r="JVU928" s="124"/>
      <c r="JVV928" s="124"/>
      <c r="JVW928" s="124"/>
      <c r="JVX928" s="124"/>
      <c r="JVY928" s="124"/>
      <c r="JVZ928" s="124"/>
      <c r="JWA928" s="124"/>
      <c r="JWB928" s="124"/>
      <c r="JWC928" s="124"/>
      <c r="JWD928" s="124"/>
      <c r="JWE928" s="124"/>
      <c r="JWF928" s="124"/>
      <c r="JWG928" s="124"/>
      <c r="JWH928" s="124"/>
      <c r="JWI928" s="124"/>
      <c r="JWJ928" s="124"/>
      <c r="JWK928" s="124"/>
      <c r="JWL928" s="124"/>
      <c r="JWM928" s="124"/>
      <c r="JWN928" s="124"/>
      <c r="JWO928" s="124"/>
      <c r="JWP928" s="124"/>
      <c r="JWQ928" s="124"/>
      <c r="JWR928" s="124"/>
      <c r="JWS928" s="124"/>
      <c r="JWT928" s="124"/>
      <c r="JWU928" s="124"/>
      <c r="JWV928" s="124"/>
      <c r="JWW928" s="124"/>
      <c r="JWX928" s="124"/>
      <c r="JWY928" s="124"/>
      <c r="JWZ928" s="124"/>
      <c r="JXA928" s="124"/>
      <c r="JXB928" s="124"/>
      <c r="JXC928" s="124"/>
      <c r="JXD928" s="124"/>
      <c r="JXE928" s="124"/>
      <c r="JXF928" s="124"/>
      <c r="JXG928" s="124"/>
      <c r="JXH928" s="124"/>
      <c r="JXI928" s="124"/>
      <c r="JXJ928" s="124"/>
      <c r="JXK928" s="124"/>
      <c r="JXL928" s="124"/>
      <c r="JXM928" s="124"/>
      <c r="JXN928" s="124"/>
      <c r="JXO928" s="124"/>
      <c r="JXP928" s="124"/>
      <c r="JXQ928" s="124"/>
      <c r="JXR928" s="124"/>
      <c r="JXS928" s="124"/>
      <c r="JXT928" s="124"/>
      <c r="JXU928" s="124"/>
      <c r="JXV928" s="124"/>
      <c r="JXW928" s="124"/>
      <c r="JXX928" s="124"/>
      <c r="JXY928" s="124"/>
      <c r="JXZ928" s="124"/>
      <c r="JYA928" s="124"/>
      <c r="JYB928" s="124"/>
      <c r="JYC928" s="124"/>
      <c r="JYD928" s="124"/>
      <c r="JYE928" s="124"/>
      <c r="JYF928" s="124"/>
      <c r="JYG928" s="124"/>
      <c r="JYH928" s="124"/>
      <c r="JYI928" s="124"/>
      <c r="JYJ928" s="124"/>
      <c r="JYK928" s="124"/>
      <c r="JYL928" s="124"/>
      <c r="JYM928" s="124"/>
      <c r="JYN928" s="124"/>
      <c r="JYO928" s="124"/>
      <c r="JYP928" s="124"/>
      <c r="JYQ928" s="124"/>
      <c r="JYR928" s="124"/>
      <c r="JYS928" s="124"/>
      <c r="JYT928" s="124"/>
      <c r="JYU928" s="124"/>
      <c r="JYV928" s="124"/>
      <c r="JYW928" s="124"/>
      <c r="JYX928" s="124"/>
      <c r="JYY928" s="124"/>
      <c r="JYZ928" s="124"/>
      <c r="JZA928" s="124"/>
      <c r="JZB928" s="124"/>
      <c r="JZC928" s="124"/>
      <c r="JZD928" s="124"/>
      <c r="JZE928" s="124"/>
      <c r="JZF928" s="124"/>
      <c r="JZG928" s="124"/>
      <c r="JZH928" s="124"/>
      <c r="JZI928" s="124"/>
      <c r="JZJ928" s="124"/>
      <c r="JZK928" s="124"/>
      <c r="JZL928" s="124"/>
      <c r="JZM928" s="124"/>
      <c r="JZN928" s="124"/>
      <c r="JZO928" s="124"/>
      <c r="JZP928" s="124"/>
      <c r="JZQ928" s="124"/>
      <c r="JZR928" s="124"/>
      <c r="JZS928" s="124"/>
      <c r="JZT928" s="124"/>
      <c r="JZU928" s="124"/>
      <c r="JZV928" s="124"/>
      <c r="JZW928" s="124"/>
      <c r="JZX928" s="124"/>
      <c r="JZY928" s="124"/>
      <c r="JZZ928" s="124"/>
      <c r="KAA928" s="124"/>
      <c r="KAB928" s="124"/>
      <c r="KAC928" s="124"/>
      <c r="KAD928" s="124"/>
      <c r="KAE928" s="124"/>
      <c r="KAF928" s="124"/>
      <c r="KAG928" s="124"/>
      <c r="KAH928" s="124"/>
      <c r="KAI928" s="124"/>
      <c r="KAJ928" s="124"/>
      <c r="KAK928" s="124"/>
      <c r="KAL928" s="124"/>
      <c r="KAM928" s="124"/>
      <c r="KAN928" s="124"/>
      <c r="KAO928" s="124"/>
      <c r="KAP928" s="124"/>
      <c r="KAQ928" s="124"/>
      <c r="KAR928" s="124"/>
      <c r="KAS928" s="124"/>
      <c r="KAT928" s="124"/>
      <c r="KAU928" s="124"/>
      <c r="KAV928" s="124"/>
      <c r="KAW928" s="124"/>
      <c r="KAX928" s="124"/>
      <c r="KAY928" s="124"/>
      <c r="KAZ928" s="124"/>
      <c r="KBA928" s="124"/>
      <c r="KBB928" s="124"/>
      <c r="KBC928" s="124"/>
      <c r="KBD928" s="124"/>
      <c r="KBE928" s="124"/>
      <c r="KBF928" s="124"/>
      <c r="KBG928" s="124"/>
      <c r="KBH928" s="124"/>
      <c r="KBI928" s="124"/>
      <c r="KBJ928" s="124"/>
      <c r="KBK928" s="124"/>
      <c r="KBL928" s="124"/>
      <c r="KBM928" s="124"/>
      <c r="KBN928" s="124"/>
      <c r="KBO928" s="124"/>
      <c r="KBP928" s="124"/>
      <c r="KBQ928" s="124"/>
      <c r="KBR928" s="124"/>
      <c r="KBS928" s="124"/>
      <c r="KBT928" s="124"/>
      <c r="KBU928" s="124"/>
      <c r="KBV928" s="124"/>
      <c r="KBW928" s="124"/>
      <c r="KBX928" s="124"/>
      <c r="KBY928" s="124"/>
      <c r="KBZ928" s="124"/>
      <c r="KCA928" s="124"/>
      <c r="KCB928" s="124"/>
      <c r="KCC928" s="124"/>
      <c r="KCD928" s="124"/>
      <c r="KCE928" s="124"/>
      <c r="KCF928" s="124"/>
      <c r="KCG928" s="124"/>
      <c r="KCH928" s="124"/>
      <c r="KCI928" s="124"/>
      <c r="KCJ928" s="124"/>
      <c r="KCK928" s="124"/>
      <c r="KCL928" s="124"/>
      <c r="KCM928" s="124"/>
      <c r="KCN928" s="124"/>
      <c r="KCO928" s="124"/>
      <c r="KCP928" s="124"/>
      <c r="KCQ928" s="124"/>
      <c r="KCR928" s="124"/>
      <c r="KCS928" s="124"/>
      <c r="KCT928" s="124"/>
      <c r="KCU928" s="124"/>
      <c r="KCV928" s="124"/>
      <c r="KCW928" s="124"/>
      <c r="KCX928" s="124"/>
      <c r="KCY928" s="124"/>
      <c r="KCZ928" s="124"/>
      <c r="KDA928" s="124"/>
      <c r="KDB928" s="124"/>
      <c r="KDC928" s="124"/>
      <c r="KDD928" s="124"/>
      <c r="KDE928" s="124"/>
      <c r="KDF928" s="124"/>
      <c r="KDG928" s="124"/>
      <c r="KDH928" s="124"/>
      <c r="KDI928" s="124"/>
      <c r="KDJ928" s="124"/>
      <c r="KDK928" s="124"/>
      <c r="KDL928" s="124"/>
      <c r="KDM928" s="124"/>
      <c r="KDN928" s="124"/>
      <c r="KDO928" s="124"/>
      <c r="KDP928" s="124"/>
      <c r="KDQ928" s="124"/>
      <c r="KDR928" s="124"/>
      <c r="KDS928" s="124"/>
      <c r="KDT928" s="124"/>
      <c r="KDU928" s="124"/>
      <c r="KDV928" s="124"/>
      <c r="KDW928" s="124"/>
      <c r="KDX928" s="124"/>
      <c r="KDY928" s="124"/>
      <c r="KDZ928" s="124"/>
      <c r="KEA928" s="124"/>
      <c r="KEB928" s="124"/>
      <c r="KEC928" s="124"/>
      <c r="KED928" s="124"/>
      <c r="KEE928" s="124"/>
      <c r="KEF928" s="124"/>
      <c r="KEG928" s="124"/>
      <c r="KEH928" s="124"/>
      <c r="KEI928" s="124"/>
      <c r="KEJ928" s="124"/>
      <c r="KEK928" s="124"/>
      <c r="KEL928" s="124"/>
      <c r="KEM928" s="124"/>
      <c r="KEN928" s="124"/>
      <c r="KEO928" s="124"/>
      <c r="KEP928" s="124"/>
      <c r="KEQ928" s="124"/>
      <c r="KER928" s="124"/>
      <c r="KES928" s="124"/>
      <c r="KET928" s="124"/>
      <c r="KEU928" s="124"/>
      <c r="KEV928" s="124"/>
      <c r="KEW928" s="124"/>
      <c r="KEX928" s="124"/>
      <c r="KEY928" s="124"/>
      <c r="KEZ928" s="124"/>
      <c r="KFA928" s="124"/>
      <c r="KFB928" s="124"/>
      <c r="KFC928" s="124"/>
      <c r="KFD928" s="124"/>
      <c r="KFE928" s="124"/>
      <c r="KFF928" s="124"/>
      <c r="KFG928" s="124"/>
      <c r="KFH928" s="124"/>
      <c r="KFI928" s="124"/>
      <c r="KFJ928" s="124"/>
      <c r="KFK928" s="124"/>
      <c r="KFL928" s="124"/>
      <c r="KFM928" s="124"/>
      <c r="KFN928" s="124"/>
      <c r="KFO928" s="124"/>
      <c r="KFP928" s="124"/>
      <c r="KFQ928" s="124"/>
      <c r="KFR928" s="124"/>
      <c r="KFS928" s="124"/>
      <c r="KFT928" s="124"/>
      <c r="KFU928" s="124"/>
      <c r="KFV928" s="124"/>
      <c r="KFW928" s="124"/>
      <c r="KFX928" s="124"/>
      <c r="KFY928" s="124"/>
      <c r="KFZ928" s="124"/>
      <c r="KGA928" s="124"/>
      <c r="KGB928" s="124"/>
      <c r="KGC928" s="124"/>
      <c r="KGD928" s="124"/>
      <c r="KGE928" s="124"/>
      <c r="KGF928" s="124"/>
      <c r="KGG928" s="124"/>
      <c r="KGH928" s="124"/>
      <c r="KGI928" s="124"/>
      <c r="KGJ928" s="124"/>
      <c r="KGK928" s="124"/>
      <c r="KGL928" s="124"/>
      <c r="KGM928" s="124"/>
      <c r="KGN928" s="124"/>
      <c r="KGO928" s="124"/>
      <c r="KGP928" s="124"/>
      <c r="KGQ928" s="124"/>
      <c r="KGR928" s="124"/>
      <c r="KGS928" s="124"/>
      <c r="KGT928" s="124"/>
      <c r="KGU928" s="124"/>
      <c r="KGV928" s="124"/>
      <c r="KGW928" s="124"/>
      <c r="KGX928" s="124"/>
      <c r="KGY928" s="124"/>
      <c r="KGZ928" s="124"/>
      <c r="KHA928" s="124"/>
      <c r="KHB928" s="124"/>
      <c r="KHC928" s="124"/>
      <c r="KHD928" s="124"/>
      <c r="KHE928" s="124"/>
      <c r="KHF928" s="124"/>
      <c r="KHG928" s="124"/>
      <c r="KHH928" s="124"/>
      <c r="KHI928" s="124"/>
      <c r="KHJ928" s="124"/>
      <c r="KHK928" s="124"/>
      <c r="KHL928" s="124"/>
      <c r="KHM928" s="124"/>
      <c r="KHN928" s="124"/>
      <c r="KHO928" s="124"/>
      <c r="KHP928" s="124"/>
      <c r="KHQ928" s="124"/>
      <c r="KHR928" s="124"/>
      <c r="KHS928" s="124"/>
      <c r="KHT928" s="124"/>
      <c r="KHU928" s="124"/>
      <c r="KHV928" s="124"/>
      <c r="KHW928" s="124"/>
      <c r="KHX928" s="124"/>
      <c r="KHY928" s="124"/>
      <c r="KHZ928" s="124"/>
      <c r="KIA928" s="124"/>
      <c r="KIB928" s="124"/>
      <c r="KIC928" s="124"/>
      <c r="KID928" s="124"/>
      <c r="KIE928" s="124"/>
      <c r="KIF928" s="124"/>
      <c r="KIG928" s="124"/>
      <c r="KIH928" s="124"/>
      <c r="KII928" s="124"/>
      <c r="KIJ928" s="124"/>
      <c r="KIK928" s="124"/>
      <c r="KIL928" s="124"/>
      <c r="KIM928" s="124"/>
      <c r="KIN928" s="124"/>
      <c r="KIO928" s="124"/>
      <c r="KIP928" s="124"/>
      <c r="KIQ928" s="124"/>
      <c r="KIR928" s="124"/>
      <c r="KIS928" s="124"/>
      <c r="KIT928" s="124"/>
      <c r="KIU928" s="124"/>
      <c r="KIV928" s="124"/>
      <c r="KIW928" s="124"/>
      <c r="KIX928" s="124"/>
      <c r="KIY928" s="124"/>
      <c r="KIZ928" s="124"/>
      <c r="KJA928" s="124"/>
      <c r="KJB928" s="124"/>
      <c r="KJC928" s="124"/>
      <c r="KJD928" s="124"/>
      <c r="KJE928" s="124"/>
      <c r="KJF928" s="124"/>
      <c r="KJG928" s="124"/>
      <c r="KJH928" s="124"/>
      <c r="KJI928" s="124"/>
      <c r="KJJ928" s="124"/>
      <c r="KJK928" s="124"/>
      <c r="KJL928" s="124"/>
      <c r="KJM928" s="124"/>
      <c r="KJN928" s="124"/>
      <c r="KJO928" s="124"/>
      <c r="KJP928" s="124"/>
      <c r="KJQ928" s="124"/>
      <c r="KJR928" s="124"/>
      <c r="KJS928" s="124"/>
      <c r="KJT928" s="124"/>
      <c r="KJU928" s="124"/>
      <c r="KJV928" s="124"/>
      <c r="KJW928" s="124"/>
      <c r="KJX928" s="124"/>
      <c r="KJY928" s="124"/>
      <c r="KJZ928" s="124"/>
      <c r="KKA928" s="124"/>
      <c r="KKB928" s="124"/>
      <c r="KKC928" s="124"/>
      <c r="KKD928" s="124"/>
      <c r="KKE928" s="124"/>
      <c r="KKF928" s="124"/>
      <c r="KKG928" s="124"/>
      <c r="KKH928" s="124"/>
      <c r="KKI928" s="124"/>
      <c r="KKJ928" s="124"/>
      <c r="KKK928" s="124"/>
      <c r="KKL928" s="124"/>
      <c r="KKM928" s="124"/>
      <c r="KKN928" s="124"/>
      <c r="KKO928" s="124"/>
      <c r="KKP928" s="124"/>
      <c r="KKQ928" s="124"/>
      <c r="KKR928" s="124"/>
      <c r="KKS928" s="124"/>
      <c r="KKT928" s="124"/>
      <c r="KKU928" s="124"/>
      <c r="KKV928" s="124"/>
      <c r="KKW928" s="124"/>
      <c r="KKX928" s="124"/>
      <c r="KKY928" s="124"/>
      <c r="KKZ928" s="124"/>
      <c r="KLA928" s="124"/>
      <c r="KLB928" s="124"/>
      <c r="KLC928" s="124"/>
      <c r="KLD928" s="124"/>
      <c r="KLE928" s="124"/>
      <c r="KLF928" s="124"/>
      <c r="KLG928" s="124"/>
      <c r="KLH928" s="124"/>
      <c r="KLI928" s="124"/>
      <c r="KLJ928" s="124"/>
      <c r="KLK928" s="124"/>
      <c r="KLL928" s="124"/>
      <c r="KLM928" s="124"/>
      <c r="KLN928" s="124"/>
      <c r="KLO928" s="124"/>
      <c r="KLP928" s="124"/>
      <c r="KLQ928" s="124"/>
      <c r="KLR928" s="124"/>
      <c r="KLS928" s="124"/>
      <c r="KLT928" s="124"/>
      <c r="KLU928" s="124"/>
      <c r="KLV928" s="124"/>
      <c r="KLW928" s="124"/>
      <c r="KLX928" s="124"/>
      <c r="KLY928" s="124"/>
      <c r="KLZ928" s="124"/>
      <c r="KMA928" s="124"/>
      <c r="KMB928" s="124"/>
      <c r="KMC928" s="124"/>
      <c r="KMD928" s="124"/>
      <c r="KME928" s="124"/>
      <c r="KMF928" s="124"/>
      <c r="KMG928" s="124"/>
      <c r="KMH928" s="124"/>
      <c r="KMI928" s="124"/>
      <c r="KMJ928" s="124"/>
      <c r="KMK928" s="124"/>
      <c r="KML928" s="124"/>
      <c r="KMM928" s="124"/>
      <c r="KMN928" s="124"/>
      <c r="KMO928" s="124"/>
      <c r="KMP928" s="124"/>
      <c r="KMQ928" s="124"/>
      <c r="KMR928" s="124"/>
      <c r="KMS928" s="124"/>
      <c r="KMT928" s="124"/>
      <c r="KMU928" s="124"/>
      <c r="KMV928" s="124"/>
      <c r="KMW928" s="124"/>
      <c r="KMX928" s="124"/>
      <c r="KMY928" s="124"/>
      <c r="KMZ928" s="124"/>
      <c r="KNA928" s="124"/>
      <c r="KNB928" s="124"/>
      <c r="KNC928" s="124"/>
      <c r="KND928" s="124"/>
      <c r="KNE928" s="124"/>
      <c r="KNF928" s="124"/>
      <c r="KNG928" s="124"/>
      <c r="KNH928" s="124"/>
      <c r="KNI928" s="124"/>
      <c r="KNJ928" s="124"/>
      <c r="KNK928" s="124"/>
      <c r="KNL928" s="124"/>
      <c r="KNM928" s="124"/>
      <c r="KNN928" s="124"/>
      <c r="KNO928" s="124"/>
      <c r="KNP928" s="124"/>
      <c r="KNQ928" s="124"/>
      <c r="KNR928" s="124"/>
      <c r="KNS928" s="124"/>
      <c r="KNT928" s="124"/>
      <c r="KNU928" s="124"/>
      <c r="KNV928" s="124"/>
      <c r="KNW928" s="124"/>
      <c r="KNX928" s="124"/>
      <c r="KNY928" s="124"/>
      <c r="KNZ928" s="124"/>
      <c r="KOA928" s="124"/>
      <c r="KOB928" s="124"/>
      <c r="KOC928" s="124"/>
      <c r="KOD928" s="124"/>
      <c r="KOE928" s="124"/>
      <c r="KOF928" s="124"/>
      <c r="KOG928" s="124"/>
      <c r="KOH928" s="124"/>
      <c r="KOI928" s="124"/>
      <c r="KOJ928" s="124"/>
      <c r="KOK928" s="124"/>
      <c r="KOL928" s="124"/>
      <c r="KOM928" s="124"/>
      <c r="KON928" s="124"/>
      <c r="KOO928" s="124"/>
      <c r="KOP928" s="124"/>
      <c r="KOQ928" s="124"/>
      <c r="KOR928" s="124"/>
      <c r="KOS928" s="124"/>
      <c r="KOT928" s="124"/>
      <c r="KOU928" s="124"/>
      <c r="KOV928" s="124"/>
      <c r="KOW928" s="124"/>
      <c r="KOX928" s="124"/>
      <c r="KOY928" s="124"/>
      <c r="KOZ928" s="124"/>
      <c r="KPA928" s="124"/>
      <c r="KPB928" s="124"/>
      <c r="KPC928" s="124"/>
      <c r="KPD928" s="124"/>
      <c r="KPE928" s="124"/>
      <c r="KPF928" s="124"/>
      <c r="KPG928" s="124"/>
      <c r="KPH928" s="124"/>
      <c r="KPI928" s="124"/>
      <c r="KPJ928" s="124"/>
      <c r="KPK928" s="124"/>
      <c r="KPL928" s="124"/>
      <c r="KPM928" s="124"/>
      <c r="KPN928" s="124"/>
      <c r="KPO928" s="124"/>
      <c r="KPP928" s="124"/>
      <c r="KPQ928" s="124"/>
      <c r="KPR928" s="124"/>
      <c r="KPS928" s="124"/>
      <c r="KPT928" s="124"/>
      <c r="KPU928" s="124"/>
      <c r="KPV928" s="124"/>
      <c r="KPW928" s="124"/>
      <c r="KPX928" s="124"/>
      <c r="KPY928" s="124"/>
      <c r="KPZ928" s="124"/>
      <c r="KQA928" s="124"/>
      <c r="KQB928" s="124"/>
      <c r="KQC928" s="124"/>
      <c r="KQD928" s="124"/>
      <c r="KQE928" s="124"/>
      <c r="KQF928" s="124"/>
      <c r="KQG928" s="124"/>
      <c r="KQH928" s="124"/>
      <c r="KQI928" s="124"/>
      <c r="KQJ928" s="124"/>
      <c r="KQK928" s="124"/>
      <c r="KQL928" s="124"/>
      <c r="KQM928" s="124"/>
      <c r="KQN928" s="124"/>
      <c r="KQO928" s="124"/>
      <c r="KQP928" s="124"/>
      <c r="KQQ928" s="124"/>
      <c r="KQR928" s="124"/>
      <c r="KQS928" s="124"/>
      <c r="KQT928" s="124"/>
      <c r="KQU928" s="124"/>
      <c r="KQV928" s="124"/>
      <c r="KQW928" s="124"/>
      <c r="KQX928" s="124"/>
      <c r="KQY928" s="124"/>
      <c r="KQZ928" s="124"/>
      <c r="KRA928" s="124"/>
      <c r="KRB928" s="124"/>
      <c r="KRC928" s="124"/>
      <c r="KRD928" s="124"/>
      <c r="KRE928" s="124"/>
      <c r="KRF928" s="124"/>
      <c r="KRG928" s="124"/>
      <c r="KRH928" s="124"/>
      <c r="KRI928" s="124"/>
      <c r="KRJ928" s="124"/>
      <c r="KRK928" s="124"/>
      <c r="KRL928" s="124"/>
      <c r="KRM928" s="124"/>
      <c r="KRN928" s="124"/>
      <c r="KRO928" s="124"/>
      <c r="KRP928" s="124"/>
      <c r="KRQ928" s="124"/>
      <c r="KRR928" s="124"/>
      <c r="KRS928" s="124"/>
      <c r="KRT928" s="124"/>
      <c r="KRU928" s="124"/>
      <c r="KRV928" s="124"/>
      <c r="KRW928" s="124"/>
      <c r="KRX928" s="124"/>
      <c r="KRY928" s="124"/>
      <c r="KRZ928" s="124"/>
      <c r="KSA928" s="124"/>
      <c r="KSB928" s="124"/>
      <c r="KSC928" s="124"/>
      <c r="KSD928" s="124"/>
      <c r="KSE928" s="124"/>
      <c r="KSF928" s="124"/>
      <c r="KSG928" s="124"/>
      <c r="KSH928" s="124"/>
      <c r="KSI928" s="124"/>
      <c r="KSJ928" s="124"/>
      <c r="KSK928" s="124"/>
      <c r="KSL928" s="124"/>
      <c r="KSM928" s="124"/>
      <c r="KSN928" s="124"/>
      <c r="KSO928" s="124"/>
      <c r="KSP928" s="124"/>
      <c r="KSQ928" s="124"/>
      <c r="KSR928" s="124"/>
      <c r="KSS928" s="124"/>
      <c r="KST928" s="124"/>
      <c r="KSU928" s="124"/>
      <c r="KSV928" s="124"/>
      <c r="KSW928" s="124"/>
      <c r="KSX928" s="124"/>
      <c r="KSY928" s="124"/>
      <c r="KSZ928" s="124"/>
      <c r="KTA928" s="124"/>
      <c r="KTB928" s="124"/>
      <c r="KTC928" s="124"/>
      <c r="KTD928" s="124"/>
      <c r="KTE928" s="124"/>
      <c r="KTF928" s="124"/>
      <c r="KTG928" s="124"/>
      <c r="KTH928" s="124"/>
      <c r="KTI928" s="124"/>
      <c r="KTJ928" s="124"/>
      <c r="KTK928" s="124"/>
      <c r="KTL928" s="124"/>
      <c r="KTM928" s="124"/>
      <c r="KTN928" s="124"/>
      <c r="KTO928" s="124"/>
      <c r="KTP928" s="124"/>
      <c r="KTQ928" s="124"/>
      <c r="KTR928" s="124"/>
      <c r="KTS928" s="124"/>
      <c r="KTT928" s="124"/>
      <c r="KTU928" s="124"/>
      <c r="KTV928" s="124"/>
      <c r="KTW928" s="124"/>
      <c r="KTX928" s="124"/>
      <c r="KTY928" s="124"/>
      <c r="KTZ928" s="124"/>
      <c r="KUA928" s="124"/>
      <c r="KUB928" s="124"/>
      <c r="KUC928" s="124"/>
      <c r="KUD928" s="124"/>
      <c r="KUE928" s="124"/>
      <c r="KUF928" s="124"/>
      <c r="KUG928" s="124"/>
      <c r="KUH928" s="124"/>
      <c r="KUI928" s="124"/>
      <c r="KUJ928" s="124"/>
      <c r="KUK928" s="124"/>
      <c r="KUL928" s="124"/>
      <c r="KUM928" s="124"/>
      <c r="KUN928" s="124"/>
      <c r="KUO928" s="124"/>
      <c r="KUP928" s="124"/>
      <c r="KUQ928" s="124"/>
      <c r="KUR928" s="124"/>
      <c r="KUS928" s="124"/>
      <c r="KUT928" s="124"/>
      <c r="KUU928" s="124"/>
      <c r="KUV928" s="124"/>
      <c r="KUW928" s="124"/>
      <c r="KUX928" s="124"/>
      <c r="KUY928" s="124"/>
      <c r="KUZ928" s="124"/>
      <c r="KVA928" s="124"/>
      <c r="KVB928" s="124"/>
      <c r="KVC928" s="124"/>
      <c r="KVD928" s="124"/>
      <c r="KVE928" s="124"/>
      <c r="KVF928" s="124"/>
      <c r="KVG928" s="124"/>
      <c r="KVH928" s="124"/>
      <c r="KVI928" s="124"/>
      <c r="KVJ928" s="124"/>
      <c r="KVK928" s="124"/>
      <c r="KVL928" s="124"/>
      <c r="KVM928" s="124"/>
      <c r="KVN928" s="124"/>
      <c r="KVO928" s="124"/>
      <c r="KVP928" s="124"/>
      <c r="KVQ928" s="124"/>
      <c r="KVR928" s="124"/>
      <c r="KVS928" s="124"/>
      <c r="KVT928" s="124"/>
      <c r="KVU928" s="124"/>
      <c r="KVV928" s="124"/>
      <c r="KVW928" s="124"/>
      <c r="KVX928" s="124"/>
      <c r="KVY928" s="124"/>
      <c r="KVZ928" s="124"/>
      <c r="KWA928" s="124"/>
      <c r="KWB928" s="124"/>
      <c r="KWC928" s="124"/>
      <c r="KWD928" s="124"/>
      <c r="KWE928" s="124"/>
      <c r="KWF928" s="124"/>
      <c r="KWG928" s="124"/>
      <c r="KWH928" s="124"/>
      <c r="KWI928" s="124"/>
      <c r="KWJ928" s="124"/>
      <c r="KWK928" s="124"/>
      <c r="KWL928" s="124"/>
      <c r="KWM928" s="124"/>
      <c r="KWN928" s="124"/>
      <c r="KWO928" s="124"/>
      <c r="KWP928" s="124"/>
      <c r="KWQ928" s="124"/>
      <c r="KWR928" s="124"/>
      <c r="KWS928" s="124"/>
      <c r="KWT928" s="124"/>
      <c r="KWU928" s="124"/>
      <c r="KWV928" s="124"/>
      <c r="KWW928" s="124"/>
      <c r="KWX928" s="124"/>
      <c r="KWY928" s="124"/>
      <c r="KWZ928" s="124"/>
      <c r="KXA928" s="124"/>
      <c r="KXB928" s="124"/>
      <c r="KXC928" s="124"/>
      <c r="KXD928" s="124"/>
      <c r="KXE928" s="124"/>
      <c r="KXF928" s="124"/>
      <c r="KXG928" s="124"/>
      <c r="KXH928" s="124"/>
      <c r="KXI928" s="124"/>
      <c r="KXJ928" s="124"/>
      <c r="KXK928" s="124"/>
      <c r="KXL928" s="124"/>
      <c r="KXM928" s="124"/>
      <c r="KXN928" s="124"/>
      <c r="KXO928" s="124"/>
      <c r="KXP928" s="124"/>
      <c r="KXQ928" s="124"/>
      <c r="KXR928" s="124"/>
      <c r="KXS928" s="124"/>
      <c r="KXT928" s="124"/>
      <c r="KXU928" s="124"/>
      <c r="KXV928" s="124"/>
      <c r="KXW928" s="124"/>
      <c r="KXX928" s="124"/>
      <c r="KXY928" s="124"/>
      <c r="KXZ928" s="124"/>
      <c r="KYA928" s="124"/>
      <c r="KYB928" s="124"/>
      <c r="KYC928" s="124"/>
      <c r="KYD928" s="124"/>
      <c r="KYE928" s="124"/>
      <c r="KYF928" s="124"/>
      <c r="KYG928" s="124"/>
      <c r="KYH928" s="124"/>
      <c r="KYI928" s="124"/>
      <c r="KYJ928" s="124"/>
      <c r="KYK928" s="124"/>
      <c r="KYL928" s="124"/>
      <c r="KYM928" s="124"/>
      <c r="KYN928" s="124"/>
      <c r="KYO928" s="124"/>
      <c r="KYP928" s="124"/>
      <c r="KYQ928" s="124"/>
      <c r="KYR928" s="124"/>
      <c r="KYS928" s="124"/>
      <c r="KYT928" s="124"/>
      <c r="KYU928" s="124"/>
      <c r="KYV928" s="124"/>
      <c r="KYW928" s="124"/>
      <c r="KYX928" s="124"/>
      <c r="KYY928" s="124"/>
      <c r="KYZ928" s="124"/>
      <c r="KZA928" s="124"/>
      <c r="KZB928" s="124"/>
      <c r="KZC928" s="124"/>
      <c r="KZD928" s="124"/>
      <c r="KZE928" s="124"/>
      <c r="KZF928" s="124"/>
      <c r="KZG928" s="124"/>
      <c r="KZH928" s="124"/>
      <c r="KZI928" s="124"/>
      <c r="KZJ928" s="124"/>
      <c r="KZK928" s="124"/>
      <c r="KZL928" s="124"/>
      <c r="KZM928" s="124"/>
      <c r="KZN928" s="124"/>
      <c r="KZO928" s="124"/>
      <c r="KZP928" s="124"/>
      <c r="KZQ928" s="124"/>
      <c r="KZR928" s="124"/>
      <c r="KZS928" s="124"/>
      <c r="KZT928" s="124"/>
      <c r="KZU928" s="124"/>
      <c r="KZV928" s="124"/>
      <c r="KZW928" s="124"/>
      <c r="KZX928" s="124"/>
      <c r="KZY928" s="124"/>
      <c r="KZZ928" s="124"/>
      <c r="LAA928" s="124"/>
      <c r="LAB928" s="124"/>
      <c r="LAC928" s="124"/>
      <c r="LAD928" s="124"/>
      <c r="LAE928" s="124"/>
      <c r="LAF928" s="124"/>
      <c r="LAG928" s="124"/>
      <c r="LAH928" s="124"/>
      <c r="LAI928" s="124"/>
      <c r="LAJ928" s="124"/>
      <c r="LAK928" s="124"/>
      <c r="LAL928" s="124"/>
      <c r="LAM928" s="124"/>
      <c r="LAN928" s="124"/>
      <c r="LAO928" s="124"/>
      <c r="LAP928" s="124"/>
      <c r="LAQ928" s="124"/>
      <c r="LAR928" s="124"/>
      <c r="LAS928" s="124"/>
      <c r="LAT928" s="124"/>
      <c r="LAU928" s="124"/>
      <c r="LAV928" s="124"/>
      <c r="LAW928" s="124"/>
      <c r="LAX928" s="124"/>
      <c r="LAY928" s="124"/>
      <c r="LAZ928" s="124"/>
      <c r="LBA928" s="124"/>
      <c r="LBB928" s="124"/>
      <c r="LBC928" s="124"/>
      <c r="LBD928" s="124"/>
      <c r="LBE928" s="124"/>
      <c r="LBF928" s="124"/>
      <c r="LBG928" s="124"/>
      <c r="LBH928" s="124"/>
      <c r="LBI928" s="124"/>
      <c r="LBJ928" s="124"/>
      <c r="LBK928" s="124"/>
      <c r="LBL928" s="124"/>
      <c r="LBM928" s="124"/>
      <c r="LBN928" s="124"/>
      <c r="LBO928" s="124"/>
      <c r="LBP928" s="124"/>
      <c r="LBQ928" s="124"/>
      <c r="LBR928" s="124"/>
      <c r="LBS928" s="124"/>
      <c r="LBT928" s="124"/>
      <c r="LBU928" s="124"/>
      <c r="LBV928" s="124"/>
      <c r="LBW928" s="124"/>
      <c r="LBX928" s="124"/>
      <c r="LBY928" s="124"/>
      <c r="LBZ928" s="124"/>
      <c r="LCA928" s="124"/>
      <c r="LCB928" s="124"/>
      <c r="LCC928" s="124"/>
      <c r="LCD928" s="124"/>
      <c r="LCE928" s="124"/>
      <c r="LCF928" s="124"/>
      <c r="LCG928" s="124"/>
      <c r="LCH928" s="124"/>
      <c r="LCI928" s="124"/>
      <c r="LCJ928" s="124"/>
      <c r="LCK928" s="124"/>
      <c r="LCL928" s="124"/>
      <c r="LCM928" s="124"/>
      <c r="LCN928" s="124"/>
      <c r="LCO928" s="124"/>
      <c r="LCP928" s="124"/>
      <c r="LCQ928" s="124"/>
      <c r="LCR928" s="124"/>
      <c r="LCS928" s="124"/>
      <c r="LCT928" s="124"/>
      <c r="LCU928" s="124"/>
      <c r="LCV928" s="124"/>
      <c r="LCW928" s="124"/>
      <c r="LCX928" s="124"/>
      <c r="LCY928" s="124"/>
      <c r="LCZ928" s="124"/>
      <c r="LDA928" s="124"/>
      <c r="LDB928" s="124"/>
      <c r="LDC928" s="124"/>
      <c r="LDD928" s="124"/>
      <c r="LDE928" s="124"/>
      <c r="LDF928" s="124"/>
      <c r="LDG928" s="124"/>
      <c r="LDH928" s="124"/>
      <c r="LDI928" s="124"/>
      <c r="LDJ928" s="124"/>
      <c r="LDK928" s="124"/>
      <c r="LDL928" s="124"/>
      <c r="LDM928" s="124"/>
      <c r="LDN928" s="124"/>
      <c r="LDO928" s="124"/>
      <c r="LDP928" s="124"/>
      <c r="LDQ928" s="124"/>
      <c r="LDR928" s="124"/>
      <c r="LDS928" s="124"/>
      <c r="LDT928" s="124"/>
      <c r="LDU928" s="124"/>
      <c r="LDV928" s="124"/>
      <c r="LDW928" s="124"/>
      <c r="LDX928" s="124"/>
      <c r="LDY928" s="124"/>
      <c r="LDZ928" s="124"/>
      <c r="LEA928" s="124"/>
      <c r="LEB928" s="124"/>
      <c r="LEC928" s="124"/>
      <c r="LED928" s="124"/>
      <c r="LEE928" s="124"/>
      <c r="LEF928" s="124"/>
      <c r="LEG928" s="124"/>
      <c r="LEH928" s="124"/>
      <c r="LEI928" s="124"/>
      <c r="LEJ928" s="124"/>
      <c r="LEK928" s="124"/>
      <c r="LEL928" s="124"/>
      <c r="LEM928" s="124"/>
      <c r="LEN928" s="124"/>
      <c r="LEO928" s="124"/>
      <c r="LEP928" s="124"/>
      <c r="LEQ928" s="124"/>
      <c r="LER928" s="124"/>
      <c r="LES928" s="124"/>
      <c r="LET928" s="124"/>
      <c r="LEU928" s="124"/>
      <c r="LEV928" s="124"/>
      <c r="LEW928" s="124"/>
      <c r="LEX928" s="124"/>
      <c r="LEY928" s="124"/>
      <c r="LEZ928" s="124"/>
      <c r="LFA928" s="124"/>
      <c r="LFB928" s="124"/>
      <c r="LFC928" s="124"/>
      <c r="LFD928" s="124"/>
      <c r="LFE928" s="124"/>
      <c r="LFF928" s="124"/>
      <c r="LFG928" s="124"/>
      <c r="LFH928" s="124"/>
      <c r="LFI928" s="124"/>
      <c r="LFJ928" s="124"/>
      <c r="LFK928" s="124"/>
      <c r="LFL928" s="124"/>
      <c r="LFM928" s="124"/>
      <c r="LFN928" s="124"/>
      <c r="LFO928" s="124"/>
      <c r="LFP928" s="124"/>
      <c r="LFQ928" s="124"/>
      <c r="LFR928" s="124"/>
      <c r="LFS928" s="124"/>
      <c r="LFT928" s="124"/>
      <c r="LFU928" s="124"/>
      <c r="LFV928" s="124"/>
      <c r="LFW928" s="124"/>
      <c r="LFX928" s="124"/>
      <c r="LFY928" s="124"/>
      <c r="LFZ928" s="124"/>
      <c r="LGA928" s="124"/>
      <c r="LGB928" s="124"/>
      <c r="LGC928" s="124"/>
      <c r="LGD928" s="124"/>
      <c r="LGE928" s="124"/>
      <c r="LGF928" s="124"/>
      <c r="LGG928" s="124"/>
      <c r="LGH928" s="124"/>
      <c r="LGI928" s="124"/>
      <c r="LGJ928" s="124"/>
      <c r="LGK928" s="124"/>
      <c r="LGL928" s="124"/>
      <c r="LGM928" s="124"/>
      <c r="LGN928" s="124"/>
      <c r="LGO928" s="124"/>
      <c r="LGP928" s="124"/>
      <c r="LGQ928" s="124"/>
      <c r="LGR928" s="124"/>
      <c r="LGS928" s="124"/>
      <c r="LGT928" s="124"/>
      <c r="LGU928" s="124"/>
      <c r="LGV928" s="124"/>
      <c r="LGW928" s="124"/>
      <c r="LGX928" s="124"/>
      <c r="LGY928" s="124"/>
      <c r="LGZ928" s="124"/>
      <c r="LHA928" s="124"/>
      <c r="LHB928" s="124"/>
      <c r="LHC928" s="124"/>
      <c r="LHD928" s="124"/>
      <c r="LHE928" s="124"/>
      <c r="LHF928" s="124"/>
      <c r="LHG928" s="124"/>
      <c r="LHH928" s="124"/>
      <c r="LHI928" s="124"/>
      <c r="LHJ928" s="124"/>
      <c r="LHK928" s="124"/>
      <c r="LHL928" s="124"/>
      <c r="LHM928" s="124"/>
      <c r="LHN928" s="124"/>
      <c r="LHO928" s="124"/>
      <c r="LHP928" s="124"/>
      <c r="LHQ928" s="124"/>
      <c r="LHR928" s="124"/>
      <c r="LHS928" s="124"/>
      <c r="LHT928" s="124"/>
      <c r="LHU928" s="124"/>
      <c r="LHV928" s="124"/>
      <c r="LHW928" s="124"/>
      <c r="LHX928" s="124"/>
      <c r="LHY928" s="124"/>
      <c r="LHZ928" s="124"/>
      <c r="LIA928" s="124"/>
      <c r="LIB928" s="124"/>
      <c r="LIC928" s="124"/>
      <c r="LID928" s="124"/>
      <c r="LIE928" s="124"/>
      <c r="LIF928" s="124"/>
      <c r="LIG928" s="124"/>
      <c r="LIH928" s="124"/>
      <c r="LII928" s="124"/>
      <c r="LIJ928" s="124"/>
      <c r="LIK928" s="124"/>
      <c r="LIL928" s="124"/>
      <c r="LIM928" s="124"/>
      <c r="LIN928" s="124"/>
      <c r="LIO928" s="124"/>
      <c r="LIP928" s="124"/>
      <c r="LIQ928" s="124"/>
      <c r="LIR928" s="124"/>
      <c r="LIS928" s="124"/>
      <c r="LIT928" s="124"/>
      <c r="LIU928" s="124"/>
      <c r="LIV928" s="124"/>
      <c r="LIW928" s="124"/>
      <c r="LIX928" s="124"/>
      <c r="LIY928" s="124"/>
      <c r="LIZ928" s="124"/>
      <c r="LJA928" s="124"/>
      <c r="LJB928" s="124"/>
      <c r="LJC928" s="124"/>
      <c r="LJD928" s="124"/>
      <c r="LJE928" s="124"/>
      <c r="LJF928" s="124"/>
      <c r="LJG928" s="124"/>
      <c r="LJH928" s="124"/>
      <c r="LJI928" s="124"/>
      <c r="LJJ928" s="124"/>
      <c r="LJK928" s="124"/>
      <c r="LJL928" s="124"/>
      <c r="LJM928" s="124"/>
      <c r="LJN928" s="124"/>
      <c r="LJO928" s="124"/>
      <c r="LJP928" s="124"/>
      <c r="LJQ928" s="124"/>
      <c r="LJR928" s="124"/>
      <c r="LJS928" s="124"/>
      <c r="LJT928" s="124"/>
      <c r="LJU928" s="124"/>
      <c r="LJV928" s="124"/>
      <c r="LJW928" s="124"/>
      <c r="LJX928" s="124"/>
      <c r="LJY928" s="124"/>
      <c r="LJZ928" s="124"/>
      <c r="LKA928" s="124"/>
      <c r="LKB928" s="124"/>
      <c r="LKC928" s="124"/>
      <c r="LKD928" s="124"/>
      <c r="LKE928" s="124"/>
      <c r="LKF928" s="124"/>
      <c r="LKG928" s="124"/>
      <c r="LKH928" s="124"/>
      <c r="LKI928" s="124"/>
      <c r="LKJ928" s="124"/>
      <c r="LKK928" s="124"/>
      <c r="LKL928" s="124"/>
      <c r="LKM928" s="124"/>
      <c r="LKN928" s="124"/>
      <c r="LKO928" s="124"/>
      <c r="LKP928" s="124"/>
      <c r="LKQ928" s="124"/>
      <c r="LKR928" s="124"/>
      <c r="LKS928" s="124"/>
      <c r="LKT928" s="124"/>
      <c r="LKU928" s="124"/>
      <c r="LKV928" s="124"/>
      <c r="LKW928" s="124"/>
      <c r="LKX928" s="124"/>
      <c r="LKY928" s="124"/>
      <c r="LKZ928" s="124"/>
      <c r="LLA928" s="124"/>
      <c r="LLB928" s="124"/>
      <c r="LLC928" s="124"/>
      <c r="LLD928" s="124"/>
      <c r="LLE928" s="124"/>
      <c r="LLF928" s="124"/>
      <c r="LLG928" s="124"/>
      <c r="LLH928" s="124"/>
      <c r="LLI928" s="124"/>
      <c r="LLJ928" s="124"/>
      <c r="LLK928" s="124"/>
      <c r="LLL928" s="124"/>
      <c r="LLM928" s="124"/>
      <c r="LLN928" s="124"/>
      <c r="LLO928" s="124"/>
      <c r="LLP928" s="124"/>
      <c r="LLQ928" s="124"/>
      <c r="LLR928" s="124"/>
      <c r="LLS928" s="124"/>
      <c r="LLT928" s="124"/>
      <c r="LLU928" s="124"/>
      <c r="LLV928" s="124"/>
      <c r="LLW928" s="124"/>
      <c r="LLX928" s="124"/>
      <c r="LLY928" s="124"/>
      <c r="LLZ928" s="124"/>
      <c r="LMA928" s="124"/>
      <c r="LMB928" s="124"/>
      <c r="LMC928" s="124"/>
      <c r="LMD928" s="124"/>
      <c r="LME928" s="124"/>
      <c r="LMF928" s="124"/>
      <c r="LMG928" s="124"/>
      <c r="LMH928" s="124"/>
      <c r="LMI928" s="124"/>
      <c r="LMJ928" s="124"/>
      <c r="LMK928" s="124"/>
      <c r="LML928" s="124"/>
      <c r="LMM928" s="124"/>
      <c r="LMN928" s="124"/>
      <c r="LMO928" s="124"/>
      <c r="LMP928" s="124"/>
      <c r="LMQ928" s="124"/>
      <c r="LMR928" s="124"/>
      <c r="LMS928" s="124"/>
      <c r="LMT928" s="124"/>
      <c r="LMU928" s="124"/>
      <c r="LMV928" s="124"/>
      <c r="LMW928" s="124"/>
      <c r="LMX928" s="124"/>
      <c r="LMY928" s="124"/>
      <c r="LMZ928" s="124"/>
      <c r="LNA928" s="124"/>
      <c r="LNB928" s="124"/>
      <c r="LNC928" s="124"/>
      <c r="LND928" s="124"/>
      <c r="LNE928" s="124"/>
      <c r="LNF928" s="124"/>
      <c r="LNG928" s="124"/>
      <c r="LNH928" s="124"/>
      <c r="LNI928" s="124"/>
      <c r="LNJ928" s="124"/>
      <c r="LNK928" s="124"/>
      <c r="LNL928" s="124"/>
      <c r="LNM928" s="124"/>
      <c r="LNN928" s="124"/>
      <c r="LNO928" s="124"/>
      <c r="LNP928" s="124"/>
      <c r="LNQ928" s="124"/>
      <c r="LNR928" s="124"/>
      <c r="LNS928" s="124"/>
      <c r="LNT928" s="124"/>
      <c r="LNU928" s="124"/>
      <c r="LNV928" s="124"/>
      <c r="LNW928" s="124"/>
      <c r="LNX928" s="124"/>
      <c r="LNY928" s="124"/>
      <c r="LNZ928" s="124"/>
      <c r="LOA928" s="124"/>
      <c r="LOB928" s="124"/>
      <c r="LOC928" s="124"/>
      <c r="LOD928" s="124"/>
      <c r="LOE928" s="124"/>
      <c r="LOF928" s="124"/>
      <c r="LOG928" s="124"/>
      <c r="LOH928" s="124"/>
      <c r="LOI928" s="124"/>
      <c r="LOJ928" s="124"/>
      <c r="LOK928" s="124"/>
      <c r="LOL928" s="124"/>
      <c r="LOM928" s="124"/>
      <c r="LON928" s="124"/>
      <c r="LOO928" s="124"/>
      <c r="LOP928" s="124"/>
      <c r="LOQ928" s="124"/>
      <c r="LOR928" s="124"/>
      <c r="LOS928" s="124"/>
      <c r="LOT928" s="124"/>
      <c r="LOU928" s="124"/>
      <c r="LOV928" s="124"/>
      <c r="LOW928" s="124"/>
      <c r="LOX928" s="124"/>
      <c r="LOY928" s="124"/>
      <c r="LOZ928" s="124"/>
      <c r="LPA928" s="124"/>
      <c r="LPB928" s="124"/>
      <c r="LPC928" s="124"/>
      <c r="LPD928" s="124"/>
      <c r="LPE928" s="124"/>
      <c r="LPF928" s="124"/>
      <c r="LPG928" s="124"/>
      <c r="LPH928" s="124"/>
      <c r="LPI928" s="124"/>
      <c r="LPJ928" s="124"/>
      <c r="LPK928" s="124"/>
      <c r="LPL928" s="124"/>
      <c r="LPM928" s="124"/>
      <c r="LPN928" s="124"/>
      <c r="LPO928" s="124"/>
      <c r="LPP928" s="124"/>
      <c r="LPQ928" s="124"/>
      <c r="LPR928" s="124"/>
      <c r="LPS928" s="124"/>
      <c r="LPT928" s="124"/>
      <c r="LPU928" s="124"/>
      <c r="LPV928" s="124"/>
      <c r="LPW928" s="124"/>
      <c r="LPX928" s="124"/>
      <c r="LPY928" s="124"/>
      <c r="LPZ928" s="124"/>
      <c r="LQA928" s="124"/>
      <c r="LQB928" s="124"/>
      <c r="LQC928" s="124"/>
      <c r="LQD928" s="124"/>
      <c r="LQE928" s="124"/>
      <c r="LQF928" s="124"/>
      <c r="LQG928" s="124"/>
      <c r="LQH928" s="124"/>
      <c r="LQI928" s="124"/>
      <c r="LQJ928" s="124"/>
      <c r="LQK928" s="124"/>
      <c r="LQL928" s="124"/>
      <c r="LQM928" s="124"/>
      <c r="LQN928" s="124"/>
      <c r="LQO928" s="124"/>
      <c r="LQP928" s="124"/>
      <c r="LQQ928" s="124"/>
      <c r="LQR928" s="124"/>
      <c r="LQS928" s="124"/>
      <c r="LQT928" s="124"/>
      <c r="LQU928" s="124"/>
      <c r="LQV928" s="124"/>
      <c r="LQW928" s="124"/>
      <c r="LQX928" s="124"/>
      <c r="LQY928" s="124"/>
      <c r="LQZ928" s="124"/>
      <c r="LRA928" s="124"/>
      <c r="LRB928" s="124"/>
      <c r="LRC928" s="124"/>
      <c r="LRD928" s="124"/>
      <c r="LRE928" s="124"/>
      <c r="LRF928" s="124"/>
      <c r="LRG928" s="124"/>
      <c r="LRH928" s="124"/>
      <c r="LRI928" s="124"/>
      <c r="LRJ928" s="124"/>
      <c r="LRK928" s="124"/>
      <c r="LRL928" s="124"/>
      <c r="LRM928" s="124"/>
      <c r="LRN928" s="124"/>
      <c r="LRO928" s="124"/>
      <c r="LRP928" s="124"/>
      <c r="LRQ928" s="124"/>
      <c r="LRR928" s="124"/>
      <c r="LRS928" s="124"/>
      <c r="LRT928" s="124"/>
      <c r="LRU928" s="124"/>
      <c r="LRV928" s="124"/>
      <c r="LRW928" s="124"/>
      <c r="LRX928" s="124"/>
      <c r="LRY928" s="124"/>
      <c r="LRZ928" s="124"/>
      <c r="LSA928" s="124"/>
      <c r="LSB928" s="124"/>
      <c r="LSC928" s="124"/>
      <c r="LSD928" s="124"/>
      <c r="LSE928" s="124"/>
      <c r="LSF928" s="124"/>
      <c r="LSG928" s="124"/>
      <c r="LSH928" s="124"/>
      <c r="LSI928" s="124"/>
      <c r="LSJ928" s="124"/>
      <c r="LSK928" s="124"/>
      <c r="LSL928" s="124"/>
      <c r="LSM928" s="124"/>
      <c r="LSN928" s="124"/>
      <c r="LSO928" s="124"/>
      <c r="LSP928" s="124"/>
      <c r="LSQ928" s="124"/>
      <c r="LSR928" s="124"/>
      <c r="LSS928" s="124"/>
      <c r="LST928" s="124"/>
      <c r="LSU928" s="124"/>
      <c r="LSV928" s="124"/>
      <c r="LSW928" s="124"/>
      <c r="LSX928" s="124"/>
      <c r="LSY928" s="124"/>
      <c r="LSZ928" s="124"/>
      <c r="LTA928" s="124"/>
      <c r="LTB928" s="124"/>
      <c r="LTC928" s="124"/>
      <c r="LTD928" s="124"/>
      <c r="LTE928" s="124"/>
      <c r="LTF928" s="124"/>
      <c r="LTG928" s="124"/>
      <c r="LTH928" s="124"/>
      <c r="LTI928" s="124"/>
      <c r="LTJ928" s="124"/>
      <c r="LTK928" s="124"/>
      <c r="LTL928" s="124"/>
      <c r="LTM928" s="124"/>
      <c r="LTN928" s="124"/>
      <c r="LTO928" s="124"/>
      <c r="LTP928" s="124"/>
      <c r="LTQ928" s="124"/>
      <c r="LTR928" s="124"/>
      <c r="LTS928" s="124"/>
      <c r="LTT928" s="124"/>
      <c r="LTU928" s="124"/>
      <c r="LTV928" s="124"/>
      <c r="LTW928" s="124"/>
      <c r="LTX928" s="124"/>
      <c r="LTY928" s="124"/>
      <c r="LTZ928" s="124"/>
      <c r="LUA928" s="124"/>
      <c r="LUB928" s="124"/>
      <c r="LUC928" s="124"/>
      <c r="LUD928" s="124"/>
      <c r="LUE928" s="124"/>
      <c r="LUF928" s="124"/>
      <c r="LUG928" s="124"/>
      <c r="LUH928" s="124"/>
      <c r="LUI928" s="124"/>
      <c r="LUJ928" s="124"/>
      <c r="LUK928" s="124"/>
      <c r="LUL928" s="124"/>
      <c r="LUM928" s="124"/>
      <c r="LUN928" s="124"/>
      <c r="LUO928" s="124"/>
      <c r="LUP928" s="124"/>
      <c r="LUQ928" s="124"/>
      <c r="LUR928" s="124"/>
      <c r="LUS928" s="124"/>
      <c r="LUT928" s="124"/>
      <c r="LUU928" s="124"/>
      <c r="LUV928" s="124"/>
      <c r="LUW928" s="124"/>
      <c r="LUX928" s="124"/>
      <c r="LUY928" s="124"/>
      <c r="LUZ928" s="124"/>
      <c r="LVA928" s="124"/>
      <c r="LVB928" s="124"/>
      <c r="LVC928" s="124"/>
      <c r="LVD928" s="124"/>
      <c r="LVE928" s="124"/>
      <c r="LVF928" s="124"/>
      <c r="LVG928" s="124"/>
      <c r="LVH928" s="124"/>
      <c r="LVI928" s="124"/>
      <c r="LVJ928" s="124"/>
      <c r="LVK928" s="124"/>
      <c r="LVL928" s="124"/>
      <c r="LVM928" s="124"/>
      <c r="LVN928" s="124"/>
      <c r="LVO928" s="124"/>
      <c r="LVP928" s="124"/>
      <c r="LVQ928" s="124"/>
      <c r="LVR928" s="124"/>
      <c r="LVS928" s="124"/>
      <c r="LVT928" s="124"/>
      <c r="LVU928" s="124"/>
      <c r="LVV928" s="124"/>
      <c r="LVW928" s="124"/>
      <c r="LVX928" s="124"/>
      <c r="LVY928" s="124"/>
      <c r="LVZ928" s="124"/>
      <c r="LWA928" s="124"/>
      <c r="LWB928" s="124"/>
      <c r="LWC928" s="124"/>
      <c r="LWD928" s="124"/>
      <c r="LWE928" s="124"/>
      <c r="LWF928" s="124"/>
      <c r="LWG928" s="124"/>
      <c r="LWH928" s="124"/>
      <c r="LWI928" s="124"/>
      <c r="LWJ928" s="124"/>
      <c r="LWK928" s="124"/>
      <c r="LWL928" s="124"/>
      <c r="LWM928" s="124"/>
      <c r="LWN928" s="124"/>
      <c r="LWO928" s="124"/>
      <c r="LWP928" s="124"/>
      <c r="LWQ928" s="124"/>
      <c r="LWR928" s="124"/>
      <c r="LWS928" s="124"/>
      <c r="LWT928" s="124"/>
      <c r="LWU928" s="124"/>
      <c r="LWV928" s="124"/>
      <c r="LWW928" s="124"/>
      <c r="LWX928" s="124"/>
      <c r="LWY928" s="124"/>
      <c r="LWZ928" s="124"/>
      <c r="LXA928" s="124"/>
      <c r="LXB928" s="124"/>
      <c r="LXC928" s="124"/>
      <c r="LXD928" s="124"/>
      <c r="LXE928" s="124"/>
      <c r="LXF928" s="124"/>
      <c r="LXG928" s="124"/>
      <c r="LXH928" s="124"/>
      <c r="LXI928" s="124"/>
      <c r="LXJ928" s="124"/>
      <c r="LXK928" s="124"/>
      <c r="LXL928" s="124"/>
      <c r="LXM928" s="124"/>
      <c r="LXN928" s="124"/>
      <c r="LXO928" s="124"/>
      <c r="LXP928" s="124"/>
      <c r="LXQ928" s="124"/>
      <c r="LXR928" s="124"/>
      <c r="LXS928" s="124"/>
      <c r="LXT928" s="124"/>
      <c r="LXU928" s="124"/>
      <c r="LXV928" s="124"/>
      <c r="LXW928" s="124"/>
      <c r="LXX928" s="124"/>
      <c r="LXY928" s="124"/>
      <c r="LXZ928" s="124"/>
      <c r="LYA928" s="124"/>
      <c r="LYB928" s="124"/>
      <c r="LYC928" s="124"/>
      <c r="LYD928" s="124"/>
      <c r="LYE928" s="124"/>
      <c r="LYF928" s="124"/>
      <c r="LYG928" s="124"/>
      <c r="LYH928" s="124"/>
      <c r="LYI928" s="124"/>
      <c r="LYJ928" s="124"/>
      <c r="LYK928" s="124"/>
      <c r="LYL928" s="124"/>
      <c r="LYM928" s="124"/>
      <c r="LYN928" s="124"/>
      <c r="LYO928" s="124"/>
      <c r="LYP928" s="124"/>
      <c r="LYQ928" s="124"/>
      <c r="LYR928" s="124"/>
      <c r="LYS928" s="124"/>
      <c r="LYT928" s="124"/>
      <c r="LYU928" s="124"/>
      <c r="LYV928" s="124"/>
      <c r="LYW928" s="124"/>
      <c r="LYX928" s="124"/>
      <c r="LYY928" s="124"/>
      <c r="LYZ928" s="124"/>
      <c r="LZA928" s="124"/>
      <c r="LZB928" s="124"/>
      <c r="LZC928" s="124"/>
      <c r="LZD928" s="124"/>
      <c r="LZE928" s="124"/>
      <c r="LZF928" s="124"/>
      <c r="LZG928" s="124"/>
      <c r="LZH928" s="124"/>
      <c r="LZI928" s="124"/>
      <c r="LZJ928" s="124"/>
      <c r="LZK928" s="124"/>
      <c r="LZL928" s="124"/>
      <c r="LZM928" s="124"/>
      <c r="LZN928" s="124"/>
      <c r="LZO928" s="124"/>
      <c r="LZP928" s="124"/>
      <c r="LZQ928" s="124"/>
      <c r="LZR928" s="124"/>
      <c r="LZS928" s="124"/>
      <c r="LZT928" s="124"/>
      <c r="LZU928" s="124"/>
      <c r="LZV928" s="124"/>
      <c r="LZW928" s="124"/>
      <c r="LZX928" s="124"/>
      <c r="LZY928" s="124"/>
      <c r="LZZ928" s="124"/>
      <c r="MAA928" s="124"/>
      <c r="MAB928" s="124"/>
      <c r="MAC928" s="124"/>
      <c r="MAD928" s="124"/>
      <c r="MAE928" s="124"/>
      <c r="MAF928" s="124"/>
      <c r="MAG928" s="124"/>
      <c r="MAH928" s="124"/>
      <c r="MAI928" s="124"/>
      <c r="MAJ928" s="124"/>
      <c r="MAK928" s="124"/>
      <c r="MAL928" s="124"/>
      <c r="MAM928" s="124"/>
      <c r="MAN928" s="124"/>
      <c r="MAO928" s="124"/>
      <c r="MAP928" s="124"/>
      <c r="MAQ928" s="124"/>
      <c r="MAR928" s="124"/>
      <c r="MAS928" s="124"/>
      <c r="MAT928" s="124"/>
      <c r="MAU928" s="124"/>
      <c r="MAV928" s="124"/>
      <c r="MAW928" s="124"/>
      <c r="MAX928" s="124"/>
      <c r="MAY928" s="124"/>
      <c r="MAZ928" s="124"/>
      <c r="MBA928" s="124"/>
      <c r="MBB928" s="124"/>
      <c r="MBC928" s="124"/>
      <c r="MBD928" s="124"/>
      <c r="MBE928" s="124"/>
      <c r="MBF928" s="124"/>
      <c r="MBG928" s="124"/>
      <c r="MBH928" s="124"/>
      <c r="MBI928" s="124"/>
      <c r="MBJ928" s="124"/>
      <c r="MBK928" s="124"/>
      <c r="MBL928" s="124"/>
      <c r="MBM928" s="124"/>
      <c r="MBN928" s="124"/>
      <c r="MBO928" s="124"/>
      <c r="MBP928" s="124"/>
      <c r="MBQ928" s="124"/>
      <c r="MBR928" s="124"/>
      <c r="MBS928" s="124"/>
      <c r="MBT928" s="124"/>
      <c r="MBU928" s="124"/>
      <c r="MBV928" s="124"/>
      <c r="MBW928" s="124"/>
      <c r="MBX928" s="124"/>
      <c r="MBY928" s="124"/>
      <c r="MBZ928" s="124"/>
      <c r="MCA928" s="124"/>
      <c r="MCB928" s="124"/>
      <c r="MCC928" s="124"/>
      <c r="MCD928" s="124"/>
      <c r="MCE928" s="124"/>
      <c r="MCF928" s="124"/>
      <c r="MCG928" s="124"/>
      <c r="MCH928" s="124"/>
      <c r="MCI928" s="124"/>
      <c r="MCJ928" s="124"/>
      <c r="MCK928" s="124"/>
      <c r="MCL928" s="124"/>
      <c r="MCM928" s="124"/>
      <c r="MCN928" s="124"/>
      <c r="MCO928" s="124"/>
      <c r="MCP928" s="124"/>
      <c r="MCQ928" s="124"/>
      <c r="MCR928" s="124"/>
      <c r="MCS928" s="124"/>
      <c r="MCT928" s="124"/>
      <c r="MCU928" s="124"/>
      <c r="MCV928" s="124"/>
      <c r="MCW928" s="124"/>
      <c r="MCX928" s="124"/>
      <c r="MCY928" s="124"/>
      <c r="MCZ928" s="124"/>
      <c r="MDA928" s="124"/>
      <c r="MDB928" s="124"/>
      <c r="MDC928" s="124"/>
      <c r="MDD928" s="124"/>
      <c r="MDE928" s="124"/>
      <c r="MDF928" s="124"/>
      <c r="MDG928" s="124"/>
      <c r="MDH928" s="124"/>
      <c r="MDI928" s="124"/>
      <c r="MDJ928" s="124"/>
      <c r="MDK928" s="124"/>
      <c r="MDL928" s="124"/>
      <c r="MDM928" s="124"/>
      <c r="MDN928" s="124"/>
      <c r="MDO928" s="124"/>
      <c r="MDP928" s="124"/>
      <c r="MDQ928" s="124"/>
      <c r="MDR928" s="124"/>
      <c r="MDS928" s="124"/>
      <c r="MDT928" s="124"/>
      <c r="MDU928" s="124"/>
      <c r="MDV928" s="124"/>
      <c r="MDW928" s="124"/>
      <c r="MDX928" s="124"/>
      <c r="MDY928" s="124"/>
      <c r="MDZ928" s="124"/>
      <c r="MEA928" s="124"/>
      <c r="MEB928" s="124"/>
      <c r="MEC928" s="124"/>
      <c r="MED928" s="124"/>
      <c r="MEE928" s="124"/>
      <c r="MEF928" s="124"/>
      <c r="MEG928" s="124"/>
      <c r="MEH928" s="124"/>
      <c r="MEI928" s="124"/>
      <c r="MEJ928" s="124"/>
      <c r="MEK928" s="124"/>
      <c r="MEL928" s="124"/>
      <c r="MEM928" s="124"/>
      <c r="MEN928" s="124"/>
      <c r="MEO928" s="124"/>
      <c r="MEP928" s="124"/>
      <c r="MEQ928" s="124"/>
      <c r="MER928" s="124"/>
      <c r="MES928" s="124"/>
      <c r="MET928" s="124"/>
      <c r="MEU928" s="124"/>
      <c r="MEV928" s="124"/>
      <c r="MEW928" s="124"/>
      <c r="MEX928" s="124"/>
      <c r="MEY928" s="124"/>
      <c r="MEZ928" s="124"/>
      <c r="MFA928" s="124"/>
      <c r="MFB928" s="124"/>
      <c r="MFC928" s="124"/>
      <c r="MFD928" s="124"/>
      <c r="MFE928" s="124"/>
      <c r="MFF928" s="124"/>
      <c r="MFG928" s="124"/>
      <c r="MFH928" s="124"/>
      <c r="MFI928" s="124"/>
      <c r="MFJ928" s="124"/>
      <c r="MFK928" s="124"/>
      <c r="MFL928" s="124"/>
      <c r="MFM928" s="124"/>
      <c r="MFN928" s="124"/>
      <c r="MFO928" s="124"/>
      <c r="MFP928" s="124"/>
      <c r="MFQ928" s="124"/>
      <c r="MFR928" s="124"/>
      <c r="MFS928" s="124"/>
      <c r="MFT928" s="124"/>
      <c r="MFU928" s="124"/>
      <c r="MFV928" s="124"/>
      <c r="MFW928" s="124"/>
      <c r="MFX928" s="124"/>
      <c r="MFY928" s="124"/>
      <c r="MFZ928" s="124"/>
      <c r="MGA928" s="124"/>
      <c r="MGB928" s="124"/>
      <c r="MGC928" s="124"/>
      <c r="MGD928" s="124"/>
      <c r="MGE928" s="124"/>
      <c r="MGF928" s="124"/>
      <c r="MGG928" s="124"/>
      <c r="MGH928" s="124"/>
      <c r="MGI928" s="124"/>
      <c r="MGJ928" s="124"/>
      <c r="MGK928" s="124"/>
      <c r="MGL928" s="124"/>
      <c r="MGM928" s="124"/>
      <c r="MGN928" s="124"/>
      <c r="MGO928" s="124"/>
      <c r="MGP928" s="124"/>
      <c r="MGQ928" s="124"/>
      <c r="MGR928" s="124"/>
      <c r="MGS928" s="124"/>
      <c r="MGT928" s="124"/>
      <c r="MGU928" s="124"/>
      <c r="MGV928" s="124"/>
      <c r="MGW928" s="124"/>
      <c r="MGX928" s="124"/>
      <c r="MGY928" s="124"/>
      <c r="MGZ928" s="124"/>
      <c r="MHA928" s="124"/>
      <c r="MHB928" s="124"/>
      <c r="MHC928" s="124"/>
      <c r="MHD928" s="124"/>
      <c r="MHE928" s="124"/>
      <c r="MHF928" s="124"/>
      <c r="MHG928" s="124"/>
      <c r="MHH928" s="124"/>
      <c r="MHI928" s="124"/>
      <c r="MHJ928" s="124"/>
      <c r="MHK928" s="124"/>
      <c r="MHL928" s="124"/>
      <c r="MHM928" s="124"/>
      <c r="MHN928" s="124"/>
      <c r="MHO928" s="124"/>
      <c r="MHP928" s="124"/>
      <c r="MHQ928" s="124"/>
      <c r="MHR928" s="124"/>
      <c r="MHS928" s="124"/>
      <c r="MHT928" s="124"/>
      <c r="MHU928" s="124"/>
      <c r="MHV928" s="124"/>
      <c r="MHW928" s="124"/>
      <c r="MHX928" s="124"/>
      <c r="MHY928" s="124"/>
      <c r="MHZ928" s="124"/>
      <c r="MIA928" s="124"/>
      <c r="MIB928" s="124"/>
      <c r="MIC928" s="124"/>
      <c r="MID928" s="124"/>
      <c r="MIE928" s="124"/>
      <c r="MIF928" s="124"/>
      <c r="MIG928" s="124"/>
      <c r="MIH928" s="124"/>
      <c r="MII928" s="124"/>
      <c r="MIJ928" s="124"/>
      <c r="MIK928" s="124"/>
      <c r="MIL928" s="124"/>
      <c r="MIM928" s="124"/>
      <c r="MIN928" s="124"/>
      <c r="MIO928" s="124"/>
      <c r="MIP928" s="124"/>
      <c r="MIQ928" s="124"/>
      <c r="MIR928" s="124"/>
      <c r="MIS928" s="124"/>
      <c r="MIT928" s="124"/>
      <c r="MIU928" s="124"/>
      <c r="MIV928" s="124"/>
      <c r="MIW928" s="124"/>
      <c r="MIX928" s="124"/>
      <c r="MIY928" s="124"/>
      <c r="MIZ928" s="124"/>
      <c r="MJA928" s="124"/>
      <c r="MJB928" s="124"/>
      <c r="MJC928" s="124"/>
      <c r="MJD928" s="124"/>
      <c r="MJE928" s="124"/>
      <c r="MJF928" s="124"/>
      <c r="MJG928" s="124"/>
      <c r="MJH928" s="124"/>
      <c r="MJI928" s="124"/>
      <c r="MJJ928" s="124"/>
      <c r="MJK928" s="124"/>
      <c r="MJL928" s="124"/>
      <c r="MJM928" s="124"/>
      <c r="MJN928" s="124"/>
      <c r="MJO928" s="124"/>
      <c r="MJP928" s="124"/>
      <c r="MJQ928" s="124"/>
      <c r="MJR928" s="124"/>
      <c r="MJS928" s="124"/>
      <c r="MJT928" s="124"/>
      <c r="MJU928" s="124"/>
      <c r="MJV928" s="124"/>
      <c r="MJW928" s="124"/>
      <c r="MJX928" s="124"/>
      <c r="MJY928" s="124"/>
      <c r="MJZ928" s="124"/>
      <c r="MKA928" s="124"/>
      <c r="MKB928" s="124"/>
      <c r="MKC928" s="124"/>
      <c r="MKD928" s="124"/>
      <c r="MKE928" s="124"/>
      <c r="MKF928" s="124"/>
      <c r="MKG928" s="124"/>
      <c r="MKH928" s="124"/>
      <c r="MKI928" s="124"/>
      <c r="MKJ928" s="124"/>
      <c r="MKK928" s="124"/>
      <c r="MKL928" s="124"/>
      <c r="MKM928" s="124"/>
      <c r="MKN928" s="124"/>
      <c r="MKO928" s="124"/>
      <c r="MKP928" s="124"/>
      <c r="MKQ928" s="124"/>
      <c r="MKR928" s="124"/>
      <c r="MKS928" s="124"/>
      <c r="MKT928" s="124"/>
      <c r="MKU928" s="124"/>
      <c r="MKV928" s="124"/>
      <c r="MKW928" s="124"/>
      <c r="MKX928" s="124"/>
      <c r="MKY928" s="124"/>
      <c r="MKZ928" s="124"/>
      <c r="MLA928" s="124"/>
      <c r="MLB928" s="124"/>
      <c r="MLC928" s="124"/>
      <c r="MLD928" s="124"/>
      <c r="MLE928" s="124"/>
      <c r="MLF928" s="124"/>
      <c r="MLG928" s="124"/>
      <c r="MLH928" s="124"/>
      <c r="MLI928" s="124"/>
      <c r="MLJ928" s="124"/>
      <c r="MLK928" s="124"/>
      <c r="MLL928" s="124"/>
      <c r="MLM928" s="124"/>
      <c r="MLN928" s="124"/>
      <c r="MLO928" s="124"/>
      <c r="MLP928" s="124"/>
      <c r="MLQ928" s="124"/>
      <c r="MLR928" s="124"/>
      <c r="MLS928" s="124"/>
      <c r="MLT928" s="124"/>
      <c r="MLU928" s="124"/>
      <c r="MLV928" s="124"/>
      <c r="MLW928" s="124"/>
      <c r="MLX928" s="124"/>
      <c r="MLY928" s="124"/>
      <c r="MLZ928" s="124"/>
      <c r="MMA928" s="124"/>
      <c r="MMB928" s="124"/>
      <c r="MMC928" s="124"/>
      <c r="MMD928" s="124"/>
      <c r="MME928" s="124"/>
      <c r="MMF928" s="124"/>
      <c r="MMG928" s="124"/>
      <c r="MMH928" s="124"/>
      <c r="MMI928" s="124"/>
      <c r="MMJ928" s="124"/>
      <c r="MMK928" s="124"/>
      <c r="MML928" s="124"/>
      <c r="MMM928" s="124"/>
      <c r="MMN928" s="124"/>
      <c r="MMO928" s="124"/>
      <c r="MMP928" s="124"/>
      <c r="MMQ928" s="124"/>
      <c r="MMR928" s="124"/>
      <c r="MMS928" s="124"/>
      <c r="MMT928" s="124"/>
      <c r="MMU928" s="124"/>
      <c r="MMV928" s="124"/>
      <c r="MMW928" s="124"/>
      <c r="MMX928" s="124"/>
      <c r="MMY928" s="124"/>
      <c r="MMZ928" s="124"/>
      <c r="MNA928" s="124"/>
      <c r="MNB928" s="124"/>
      <c r="MNC928" s="124"/>
      <c r="MND928" s="124"/>
      <c r="MNE928" s="124"/>
      <c r="MNF928" s="124"/>
      <c r="MNG928" s="124"/>
      <c r="MNH928" s="124"/>
      <c r="MNI928" s="124"/>
      <c r="MNJ928" s="124"/>
      <c r="MNK928" s="124"/>
      <c r="MNL928" s="124"/>
      <c r="MNM928" s="124"/>
      <c r="MNN928" s="124"/>
      <c r="MNO928" s="124"/>
      <c r="MNP928" s="124"/>
      <c r="MNQ928" s="124"/>
      <c r="MNR928" s="124"/>
      <c r="MNS928" s="124"/>
      <c r="MNT928" s="124"/>
      <c r="MNU928" s="124"/>
      <c r="MNV928" s="124"/>
      <c r="MNW928" s="124"/>
      <c r="MNX928" s="124"/>
      <c r="MNY928" s="124"/>
      <c r="MNZ928" s="124"/>
      <c r="MOA928" s="124"/>
      <c r="MOB928" s="124"/>
      <c r="MOC928" s="124"/>
      <c r="MOD928" s="124"/>
      <c r="MOE928" s="124"/>
      <c r="MOF928" s="124"/>
      <c r="MOG928" s="124"/>
      <c r="MOH928" s="124"/>
      <c r="MOI928" s="124"/>
      <c r="MOJ928" s="124"/>
      <c r="MOK928" s="124"/>
      <c r="MOL928" s="124"/>
      <c r="MOM928" s="124"/>
      <c r="MON928" s="124"/>
      <c r="MOO928" s="124"/>
      <c r="MOP928" s="124"/>
      <c r="MOQ928" s="124"/>
      <c r="MOR928" s="124"/>
      <c r="MOS928" s="124"/>
      <c r="MOT928" s="124"/>
      <c r="MOU928" s="124"/>
      <c r="MOV928" s="124"/>
      <c r="MOW928" s="124"/>
      <c r="MOX928" s="124"/>
      <c r="MOY928" s="124"/>
      <c r="MOZ928" s="124"/>
      <c r="MPA928" s="124"/>
      <c r="MPB928" s="124"/>
      <c r="MPC928" s="124"/>
      <c r="MPD928" s="124"/>
      <c r="MPE928" s="124"/>
      <c r="MPF928" s="124"/>
      <c r="MPG928" s="124"/>
      <c r="MPH928" s="124"/>
      <c r="MPI928" s="124"/>
      <c r="MPJ928" s="124"/>
      <c r="MPK928" s="124"/>
      <c r="MPL928" s="124"/>
      <c r="MPM928" s="124"/>
      <c r="MPN928" s="124"/>
      <c r="MPO928" s="124"/>
      <c r="MPP928" s="124"/>
      <c r="MPQ928" s="124"/>
      <c r="MPR928" s="124"/>
      <c r="MPS928" s="124"/>
      <c r="MPT928" s="124"/>
      <c r="MPU928" s="124"/>
      <c r="MPV928" s="124"/>
      <c r="MPW928" s="124"/>
      <c r="MPX928" s="124"/>
      <c r="MPY928" s="124"/>
      <c r="MPZ928" s="124"/>
      <c r="MQA928" s="124"/>
      <c r="MQB928" s="124"/>
      <c r="MQC928" s="124"/>
      <c r="MQD928" s="124"/>
      <c r="MQE928" s="124"/>
      <c r="MQF928" s="124"/>
      <c r="MQG928" s="124"/>
      <c r="MQH928" s="124"/>
      <c r="MQI928" s="124"/>
      <c r="MQJ928" s="124"/>
      <c r="MQK928" s="124"/>
      <c r="MQL928" s="124"/>
      <c r="MQM928" s="124"/>
      <c r="MQN928" s="124"/>
      <c r="MQO928" s="124"/>
      <c r="MQP928" s="124"/>
      <c r="MQQ928" s="124"/>
      <c r="MQR928" s="124"/>
      <c r="MQS928" s="124"/>
      <c r="MQT928" s="124"/>
      <c r="MQU928" s="124"/>
      <c r="MQV928" s="124"/>
      <c r="MQW928" s="124"/>
      <c r="MQX928" s="124"/>
      <c r="MQY928" s="124"/>
      <c r="MQZ928" s="124"/>
      <c r="MRA928" s="124"/>
      <c r="MRB928" s="124"/>
      <c r="MRC928" s="124"/>
      <c r="MRD928" s="124"/>
      <c r="MRE928" s="124"/>
      <c r="MRF928" s="124"/>
      <c r="MRG928" s="124"/>
      <c r="MRH928" s="124"/>
      <c r="MRI928" s="124"/>
      <c r="MRJ928" s="124"/>
      <c r="MRK928" s="124"/>
      <c r="MRL928" s="124"/>
      <c r="MRM928" s="124"/>
      <c r="MRN928" s="124"/>
      <c r="MRO928" s="124"/>
      <c r="MRP928" s="124"/>
      <c r="MRQ928" s="124"/>
      <c r="MRR928" s="124"/>
      <c r="MRS928" s="124"/>
      <c r="MRT928" s="124"/>
      <c r="MRU928" s="124"/>
      <c r="MRV928" s="124"/>
      <c r="MRW928" s="124"/>
      <c r="MRX928" s="124"/>
      <c r="MRY928" s="124"/>
      <c r="MRZ928" s="124"/>
      <c r="MSA928" s="124"/>
      <c r="MSB928" s="124"/>
      <c r="MSC928" s="124"/>
      <c r="MSD928" s="124"/>
      <c r="MSE928" s="124"/>
      <c r="MSF928" s="124"/>
      <c r="MSG928" s="124"/>
      <c r="MSH928" s="124"/>
      <c r="MSI928" s="124"/>
      <c r="MSJ928" s="124"/>
      <c r="MSK928" s="124"/>
      <c r="MSL928" s="124"/>
      <c r="MSM928" s="124"/>
      <c r="MSN928" s="124"/>
      <c r="MSO928" s="124"/>
      <c r="MSP928" s="124"/>
      <c r="MSQ928" s="124"/>
      <c r="MSR928" s="124"/>
      <c r="MSS928" s="124"/>
      <c r="MST928" s="124"/>
      <c r="MSU928" s="124"/>
      <c r="MSV928" s="124"/>
      <c r="MSW928" s="124"/>
      <c r="MSX928" s="124"/>
      <c r="MSY928" s="124"/>
      <c r="MSZ928" s="124"/>
      <c r="MTA928" s="124"/>
      <c r="MTB928" s="124"/>
      <c r="MTC928" s="124"/>
      <c r="MTD928" s="124"/>
      <c r="MTE928" s="124"/>
      <c r="MTF928" s="124"/>
      <c r="MTG928" s="124"/>
      <c r="MTH928" s="124"/>
      <c r="MTI928" s="124"/>
      <c r="MTJ928" s="124"/>
      <c r="MTK928" s="124"/>
      <c r="MTL928" s="124"/>
      <c r="MTM928" s="124"/>
      <c r="MTN928" s="124"/>
      <c r="MTO928" s="124"/>
      <c r="MTP928" s="124"/>
      <c r="MTQ928" s="124"/>
      <c r="MTR928" s="124"/>
      <c r="MTS928" s="124"/>
      <c r="MTT928" s="124"/>
      <c r="MTU928" s="124"/>
      <c r="MTV928" s="124"/>
      <c r="MTW928" s="124"/>
      <c r="MTX928" s="124"/>
      <c r="MTY928" s="124"/>
      <c r="MTZ928" s="124"/>
      <c r="MUA928" s="124"/>
      <c r="MUB928" s="124"/>
      <c r="MUC928" s="124"/>
      <c r="MUD928" s="124"/>
      <c r="MUE928" s="124"/>
      <c r="MUF928" s="124"/>
      <c r="MUG928" s="124"/>
      <c r="MUH928" s="124"/>
      <c r="MUI928" s="124"/>
      <c r="MUJ928" s="124"/>
      <c r="MUK928" s="124"/>
      <c r="MUL928" s="124"/>
      <c r="MUM928" s="124"/>
      <c r="MUN928" s="124"/>
      <c r="MUO928" s="124"/>
      <c r="MUP928" s="124"/>
      <c r="MUQ928" s="124"/>
      <c r="MUR928" s="124"/>
      <c r="MUS928" s="124"/>
      <c r="MUT928" s="124"/>
      <c r="MUU928" s="124"/>
      <c r="MUV928" s="124"/>
      <c r="MUW928" s="124"/>
      <c r="MUX928" s="124"/>
      <c r="MUY928" s="124"/>
      <c r="MUZ928" s="124"/>
      <c r="MVA928" s="124"/>
      <c r="MVB928" s="124"/>
      <c r="MVC928" s="124"/>
      <c r="MVD928" s="124"/>
      <c r="MVE928" s="124"/>
      <c r="MVF928" s="124"/>
      <c r="MVG928" s="124"/>
      <c r="MVH928" s="124"/>
      <c r="MVI928" s="124"/>
      <c r="MVJ928" s="124"/>
      <c r="MVK928" s="124"/>
      <c r="MVL928" s="124"/>
      <c r="MVM928" s="124"/>
      <c r="MVN928" s="124"/>
      <c r="MVO928" s="124"/>
      <c r="MVP928" s="124"/>
      <c r="MVQ928" s="124"/>
      <c r="MVR928" s="124"/>
      <c r="MVS928" s="124"/>
      <c r="MVT928" s="124"/>
      <c r="MVU928" s="124"/>
      <c r="MVV928" s="124"/>
      <c r="MVW928" s="124"/>
      <c r="MVX928" s="124"/>
      <c r="MVY928" s="124"/>
      <c r="MVZ928" s="124"/>
      <c r="MWA928" s="124"/>
      <c r="MWB928" s="124"/>
      <c r="MWC928" s="124"/>
      <c r="MWD928" s="124"/>
      <c r="MWE928" s="124"/>
      <c r="MWF928" s="124"/>
      <c r="MWG928" s="124"/>
      <c r="MWH928" s="124"/>
      <c r="MWI928" s="124"/>
      <c r="MWJ928" s="124"/>
      <c r="MWK928" s="124"/>
      <c r="MWL928" s="124"/>
      <c r="MWM928" s="124"/>
      <c r="MWN928" s="124"/>
      <c r="MWO928" s="124"/>
      <c r="MWP928" s="124"/>
      <c r="MWQ928" s="124"/>
      <c r="MWR928" s="124"/>
      <c r="MWS928" s="124"/>
      <c r="MWT928" s="124"/>
      <c r="MWU928" s="124"/>
      <c r="MWV928" s="124"/>
      <c r="MWW928" s="124"/>
      <c r="MWX928" s="124"/>
      <c r="MWY928" s="124"/>
      <c r="MWZ928" s="124"/>
      <c r="MXA928" s="124"/>
      <c r="MXB928" s="124"/>
      <c r="MXC928" s="124"/>
      <c r="MXD928" s="124"/>
      <c r="MXE928" s="124"/>
      <c r="MXF928" s="124"/>
      <c r="MXG928" s="124"/>
      <c r="MXH928" s="124"/>
      <c r="MXI928" s="124"/>
      <c r="MXJ928" s="124"/>
      <c r="MXK928" s="124"/>
      <c r="MXL928" s="124"/>
      <c r="MXM928" s="124"/>
      <c r="MXN928" s="124"/>
      <c r="MXO928" s="124"/>
      <c r="MXP928" s="124"/>
      <c r="MXQ928" s="124"/>
      <c r="MXR928" s="124"/>
      <c r="MXS928" s="124"/>
      <c r="MXT928" s="124"/>
      <c r="MXU928" s="124"/>
      <c r="MXV928" s="124"/>
      <c r="MXW928" s="124"/>
      <c r="MXX928" s="124"/>
      <c r="MXY928" s="124"/>
      <c r="MXZ928" s="124"/>
      <c r="MYA928" s="124"/>
      <c r="MYB928" s="124"/>
      <c r="MYC928" s="124"/>
      <c r="MYD928" s="124"/>
      <c r="MYE928" s="124"/>
      <c r="MYF928" s="124"/>
      <c r="MYG928" s="124"/>
      <c r="MYH928" s="124"/>
      <c r="MYI928" s="124"/>
      <c r="MYJ928" s="124"/>
      <c r="MYK928" s="124"/>
      <c r="MYL928" s="124"/>
      <c r="MYM928" s="124"/>
      <c r="MYN928" s="124"/>
      <c r="MYO928" s="124"/>
      <c r="MYP928" s="124"/>
      <c r="MYQ928" s="124"/>
      <c r="MYR928" s="124"/>
      <c r="MYS928" s="124"/>
      <c r="MYT928" s="124"/>
      <c r="MYU928" s="124"/>
      <c r="MYV928" s="124"/>
      <c r="MYW928" s="124"/>
      <c r="MYX928" s="124"/>
      <c r="MYY928" s="124"/>
      <c r="MYZ928" s="124"/>
      <c r="MZA928" s="124"/>
      <c r="MZB928" s="124"/>
      <c r="MZC928" s="124"/>
      <c r="MZD928" s="124"/>
      <c r="MZE928" s="124"/>
      <c r="MZF928" s="124"/>
      <c r="MZG928" s="124"/>
      <c r="MZH928" s="124"/>
      <c r="MZI928" s="124"/>
      <c r="MZJ928" s="124"/>
      <c r="MZK928" s="124"/>
      <c r="MZL928" s="124"/>
      <c r="MZM928" s="124"/>
      <c r="MZN928" s="124"/>
      <c r="MZO928" s="124"/>
      <c r="MZP928" s="124"/>
      <c r="MZQ928" s="124"/>
      <c r="MZR928" s="124"/>
      <c r="MZS928" s="124"/>
      <c r="MZT928" s="124"/>
      <c r="MZU928" s="124"/>
      <c r="MZV928" s="124"/>
      <c r="MZW928" s="124"/>
      <c r="MZX928" s="124"/>
      <c r="MZY928" s="124"/>
      <c r="MZZ928" s="124"/>
      <c r="NAA928" s="124"/>
      <c r="NAB928" s="124"/>
      <c r="NAC928" s="124"/>
      <c r="NAD928" s="124"/>
      <c r="NAE928" s="124"/>
      <c r="NAF928" s="124"/>
      <c r="NAG928" s="124"/>
      <c r="NAH928" s="124"/>
      <c r="NAI928" s="124"/>
      <c r="NAJ928" s="124"/>
      <c r="NAK928" s="124"/>
      <c r="NAL928" s="124"/>
      <c r="NAM928" s="124"/>
      <c r="NAN928" s="124"/>
      <c r="NAO928" s="124"/>
      <c r="NAP928" s="124"/>
      <c r="NAQ928" s="124"/>
      <c r="NAR928" s="124"/>
      <c r="NAS928" s="124"/>
      <c r="NAT928" s="124"/>
      <c r="NAU928" s="124"/>
      <c r="NAV928" s="124"/>
      <c r="NAW928" s="124"/>
      <c r="NAX928" s="124"/>
      <c r="NAY928" s="124"/>
      <c r="NAZ928" s="124"/>
      <c r="NBA928" s="124"/>
      <c r="NBB928" s="124"/>
      <c r="NBC928" s="124"/>
      <c r="NBD928" s="124"/>
      <c r="NBE928" s="124"/>
      <c r="NBF928" s="124"/>
      <c r="NBG928" s="124"/>
      <c r="NBH928" s="124"/>
      <c r="NBI928" s="124"/>
      <c r="NBJ928" s="124"/>
      <c r="NBK928" s="124"/>
      <c r="NBL928" s="124"/>
      <c r="NBM928" s="124"/>
      <c r="NBN928" s="124"/>
      <c r="NBO928" s="124"/>
      <c r="NBP928" s="124"/>
      <c r="NBQ928" s="124"/>
      <c r="NBR928" s="124"/>
      <c r="NBS928" s="124"/>
      <c r="NBT928" s="124"/>
      <c r="NBU928" s="124"/>
      <c r="NBV928" s="124"/>
      <c r="NBW928" s="124"/>
      <c r="NBX928" s="124"/>
      <c r="NBY928" s="124"/>
      <c r="NBZ928" s="124"/>
      <c r="NCA928" s="124"/>
      <c r="NCB928" s="124"/>
      <c r="NCC928" s="124"/>
      <c r="NCD928" s="124"/>
      <c r="NCE928" s="124"/>
      <c r="NCF928" s="124"/>
      <c r="NCG928" s="124"/>
      <c r="NCH928" s="124"/>
      <c r="NCI928" s="124"/>
      <c r="NCJ928" s="124"/>
      <c r="NCK928" s="124"/>
      <c r="NCL928" s="124"/>
      <c r="NCM928" s="124"/>
      <c r="NCN928" s="124"/>
      <c r="NCO928" s="124"/>
      <c r="NCP928" s="124"/>
      <c r="NCQ928" s="124"/>
      <c r="NCR928" s="124"/>
      <c r="NCS928" s="124"/>
      <c r="NCT928" s="124"/>
      <c r="NCU928" s="124"/>
      <c r="NCV928" s="124"/>
      <c r="NCW928" s="124"/>
      <c r="NCX928" s="124"/>
      <c r="NCY928" s="124"/>
      <c r="NCZ928" s="124"/>
      <c r="NDA928" s="124"/>
      <c r="NDB928" s="124"/>
      <c r="NDC928" s="124"/>
      <c r="NDD928" s="124"/>
      <c r="NDE928" s="124"/>
      <c r="NDF928" s="124"/>
      <c r="NDG928" s="124"/>
      <c r="NDH928" s="124"/>
      <c r="NDI928" s="124"/>
      <c r="NDJ928" s="124"/>
      <c r="NDK928" s="124"/>
      <c r="NDL928" s="124"/>
      <c r="NDM928" s="124"/>
      <c r="NDN928" s="124"/>
      <c r="NDO928" s="124"/>
      <c r="NDP928" s="124"/>
      <c r="NDQ928" s="124"/>
      <c r="NDR928" s="124"/>
      <c r="NDS928" s="124"/>
      <c r="NDT928" s="124"/>
      <c r="NDU928" s="124"/>
      <c r="NDV928" s="124"/>
      <c r="NDW928" s="124"/>
      <c r="NDX928" s="124"/>
      <c r="NDY928" s="124"/>
      <c r="NDZ928" s="124"/>
      <c r="NEA928" s="124"/>
      <c r="NEB928" s="124"/>
      <c r="NEC928" s="124"/>
      <c r="NED928" s="124"/>
      <c r="NEE928" s="124"/>
      <c r="NEF928" s="124"/>
      <c r="NEG928" s="124"/>
      <c r="NEH928" s="124"/>
      <c r="NEI928" s="124"/>
      <c r="NEJ928" s="124"/>
      <c r="NEK928" s="124"/>
      <c r="NEL928" s="124"/>
      <c r="NEM928" s="124"/>
      <c r="NEN928" s="124"/>
      <c r="NEO928" s="124"/>
      <c r="NEP928" s="124"/>
      <c r="NEQ928" s="124"/>
      <c r="NER928" s="124"/>
      <c r="NES928" s="124"/>
      <c r="NET928" s="124"/>
      <c r="NEU928" s="124"/>
      <c r="NEV928" s="124"/>
      <c r="NEW928" s="124"/>
      <c r="NEX928" s="124"/>
      <c r="NEY928" s="124"/>
      <c r="NEZ928" s="124"/>
      <c r="NFA928" s="124"/>
      <c r="NFB928" s="124"/>
      <c r="NFC928" s="124"/>
      <c r="NFD928" s="124"/>
      <c r="NFE928" s="124"/>
      <c r="NFF928" s="124"/>
      <c r="NFG928" s="124"/>
      <c r="NFH928" s="124"/>
      <c r="NFI928" s="124"/>
      <c r="NFJ928" s="124"/>
      <c r="NFK928" s="124"/>
      <c r="NFL928" s="124"/>
      <c r="NFM928" s="124"/>
      <c r="NFN928" s="124"/>
      <c r="NFO928" s="124"/>
      <c r="NFP928" s="124"/>
      <c r="NFQ928" s="124"/>
      <c r="NFR928" s="124"/>
      <c r="NFS928" s="124"/>
      <c r="NFT928" s="124"/>
      <c r="NFU928" s="124"/>
      <c r="NFV928" s="124"/>
      <c r="NFW928" s="124"/>
      <c r="NFX928" s="124"/>
      <c r="NFY928" s="124"/>
      <c r="NFZ928" s="124"/>
      <c r="NGA928" s="124"/>
      <c r="NGB928" s="124"/>
      <c r="NGC928" s="124"/>
      <c r="NGD928" s="124"/>
      <c r="NGE928" s="124"/>
      <c r="NGF928" s="124"/>
      <c r="NGG928" s="124"/>
      <c r="NGH928" s="124"/>
      <c r="NGI928" s="124"/>
      <c r="NGJ928" s="124"/>
      <c r="NGK928" s="124"/>
      <c r="NGL928" s="124"/>
      <c r="NGM928" s="124"/>
      <c r="NGN928" s="124"/>
      <c r="NGO928" s="124"/>
      <c r="NGP928" s="124"/>
      <c r="NGQ928" s="124"/>
      <c r="NGR928" s="124"/>
      <c r="NGS928" s="124"/>
      <c r="NGT928" s="124"/>
      <c r="NGU928" s="124"/>
      <c r="NGV928" s="124"/>
      <c r="NGW928" s="124"/>
      <c r="NGX928" s="124"/>
      <c r="NGY928" s="124"/>
      <c r="NGZ928" s="124"/>
      <c r="NHA928" s="124"/>
      <c r="NHB928" s="124"/>
      <c r="NHC928" s="124"/>
      <c r="NHD928" s="124"/>
      <c r="NHE928" s="124"/>
      <c r="NHF928" s="124"/>
      <c r="NHG928" s="124"/>
      <c r="NHH928" s="124"/>
      <c r="NHI928" s="124"/>
      <c r="NHJ928" s="124"/>
      <c r="NHK928" s="124"/>
      <c r="NHL928" s="124"/>
      <c r="NHM928" s="124"/>
      <c r="NHN928" s="124"/>
      <c r="NHO928" s="124"/>
      <c r="NHP928" s="124"/>
      <c r="NHQ928" s="124"/>
      <c r="NHR928" s="124"/>
      <c r="NHS928" s="124"/>
      <c r="NHT928" s="124"/>
      <c r="NHU928" s="124"/>
      <c r="NHV928" s="124"/>
      <c r="NHW928" s="124"/>
      <c r="NHX928" s="124"/>
      <c r="NHY928" s="124"/>
      <c r="NHZ928" s="124"/>
      <c r="NIA928" s="124"/>
      <c r="NIB928" s="124"/>
      <c r="NIC928" s="124"/>
      <c r="NID928" s="124"/>
      <c r="NIE928" s="124"/>
      <c r="NIF928" s="124"/>
      <c r="NIG928" s="124"/>
      <c r="NIH928" s="124"/>
      <c r="NII928" s="124"/>
      <c r="NIJ928" s="124"/>
      <c r="NIK928" s="124"/>
      <c r="NIL928" s="124"/>
      <c r="NIM928" s="124"/>
      <c r="NIN928" s="124"/>
      <c r="NIO928" s="124"/>
      <c r="NIP928" s="124"/>
      <c r="NIQ928" s="124"/>
      <c r="NIR928" s="124"/>
      <c r="NIS928" s="124"/>
      <c r="NIT928" s="124"/>
      <c r="NIU928" s="124"/>
      <c r="NIV928" s="124"/>
      <c r="NIW928" s="124"/>
      <c r="NIX928" s="124"/>
      <c r="NIY928" s="124"/>
      <c r="NIZ928" s="124"/>
      <c r="NJA928" s="124"/>
      <c r="NJB928" s="124"/>
      <c r="NJC928" s="124"/>
      <c r="NJD928" s="124"/>
      <c r="NJE928" s="124"/>
      <c r="NJF928" s="124"/>
      <c r="NJG928" s="124"/>
      <c r="NJH928" s="124"/>
      <c r="NJI928" s="124"/>
      <c r="NJJ928" s="124"/>
      <c r="NJK928" s="124"/>
      <c r="NJL928" s="124"/>
      <c r="NJM928" s="124"/>
      <c r="NJN928" s="124"/>
      <c r="NJO928" s="124"/>
      <c r="NJP928" s="124"/>
      <c r="NJQ928" s="124"/>
      <c r="NJR928" s="124"/>
      <c r="NJS928" s="124"/>
      <c r="NJT928" s="124"/>
      <c r="NJU928" s="124"/>
      <c r="NJV928" s="124"/>
      <c r="NJW928" s="124"/>
      <c r="NJX928" s="124"/>
      <c r="NJY928" s="124"/>
      <c r="NJZ928" s="124"/>
      <c r="NKA928" s="124"/>
      <c r="NKB928" s="124"/>
      <c r="NKC928" s="124"/>
      <c r="NKD928" s="124"/>
      <c r="NKE928" s="124"/>
      <c r="NKF928" s="124"/>
      <c r="NKG928" s="124"/>
      <c r="NKH928" s="124"/>
      <c r="NKI928" s="124"/>
      <c r="NKJ928" s="124"/>
      <c r="NKK928" s="124"/>
      <c r="NKL928" s="124"/>
      <c r="NKM928" s="124"/>
      <c r="NKN928" s="124"/>
      <c r="NKO928" s="124"/>
      <c r="NKP928" s="124"/>
      <c r="NKQ928" s="124"/>
      <c r="NKR928" s="124"/>
      <c r="NKS928" s="124"/>
      <c r="NKT928" s="124"/>
      <c r="NKU928" s="124"/>
      <c r="NKV928" s="124"/>
      <c r="NKW928" s="124"/>
      <c r="NKX928" s="124"/>
      <c r="NKY928" s="124"/>
      <c r="NKZ928" s="124"/>
      <c r="NLA928" s="124"/>
      <c r="NLB928" s="124"/>
      <c r="NLC928" s="124"/>
      <c r="NLD928" s="124"/>
      <c r="NLE928" s="124"/>
      <c r="NLF928" s="124"/>
      <c r="NLG928" s="124"/>
      <c r="NLH928" s="124"/>
      <c r="NLI928" s="124"/>
      <c r="NLJ928" s="124"/>
      <c r="NLK928" s="124"/>
      <c r="NLL928" s="124"/>
      <c r="NLM928" s="124"/>
      <c r="NLN928" s="124"/>
      <c r="NLO928" s="124"/>
      <c r="NLP928" s="124"/>
      <c r="NLQ928" s="124"/>
      <c r="NLR928" s="124"/>
      <c r="NLS928" s="124"/>
      <c r="NLT928" s="124"/>
      <c r="NLU928" s="124"/>
      <c r="NLV928" s="124"/>
      <c r="NLW928" s="124"/>
      <c r="NLX928" s="124"/>
      <c r="NLY928" s="124"/>
      <c r="NLZ928" s="124"/>
      <c r="NMA928" s="124"/>
      <c r="NMB928" s="124"/>
      <c r="NMC928" s="124"/>
      <c r="NMD928" s="124"/>
      <c r="NME928" s="124"/>
      <c r="NMF928" s="124"/>
      <c r="NMG928" s="124"/>
      <c r="NMH928" s="124"/>
      <c r="NMI928" s="124"/>
      <c r="NMJ928" s="124"/>
      <c r="NMK928" s="124"/>
      <c r="NML928" s="124"/>
      <c r="NMM928" s="124"/>
      <c r="NMN928" s="124"/>
      <c r="NMO928" s="124"/>
      <c r="NMP928" s="124"/>
      <c r="NMQ928" s="124"/>
      <c r="NMR928" s="124"/>
      <c r="NMS928" s="124"/>
      <c r="NMT928" s="124"/>
      <c r="NMU928" s="124"/>
      <c r="NMV928" s="124"/>
      <c r="NMW928" s="124"/>
      <c r="NMX928" s="124"/>
      <c r="NMY928" s="124"/>
      <c r="NMZ928" s="124"/>
      <c r="NNA928" s="124"/>
      <c r="NNB928" s="124"/>
      <c r="NNC928" s="124"/>
      <c r="NND928" s="124"/>
      <c r="NNE928" s="124"/>
      <c r="NNF928" s="124"/>
      <c r="NNG928" s="124"/>
      <c r="NNH928" s="124"/>
      <c r="NNI928" s="124"/>
      <c r="NNJ928" s="124"/>
      <c r="NNK928" s="124"/>
      <c r="NNL928" s="124"/>
      <c r="NNM928" s="124"/>
      <c r="NNN928" s="124"/>
      <c r="NNO928" s="124"/>
      <c r="NNP928" s="124"/>
      <c r="NNQ928" s="124"/>
      <c r="NNR928" s="124"/>
      <c r="NNS928" s="124"/>
      <c r="NNT928" s="124"/>
      <c r="NNU928" s="124"/>
      <c r="NNV928" s="124"/>
      <c r="NNW928" s="124"/>
      <c r="NNX928" s="124"/>
      <c r="NNY928" s="124"/>
      <c r="NNZ928" s="124"/>
      <c r="NOA928" s="124"/>
      <c r="NOB928" s="124"/>
      <c r="NOC928" s="124"/>
      <c r="NOD928" s="124"/>
      <c r="NOE928" s="124"/>
      <c r="NOF928" s="124"/>
      <c r="NOG928" s="124"/>
      <c r="NOH928" s="124"/>
      <c r="NOI928" s="124"/>
      <c r="NOJ928" s="124"/>
      <c r="NOK928" s="124"/>
      <c r="NOL928" s="124"/>
      <c r="NOM928" s="124"/>
      <c r="NON928" s="124"/>
      <c r="NOO928" s="124"/>
      <c r="NOP928" s="124"/>
      <c r="NOQ928" s="124"/>
      <c r="NOR928" s="124"/>
      <c r="NOS928" s="124"/>
      <c r="NOT928" s="124"/>
      <c r="NOU928" s="124"/>
      <c r="NOV928" s="124"/>
      <c r="NOW928" s="124"/>
      <c r="NOX928" s="124"/>
      <c r="NOY928" s="124"/>
      <c r="NOZ928" s="124"/>
      <c r="NPA928" s="124"/>
      <c r="NPB928" s="124"/>
      <c r="NPC928" s="124"/>
      <c r="NPD928" s="124"/>
      <c r="NPE928" s="124"/>
      <c r="NPF928" s="124"/>
      <c r="NPG928" s="124"/>
      <c r="NPH928" s="124"/>
      <c r="NPI928" s="124"/>
      <c r="NPJ928" s="124"/>
      <c r="NPK928" s="124"/>
      <c r="NPL928" s="124"/>
      <c r="NPM928" s="124"/>
      <c r="NPN928" s="124"/>
      <c r="NPO928" s="124"/>
      <c r="NPP928" s="124"/>
      <c r="NPQ928" s="124"/>
      <c r="NPR928" s="124"/>
      <c r="NPS928" s="124"/>
      <c r="NPT928" s="124"/>
      <c r="NPU928" s="124"/>
      <c r="NPV928" s="124"/>
      <c r="NPW928" s="124"/>
      <c r="NPX928" s="124"/>
      <c r="NPY928" s="124"/>
      <c r="NPZ928" s="124"/>
      <c r="NQA928" s="124"/>
      <c r="NQB928" s="124"/>
      <c r="NQC928" s="124"/>
      <c r="NQD928" s="124"/>
      <c r="NQE928" s="124"/>
      <c r="NQF928" s="124"/>
      <c r="NQG928" s="124"/>
      <c r="NQH928" s="124"/>
      <c r="NQI928" s="124"/>
      <c r="NQJ928" s="124"/>
      <c r="NQK928" s="124"/>
      <c r="NQL928" s="124"/>
      <c r="NQM928" s="124"/>
      <c r="NQN928" s="124"/>
      <c r="NQO928" s="124"/>
      <c r="NQP928" s="124"/>
      <c r="NQQ928" s="124"/>
      <c r="NQR928" s="124"/>
      <c r="NQS928" s="124"/>
      <c r="NQT928" s="124"/>
      <c r="NQU928" s="124"/>
      <c r="NQV928" s="124"/>
      <c r="NQW928" s="124"/>
      <c r="NQX928" s="124"/>
      <c r="NQY928" s="124"/>
      <c r="NQZ928" s="124"/>
      <c r="NRA928" s="124"/>
      <c r="NRB928" s="124"/>
      <c r="NRC928" s="124"/>
      <c r="NRD928" s="124"/>
      <c r="NRE928" s="124"/>
      <c r="NRF928" s="124"/>
      <c r="NRG928" s="124"/>
      <c r="NRH928" s="124"/>
      <c r="NRI928" s="124"/>
      <c r="NRJ928" s="124"/>
      <c r="NRK928" s="124"/>
      <c r="NRL928" s="124"/>
      <c r="NRM928" s="124"/>
      <c r="NRN928" s="124"/>
      <c r="NRO928" s="124"/>
      <c r="NRP928" s="124"/>
      <c r="NRQ928" s="124"/>
      <c r="NRR928" s="124"/>
      <c r="NRS928" s="124"/>
      <c r="NRT928" s="124"/>
      <c r="NRU928" s="124"/>
      <c r="NRV928" s="124"/>
      <c r="NRW928" s="124"/>
      <c r="NRX928" s="124"/>
      <c r="NRY928" s="124"/>
      <c r="NRZ928" s="124"/>
      <c r="NSA928" s="124"/>
      <c r="NSB928" s="124"/>
      <c r="NSC928" s="124"/>
      <c r="NSD928" s="124"/>
      <c r="NSE928" s="124"/>
      <c r="NSF928" s="124"/>
      <c r="NSG928" s="124"/>
      <c r="NSH928" s="124"/>
      <c r="NSI928" s="124"/>
      <c r="NSJ928" s="124"/>
      <c r="NSK928" s="124"/>
      <c r="NSL928" s="124"/>
      <c r="NSM928" s="124"/>
      <c r="NSN928" s="124"/>
      <c r="NSO928" s="124"/>
      <c r="NSP928" s="124"/>
      <c r="NSQ928" s="124"/>
      <c r="NSR928" s="124"/>
      <c r="NSS928" s="124"/>
      <c r="NST928" s="124"/>
      <c r="NSU928" s="124"/>
      <c r="NSV928" s="124"/>
      <c r="NSW928" s="124"/>
      <c r="NSX928" s="124"/>
      <c r="NSY928" s="124"/>
      <c r="NSZ928" s="124"/>
      <c r="NTA928" s="124"/>
      <c r="NTB928" s="124"/>
      <c r="NTC928" s="124"/>
      <c r="NTD928" s="124"/>
      <c r="NTE928" s="124"/>
      <c r="NTF928" s="124"/>
      <c r="NTG928" s="124"/>
      <c r="NTH928" s="124"/>
      <c r="NTI928" s="124"/>
      <c r="NTJ928" s="124"/>
      <c r="NTK928" s="124"/>
      <c r="NTL928" s="124"/>
      <c r="NTM928" s="124"/>
      <c r="NTN928" s="124"/>
      <c r="NTO928" s="124"/>
      <c r="NTP928" s="124"/>
      <c r="NTQ928" s="124"/>
      <c r="NTR928" s="124"/>
      <c r="NTS928" s="124"/>
      <c r="NTT928" s="124"/>
      <c r="NTU928" s="124"/>
      <c r="NTV928" s="124"/>
      <c r="NTW928" s="124"/>
      <c r="NTX928" s="124"/>
      <c r="NTY928" s="124"/>
      <c r="NTZ928" s="124"/>
      <c r="NUA928" s="124"/>
      <c r="NUB928" s="124"/>
      <c r="NUC928" s="124"/>
      <c r="NUD928" s="124"/>
      <c r="NUE928" s="124"/>
      <c r="NUF928" s="124"/>
      <c r="NUG928" s="124"/>
      <c r="NUH928" s="124"/>
      <c r="NUI928" s="124"/>
      <c r="NUJ928" s="124"/>
      <c r="NUK928" s="124"/>
      <c r="NUL928" s="124"/>
      <c r="NUM928" s="124"/>
      <c r="NUN928" s="124"/>
      <c r="NUO928" s="124"/>
      <c r="NUP928" s="124"/>
      <c r="NUQ928" s="124"/>
      <c r="NUR928" s="124"/>
      <c r="NUS928" s="124"/>
      <c r="NUT928" s="124"/>
      <c r="NUU928" s="124"/>
      <c r="NUV928" s="124"/>
      <c r="NUW928" s="124"/>
      <c r="NUX928" s="124"/>
      <c r="NUY928" s="124"/>
      <c r="NUZ928" s="124"/>
      <c r="NVA928" s="124"/>
      <c r="NVB928" s="124"/>
      <c r="NVC928" s="124"/>
      <c r="NVD928" s="124"/>
      <c r="NVE928" s="124"/>
      <c r="NVF928" s="124"/>
      <c r="NVG928" s="124"/>
      <c r="NVH928" s="124"/>
      <c r="NVI928" s="124"/>
      <c r="NVJ928" s="124"/>
      <c r="NVK928" s="124"/>
      <c r="NVL928" s="124"/>
      <c r="NVM928" s="124"/>
      <c r="NVN928" s="124"/>
      <c r="NVO928" s="124"/>
      <c r="NVP928" s="124"/>
      <c r="NVQ928" s="124"/>
      <c r="NVR928" s="124"/>
      <c r="NVS928" s="124"/>
      <c r="NVT928" s="124"/>
      <c r="NVU928" s="124"/>
      <c r="NVV928" s="124"/>
      <c r="NVW928" s="124"/>
      <c r="NVX928" s="124"/>
      <c r="NVY928" s="124"/>
      <c r="NVZ928" s="124"/>
      <c r="NWA928" s="124"/>
      <c r="NWB928" s="124"/>
      <c r="NWC928" s="124"/>
      <c r="NWD928" s="124"/>
      <c r="NWE928" s="124"/>
      <c r="NWF928" s="124"/>
      <c r="NWG928" s="124"/>
      <c r="NWH928" s="124"/>
      <c r="NWI928" s="124"/>
      <c r="NWJ928" s="124"/>
      <c r="NWK928" s="124"/>
      <c r="NWL928" s="124"/>
      <c r="NWM928" s="124"/>
      <c r="NWN928" s="124"/>
      <c r="NWO928" s="124"/>
      <c r="NWP928" s="124"/>
      <c r="NWQ928" s="124"/>
      <c r="NWR928" s="124"/>
      <c r="NWS928" s="124"/>
      <c r="NWT928" s="124"/>
      <c r="NWU928" s="124"/>
      <c r="NWV928" s="124"/>
      <c r="NWW928" s="124"/>
      <c r="NWX928" s="124"/>
      <c r="NWY928" s="124"/>
      <c r="NWZ928" s="124"/>
      <c r="NXA928" s="124"/>
      <c r="NXB928" s="124"/>
      <c r="NXC928" s="124"/>
      <c r="NXD928" s="124"/>
      <c r="NXE928" s="124"/>
      <c r="NXF928" s="124"/>
      <c r="NXG928" s="124"/>
      <c r="NXH928" s="124"/>
      <c r="NXI928" s="124"/>
      <c r="NXJ928" s="124"/>
      <c r="NXK928" s="124"/>
      <c r="NXL928" s="124"/>
      <c r="NXM928" s="124"/>
      <c r="NXN928" s="124"/>
      <c r="NXO928" s="124"/>
      <c r="NXP928" s="124"/>
      <c r="NXQ928" s="124"/>
      <c r="NXR928" s="124"/>
      <c r="NXS928" s="124"/>
      <c r="NXT928" s="124"/>
      <c r="NXU928" s="124"/>
      <c r="NXV928" s="124"/>
      <c r="NXW928" s="124"/>
      <c r="NXX928" s="124"/>
      <c r="NXY928" s="124"/>
      <c r="NXZ928" s="124"/>
      <c r="NYA928" s="124"/>
      <c r="NYB928" s="124"/>
      <c r="NYC928" s="124"/>
      <c r="NYD928" s="124"/>
      <c r="NYE928" s="124"/>
      <c r="NYF928" s="124"/>
      <c r="NYG928" s="124"/>
      <c r="NYH928" s="124"/>
      <c r="NYI928" s="124"/>
      <c r="NYJ928" s="124"/>
      <c r="NYK928" s="124"/>
      <c r="NYL928" s="124"/>
      <c r="NYM928" s="124"/>
      <c r="NYN928" s="124"/>
      <c r="NYO928" s="124"/>
      <c r="NYP928" s="124"/>
      <c r="NYQ928" s="124"/>
      <c r="NYR928" s="124"/>
      <c r="NYS928" s="124"/>
      <c r="NYT928" s="124"/>
      <c r="NYU928" s="124"/>
      <c r="NYV928" s="124"/>
      <c r="NYW928" s="124"/>
      <c r="NYX928" s="124"/>
      <c r="NYY928" s="124"/>
      <c r="NYZ928" s="124"/>
      <c r="NZA928" s="124"/>
      <c r="NZB928" s="124"/>
      <c r="NZC928" s="124"/>
      <c r="NZD928" s="124"/>
      <c r="NZE928" s="124"/>
      <c r="NZF928" s="124"/>
      <c r="NZG928" s="124"/>
      <c r="NZH928" s="124"/>
      <c r="NZI928" s="124"/>
      <c r="NZJ928" s="124"/>
      <c r="NZK928" s="124"/>
      <c r="NZL928" s="124"/>
      <c r="NZM928" s="124"/>
      <c r="NZN928" s="124"/>
      <c r="NZO928" s="124"/>
      <c r="NZP928" s="124"/>
      <c r="NZQ928" s="124"/>
      <c r="NZR928" s="124"/>
      <c r="NZS928" s="124"/>
      <c r="NZT928" s="124"/>
      <c r="NZU928" s="124"/>
      <c r="NZV928" s="124"/>
      <c r="NZW928" s="124"/>
      <c r="NZX928" s="124"/>
      <c r="NZY928" s="124"/>
      <c r="NZZ928" s="124"/>
      <c r="OAA928" s="124"/>
      <c r="OAB928" s="124"/>
      <c r="OAC928" s="124"/>
      <c r="OAD928" s="124"/>
      <c r="OAE928" s="124"/>
      <c r="OAF928" s="124"/>
      <c r="OAG928" s="124"/>
      <c r="OAH928" s="124"/>
      <c r="OAI928" s="124"/>
      <c r="OAJ928" s="124"/>
      <c r="OAK928" s="124"/>
      <c r="OAL928" s="124"/>
      <c r="OAM928" s="124"/>
      <c r="OAN928" s="124"/>
      <c r="OAO928" s="124"/>
      <c r="OAP928" s="124"/>
      <c r="OAQ928" s="124"/>
      <c r="OAR928" s="124"/>
      <c r="OAS928" s="124"/>
      <c r="OAT928" s="124"/>
      <c r="OAU928" s="124"/>
      <c r="OAV928" s="124"/>
      <c r="OAW928" s="124"/>
      <c r="OAX928" s="124"/>
      <c r="OAY928" s="124"/>
      <c r="OAZ928" s="124"/>
      <c r="OBA928" s="124"/>
      <c r="OBB928" s="124"/>
      <c r="OBC928" s="124"/>
      <c r="OBD928" s="124"/>
      <c r="OBE928" s="124"/>
      <c r="OBF928" s="124"/>
      <c r="OBG928" s="124"/>
      <c r="OBH928" s="124"/>
      <c r="OBI928" s="124"/>
      <c r="OBJ928" s="124"/>
      <c r="OBK928" s="124"/>
      <c r="OBL928" s="124"/>
      <c r="OBM928" s="124"/>
      <c r="OBN928" s="124"/>
      <c r="OBO928" s="124"/>
      <c r="OBP928" s="124"/>
      <c r="OBQ928" s="124"/>
      <c r="OBR928" s="124"/>
      <c r="OBS928" s="124"/>
      <c r="OBT928" s="124"/>
      <c r="OBU928" s="124"/>
      <c r="OBV928" s="124"/>
      <c r="OBW928" s="124"/>
      <c r="OBX928" s="124"/>
      <c r="OBY928" s="124"/>
      <c r="OBZ928" s="124"/>
      <c r="OCA928" s="124"/>
      <c r="OCB928" s="124"/>
      <c r="OCC928" s="124"/>
      <c r="OCD928" s="124"/>
      <c r="OCE928" s="124"/>
      <c r="OCF928" s="124"/>
      <c r="OCG928" s="124"/>
      <c r="OCH928" s="124"/>
      <c r="OCI928" s="124"/>
      <c r="OCJ928" s="124"/>
      <c r="OCK928" s="124"/>
      <c r="OCL928" s="124"/>
      <c r="OCM928" s="124"/>
      <c r="OCN928" s="124"/>
      <c r="OCO928" s="124"/>
      <c r="OCP928" s="124"/>
      <c r="OCQ928" s="124"/>
      <c r="OCR928" s="124"/>
      <c r="OCS928" s="124"/>
      <c r="OCT928" s="124"/>
      <c r="OCU928" s="124"/>
      <c r="OCV928" s="124"/>
      <c r="OCW928" s="124"/>
      <c r="OCX928" s="124"/>
      <c r="OCY928" s="124"/>
      <c r="OCZ928" s="124"/>
      <c r="ODA928" s="124"/>
      <c r="ODB928" s="124"/>
      <c r="ODC928" s="124"/>
      <c r="ODD928" s="124"/>
      <c r="ODE928" s="124"/>
      <c r="ODF928" s="124"/>
      <c r="ODG928" s="124"/>
      <c r="ODH928" s="124"/>
      <c r="ODI928" s="124"/>
      <c r="ODJ928" s="124"/>
      <c r="ODK928" s="124"/>
      <c r="ODL928" s="124"/>
      <c r="ODM928" s="124"/>
      <c r="ODN928" s="124"/>
      <c r="ODO928" s="124"/>
      <c r="ODP928" s="124"/>
      <c r="ODQ928" s="124"/>
      <c r="ODR928" s="124"/>
      <c r="ODS928" s="124"/>
      <c r="ODT928" s="124"/>
      <c r="ODU928" s="124"/>
      <c r="ODV928" s="124"/>
      <c r="ODW928" s="124"/>
      <c r="ODX928" s="124"/>
      <c r="ODY928" s="124"/>
      <c r="ODZ928" s="124"/>
      <c r="OEA928" s="124"/>
      <c r="OEB928" s="124"/>
      <c r="OEC928" s="124"/>
      <c r="OED928" s="124"/>
      <c r="OEE928" s="124"/>
      <c r="OEF928" s="124"/>
      <c r="OEG928" s="124"/>
      <c r="OEH928" s="124"/>
      <c r="OEI928" s="124"/>
      <c r="OEJ928" s="124"/>
      <c r="OEK928" s="124"/>
      <c r="OEL928" s="124"/>
      <c r="OEM928" s="124"/>
      <c r="OEN928" s="124"/>
      <c r="OEO928" s="124"/>
      <c r="OEP928" s="124"/>
      <c r="OEQ928" s="124"/>
      <c r="OER928" s="124"/>
      <c r="OES928" s="124"/>
      <c r="OET928" s="124"/>
      <c r="OEU928" s="124"/>
      <c r="OEV928" s="124"/>
      <c r="OEW928" s="124"/>
      <c r="OEX928" s="124"/>
      <c r="OEY928" s="124"/>
      <c r="OEZ928" s="124"/>
      <c r="OFA928" s="124"/>
      <c r="OFB928" s="124"/>
      <c r="OFC928" s="124"/>
      <c r="OFD928" s="124"/>
      <c r="OFE928" s="124"/>
      <c r="OFF928" s="124"/>
      <c r="OFG928" s="124"/>
      <c r="OFH928" s="124"/>
      <c r="OFI928" s="124"/>
      <c r="OFJ928" s="124"/>
      <c r="OFK928" s="124"/>
      <c r="OFL928" s="124"/>
      <c r="OFM928" s="124"/>
      <c r="OFN928" s="124"/>
      <c r="OFO928" s="124"/>
      <c r="OFP928" s="124"/>
      <c r="OFQ928" s="124"/>
      <c r="OFR928" s="124"/>
      <c r="OFS928" s="124"/>
      <c r="OFT928" s="124"/>
      <c r="OFU928" s="124"/>
      <c r="OFV928" s="124"/>
      <c r="OFW928" s="124"/>
      <c r="OFX928" s="124"/>
      <c r="OFY928" s="124"/>
      <c r="OFZ928" s="124"/>
      <c r="OGA928" s="124"/>
      <c r="OGB928" s="124"/>
      <c r="OGC928" s="124"/>
      <c r="OGD928" s="124"/>
      <c r="OGE928" s="124"/>
      <c r="OGF928" s="124"/>
      <c r="OGG928" s="124"/>
      <c r="OGH928" s="124"/>
      <c r="OGI928" s="124"/>
      <c r="OGJ928" s="124"/>
      <c r="OGK928" s="124"/>
      <c r="OGL928" s="124"/>
      <c r="OGM928" s="124"/>
      <c r="OGN928" s="124"/>
      <c r="OGO928" s="124"/>
      <c r="OGP928" s="124"/>
      <c r="OGQ928" s="124"/>
      <c r="OGR928" s="124"/>
      <c r="OGS928" s="124"/>
      <c r="OGT928" s="124"/>
      <c r="OGU928" s="124"/>
      <c r="OGV928" s="124"/>
      <c r="OGW928" s="124"/>
      <c r="OGX928" s="124"/>
      <c r="OGY928" s="124"/>
      <c r="OGZ928" s="124"/>
      <c r="OHA928" s="124"/>
      <c r="OHB928" s="124"/>
      <c r="OHC928" s="124"/>
      <c r="OHD928" s="124"/>
      <c r="OHE928" s="124"/>
      <c r="OHF928" s="124"/>
      <c r="OHG928" s="124"/>
      <c r="OHH928" s="124"/>
      <c r="OHI928" s="124"/>
      <c r="OHJ928" s="124"/>
      <c r="OHK928" s="124"/>
      <c r="OHL928" s="124"/>
      <c r="OHM928" s="124"/>
      <c r="OHN928" s="124"/>
      <c r="OHO928" s="124"/>
      <c r="OHP928" s="124"/>
      <c r="OHQ928" s="124"/>
      <c r="OHR928" s="124"/>
      <c r="OHS928" s="124"/>
      <c r="OHT928" s="124"/>
      <c r="OHU928" s="124"/>
      <c r="OHV928" s="124"/>
      <c r="OHW928" s="124"/>
      <c r="OHX928" s="124"/>
      <c r="OHY928" s="124"/>
      <c r="OHZ928" s="124"/>
      <c r="OIA928" s="124"/>
      <c r="OIB928" s="124"/>
      <c r="OIC928" s="124"/>
      <c r="OID928" s="124"/>
      <c r="OIE928" s="124"/>
      <c r="OIF928" s="124"/>
      <c r="OIG928" s="124"/>
      <c r="OIH928" s="124"/>
      <c r="OII928" s="124"/>
      <c r="OIJ928" s="124"/>
      <c r="OIK928" s="124"/>
      <c r="OIL928" s="124"/>
      <c r="OIM928" s="124"/>
      <c r="OIN928" s="124"/>
      <c r="OIO928" s="124"/>
      <c r="OIP928" s="124"/>
      <c r="OIQ928" s="124"/>
      <c r="OIR928" s="124"/>
      <c r="OIS928" s="124"/>
      <c r="OIT928" s="124"/>
      <c r="OIU928" s="124"/>
      <c r="OIV928" s="124"/>
      <c r="OIW928" s="124"/>
      <c r="OIX928" s="124"/>
      <c r="OIY928" s="124"/>
      <c r="OIZ928" s="124"/>
      <c r="OJA928" s="124"/>
      <c r="OJB928" s="124"/>
      <c r="OJC928" s="124"/>
      <c r="OJD928" s="124"/>
      <c r="OJE928" s="124"/>
      <c r="OJF928" s="124"/>
      <c r="OJG928" s="124"/>
      <c r="OJH928" s="124"/>
      <c r="OJI928" s="124"/>
      <c r="OJJ928" s="124"/>
      <c r="OJK928" s="124"/>
      <c r="OJL928" s="124"/>
      <c r="OJM928" s="124"/>
      <c r="OJN928" s="124"/>
      <c r="OJO928" s="124"/>
      <c r="OJP928" s="124"/>
      <c r="OJQ928" s="124"/>
      <c r="OJR928" s="124"/>
      <c r="OJS928" s="124"/>
      <c r="OJT928" s="124"/>
      <c r="OJU928" s="124"/>
      <c r="OJV928" s="124"/>
      <c r="OJW928" s="124"/>
      <c r="OJX928" s="124"/>
      <c r="OJY928" s="124"/>
      <c r="OJZ928" s="124"/>
      <c r="OKA928" s="124"/>
      <c r="OKB928" s="124"/>
      <c r="OKC928" s="124"/>
      <c r="OKD928" s="124"/>
      <c r="OKE928" s="124"/>
      <c r="OKF928" s="124"/>
      <c r="OKG928" s="124"/>
      <c r="OKH928" s="124"/>
      <c r="OKI928" s="124"/>
      <c r="OKJ928" s="124"/>
      <c r="OKK928" s="124"/>
      <c r="OKL928" s="124"/>
      <c r="OKM928" s="124"/>
      <c r="OKN928" s="124"/>
      <c r="OKO928" s="124"/>
      <c r="OKP928" s="124"/>
      <c r="OKQ928" s="124"/>
      <c r="OKR928" s="124"/>
      <c r="OKS928" s="124"/>
      <c r="OKT928" s="124"/>
      <c r="OKU928" s="124"/>
      <c r="OKV928" s="124"/>
      <c r="OKW928" s="124"/>
      <c r="OKX928" s="124"/>
      <c r="OKY928" s="124"/>
      <c r="OKZ928" s="124"/>
      <c r="OLA928" s="124"/>
      <c r="OLB928" s="124"/>
      <c r="OLC928" s="124"/>
      <c r="OLD928" s="124"/>
      <c r="OLE928" s="124"/>
      <c r="OLF928" s="124"/>
      <c r="OLG928" s="124"/>
      <c r="OLH928" s="124"/>
      <c r="OLI928" s="124"/>
      <c r="OLJ928" s="124"/>
      <c r="OLK928" s="124"/>
      <c r="OLL928" s="124"/>
      <c r="OLM928" s="124"/>
      <c r="OLN928" s="124"/>
      <c r="OLO928" s="124"/>
      <c r="OLP928" s="124"/>
      <c r="OLQ928" s="124"/>
      <c r="OLR928" s="124"/>
      <c r="OLS928" s="124"/>
      <c r="OLT928" s="124"/>
      <c r="OLU928" s="124"/>
      <c r="OLV928" s="124"/>
      <c r="OLW928" s="124"/>
      <c r="OLX928" s="124"/>
      <c r="OLY928" s="124"/>
      <c r="OLZ928" s="124"/>
      <c r="OMA928" s="124"/>
      <c r="OMB928" s="124"/>
      <c r="OMC928" s="124"/>
      <c r="OMD928" s="124"/>
      <c r="OME928" s="124"/>
      <c r="OMF928" s="124"/>
      <c r="OMG928" s="124"/>
      <c r="OMH928" s="124"/>
      <c r="OMI928" s="124"/>
      <c r="OMJ928" s="124"/>
      <c r="OMK928" s="124"/>
      <c r="OML928" s="124"/>
      <c r="OMM928" s="124"/>
      <c r="OMN928" s="124"/>
      <c r="OMO928" s="124"/>
      <c r="OMP928" s="124"/>
      <c r="OMQ928" s="124"/>
      <c r="OMR928" s="124"/>
      <c r="OMS928" s="124"/>
      <c r="OMT928" s="124"/>
      <c r="OMU928" s="124"/>
      <c r="OMV928" s="124"/>
      <c r="OMW928" s="124"/>
      <c r="OMX928" s="124"/>
      <c r="OMY928" s="124"/>
      <c r="OMZ928" s="124"/>
      <c r="ONA928" s="124"/>
      <c r="ONB928" s="124"/>
      <c r="ONC928" s="124"/>
      <c r="OND928" s="124"/>
      <c r="ONE928" s="124"/>
      <c r="ONF928" s="124"/>
      <c r="ONG928" s="124"/>
      <c r="ONH928" s="124"/>
      <c r="ONI928" s="124"/>
      <c r="ONJ928" s="124"/>
      <c r="ONK928" s="124"/>
      <c r="ONL928" s="124"/>
      <c r="ONM928" s="124"/>
      <c r="ONN928" s="124"/>
      <c r="ONO928" s="124"/>
      <c r="ONP928" s="124"/>
      <c r="ONQ928" s="124"/>
      <c r="ONR928" s="124"/>
      <c r="ONS928" s="124"/>
      <c r="ONT928" s="124"/>
      <c r="ONU928" s="124"/>
      <c r="ONV928" s="124"/>
      <c r="ONW928" s="124"/>
      <c r="ONX928" s="124"/>
      <c r="ONY928" s="124"/>
      <c r="ONZ928" s="124"/>
      <c r="OOA928" s="124"/>
      <c r="OOB928" s="124"/>
      <c r="OOC928" s="124"/>
      <c r="OOD928" s="124"/>
      <c r="OOE928" s="124"/>
      <c r="OOF928" s="124"/>
      <c r="OOG928" s="124"/>
      <c r="OOH928" s="124"/>
      <c r="OOI928" s="124"/>
      <c r="OOJ928" s="124"/>
      <c r="OOK928" s="124"/>
      <c r="OOL928" s="124"/>
      <c r="OOM928" s="124"/>
      <c r="OON928" s="124"/>
      <c r="OOO928" s="124"/>
      <c r="OOP928" s="124"/>
      <c r="OOQ928" s="124"/>
      <c r="OOR928" s="124"/>
      <c r="OOS928" s="124"/>
      <c r="OOT928" s="124"/>
      <c r="OOU928" s="124"/>
      <c r="OOV928" s="124"/>
      <c r="OOW928" s="124"/>
      <c r="OOX928" s="124"/>
      <c r="OOY928" s="124"/>
      <c r="OOZ928" s="124"/>
      <c r="OPA928" s="124"/>
      <c r="OPB928" s="124"/>
      <c r="OPC928" s="124"/>
      <c r="OPD928" s="124"/>
      <c r="OPE928" s="124"/>
      <c r="OPF928" s="124"/>
      <c r="OPG928" s="124"/>
      <c r="OPH928" s="124"/>
      <c r="OPI928" s="124"/>
      <c r="OPJ928" s="124"/>
      <c r="OPK928" s="124"/>
      <c r="OPL928" s="124"/>
      <c r="OPM928" s="124"/>
      <c r="OPN928" s="124"/>
      <c r="OPO928" s="124"/>
      <c r="OPP928" s="124"/>
      <c r="OPQ928" s="124"/>
      <c r="OPR928" s="124"/>
      <c r="OPS928" s="124"/>
      <c r="OPT928" s="124"/>
      <c r="OPU928" s="124"/>
      <c r="OPV928" s="124"/>
      <c r="OPW928" s="124"/>
      <c r="OPX928" s="124"/>
      <c r="OPY928" s="124"/>
      <c r="OPZ928" s="124"/>
      <c r="OQA928" s="124"/>
      <c r="OQB928" s="124"/>
      <c r="OQC928" s="124"/>
      <c r="OQD928" s="124"/>
      <c r="OQE928" s="124"/>
      <c r="OQF928" s="124"/>
      <c r="OQG928" s="124"/>
      <c r="OQH928" s="124"/>
      <c r="OQI928" s="124"/>
      <c r="OQJ928" s="124"/>
      <c r="OQK928" s="124"/>
      <c r="OQL928" s="124"/>
      <c r="OQM928" s="124"/>
      <c r="OQN928" s="124"/>
      <c r="OQO928" s="124"/>
      <c r="OQP928" s="124"/>
      <c r="OQQ928" s="124"/>
      <c r="OQR928" s="124"/>
      <c r="OQS928" s="124"/>
      <c r="OQT928" s="124"/>
      <c r="OQU928" s="124"/>
      <c r="OQV928" s="124"/>
      <c r="OQW928" s="124"/>
      <c r="OQX928" s="124"/>
      <c r="OQY928" s="124"/>
      <c r="OQZ928" s="124"/>
      <c r="ORA928" s="124"/>
      <c r="ORB928" s="124"/>
      <c r="ORC928" s="124"/>
      <c r="ORD928" s="124"/>
      <c r="ORE928" s="124"/>
      <c r="ORF928" s="124"/>
      <c r="ORG928" s="124"/>
      <c r="ORH928" s="124"/>
      <c r="ORI928" s="124"/>
      <c r="ORJ928" s="124"/>
      <c r="ORK928" s="124"/>
      <c r="ORL928" s="124"/>
      <c r="ORM928" s="124"/>
      <c r="ORN928" s="124"/>
      <c r="ORO928" s="124"/>
      <c r="ORP928" s="124"/>
      <c r="ORQ928" s="124"/>
      <c r="ORR928" s="124"/>
      <c r="ORS928" s="124"/>
      <c r="ORT928" s="124"/>
      <c r="ORU928" s="124"/>
      <c r="ORV928" s="124"/>
      <c r="ORW928" s="124"/>
      <c r="ORX928" s="124"/>
      <c r="ORY928" s="124"/>
      <c r="ORZ928" s="124"/>
      <c r="OSA928" s="124"/>
      <c r="OSB928" s="124"/>
      <c r="OSC928" s="124"/>
      <c r="OSD928" s="124"/>
      <c r="OSE928" s="124"/>
      <c r="OSF928" s="124"/>
      <c r="OSG928" s="124"/>
      <c r="OSH928" s="124"/>
      <c r="OSI928" s="124"/>
      <c r="OSJ928" s="124"/>
      <c r="OSK928" s="124"/>
      <c r="OSL928" s="124"/>
      <c r="OSM928" s="124"/>
      <c r="OSN928" s="124"/>
      <c r="OSO928" s="124"/>
      <c r="OSP928" s="124"/>
      <c r="OSQ928" s="124"/>
      <c r="OSR928" s="124"/>
      <c r="OSS928" s="124"/>
      <c r="OST928" s="124"/>
      <c r="OSU928" s="124"/>
      <c r="OSV928" s="124"/>
      <c r="OSW928" s="124"/>
      <c r="OSX928" s="124"/>
      <c r="OSY928" s="124"/>
      <c r="OSZ928" s="124"/>
      <c r="OTA928" s="124"/>
      <c r="OTB928" s="124"/>
      <c r="OTC928" s="124"/>
      <c r="OTD928" s="124"/>
      <c r="OTE928" s="124"/>
      <c r="OTF928" s="124"/>
      <c r="OTG928" s="124"/>
      <c r="OTH928" s="124"/>
      <c r="OTI928" s="124"/>
      <c r="OTJ928" s="124"/>
      <c r="OTK928" s="124"/>
      <c r="OTL928" s="124"/>
      <c r="OTM928" s="124"/>
      <c r="OTN928" s="124"/>
      <c r="OTO928" s="124"/>
      <c r="OTP928" s="124"/>
      <c r="OTQ928" s="124"/>
      <c r="OTR928" s="124"/>
      <c r="OTS928" s="124"/>
      <c r="OTT928" s="124"/>
      <c r="OTU928" s="124"/>
      <c r="OTV928" s="124"/>
      <c r="OTW928" s="124"/>
      <c r="OTX928" s="124"/>
      <c r="OTY928" s="124"/>
      <c r="OTZ928" s="124"/>
      <c r="OUA928" s="124"/>
      <c r="OUB928" s="124"/>
      <c r="OUC928" s="124"/>
      <c r="OUD928" s="124"/>
      <c r="OUE928" s="124"/>
      <c r="OUF928" s="124"/>
      <c r="OUG928" s="124"/>
      <c r="OUH928" s="124"/>
      <c r="OUI928" s="124"/>
      <c r="OUJ928" s="124"/>
      <c r="OUK928" s="124"/>
      <c r="OUL928" s="124"/>
      <c r="OUM928" s="124"/>
      <c r="OUN928" s="124"/>
      <c r="OUO928" s="124"/>
      <c r="OUP928" s="124"/>
      <c r="OUQ928" s="124"/>
      <c r="OUR928" s="124"/>
      <c r="OUS928" s="124"/>
      <c r="OUT928" s="124"/>
      <c r="OUU928" s="124"/>
      <c r="OUV928" s="124"/>
      <c r="OUW928" s="124"/>
      <c r="OUX928" s="124"/>
      <c r="OUY928" s="124"/>
      <c r="OUZ928" s="124"/>
      <c r="OVA928" s="124"/>
      <c r="OVB928" s="124"/>
      <c r="OVC928" s="124"/>
      <c r="OVD928" s="124"/>
      <c r="OVE928" s="124"/>
      <c r="OVF928" s="124"/>
      <c r="OVG928" s="124"/>
      <c r="OVH928" s="124"/>
      <c r="OVI928" s="124"/>
      <c r="OVJ928" s="124"/>
      <c r="OVK928" s="124"/>
      <c r="OVL928" s="124"/>
      <c r="OVM928" s="124"/>
      <c r="OVN928" s="124"/>
      <c r="OVO928" s="124"/>
      <c r="OVP928" s="124"/>
      <c r="OVQ928" s="124"/>
      <c r="OVR928" s="124"/>
      <c r="OVS928" s="124"/>
      <c r="OVT928" s="124"/>
      <c r="OVU928" s="124"/>
      <c r="OVV928" s="124"/>
      <c r="OVW928" s="124"/>
      <c r="OVX928" s="124"/>
      <c r="OVY928" s="124"/>
      <c r="OVZ928" s="124"/>
      <c r="OWA928" s="124"/>
      <c r="OWB928" s="124"/>
      <c r="OWC928" s="124"/>
      <c r="OWD928" s="124"/>
      <c r="OWE928" s="124"/>
      <c r="OWF928" s="124"/>
      <c r="OWG928" s="124"/>
      <c r="OWH928" s="124"/>
      <c r="OWI928" s="124"/>
      <c r="OWJ928" s="124"/>
      <c r="OWK928" s="124"/>
      <c r="OWL928" s="124"/>
      <c r="OWM928" s="124"/>
      <c r="OWN928" s="124"/>
      <c r="OWO928" s="124"/>
      <c r="OWP928" s="124"/>
      <c r="OWQ928" s="124"/>
      <c r="OWR928" s="124"/>
      <c r="OWS928" s="124"/>
      <c r="OWT928" s="124"/>
      <c r="OWU928" s="124"/>
      <c r="OWV928" s="124"/>
      <c r="OWW928" s="124"/>
      <c r="OWX928" s="124"/>
      <c r="OWY928" s="124"/>
      <c r="OWZ928" s="124"/>
      <c r="OXA928" s="124"/>
      <c r="OXB928" s="124"/>
      <c r="OXC928" s="124"/>
      <c r="OXD928" s="124"/>
      <c r="OXE928" s="124"/>
      <c r="OXF928" s="124"/>
      <c r="OXG928" s="124"/>
      <c r="OXH928" s="124"/>
      <c r="OXI928" s="124"/>
      <c r="OXJ928" s="124"/>
      <c r="OXK928" s="124"/>
      <c r="OXL928" s="124"/>
      <c r="OXM928" s="124"/>
      <c r="OXN928" s="124"/>
      <c r="OXO928" s="124"/>
      <c r="OXP928" s="124"/>
      <c r="OXQ928" s="124"/>
      <c r="OXR928" s="124"/>
      <c r="OXS928" s="124"/>
      <c r="OXT928" s="124"/>
      <c r="OXU928" s="124"/>
      <c r="OXV928" s="124"/>
      <c r="OXW928" s="124"/>
      <c r="OXX928" s="124"/>
      <c r="OXY928" s="124"/>
      <c r="OXZ928" s="124"/>
      <c r="OYA928" s="124"/>
      <c r="OYB928" s="124"/>
      <c r="OYC928" s="124"/>
      <c r="OYD928" s="124"/>
      <c r="OYE928" s="124"/>
      <c r="OYF928" s="124"/>
      <c r="OYG928" s="124"/>
      <c r="OYH928" s="124"/>
      <c r="OYI928" s="124"/>
      <c r="OYJ928" s="124"/>
      <c r="OYK928" s="124"/>
      <c r="OYL928" s="124"/>
      <c r="OYM928" s="124"/>
      <c r="OYN928" s="124"/>
      <c r="OYO928" s="124"/>
      <c r="OYP928" s="124"/>
      <c r="OYQ928" s="124"/>
      <c r="OYR928" s="124"/>
      <c r="OYS928" s="124"/>
      <c r="OYT928" s="124"/>
      <c r="OYU928" s="124"/>
      <c r="OYV928" s="124"/>
      <c r="OYW928" s="124"/>
      <c r="OYX928" s="124"/>
      <c r="OYY928" s="124"/>
      <c r="OYZ928" s="124"/>
      <c r="OZA928" s="124"/>
      <c r="OZB928" s="124"/>
      <c r="OZC928" s="124"/>
      <c r="OZD928" s="124"/>
      <c r="OZE928" s="124"/>
      <c r="OZF928" s="124"/>
      <c r="OZG928" s="124"/>
      <c r="OZH928" s="124"/>
      <c r="OZI928" s="124"/>
      <c r="OZJ928" s="124"/>
      <c r="OZK928" s="124"/>
      <c r="OZL928" s="124"/>
      <c r="OZM928" s="124"/>
      <c r="OZN928" s="124"/>
      <c r="OZO928" s="124"/>
      <c r="OZP928" s="124"/>
      <c r="OZQ928" s="124"/>
      <c r="OZR928" s="124"/>
      <c r="OZS928" s="124"/>
      <c r="OZT928" s="124"/>
      <c r="OZU928" s="124"/>
      <c r="OZV928" s="124"/>
      <c r="OZW928" s="124"/>
      <c r="OZX928" s="124"/>
      <c r="OZY928" s="124"/>
      <c r="OZZ928" s="124"/>
      <c r="PAA928" s="124"/>
      <c r="PAB928" s="124"/>
      <c r="PAC928" s="124"/>
      <c r="PAD928" s="124"/>
      <c r="PAE928" s="124"/>
      <c r="PAF928" s="124"/>
      <c r="PAG928" s="124"/>
      <c r="PAH928" s="124"/>
      <c r="PAI928" s="124"/>
      <c r="PAJ928" s="124"/>
      <c r="PAK928" s="124"/>
      <c r="PAL928" s="124"/>
      <c r="PAM928" s="124"/>
      <c r="PAN928" s="124"/>
      <c r="PAO928" s="124"/>
      <c r="PAP928" s="124"/>
      <c r="PAQ928" s="124"/>
      <c r="PAR928" s="124"/>
      <c r="PAS928" s="124"/>
      <c r="PAT928" s="124"/>
      <c r="PAU928" s="124"/>
      <c r="PAV928" s="124"/>
      <c r="PAW928" s="124"/>
      <c r="PAX928" s="124"/>
      <c r="PAY928" s="124"/>
      <c r="PAZ928" s="124"/>
      <c r="PBA928" s="124"/>
      <c r="PBB928" s="124"/>
      <c r="PBC928" s="124"/>
      <c r="PBD928" s="124"/>
      <c r="PBE928" s="124"/>
      <c r="PBF928" s="124"/>
      <c r="PBG928" s="124"/>
      <c r="PBH928" s="124"/>
      <c r="PBI928" s="124"/>
      <c r="PBJ928" s="124"/>
      <c r="PBK928" s="124"/>
      <c r="PBL928" s="124"/>
      <c r="PBM928" s="124"/>
      <c r="PBN928" s="124"/>
      <c r="PBO928" s="124"/>
      <c r="PBP928" s="124"/>
      <c r="PBQ928" s="124"/>
      <c r="PBR928" s="124"/>
      <c r="PBS928" s="124"/>
      <c r="PBT928" s="124"/>
      <c r="PBU928" s="124"/>
      <c r="PBV928" s="124"/>
      <c r="PBW928" s="124"/>
      <c r="PBX928" s="124"/>
      <c r="PBY928" s="124"/>
      <c r="PBZ928" s="124"/>
      <c r="PCA928" s="124"/>
      <c r="PCB928" s="124"/>
      <c r="PCC928" s="124"/>
      <c r="PCD928" s="124"/>
      <c r="PCE928" s="124"/>
      <c r="PCF928" s="124"/>
      <c r="PCG928" s="124"/>
      <c r="PCH928" s="124"/>
      <c r="PCI928" s="124"/>
      <c r="PCJ928" s="124"/>
      <c r="PCK928" s="124"/>
      <c r="PCL928" s="124"/>
      <c r="PCM928" s="124"/>
      <c r="PCN928" s="124"/>
      <c r="PCO928" s="124"/>
      <c r="PCP928" s="124"/>
      <c r="PCQ928" s="124"/>
      <c r="PCR928" s="124"/>
      <c r="PCS928" s="124"/>
      <c r="PCT928" s="124"/>
      <c r="PCU928" s="124"/>
      <c r="PCV928" s="124"/>
      <c r="PCW928" s="124"/>
      <c r="PCX928" s="124"/>
      <c r="PCY928" s="124"/>
      <c r="PCZ928" s="124"/>
      <c r="PDA928" s="124"/>
      <c r="PDB928" s="124"/>
      <c r="PDC928" s="124"/>
      <c r="PDD928" s="124"/>
      <c r="PDE928" s="124"/>
      <c r="PDF928" s="124"/>
      <c r="PDG928" s="124"/>
      <c r="PDH928" s="124"/>
      <c r="PDI928" s="124"/>
      <c r="PDJ928" s="124"/>
      <c r="PDK928" s="124"/>
      <c r="PDL928" s="124"/>
      <c r="PDM928" s="124"/>
      <c r="PDN928" s="124"/>
      <c r="PDO928" s="124"/>
      <c r="PDP928" s="124"/>
      <c r="PDQ928" s="124"/>
      <c r="PDR928" s="124"/>
      <c r="PDS928" s="124"/>
      <c r="PDT928" s="124"/>
      <c r="PDU928" s="124"/>
      <c r="PDV928" s="124"/>
      <c r="PDW928" s="124"/>
      <c r="PDX928" s="124"/>
      <c r="PDY928" s="124"/>
      <c r="PDZ928" s="124"/>
      <c r="PEA928" s="124"/>
      <c r="PEB928" s="124"/>
      <c r="PEC928" s="124"/>
      <c r="PED928" s="124"/>
      <c r="PEE928" s="124"/>
      <c r="PEF928" s="124"/>
      <c r="PEG928" s="124"/>
      <c r="PEH928" s="124"/>
      <c r="PEI928" s="124"/>
      <c r="PEJ928" s="124"/>
      <c r="PEK928" s="124"/>
      <c r="PEL928" s="124"/>
      <c r="PEM928" s="124"/>
      <c r="PEN928" s="124"/>
      <c r="PEO928" s="124"/>
      <c r="PEP928" s="124"/>
      <c r="PEQ928" s="124"/>
      <c r="PER928" s="124"/>
      <c r="PES928" s="124"/>
      <c r="PET928" s="124"/>
      <c r="PEU928" s="124"/>
      <c r="PEV928" s="124"/>
      <c r="PEW928" s="124"/>
      <c r="PEX928" s="124"/>
      <c r="PEY928" s="124"/>
      <c r="PEZ928" s="124"/>
      <c r="PFA928" s="124"/>
      <c r="PFB928" s="124"/>
      <c r="PFC928" s="124"/>
      <c r="PFD928" s="124"/>
      <c r="PFE928" s="124"/>
      <c r="PFF928" s="124"/>
      <c r="PFG928" s="124"/>
      <c r="PFH928" s="124"/>
      <c r="PFI928" s="124"/>
      <c r="PFJ928" s="124"/>
      <c r="PFK928" s="124"/>
      <c r="PFL928" s="124"/>
      <c r="PFM928" s="124"/>
      <c r="PFN928" s="124"/>
      <c r="PFO928" s="124"/>
      <c r="PFP928" s="124"/>
      <c r="PFQ928" s="124"/>
      <c r="PFR928" s="124"/>
      <c r="PFS928" s="124"/>
      <c r="PFT928" s="124"/>
      <c r="PFU928" s="124"/>
      <c r="PFV928" s="124"/>
      <c r="PFW928" s="124"/>
      <c r="PFX928" s="124"/>
      <c r="PFY928" s="124"/>
      <c r="PFZ928" s="124"/>
      <c r="PGA928" s="124"/>
      <c r="PGB928" s="124"/>
      <c r="PGC928" s="124"/>
      <c r="PGD928" s="124"/>
      <c r="PGE928" s="124"/>
      <c r="PGF928" s="124"/>
      <c r="PGG928" s="124"/>
      <c r="PGH928" s="124"/>
      <c r="PGI928" s="124"/>
      <c r="PGJ928" s="124"/>
      <c r="PGK928" s="124"/>
      <c r="PGL928" s="124"/>
      <c r="PGM928" s="124"/>
      <c r="PGN928" s="124"/>
      <c r="PGO928" s="124"/>
      <c r="PGP928" s="124"/>
      <c r="PGQ928" s="124"/>
      <c r="PGR928" s="124"/>
      <c r="PGS928" s="124"/>
      <c r="PGT928" s="124"/>
      <c r="PGU928" s="124"/>
      <c r="PGV928" s="124"/>
      <c r="PGW928" s="124"/>
      <c r="PGX928" s="124"/>
      <c r="PGY928" s="124"/>
      <c r="PGZ928" s="124"/>
      <c r="PHA928" s="124"/>
      <c r="PHB928" s="124"/>
      <c r="PHC928" s="124"/>
      <c r="PHD928" s="124"/>
      <c r="PHE928" s="124"/>
      <c r="PHF928" s="124"/>
      <c r="PHG928" s="124"/>
      <c r="PHH928" s="124"/>
      <c r="PHI928" s="124"/>
      <c r="PHJ928" s="124"/>
      <c r="PHK928" s="124"/>
      <c r="PHL928" s="124"/>
      <c r="PHM928" s="124"/>
      <c r="PHN928" s="124"/>
      <c r="PHO928" s="124"/>
      <c r="PHP928" s="124"/>
      <c r="PHQ928" s="124"/>
      <c r="PHR928" s="124"/>
      <c r="PHS928" s="124"/>
      <c r="PHT928" s="124"/>
      <c r="PHU928" s="124"/>
      <c r="PHV928" s="124"/>
      <c r="PHW928" s="124"/>
      <c r="PHX928" s="124"/>
      <c r="PHY928" s="124"/>
      <c r="PHZ928" s="124"/>
      <c r="PIA928" s="124"/>
      <c r="PIB928" s="124"/>
      <c r="PIC928" s="124"/>
      <c r="PID928" s="124"/>
      <c r="PIE928" s="124"/>
      <c r="PIF928" s="124"/>
      <c r="PIG928" s="124"/>
      <c r="PIH928" s="124"/>
      <c r="PII928" s="124"/>
      <c r="PIJ928" s="124"/>
      <c r="PIK928" s="124"/>
      <c r="PIL928" s="124"/>
      <c r="PIM928" s="124"/>
      <c r="PIN928" s="124"/>
      <c r="PIO928" s="124"/>
      <c r="PIP928" s="124"/>
      <c r="PIQ928" s="124"/>
      <c r="PIR928" s="124"/>
      <c r="PIS928" s="124"/>
      <c r="PIT928" s="124"/>
      <c r="PIU928" s="124"/>
      <c r="PIV928" s="124"/>
      <c r="PIW928" s="124"/>
      <c r="PIX928" s="124"/>
      <c r="PIY928" s="124"/>
      <c r="PIZ928" s="124"/>
      <c r="PJA928" s="124"/>
      <c r="PJB928" s="124"/>
      <c r="PJC928" s="124"/>
      <c r="PJD928" s="124"/>
      <c r="PJE928" s="124"/>
      <c r="PJF928" s="124"/>
      <c r="PJG928" s="124"/>
      <c r="PJH928" s="124"/>
      <c r="PJI928" s="124"/>
      <c r="PJJ928" s="124"/>
      <c r="PJK928" s="124"/>
      <c r="PJL928" s="124"/>
      <c r="PJM928" s="124"/>
      <c r="PJN928" s="124"/>
      <c r="PJO928" s="124"/>
      <c r="PJP928" s="124"/>
      <c r="PJQ928" s="124"/>
      <c r="PJR928" s="124"/>
      <c r="PJS928" s="124"/>
      <c r="PJT928" s="124"/>
      <c r="PJU928" s="124"/>
      <c r="PJV928" s="124"/>
      <c r="PJW928" s="124"/>
      <c r="PJX928" s="124"/>
      <c r="PJY928" s="124"/>
      <c r="PJZ928" s="124"/>
      <c r="PKA928" s="124"/>
      <c r="PKB928" s="124"/>
      <c r="PKC928" s="124"/>
      <c r="PKD928" s="124"/>
      <c r="PKE928" s="124"/>
      <c r="PKF928" s="124"/>
      <c r="PKG928" s="124"/>
      <c r="PKH928" s="124"/>
      <c r="PKI928" s="124"/>
      <c r="PKJ928" s="124"/>
      <c r="PKK928" s="124"/>
      <c r="PKL928" s="124"/>
      <c r="PKM928" s="124"/>
      <c r="PKN928" s="124"/>
      <c r="PKO928" s="124"/>
      <c r="PKP928" s="124"/>
      <c r="PKQ928" s="124"/>
      <c r="PKR928" s="124"/>
      <c r="PKS928" s="124"/>
      <c r="PKT928" s="124"/>
      <c r="PKU928" s="124"/>
      <c r="PKV928" s="124"/>
      <c r="PKW928" s="124"/>
      <c r="PKX928" s="124"/>
      <c r="PKY928" s="124"/>
      <c r="PKZ928" s="124"/>
      <c r="PLA928" s="124"/>
      <c r="PLB928" s="124"/>
      <c r="PLC928" s="124"/>
      <c r="PLD928" s="124"/>
      <c r="PLE928" s="124"/>
      <c r="PLF928" s="124"/>
      <c r="PLG928" s="124"/>
      <c r="PLH928" s="124"/>
      <c r="PLI928" s="124"/>
      <c r="PLJ928" s="124"/>
      <c r="PLK928" s="124"/>
      <c r="PLL928" s="124"/>
      <c r="PLM928" s="124"/>
      <c r="PLN928" s="124"/>
      <c r="PLO928" s="124"/>
      <c r="PLP928" s="124"/>
      <c r="PLQ928" s="124"/>
      <c r="PLR928" s="124"/>
      <c r="PLS928" s="124"/>
      <c r="PLT928" s="124"/>
      <c r="PLU928" s="124"/>
      <c r="PLV928" s="124"/>
      <c r="PLW928" s="124"/>
      <c r="PLX928" s="124"/>
      <c r="PLY928" s="124"/>
      <c r="PLZ928" s="124"/>
      <c r="PMA928" s="124"/>
      <c r="PMB928" s="124"/>
      <c r="PMC928" s="124"/>
      <c r="PMD928" s="124"/>
      <c r="PME928" s="124"/>
      <c r="PMF928" s="124"/>
      <c r="PMG928" s="124"/>
      <c r="PMH928" s="124"/>
      <c r="PMI928" s="124"/>
      <c r="PMJ928" s="124"/>
      <c r="PMK928" s="124"/>
      <c r="PML928" s="124"/>
      <c r="PMM928" s="124"/>
      <c r="PMN928" s="124"/>
      <c r="PMO928" s="124"/>
      <c r="PMP928" s="124"/>
      <c r="PMQ928" s="124"/>
      <c r="PMR928" s="124"/>
      <c r="PMS928" s="124"/>
      <c r="PMT928" s="124"/>
      <c r="PMU928" s="124"/>
      <c r="PMV928" s="124"/>
      <c r="PMW928" s="124"/>
      <c r="PMX928" s="124"/>
      <c r="PMY928" s="124"/>
      <c r="PMZ928" s="124"/>
      <c r="PNA928" s="124"/>
      <c r="PNB928" s="124"/>
      <c r="PNC928" s="124"/>
      <c r="PND928" s="124"/>
      <c r="PNE928" s="124"/>
      <c r="PNF928" s="124"/>
      <c r="PNG928" s="124"/>
      <c r="PNH928" s="124"/>
      <c r="PNI928" s="124"/>
      <c r="PNJ928" s="124"/>
      <c r="PNK928" s="124"/>
      <c r="PNL928" s="124"/>
      <c r="PNM928" s="124"/>
      <c r="PNN928" s="124"/>
      <c r="PNO928" s="124"/>
      <c r="PNP928" s="124"/>
      <c r="PNQ928" s="124"/>
      <c r="PNR928" s="124"/>
      <c r="PNS928" s="124"/>
      <c r="PNT928" s="124"/>
      <c r="PNU928" s="124"/>
      <c r="PNV928" s="124"/>
      <c r="PNW928" s="124"/>
      <c r="PNX928" s="124"/>
      <c r="PNY928" s="124"/>
      <c r="PNZ928" s="124"/>
      <c r="POA928" s="124"/>
      <c r="POB928" s="124"/>
      <c r="POC928" s="124"/>
      <c r="POD928" s="124"/>
      <c r="POE928" s="124"/>
      <c r="POF928" s="124"/>
      <c r="POG928" s="124"/>
      <c r="POH928" s="124"/>
      <c r="POI928" s="124"/>
      <c r="POJ928" s="124"/>
      <c r="POK928" s="124"/>
      <c r="POL928" s="124"/>
      <c r="POM928" s="124"/>
      <c r="PON928" s="124"/>
      <c r="POO928" s="124"/>
      <c r="POP928" s="124"/>
      <c r="POQ928" s="124"/>
      <c r="POR928" s="124"/>
      <c r="POS928" s="124"/>
      <c r="POT928" s="124"/>
      <c r="POU928" s="124"/>
      <c r="POV928" s="124"/>
      <c r="POW928" s="124"/>
      <c r="POX928" s="124"/>
      <c r="POY928" s="124"/>
      <c r="POZ928" s="124"/>
      <c r="PPA928" s="124"/>
      <c r="PPB928" s="124"/>
      <c r="PPC928" s="124"/>
      <c r="PPD928" s="124"/>
      <c r="PPE928" s="124"/>
      <c r="PPF928" s="124"/>
      <c r="PPG928" s="124"/>
      <c r="PPH928" s="124"/>
      <c r="PPI928" s="124"/>
      <c r="PPJ928" s="124"/>
      <c r="PPK928" s="124"/>
      <c r="PPL928" s="124"/>
      <c r="PPM928" s="124"/>
      <c r="PPN928" s="124"/>
      <c r="PPO928" s="124"/>
      <c r="PPP928" s="124"/>
      <c r="PPQ928" s="124"/>
      <c r="PPR928" s="124"/>
      <c r="PPS928" s="124"/>
      <c r="PPT928" s="124"/>
      <c r="PPU928" s="124"/>
      <c r="PPV928" s="124"/>
      <c r="PPW928" s="124"/>
      <c r="PPX928" s="124"/>
      <c r="PPY928" s="124"/>
      <c r="PPZ928" s="124"/>
      <c r="PQA928" s="124"/>
      <c r="PQB928" s="124"/>
      <c r="PQC928" s="124"/>
      <c r="PQD928" s="124"/>
      <c r="PQE928" s="124"/>
      <c r="PQF928" s="124"/>
      <c r="PQG928" s="124"/>
      <c r="PQH928" s="124"/>
      <c r="PQI928" s="124"/>
      <c r="PQJ928" s="124"/>
      <c r="PQK928" s="124"/>
      <c r="PQL928" s="124"/>
      <c r="PQM928" s="124"/>
      <c r="PQN928" s="124"/>
      <c r="PQO928" s="124"/>
      <c r="PQP928" s="124"/>
      <c r="PQQ928" s="124"/>
      <c r="PQR928" s="124"/>
      <c r="PQS928" s="124"/>
      <c r="PQT928" s="124"/>
      <c r="PQU928" s="124"/>
      <c r="PQV928" s="124"/>
      <c r="PQW928" s="124"/>
      <c r="PQX928" s="124"/>
      <c r="PQY928" s="124"/>
      <c r="PQZ928" s="124"/>
      <c r="PRA928" s="124"/>
      <c r="PRB928" s="124"/>
      <c r="PRC928" s="124"/>
      <c r="PRD928" s="124"/>
      <c r="PRE928" s="124"/>
      <c r="PRF928" s="124"/>
      <c r="PRG928" s="124"/>
      <c r="PRH928" s="124"/>
      <c r="PRI928" s="124"/>
      <c r="PRJ928" s="124"/>
      <c r="PRK928" s="124"/>
      <c r="PRL928" s="124"/>
      <c r="PRM928" s="124"/>
      <c r="PRN928" s="124"/>
      <c r="PRO928" s="124"/>
      <c r="PRP928" s="124"/>
      <c r="PRQ928" s="124"/>
      <c r="PRR928" s="124"/>
      <c r="PRS928" s="124"/>
      <c r="PRT928" s="124"/>
      <c r="PRU928" s="124"/>
      <c r="PRV928" s="124"/>
      <c r="PRW928" s="124"/>
      <c r="PRX928" s="124"/>
      <c r="PRY928" s="124"/>
      <c r="PRZ928" s="124"/>
      <c r="PSA928" s="124"/>
      <c r="PSB928" s="124"/>
      <c r="PSC928" s="124"/>
      <c r="PSD928" s="124"/>
      <c r="PSE928" s="124"/>
      <c r="PSF928" s="124"/>
      <c r="PSG928" s="124"/>
      <c r="PSH928" s="124"/>
      <c r="PSI928" s="124"/>
      <c r="PSJ928" s="124"/>
      <c r="PSK928" s="124"/>
      <c r="PSL928" s="124"/>
      <c r="PSM928" s="124"/>
      <c r="PSN928" s="124"/>
      <c r="PSO928" s="124"/>
      <c r="PSP928" s="124"/>
      <c r="PSQ928" s="124"/>
      <c r="PSR928" s="124"/>
      <c r="PSS928" s="124"/>
      <c r="PST928" s="124"/>
      <c r="PSU928" s="124"/>
      <c r="PSV928" s="124"/>
      <c r="PSW928" s="124"/>
      <c r="PSX928" s="124"/>
      <c r="PSY928" s="124"/>
      <c r="PSZ928" s="124"/>
      <c r="PTA928" s="124"/>
      <c r="PTB928" s="124"/>
      <c r="PTC928" s="124"/>
      <c r="PTD928" s="124"/>
      <c r="PTE928" s="124"/>
      <c r="PTF928" s="124"/>
      <c r="PTG928" s="124"/>
      <c r="PTH928" s="124"/>
      <c r="PTI928" s="124"/>
      <c r="PTJ928" s="124"/>
      <c r="PTK928" s="124"/>
      <c r="PTL928" s="124"/>
      <c r="PTM928" s="124"/>
      <c r="PTN928" s="124"/>
      <c r="PTO928" s="124"/>
      <c r="PTP928" s="124"/>
      <c r="PTQ928" s="124"/>
      <c r="PTR928" s="124"/>
      <c r="PTS928" s="124"/>
      <c r="PTT928" s="124"/>
      <c r="PTU928" s="124"/>
      <c r="PTV928" s="124"/>
      <c r="PTW928" s="124"/>
      <c r="PTX928" s="124"/>
      <c r="PTY928" s="124"/>
      <c r="PTZ928" s="124"/>
      <c r="PUA928" s="124"/>
      <c r="PUB928" s="124"/>
      <c r="PUC928" s="124"/>
      <c r="PUD928" s="124"/>
      <c r="PUE928" s="124"/>
      <c r="PUF928" s="124"/>
      <c r="PUG928" s="124"/>
      <c r="PUH928" s="124"/>
      <c r="PUI928" s="124"/>
      <c r="PUJ928" s="124"/>
      <c r="PUK928" s="124"/>
      <c r="PUL928" s="124"/>
      <c r="PUM928" s="124"/>
      <c r="PUN928" s="124"/>
      <c r="PUO928" s="124"/>
      <c r="PUP928" s="124"/>
      <c r="PUQ928" s="124"/>
      <c r="PUR928" s="124"/>
      <c r="PUS928" s="124"/>
      <c r="PUT928" s="124"/>
      <c r="PUU928" s="124"/>
      <c r="PUV928" s="124"/>
      <c r="PUW928" s="124"/>
      <c r="PUX928" s="124"/>
      <c r="PUY928" s="124"/>
      <c r="PUZ928" s="124"/>
      <c r="PVA928" s="124"/>
      <c r="PVB928" s="124"/>
      <c r="PVC928" s="124"/>
      <c r="PVD928" s="124"/>
      <c r="PVE928" s="124"/>
      <c r="PVF928" s="124"/>
      <c r="PVG928" s="124"/>
      <c r="PVH928" s="124"/>
      <c r="PVI928" s="124"/>
      <c r="PVJ928" s="124"/>
      <c r="PVK928" s="124"/>
      <c r="PVL928" s="124"/>
      <c r="PVM928" s="124"/>
      <c r="PVN928" s="124"/>
      <c r="PVO928" s="124"/>
      <c r="PVP928" s="124"/>
      <c r="PVQ928" s="124"/>
      <c r="PVR928" s="124"/>
      <c r="PVS928" s="124"/>
      <c r="PVT928" s="124"/>
      <c r="PVU928" s="124"/>
      <c r="PVV928" s="124"/>
      <c r="PVW928" s="124"/>
      <c r="PVX928" s="124"/>
      <c r="PVY928" s="124"/>
      <c r="PVZ928" s="124"/>
      <c r="PWA928" s="124"/>
      <c r="PWB928" s="124"/>
      <c r="PWC928" s="124"/>
      <c r="PWD928" s="124"/>
      <c r="PWE928" s="124"/>
      <c r="PWF928" s="124"/>
      <c r="PWG928" s="124"/>
      <c r="PWH928" s="124"/>
      <c r="PWI928" s="124"/>
      <c r="PWJ928" s="124"/>
      <c r="PWK928" s="124"/>
      <c r="PWL928" s="124"/>
      <c r="PWM928" s="124"/>
      <c r="PWN928" s="124"/>
      <c r="PWO928" s="124"/>
      <c r="PWP928" s="124"/>
      <c r="PWQ928" s="124"/>
      <c r="PWR928" s="124"/>
      <c r="PWS928" s="124"/>
      <c r="PWT928" s="124"/>
      <c r="PWU928" s="124"/>
      <c r="PWV928" s="124"/>
      <c r="PWW928" s="124"/>
      <c r="PWX928" s="124"/>
      <c r="PWY928" s="124"/>
      <c r="PWZ928" s="124"/>
      <c r="PXA928" s="124"/>
      <c r="PXB928" s="124"/>
      <c r="PXC928" s="124"/>
      <c r="PXD928" s="124"/>
      <c r="PXE928" s="124"/>
      <c r="PXF928" s="124"/>
      <c r="PXG928" s="124"/>
      <c r="PXH928" s="124"/>
      <c r="PXI928" s="124"/>
      <c r="PXJ928" s="124"/>
      <c r="PXK928" s="124"/>
      <c r="PXL928" s="124"/>
      <c r="PXM928" s="124"/>
      <c r="PXN928" s="124"/>
      <c r="PXO928" s="124"/>
      <c r="PXP928" s="124"/>
      <c r="PXQ928" s="124"/>
      <c r="PXR928" s="124"/>
      <c r="PXS928" s="124"/>
      <c r="PXT928" s="124"/>
      <c r="PXU928" s="124"/>
      <c r="PXV928" s="124"/>
      <c r="PXW928" s="124"/>
      <c r="PXX928" s="124"/>
      <c r="PXY928" s="124"/>
      <c r="PXZ928" s="124"/>
      <c r="PYA928" s="124"/>
      <c r="PYB928" s="124"/>
      <c r="PYC928" s="124"/>
      <c r="PYD928" s="124"/>
      <c r="PYE928" s="124"/>
      <c r="PYF928" s="124"/>
      <c r="PYG928" s="124"/>
      <c r="PYH928" s="124"/>
      <c r="PYI928" s="124"/>
      <c r="PYJ928" s="124"/>
      <c r="PYK928" s="124"/>
      <c r="PYL928" s="124"/>
      <c r="PYM928" s="124"/>
      <c r="PYN928" s="124"/>
      <c r="PYO928" s="124"/>
      <c r="PYP928" s="124"/>
      <c r="PYQ928" s="124"/>
      <c r="PYR928" s="124"/>
      <c r="PYS928" s="124"/>
      <c r="PYT928" s="124"/>
      <c r="PYU928" s="124"/>
      <c r="PYV928" s="124"/>
      <c r="PYW928" s="124"/>
      <c r="PYX928" s="124"/>
      <c r="PYY928" s="124"/>
      <c r="PYZ928" s="124"/>
      <c r="PZA928" s="124"/>
      <c r="PZB928" s="124"/>
      <c r="PZC928" s="124"/>
      <c r="PZD928" s="124"/>
      <c r="PZE928" s="124"/>
      <c r="PZF928" s="124"/>
      <c r="PZG928" s="124"/>
      <c r="PZH928" s="124"/>
      <c r="PZI928" s="124"/>
      <c r="PZJ928" s="124"/>
      <c r="PZK928" s="124"/>
      <c r="PZL928" s="124"/>
      <c r="PZM928" s="124"/>
      <c r="PZN928" s="124"/>
      <c r="PZO928" s="124"/>
      <c r="PZP928" s="124"/>
      <c r="PZQ928" s="124"/>
      <c r="PZR928" s="124"/>
      <c r="PZS928" s="124"/>
      <c r="PZT928" s="124"/>
      <c r="PZU928" s="124"/>
      <c r="PZV928" s="124"/>
      <c r="PZW928" s="124"/>
      <c r="PZX928" s="124"/>
      <c r="PZY928" s="124"/>
      <c r="PZZ928" s="124"/>
      <c r="QAA928" s="124"/>
      <c r="QAB928" s="124"/>
      <c r="QAC928" s="124"/>
      <c r="QAD928" s="124"/>
      <c r="QAE928" s="124"/>
      <c r="QAF928" s="124"/>
      <c r="QAG928" s="124"/>
      <c r="QAH928" s="124"/>
      <c r="QAI928" s="124"/>
      <c r="QAJ928" s="124"/>
      <c r="QAK928" s="124"/>
      <c r="QAL928" s="124"/>
      <c r="QAM928" s="124"/>
      <c r="QAN928" s="124"/>
      <c r="QAO928" s="124"/>
      <c r="QAP928" s="124"/>
      <c r="QAQ928" s="124"/>
      <c r="QAR928" s="124"/>
      <c r="QAS928" s="124"/>
      <c r="QAT928" s="124"/>
      <c r="QAU928" s="124"/>
      <c r="QAV928" s="124"/>
      <c r="QAW928" s="124"/>
      <c r="QAX928" s="124"/>
      <c r="QAY928" s="124"/>
      <c r="QAZ928" s="124"/>
      <c r="QBA928" s="124"/>
      <c r="QBB928" s="124"/>
      <c r="QBC928" s="124"/>
      <c r="QBD928" s="124"/>
      <c r="QBE928" s="124"/>
      <c r="QBF928" s="124"/>
      <c r="QBG928" s="124"/>
      <c r="QBH928" s="124"/>
      <c r="QBI928" s="124"/>
      <c r="QBJ928" s="124"/>
      <c r="QBK928" s="124"/>
      <c r="QBL928" s="124"/>
      <c r="QBM928" s="124"/>
      <c r="QBN928" s="124"/>
      <c r="QBO928" s="124"/>
      <c r="QBP928" s="124"/>
      <c r="QBQ928" s="124"/>
      <c r="QBR928" s="124"/>
      <c r="QBS928" s="124"/>
      <c r="QBT928" s="124"/>
      <c r="QBU928" s="124"/>
      <c r="QBV928" s="124"/>
      <c r="QBW928" s="124"/>
      <c r="QBX928" s="124"/>
      <c r="QBY928" s="124"/>
      <c r="QBZ928" s="124"/>
      <c r="QCA928" s="124"/>
      <c r="QCB928" s="124"/>
      <c r="QCC928" s="124"/>
      <c r="QCD928" s="124"/>
      <c r="QCE928" s="124"/>
      <c r="QCF928" s="124"/>
      <c r="QCG928" s="124"/>
      <c r="QCH928" s="124"/>
      <c r="QCI928" s="124"/>
      <c r="QCJ928" s="124"/>
      <c r="QCK928" s="124"/>
      <c r="QCL928" s="124"/>
      <c r="QCM928" s="124"/>
      <c r="QCN928" s="124"/>
      <c r="QCO928" s="124"/>
      <c r="QCP928" s="124"/>
      <c r="QCQ928" s="124"/>
      <c r="QCR928" s="124"/>
      <c r="QCS928" s="124"/>
      <c r="QCT928" s="124"/>
      <c r="QCU928" s="124"/>
      <c r="QCV928" s="124"/>
      <c r="QCW928" s="124"/>
      <c r="QCX928" s="124"/>
      <c r="QCY928" s="124"/>
      <c r="QCZ928" s="124"/>
      <c r="QDA928" s="124"/>
      <c r="QDB928" s="124"/>
      <c r="QDC928" s="124"/>
      <c r="QDD928" s="124"/>
      <c r="QDE928" s="124"/>
      <c r="QDF928" s="124"/>
      <c r="QDG928" s="124"/>
      <c r="QDH928" s="124"/>
      <c r="QDI928" s="124"/>
      <c r="QDJ928" s="124"/>
      <c r="QDK928" s="124"/>
      <c r="QDL928" s="124"/>
      <c r="QDM928" s="124"/>
      <c r="QDN928" s="124"/>
      <c r="QDO928" s="124"/>
      <c r="QDP928" s="124"/>
      <c r="QDQ928" s="124"/>
      <c r="QDR928" s="124"/>
      <c r="QDS928" s="124"/>
      <c r="QDT928" s="124"/>
      <c r="QDU928" s="124"/>
      <c r="QDV928" s="124"/>
      <c r="QDW928" s="124"/>
      <c r="QDX928" s="124"/>
      <c r="QDY928" s="124"/>
      <c r="QDZ928" s="124"/>
      <c r="QEA928" s="124"/>
      <c r="QEB928" s="124"/>
      <c r="QEC928" s="124"/>
      <c r="QED928" s="124"/>
      <c r="QEE928" s="124"/>
      <c r="QEF928" s="124"/>
      <c r="QEG928" s="124"/>
      <c r="QEH928" s="124"/>
      <c r="QEI928" s="124"/>
      <c r="QEJ928" s="124"/>
      <c r="QEK928" s="124"/>
      <c r="QEL928" s="124"/>
      <c r="QEM928" s="124"/>
      <c r="QEN928" s="124"/>
      <c r="QEO928" s="124"/>
      <c r="QEP928" s="124"/>
      <c r="QEQ928" s="124"/>
      <c r="QER928" s="124"/>
      <c r="QES928" s="124"/>
      <c r="QET928" s="124"/>
      <c r="QEU928" s="124"/>
      <c r="QEV928" s="124"/>
      <c r="QEW928" s="124"/>
      <c r="QEX928" s="124"/>
      <c r="QEY928" s="124"/>
      <c r="QEZ928" s="124"/>
      <c r="QFA928" s="124"/>
      <c r="QFB928" s="124"/>
      <c r="QFC928" s="124"/>
      <c r="QFD928" s="124"/>
      <c r="QFE928" s="124"/>
      <c r="QFF928" s="124"/>
      <c r="QFG928" s="124"/>
      <c r="QFH928" s="124"/>
      <c r="QFI928" s="124"/>
      <c r="QFJ928" s="124"/>
      <c r="QFK928" s="124"/>
      <c r="QFL928" s="124"/>
      <c r="QFM928" s="124"/>
      <c r="QFN928" s="124"/>
      <c r="QFO928" s="124"/>
      <c r="QFP928" s="124"/>
      <c r="QFQ928" s="124"/>
      <c r="QFR928" s="124"/>
      <c r="QFS928" s="124"/>
      <c r="QFT928" s="124"/>
      <c r="QFU928" s="124"/>
      <c r="QFV928" s="124"/>
      <c r="QFW928" s="124"/>
      <c r="QFX928" s="124"/>
      <c r="QFY928" s="124"/>
      <c r="QFZ928" s="124"/>
      <c r="QGA928" s="124"/>
      <c r="QGB928" s="124"/>
      <c r="QGC928" s="124"/>
      <c r="QGD928" s="124"/>
      <c r="QGE928" s="124"/>
      <c r="QGF928" s="124"/>
      <c r="QGG928" s="124"/>
      <c r="QGH928" s="124"/>
      <c r="QGI928" s="124"/>
      <c r="QGJ928" s="124"/>
      <c r="QGK928" s="124"/>
      <c r="QGL928" s="124"/>
      <c r="QGM928" s="124"/>
      <c r="QGN928" s="124"/>
      <c r="QGO928" s="124"/>
      <c r="QGP928" s="124"/>
      <c r="QGQ928" s="124"/>
      <c r="QGR928" s="124"/>
      <c r="QGS928" s="124"/>
      <c r="QGT928" s="124"/>
      <c r="QGU928" s="124"/>
      <c r="QGV928" s="124"/>
      <c r="QGW928" s="124"/>
      <c r="QGX928" s="124"/>
      <c r="QGY928" s="124"/>
      <c r="QGZ928" s="124"/>
      <c r="QHA928" s="124"/>
      <c r="QHB928" s="124"/>
      <c r="QHC928" s="124"/>
      <c r="QHD928" s="124"/>
      <c r="QHE928" s="124"/>
      <c r="QHF928" s="124"/>
      <c r="QHG928" s="124"/>
      <c r="QHH928" s="124"/>
      <c r="QHI928" s="124"/>
      <c r="QHJ928" s="124"/>
      <c r="QHK928" s="124"/>
      <c r="QHL928" s="124"/>
      <c r="QHM928" s="124"/>
      <c r="QHN928" s="124"/>
      <c r="QHO928" s="124"/>
      <c r="QHP928" s="124"/>
      <c r="QHQ928" s="124"/>
      <c r="QHR928" s="124"/>
      <c r="QHS928" s="124"/>
      <c r="QHT928" s="124"/>
      <c r="QHU928" s="124"/>
      <c r="QHV928" s="124"/>
      <c r="QHW928" s="124"/>
      <c r="QHX928" s="124"/>
      <c r="QHY928" s="124"/>
      <c r="QHZ928" s="124"/>
      <c r="QIA928" s="124"/>
      <c r="QIB928" s="124"/>
      <c r="QIC928" s="124"/>
      <c r="QID928" s="124"/>
      <c r="QIE928" s="124"/>
      <c r="QIF928" s="124"/>
      <c r="QIG928" s="124"/>
      <c r="QIH928" s="124"/>
      <c r="QII928" s="124"/>
      <c r="QIJ928" s="124"/>
      <c r="QIK928" s="124"/>
      <c r="QIL928" s="124"/>
      <c r="QIM928" s="124"/>
      <c r="QIN928" s="124"/>
      <c r="QIO928" s="124"/>
      <c r="QIP928" s="124"/>
      <c r="QIQ928" s="124"/>
      <c r="QIR928" s="124"/>
      <c r="QIS928" s="124"/>
      <c r="QIT928" s="124"/>
      <c r="QIU928" s="124"/>
      <c r="QIV928" s="124"/>
      <c r="QIW928" s="124"/>
      <c r="QIX928" s="124"/>
      <c r="QIY928" s="124"/>
      <c r="QIZ928" s="124"/>
      <c r="QJA928" s="124"/>
      <c r="QJB928" s="124"/>
      <c r="QJC928" s="124"/>
      <c r="QJD928" s="124"/>
      <c r="QJE928" s="124"/>
      <c r="QJF928" s="124"/>
      <c r="QJG928" s="124"/>
      <c r="QJH928" s="124"/>
      <c r="QJI928" s="124"/>
      <c r="QJJ928" s="124"/>
      <c r="QJK928" s="124"/>
      <c r="QJL928" s="124"/>
      <c r="QJM928" s="124"/>
      <c r="QJN928" s="124"/>
      <c r="QJO928" s="124"/>
      <c r="QJP928" s="124"/>
      <c r="QJQ928" s="124"/>
      <c r="QJR928" s="124"/>
      <c r="QJS928" s="124"/>
      <c r="QJT928" s="124"/>
      <c r="QJU928" s="124"/>
      <c r="QJV928" s="124"/>
      <c r="QJW928" s="124"/>
      <c r="QJX928" s="124"/>
      <c r="QJY928" s="124"/>
      <c r="QJZ928" s="124"/>
      <c r="QKA928" s="124"/>
      <c r="QKB928" s="124"/>
      <c r="QKC928" s="124"/>
      <c r="QKD928" s="124"/>
      <c r="QKE928" s="124"/>
      <c r="QKF928" s="124"/>
      <c r="QKG928" s="124"/>
      <c r="QKH928" s="124"/>
      <c r="QKI928" s="124"/>
      <c r="QKJ928" s="124"/>
      <c r="QKK928" s="124"/>
      <c r="QKL928" s="124"/>
      <c r="QKM928" s="124"/>
      <c r="QKN928" s="124"/>
      <c r="QKO928" s="124"/>
      <c r="QKP928" s="124"/>
      <c r="QKQ928" s="124"/>
      <c r="QKR928" s="124"/>
      <c r="QKS928" s="124"/>
      <c r="QKT928" s="124"/>
      <c r="QKU928" s="124"/>
      <c r="QKV928" s="124"/>
      <c r="QKW928" s="124"/>
      <c r="QKX928" s="124"/>
      <c r="QKY928" s="124"/>
      <c r="QKZ928" s="124"/>
      <c r="QLA928" s="124"/>
      <c r="QLB928" s="124"/>
      <c r="QLC928" s="124"/>
      <c r="QLD928" s="124"/>
      <c r="QLE928" s="124"/>
      <c r="QLF928" s="124"/>
      <c r="QLG928" s="124"/>
      <c r="QLH928" s="124"/>
      <c r="QLI928" s="124"/>
      <c r="QLJ928" s="124"/>
      <c r="QLK928" s="124"/>
      <c r="QLL928" s="124"/>
      <c r="QLM928" s="124"/>
      <c r="QLN928" s="124"/>
      <c r="QLO928" s="124"/>
      <c r="QLP928" s="124"/>
      <c r="QLQ928" s="124"/>
      <c r="QLR928" s="124"/>
      <c r="QLS928" s="124"/>
      <c r="QLT928" s="124"/>
      <c r="QLU928" s="124"/>
      <c r="QLV928" s="124"/>
      <c r="QLW928" s="124"/>
      <c r="QLX928" s="124"/>
      <c r="QLY928" s="124"/>
      <c r="QLZ928" s="124"/>
      <c r="QMA928" s="124"/>
      <c r="QMB928" s="124"/>
      <c r="QMC928" s="124"/>
      <c r="QMD928" s="124"/>
      <c r="QME928" s="124"/>
      <c r="QMF928" s="124"/>
      <c r="QMG928" s="124"/>
      <c r="QMH928" s="124"/>
      <c r="QMI928" s="124"/>
      <c r="QMJ928" s="124"/>
      <c r="QMK928" s="124"/>
      <c r="QML928" s="124"/>
      <c r="QMM928" s="124"/>
      <c r="QMN928" s="124"/>
      <c r="QMO928" s="124"/>
      <c r="QMP928" s="124"/>
      <c r="QMQ928" s="124"/>
      <c r="QMR928" s="124"/>
      <c r="QMS928" s="124"/>
      <c r="QMT928" s="124"/>
      <c r="QMU928" s="124"/>
      <c r="QMV928" s="124"/>
      <c r="QMW928" s="124"/>
      <c r="QMX928" s="124"/>
      <c r="QMY928" s="124"/>
      <c r="QMZ928" s="124"/>
      <c r="QNA928" s="124"/>
      <c r="QNB928" s="124"/>
      <c r="QNC928" s="124"/>
      <c r="QND928" s="124"/>
      <c r="QNE928" s="124"/>
      <c r="QNF928" s="124"/>
      <c r="QNG928" s="124"/>
      <c r="QNH928" s="124"/>
      <c r="QNI928" s="124"/>
      <c r="QNJ928" s="124"/>
      <c r="QNK928" s="124"/>
      <c r="QNL928" s="124"/>
      <c r="QNM928" s="124"/>
      <c r="QNN928" s="124"/>
      <c r="QNO928" s="124"/>
      <c r="QNP928" s="124"/>
      <c r="QNQ928" s="124"/>
      <c r="QNR928" s="124"/>
      <c r="QNS928" s="124"/>
      <c r="QNT928" s="124"/>
      <c r="QNU928" s="124"/>
      <c r="QNV928" s="124"/>
      <c r="QNW928" s="124"/>
      <c r="QNX928" s="124"/>
      <c r="QNY928" s="124"/>
      <c r="QNZ928" s="124"/>
      <c r="QOA928" s="124"/>
      <c r="QOB928" s="124"/>
      <c r="QOC928" s="124"/>
      <c r="QOD928" s="124"/>
      <c r="QOE928" s="124"/>
      <c r="QOF928" s="124"/>
      <c r="QOG928" s="124"/>
      <c r="QOH928" s="124"/>
      <c r="QOI928" s="124"/>
      <c r="QOJ928" s="124"/>
      <c r="QOK928" s="124"/>
      <c r="QOL928" s="124"/>
      <c r="QOM928" s="124"/>
      <c r="QON928" s="124"/>
      <c r="QOO928" s="124"/>
      <c r="QOP928" s="124"/>
      <c r="QOQ928" s="124"/>
      <c r="QOR928" s="124"/>
      <c r="QOS928" s="124"/>
      <c r="QOT928" s="124"/>
      <c r="QOU928" s="124"/>
      <c r="QOV928" s="124"/>
      <c r="QOW928" s="124"/>
      <c r="QOX928" s="124"/>
      <c r="QOY928" s="124"/>
      <c r="QOZ928" s="124"/>
      <c r="QPA928" s="124"/>
      <c r="QPB928" s="124"/>
      <c r="QPC928" s="124"/>
      <c r="QPD928" s="124"/>
      <c r="QPE928" s="124"/>
      <c r="QPF928" s="124"/>
      <c r="QPG928" s="124"/>
      <c r="QPH928" s="124"/>
      <c r="QPI928" s="124"/>
      <c r="QPJ928" s="124"/>
      <c r="QPK928" s="124"/>
      <c r="QPL928" s="124"/>
      <c r="QPM928" s="124"/>
      <c r="QPN928" s="124"/>
      <c r="QPO928" s="124"/>
      <c r="QPP928" s="124"/>
      <c r="QPQ928" s="124"/>
      <c r="QPR928" s="124"/>
      <c r="QPS928" s="124"/>
      <c r="QPT928" s="124"/>
      <c r="QPU928" s="124"/>
      <c r="QPV928" s="124"/>
      <c r="QPW928" s="124"/>
      <c r="QPX928" s="124"/>
      <c r="QPY928" s="124"/>
      <c r="QPZ928" s="124"/>
      <c r="QQA928" s="124"/>
      <c r="QQB928" s="124"/>
      <c r="QQC928" s="124"/>
      <c r="QQD928" s="124"/>
      <c r="QQE928" s="124"/>
      <c r="QQF928" s="124"/>
      <c r="QQG928" s="124"/>
      <c r="QQH928" s="124"/>
      <c r="QQI928" s="124"/>
      <c r="QQJ928" s="124"/>
      <c r="QQK928" s="124"/>
      <c r="QQL928" s="124"/>
      <c r="QQM928" s="124"/>
      <c r="QQN928" s="124"/>
      <c r="QQO928" s="124"/>
      <c r="QQP928" s="124"/>
      <c r="QQQ928" s="124"/>
      <c r="QQR928" s="124"/>
      <c r="QQS928" s="124"/>
      <c r="QQT928" s="124"/>
      <c r="QQU928" s="124"/>
      <c r="QQV928" s="124"/>
      <c r="QQW928" s="124"/>
      <c r="QQX928" s="124"/>
      <c r="QQY928" s="124"/>
      <c r="QQZ928" s="124"/>
      <c r="QRA928" s="124"/>
      <c r="QRB928" s="124"/>
      <c r="QRC928" s="124"/>
      <c r="QRD928" s="124"/>
      <c r="QRE928" s="124"/>
      <c r="QRF928" s="124"/>
      <c r="QRG928" s="124"/>
      <c r="QRH928" s="124"/>
      <c r="QRI928" s="124"/>
      <c r="QRJ928" s="124"/>
      <c r="QRK928" s="124"/>
      <c r="QRL928" s="124"/>
      <c r="QRM928" s="124"/>
      <c r="QRN928" s="124"/>
      <c r="QRO928" s="124"/>
      <c r="QRP928" s="124"/>
      <c r="QRQ928" s="124"/>
      <c r="QRR928" s="124"/>
      <c r="QRS928" s="124"/>
      <c r="QRT928" s="124"/>
      <c r="QRU928" s="124"/>
      <c r="QRV928" s="124"/>
      <c r="QRW928" s="124"/>
      <c r="QRX928" s="124"/>
      <c r="QRY928" s="124"/>
      <c r="QRZ928" s="124"/>
      <c r="QSA928" s="124"/>
      <c r="QSB928" s="124"/>
      <c r="QSC928" s="124"/>
      <c r="QSD928" s="124"/>
      <c r="QSE928" s="124"/>
      <c r="QSF928" s="124"/>
      <c r="QSG928" s="124"/>
      <c r="QSH928" s="124"/>
      <c r="QSI928" s="124"/>
      <c r="QSJ928" s="124"/>
      <c r="QSK928" s="124"/>
      <c r="QSL928" s="124"/>
      <c r="QSM928" s="124"/>
      <c r="QSN928" s="124"/>
      <c r="QSO928" s="124"/>
      <c r="QSP928" s="124"/>
      <c r="QSQ928" s="124"/>
      <c r="QSR928" s="124"/>
      <c r="QSS928" s="124"/>
      <c r="QST928" s="124"/>
      <c r="QSU928" s="124"/>
      <c r="QSV928" s="124"/>
      <c r="QSW928" s="124"/>
      <c r="QSX928" s="124"/>
      <c r="QSY928" s="124"/>
      <c r="QSZ928" s="124"/>
      <c r="QTA928" s="124"/>
      <c r="QTB928" s="124"/>
      <c r="QTC928" s="124"/>
      <c r="QTD928" s="124"/>
      <c r="QTE928" s="124"/>
      <c r="QTF928" s="124"/>
      <c r="QTG928" s="124"/>
      <c r="QTH928" s="124"/>
      <c r="QTI928" s="124"/>
      <c r="QTJ928" s="124"/>
      <c r="QTK928" s="124"/>
      <c r="QTL928" s="124"/>
      <c r="QTM928" s="124"/>
      <c r="QTN928" s="124"/>
      <c r="QTO928" s="124"/>
      <c r="QTP928" s="124"/>
      <c r="QTQ928" s="124"/>
      <c r="QTR928" s="124"/>
      <c r="QTS928" s="124"/>
      <c r="QTT928" s="124"/>
      <c r="QTU928" s="124"/>
      <c r="QTV928" s="124"/>
      <c r="QTW928" s="124"/>
      <c r="QTX928" s="124"/>
      <c r="QTY928" s="124"/>
      <c r="QTZ928" s="124"/>
      <c r="QUA928" s="124"/>
      <c r="QUB928" s="124"/>
      <c r="QUC928" s="124"/>
      <c r="QUD928" s="124"/>
      <c r="QUE928" s="124"/>
      <c r="QUF928" s="124"/>
      <c r="QUG928" s="124"/>
      <c r="QUH928" s="124"/>
      <c r="QUI928" s="124"/>
      <c r="QUJ928" s="124"/>
      <c r="QUK928" s="124"/>
      <c r="QUL928" s="124"/>
      <c r="QUM928" s="124"/>
      <c r="QUN928" s="124"/>
      <c r="QUO928" s="124"/>
      <c r="QUP928" s="124"/>
      <c r="QUQ928" s="124"/>
      <c r="QUR928" s="124"/>
      <c r="QUS928" s="124"/>
      <c r="QUT928" s="124"/>
      <c r="QUU928" s="124"/>
      <c r="QUV928" s="124"/>
      <c r="QUW928" s="124"/>
      <c r="QUX928" s="124"/>
      <c r="QUY928" s="124"/>
      <c r="QUZ928" s="124"/>
      <c r="QVA928" s="124"/>
      <c r="QVB928" s="124"/>
      <c r="QVC928" s="124"/>
      <c r="QVD928" s="124"/>
      <c r="QVE928" s="124"/>
      <c r="QVF928" s="124"/>
      <c r="QVG928" s="124"/>
      <c r="QVH928" s="124"/>
      <c r="QVI928" s="124"/>
      <c r="QVJ928" s="124"/>
      <c r="QVK928" s="124"/>
      <c r="QVL928" s="124"/>
      <c r="QVM928" s="124"/>
      <c r="QVN928" s="124"/>
      <c r="QVO928" s="124"/>
      <c r="QVP928" s="124"/>
      <c r="QVQ928" s="124"/>
      <c r="QVR928" s="124"/>
      <c r="QVS928" s="124"/>
      <c r="QVT928" s="124"/>
      <c r="QVU928" s="124"/>
      <c r="QVV928" s="124"/>
      <c r="QVW928" s="124"/>
      <c r="QVX928" s="124"/>
      <c r="QVY928" s="124"/>
      <c r="QVZ928" s="124"/>
      <c r="QWA928" s="124"/>
      <c r="QWB928" s="124"/>
      <c r="QWC928" s="124"/>
      <c r="QWD928" s="124"/>
      <c r="QWE928" s="124"/>
      <c r="QWF928" s="124"/>
      <c r="QWG928" s="124"/>
      <c r="QWH928" s="124"/>
      <c r="QWI928" s="124"/>
      <c r="QWJ928" s="124"/>
      <c r="QWK928" s="124"/>
      <c r="QWL928" s="124"/>
      <c r="QWM928" s="124"/>
      <c r="QWN928" s="124"/>
      <c r="QWO928" s="124"/>
      <c r="QWP928" s="124"/>
      <c r="QWQ928" s="124"/>
      <c r="QWR928" s="124"/>
      <c r="QWS928" s="124"/>
      <c r="QWT928" s="124"/>
      <c r="QWU928" s="124"/>
      <c r="QWV928" s="124"/>
      <c r="QWW928" s="124"/>
      <c r="QWX928" s="124"/>
      <c r="QWY928" s="124"/>
      <c r="QWZ928" s="124"/>
      <c r="QXA928" s="124"/>
      <c r="QXB928" s="124"/>
      <c r="QXC928" s="124"/>
      <c r="QXD928" s="124"/>
      <c r="QXE928" s="124"/>
      <c r="QXF928" s="124"/>
      <c r="QXG928" s="124"/>
      <c r="QXH928" s="124"/>
      <c r="QXI928" s="124"/>
      <c r="QXJ928" s="124"/>
      <c r="QXK928" s="124"/>
      <c r="QXL928" s="124"/>
      <c r="QXM928" s="124"/>
      <c r="QXN928" s="124"/>
      <c r="QXO928" s="124"/>
      <c r="QXP928" s="124"/>
      <c r="QXQ928" s="124"/>
      <c r="QXR928" s="124"/>
      <c r="QXS928" s="124"/>
      <c r="QXT928" s="124"/>
      <c r="QXU928" s="124"/>
      <c r="QXV928" s="124"/>
      <c r="QXW928" s="124"/>
      <c r="QXX928" s="124"/>
      <c r="QXY928" s="124"/>
      <c r="QXZ928" s="124"/>
      <c r="QYA928" s="124"/>
      <c r="QYB928" s="124"/>
      <c r="QYC928" s="124"/>
      <c r="QYD928" s="124"/>
      <c r="QYE928" s="124"/>
      <c r="QYF928" s="124"/>
      <c r="QYG928" s="124"/>
      <c r="QYH928" s="124"/>
      <c r="QYI928" s="124"/>
      <c r="QYJ928" s="124"/>
      <c r="QYK928" s="124"/>
      <c r="QYL928" s="124"/>
      <c r="QYM928" s="124"/>
      <c r="QYN928" s="124"/>
      <c r="QYO928" s="124"/>
      <c r="QYP928" s="124"/>
      <c r="QYQ928" s="124"/>
      <c r="QYR928" s="124"/>
      <c r="QYS928" s="124"/>
      <c r="QYT928" s="124"/>
      <c r="QYU928" s="124"/>
      <c r="QYV928" s="124"/>
      <c r="QYW928" s="124"/>
      <c r="QYX928" s="124"/>
      <c r="QYY928" s="124"/>
      <c r="QYZ928" s="124"/>
      <c r="QZA928" s="124"/>
      <c r="QZB928" s="124"/>
      <c r="QZC928" s="124"/>
      <c r="QZD928" s="124"/>
      <c r="QZE928" s="124"/>
      <c r="QZF928" s="124"/>
      <c r="QZG928" s="124"/>
      <c r="QZH928" s="124"/>
      <c r="QZI928" s="124"/>
      <c r="QZJ928" s="124"/>
      <c r="QZK928" s="124"/>
      <c r="QZL928" s="124"/>
      <c r="QZM928" s="124"/>
      <c r="QZN928" s="124"/>
      <c r="QZO928" s="124"/>
      <c r="QZP928" s="124"/>
      <c r="QZQ928" s="124"/>
      <c r="QZR928" s="124"/>
      <c r="QZS928" s="124"/>
      <c r="QZT928" s="124"/>
      <c r="QZU928" s="124"/>
      <c r="QZV928" s="124"/>
      <c r="QZW928" s="124"/>
      <c r="QZX928" s="124"/>
      <c r="QZY928" s="124"/>
      <c r="QZZ928" s="124"/>
      <c r="RAA928" s="124"/>
      <c r="RAB928" s="124"/>
      <c r="RAC928" s="124"/>
      <c r="RAD928" s="124"/>
      <c r="RAE928" s="124"/>
      <c r="RAF928" s="124"/>
      <c r="RAG928" s="124"/>
      <c r="RAH928" s="124"/>
      <c r="RAI928" s="124"/>
      <c r="RAJ928" s="124"/>
      <c r="RAK928" s="124"/>
      <c r="RAL928" s="124"/>
      <c r="RAM928" s="124"/>
      <c r="RAN928" s="124"/>
      <c r="RAO928" s="124"/>
      <c r="RAP928" s="124"/>
      <c r="RAQ928" s="124"/>
      <c r="RAR928" s="124"/>
      <c r="RAS928" s="124"/>
      <c r="RAT928" s="124"/>
      <c r="RAU928" s="124"/>
      <c r="RAV928" s="124"/>
      <c r="RAW928" s="124"/>
      <c r="RAX928" s="124"/>
      <c r="RAY928" s="124"/>
      <c r="RAZ928" s="124"/>
      <c r="RBA928" s="124"/>
      <c r="RBB928" s="124"/>
      <c r="RBC928" s="124"/>
      <c r="RBD928" s="124"/>
      <c r="RBE928" s="124"/>
      <c r="RBF928" s="124"/>
      <c r="RBG928" s="124"/>
      <c r="RBH928" s="124"/>
      <c r="RBI928" s="124"/>
      <c r="RBJ928" s="124"/>
      <c r="RBK928" s="124"/>
      <c r="RBL928" s="124"/>
      <c r="RBM928" s="124"/>
      <c r="RBN928" s="124"/>
      <c r="RBO928" s="124"/>
      <c r="RBP928" s="124"/>
      <c r="RBQ928" s="124"/>
      <c r="RBR928" s="124"/>
      <c r="RBS928" s="124"/>
      <c r="RBT928" s="124"/>
      <c r="RBU928" s="124"/>
      <c r="RBV928" s="124"/>
      <c r="RBW928" s="124"/>
      <c r="RBX928" s="124"/>
      <c r="RBY928" s="124"/>
      <c r="RBZ928" s="124"/>
      <c r="RCA928" s="124"/>
      <c r="RCB928" s="124"/>
      <c r="RCC928" s="124"/>
      <c r="RCD928" s="124"/>
      <c r="RCE928" s="124"/>
      <c r="RCF928" s="124"/>
      <c r="RCG928" s="124"/>
      <c r="RCH928" s="124"/>
      <c r="RCI928" s="124"/>
      <c r="RCJ928" s="124"/>
      <c r="RCK928" s="124"/>
      <c r="RCL928" s="124"/>
      <c r="RCM928" s="124"/>
      <c r="RCN928" s="124"/>
      <c r="RCO928" s="124"/>
      <c r="RCP928" s="124"/>
      <c r="RCQ928" s="124"/>
      <c r="RCR928" s="124"/>
      <c r="RCS928" s="124"/>
      <c r="RCT928" s="124"/>
      <c r="RCU928" s="124"/>
      <c r="RCV928" s="124"/>
      <c r="RCW928" s="124"/>
      <c r="RCX928" s="124"/>
      <c r="RCY928" s="124"/>
      <c r="RCZ928" s="124"/>
      <c r="RDA928" s="124"/>
      <c r="RDB928" s="124"/>
      <c r="RDC928" s="124"/>
      <c r="RDD928" s="124"/>
      <c r="RDE928" s="124"/>
      <c r="RDF928" s="124"/>
      <c r="RDG928" s="124"/>
      <c r="RDH928" s="124"/>
      <c r="RDI928" s="124"/>
      <c r="RDJ928" s="124"/>
      <c r="RDK928" s="124"/>
      <c r="RDL928" s="124"/>
      <c r="RDM928" s="124"/>
      <c r="RDN928" s="124"/>
      <c r="RDO928" s="124"/>
      <c r="RDP928" s="124"/>
      <c r="RDQ928" s="124"/>
      <c r="RDR928" s="124"/>
      <c r="RDS928" s="124"/>
      <c r="RDT928" s="124"/>
      <c r="RDU928" s="124"/>
      <c r="RDV928" s="124"/>
      <c r="RDW928" s="124"/>
      <c r="RDX928" s="124"/>
      <c r="RDY928" s="124"/>
      <c r="RDZ928" s="124"/>
      <c r="REA928" s="124"/>
      <c r="REB928" s="124"/>
      <c r="REC928" s="124"/>
      <c r="RED928" s="124"/>
      <c r="REE928" s="124"/>
      <c r="REF928" s="124"/>
      <c r="REG928" s="124"/>
      <c r="REH928" s="124"/>
      <c r="REI928" s="124"/>
      <c r="REJ928" s="124"/>
      <c r="REK928" s="124"/>
      <c r="REL928" s="124"/>
      <c r="REM928" s="124"/>
      <c r="REN928" s="124"/>
      <c r="REO928" s="124"/>
      <c r="REP928" s="124"/>
      <c r="REQ928" s="124"/>
      <c r="RER928" s="124"/>
      <c r="RES928" s="124"/>
      <c r="RET928" s="124"/>
      <c r="REU928" s="124"/>
      <c r="REV928" s="124"/>
      <c r="REW928" s="124"/>
      <c r="REX928" s="124"/>
      <c r="REY928" s="124"/>
      <c r="REZ928" s="124"/>
      <c r="RFA928" s="124"/>
      <c r="RFB928" s="124"/>
      <c r="RFC928" s="124"/>
      <c r="RFD928" s="124"/>
      <c r="RFE928" s="124"/>
      <c r="RFF928" s="124"/>
      <c r="RFG928" s="124"/>
      <c r="RFH928" s="124"/>
      <c r="RFI928" s="124"/>
      <c r="RFJ928" s="124"/>
      <c r="RFK928" s="124"/>
      <c r="RFL928" s="124"/>
      <c r="RFM928" s="124"/>
      <c r="RFN928" s="124"/>
      <c r="RFO928" s="124"/>
      <c r="RFP928" s="124"/>
      <c r="RFQ928" s="124"/>
      <c r="RFR928" s="124"/>
      <c r="RFS928" s="124"/>
      <c r="RFT928" s="124"/>
      <c r="RFU928" s="124"/>
      <c r="RFV928" s="124"/>
      <c r="RFW928" s="124"/>
      <c r="RFX928" s="124"/>
      <c r="RFY928" s="124"/>
      <c r="RFZ928" s="124"/>
      <c r="RGA928" s="124"/>
      <c r="RGB928" s="124"/>
      <c r="RGC928" s="124"/>
      <c r="RGD928" s="124"/>
      <c r="RGE928" s="124"/>
      <c r="RGF928" s="124"/>
      <c r="RGG928" s="124"/>
      <c r="RGH928" s="124"/>
      <c r="RGI928" s="124"/>
      <c r="RGJ928" s="124"/>
      <c r="RGK928" s="124"/>
      <c r="RGL928" s="124"/>
      <c r="RGM928" s="124"/>
      <c r="RGN928" s="124"/>
      <c r="RGO928" s="124"/>
      <c r="RGP928" s="124"/>
      <c r="RGQ928" s="124"/>
      <c r="RGR928" s="124"/>
      <c r="RGS928" s="124"/>
      <c r="RGT928" s="124"/>
      <c r="RGU928" s="124"/>
      <c r="RGV928" s="124"/>
      <c r="RGW928" s="124"/>
      <c r="RGX928" s="124"/>
      <c r="RGY928" s="124"/>
      <c r="RGZ928" s="124"/>
      <c r="RHA928" s="124"/>
      <c r="RHB928" s="124"/>
      <c r="RHC928" s="124"/>
      <c r="RHD928" s="124"/>
      <c r="RHE928" s="124"/>
      <c r="RHF928" s="124"/>
      <c r="RHG928" s="124"/>
      <c r="RHH928" s="124"/>
      <c r="RHI928" s="124"/>
      <c r="RHJ928" s="124"/>
      <c r="RHK928" s="124"/>
      <c r="RHL928" s="124"/>
      <c r="RHM928" s="124"/>
      <c r="RHN928" s="124"/>
      <c r="RHO928" s="124"/>
      <c r="RHP928" s="124"/>
      <c r="RHQ928" s="124"/>
      <c r="RHR928" s="124"/>
      <c r="RHS928" s="124"/>
      <c r="RHT928" s="124"/>
      <c r="RHU928" s="124"/>
      <c r="RHV928" s="124"/>
      <c r="RHW928" s="124"/>
      <c r="RHX928" s="124"/>
      <c r="RHY928" s="124"/>
      <c r="RHZ928" s="124"/>
      <c r="RIA928" s="124"/>
      <c r="RIB928" s="124"/>
      <c r="RIC928" s="124"/>
      <c r="RID928" s="124"/>
      <c r="RIE928" s="124"/>
      <c r="RIF928" s="124"/>
      <c r="RIG928" s="124"/>
      <c r="RIH928" s="124"/>
      <c r="RII928" s="124"/>
      <c r="RIJ928" s="124"/>
      <c r="RIK928" s="124"/>
      <c r="RIL928" s="124"/>
      <c r="RIM928" s="124"/>
      <c r="RIN928" s="124"/>
      <c r="RIO928" s="124"/>
      <c r="RIP928" s="124"/>
      <c r="RIQ928" s="124"/>
      <c r="RIR928" s="124"/>
      <c r="RIS928" s="124"/>
      <c r="RIT928" s="124"/>
      <c r="RIU928" s="124"/>
      <c r="RIV928" s="124"/>
      <c r="RIW928" s="124"/>
      <c r="RIX928" s="124"/>
      <c r="RIY928" s="124"/>
      <c r="RIZ928" s="124"/>
      <c r="RJA928" s="124"/>
      <c r="RJB928" s="124"/>
      <c r="RJC928" s="124"/>
      <c r="RJD928" s="124"/>
      <c r="RJE928" s="124"/>
      <c r="RJF928" s="124"/>
      <c r="RJG928" s="124"/>
      <c r="RJH928" s="124"/>
      <c r="RJI928" s="124"/>
      <c r="RJJ928" s="124"/>
      <c r="RJK928" s="124"/>
      <c r="RJL928" s="124"/>
      <c r="RJM928" s="124"/>
      <c r="RJN928" s="124"/>
      <c r="RJO928" s="124"/>
      <c r="RJP928" s="124"/>
      <c r="RJQ928" s="124"/>
      <c r="RJR928" s="124"/>
      <c r="RJS928" s="124"/>
      <c r="RJT928" s="124"/>
      <c r="RJU928" s="124"/>
      <c r="RJV928" s="124"/>
      <c r="RJW928" s="124"/>
      <c r="RJX928" s="124"/>
      <c r="RJY928" s="124"/>
      <c r="RJZ928" s="124"/>
      <c r="RKA928" s="124"/>
      <c r="RKB928" s="124"/>
      <c r="RKC928" s="124"/>
      <c r="RKD928" s="124"/>
      <c r="RKE928" s="124"/>
      <c r="RKF928" s="124"/>
      <c r="RKG928" s="124"/>
      <c r="RKH928" s="124"/>
      <c r="RKI928" s="124"/>
      <c r="RKJ928" s="124"/>
      <c r="RKK928" s="124"/>
      <c r="RKL928" s="124"/>
      <c r="RKM928" s="124"/>
      <c r="RKN928" s="124"/>
      <c r="RKO928" s="124"/>
      <c r="RKP928" s="124"/>
      <c r="RKQ928" s="124"/>
      <c r="RKR928" s="124"/>
      <c r="RKS928" s="124"/>
      <c r="RKT928" s="124"/>
      <c r="RKU928" s="124"/>
      <c r="RKV928" s="124"/>
      <c r="RKW928" s="124"/>
      <c r="RKX928" s="124"/>
      <c r="RKY928" s="124"/>
      <c r="RKZ928" s="124"/>
      <c r="RLA928" s="124"/>
      <c r="RLB928" s="124"/>
      <c r="RLC928" s="124"/>
      <c r="RLD928" s="124"/>
      <c r="RLE928" s="124"/>
      <c r="RLF928" s="124"/>
      <c r="RLG928" s="124"/>
      <c r="RLH928" s="124"/>
      <c r="RLI928" s="124"/>
      <c r="RLJ928" s="124"/>
      <c r="RLK928" s="124"/>
      <c r="RLL928" s="124"/>
      <c r="RLM928" s="124"/>
      <c r="RLN928" s="124"/>
      <c r="RLO928" s="124"/>
      <c r="RLP928" s="124"/>
      <c r="RLQ928" s="124"/>
      <c r="RLR928" s="124"/>
      <c r="RLS928" s="124"/>
      <c r="RLT928" s="124"/>
      <c r="RLU928" s="124"/>
      <c r="RLV928" s="124"/>
      <c r="RLW928" s="124"/>
      <c r="RLX928" s="124"/>
      <c r="RLY928" s="124"/>
      <c r="RLZ928" s="124"/>
      <c r="RMA928" s="124"/>
      <c r="RMB928" s="124"/>
      <c r="RMC928" s="124"/>
      <c r="RMD928" s="124"/>
      <c r="RME928" s="124"/>
      <c r="RMF928" s="124"/>
      <c r="RMG928" s="124"/>
      <c r="RMH928" s="124"/>
      <c r="RMI928" s="124"/>
      <c r="RMJ928" s="124"/>
      <c r="RMK928" s="124"/>
      <c r="RML928" s="124"/>
      <c r="RMM928" s="124"/>
      <c r="RMN928" s="124"/>
      <c r="RMO928" s="124"/>
      <c r="RMP928" s="124"/>
      <c r="RMQ928" s="124"/>
      <c r="RMR928" s="124"/>
      <c r="RMS928" s="124"/>
      <c r="RMT928" s="124"/>
      <c r="RMU928" s="124"/>
      <c r="RMV928" s="124"/>
      <c r="RMW928" s="124"/>
      <c r="RMX928" s="124"/>
      <c r="RMY928" s="124"/>
      <c r="RMZ928" s="124"/>
      <c r="RNA928" s="124"/>
      <c r="RNB928" s="124"/>
      <c r="RNC928" s="124"/>
      <c r="RND928" s="124"/>
      <c r="RNE928" s="124"/>
      <c r="RNF928" s="124"/>
      <c r="RNG928" s="124"/>
      <c r="RNH928" s="124"/>
      <c r="RNI928" s="124"/>
      <c r="RNJ928" s="124"/>
      <c r="RNK928" s="124"/>
      <c r="RNL928" s="124"/>
      <c r="RNM928" s="124"/>
      <c r="RNN928" s="124"/>
      <c r="RNO928" s="124"/>
      <c r="RNP928" s="124"/>
      <c r="RNQ928" s="124"/>
      <c r="RNR928" s="124"/>
      <c r="RNS928" s="124"/>
      <c r="RNT928" s="124"/>
      <c r="RNU928" s="124"/>
      <c r="RNV928" s="124"/>
      <c r="RNW928" s="124"/>
      <c r="RNX928" s="124"/>
      <c r="RNY928" s="124"/>
      <c r="RNZ928" s="124"/>
      <c r="ROA928" s="124"/>
      <c r="ROB928" s="124"/>
      <c r="ROC928" s="124"/>
      <c r="ROD928" s="124"/>
      <c r="ROE928" s="124"/>
      <c r="ROF928" s="124"/>
      <c r="ROG928" s="124"/>
      <c r="ROH928" s="124"/>
      <c r="ROI928" s="124"/>
      <c r="ROJ928" s="124"/>
      <c r="ROK928" s="124"/>
      <c r="ROL928" s="124"/>
      <c r="ROM928" s="124"/>
      <c r="RON928" s="124"/>
      <c r="ROO928" s="124"/>
      <c r="ROP928" s="124"/>
      <c r="ROQ928" s="124"/>
      <c r="ROR928" s="124"/>
      <c r="ROS928" s="124"/>
      <c r="ROT928" s="124"/>
      <c r="ROU928" s="124"/>
      <c r="ROV928" s="124"/>
      <c r="ROW928" s="124"/>
      <c r="ROX928" s="124"/>
      <c r="ROY928" s="124"/>
      <c r="ROZ928" s="124"/>
      <c r="RPA928" s="124"/>
      <c r="RPB928" s="124"/>
      <c r="RPC928" s="124"/>
      <c r="RPD928" s="124"/>
      <c r="RPE928" s="124"/>
      <c r="RPF928" s="124"/>
      <c r="RPG928" s="124"/>
      <c r="RPH928" s="124"/>
      <c r="RPI928" s="124"/>
      <c r="RPJ928" s="124"/>
      <c r="RPK928" s="124"/>
      <c r="RPL928" s="124"/>
      <c r="RPM928" s="124"/>
      <c r="RPN928" s="124"/>
      <c r="RPO928" s="124"/>
      <c r="RPP928" s="124"/>
      <c r="RPQ928" s="124"/>
      <c r="RPR928" s="124"/>
      <c r="RPS928" s="124"/>
      <c r="RPT928" s="124"/>
      <c r="RPU928" s="124"/>
      <c r="RPV928" s="124"/>
      <c r="RPW928" s="124"/>
      <c r="RPX928" s="124"/>
      <c r="RPY928" s="124"/>
      <c r="RPZ928" s="124"/>
      <c r="RQA928" s="124"/>
      <c r="RQB928" s="124"/>
      <c r="RQC928" s="124"/>
      <c r="RQD928" s="124"/>
      <c r="RQE928" s="124"/>
      <c r="RQF928" s="124"/>
      <c r="RQG928" s="124"/>
      <c r="RQH928" s="124"/>
      <c r="RQI928" s="124"/>
      <c r="RQJ928" s="124"/>
      <c r="RQK928" s="124"/>
      <c r="RQL928" s="124"/>
      <c r="RQM928" s="124"/>
      <c r="RQN928" s="124"/>
      <c r="RQO928" s="124"/>
      <c r="RQP928" s="124"/>
      <c r="RQQ928" s="124"/>
      <c r="RQR928" s="124"/>
      <c r="RQS928" s="124"/>
      <c r="RQT928" s="124"/>
      <c r="RQU928" s="124"/>
      <c r="RQV928" s="124"/>
      <c r="RQW928" s="124"/>
      <c r="RQX928" s="124"/>
      <c r="RQY928" s="124"/>
      <c r="RQZ928" s="124"/>
      <c r="RRA928" s="124"/>
      <c r="RRB928" s="124"/>
      <c r="RRC928" s="124"/>
      <c r="RRD928" s="124"/>
      <c r="RRE928" s="124"/>
      <c r="RRF928" s="124"/>
      <c r="RRG928" s="124"/>
      <c r="RRH928" s="124"/>
      <c r="RRI928" s="124"/>
      <c r="RRJ928" s="124"/>
      <c r="RRK928" s="124"/>
      <c r="RRL928" s="124"/>
      <c r="RRM928" s="124"/>
      <c r="RRN928" s="124"/>
      <c r="RRO928" s="124"/>
      <c r="RRP928" s="124"/>
      <c r="RRQ928" s="124"/>
      <c r="RRR928" s="124"/>
      <c r="RRS928" s="124"/>
      <c r="RRT928" s="124"/>
      <c r="RRU928" s="124"/>
      <c r="RRV928" s="124"/>
      <c r="RRW928" s="124"/>
      <c r="RRX928" s="124"/>
      <c r="RRY928" s="124"/>
      <c r="RRZ928" s="124"/>
      <c r="RSA928" s="124"/>
      <c r="RSB928" s="124"/>
      <c r="RSC928" s="124"/>
      <c r="RSD928" s="124"/>
      <c r="RSE928" s="124"/>
      <c r="RSF928" s="124"/>
      <c r="RSG928" s="124"/>
      <c r="RSH928" s="124"/>
      <c r="RSI928" s="124"/>
      <c r="RSJ928" s="124"/>
      <c r="RSK928" s="124"/>
      <c r="RSL928" s="124"/>
      <c r="RSM928" s="124"/>
      <c r="RSN928" s="124"/>
      <c r="RSO928" s="124"/>
      <c r="RSP928" s="124"/>
      <c r="RSQ928" s="124"/>
      <c r="RSR928" s="124"/>
      <c r="RSS928" s="124"/>
      <c r="RST928" s="124"/>
      <c r="RSU928" s="124"/>
      <c r="RSV928" s="124"/>
      <c r="RSW928" s="124"/>
      <c r="RSX928" s="124"/>
      <c r="RSY928" s="124"/>
      <c r="RSZ928" s="124"/>
      <c r="RTA928" s="124"/>
      <c r="RTB928" s="124"/>
      <c r="RTC928" s="124"/>
      <c r="RTD928" s="124"/>
      <c r="RTE928" s="124"/>
      <c r="RTF928" s="124"/>
      <c r="RTG928" s="124"/>
      <c r="RTH928" s="124"/>
      <c r="RTI928" s="124"/>
      <c r="RTJ928" s="124"/>
      <c r="RTK928" s="124"/>
      <c r="RTL928" s="124"/>
      <c r="RTM928" s="124"/>
      <c r="RTN928" s="124"/>
      <c r="RTO928" s="124"/>
      <c r="RTP928" s="124"/>
      <c r="RTQ928" s="124"/>
      <c r="RTR928" s="124"/>
      <c r="RTS928" s="124"/>
      <c r="RTT928" s="124"/>
      <c r="RTU928" s="124"/>
      <c r="RTV928" s="124"/>
      <c r="RTW928" s="124"/>
      <c r="RTX928" s="124"/>
      <c r="RTY928" s="124"/>
      <c r="RTZ928" s="124"/>
      <c r="RUA928" s="124"/>
      <c r="RUB928" s="124"/>
      <c r="RUC928" s="124"/>
      <c r="RUD928" s="124"/>
      <c r="RUE928" s="124"/>
      <c r="RUF928" s="124"/>
      <c r="RUG928" s="124"/>
      <c r="RUH928" s="124"/>
      <c r="RUI928" s="124"/>
      <c r="RUJ928" s="124"/>
      <c r="RUK928" s="124"/>
      <c r="RUL928" s="124"/>
      <c r="RUM928" s="124"/>
      <c r="RUN928" s="124"/>
      <c r="RUO928" s="124"/>
      <c r="RUP928" s="124"/>
      <c r="RUQ928" s="124"/>
      <c r="RUR928" s="124"/>
      <c r="RUS928" s="124"/>
      <c r="RUT928" s="124"/>
      <c r="RUU928" s="124"/>
      <c r="RUV928" s="124"/>
      <c r="RUW928" s="124"/>
      <c r="RUX928" s="124"/>
      <c r="RUY928" s="124"/>
      <c r="RUZ928" s="124"/>
      <c r="RVA928" s="124"/>
      <c r="RVB928" s="124"/>
      <c r="RVC928" s="124"/>
      <c r="RVD928" s="124"/>
      <c r="RVE928" s="124"/>
      <c r="RVF928" s="124"/>
      <c r="RVG928" s="124"/>
      <c r="RVH928" s="124"/>
      <c r="RVI928" s="124"/>
      <c r="RVJ928" s="124"/>
      <c r="RVK928" s="124"/>
      <c r="RVL928" s="124"/>
      <c r="RVM928" s="124"/>
      <c r="RVN928" s="124"/>
      <c r="RVO928" s="124"/>
      <c r="RVP928" s="124"/>
      <c r="RVQ928" s="124"/>
      <c r="RVR928" s="124"/>
      <c r="RVS928" s="124"/>
      <c r="RVT928" s="124"/>
      <c r="RVU928" s="124"/>
      <c r="RVV928" s="124"/>
      <c r="RVW928" s="124"/>
      <c r="RVX928" s="124"/>
      <c r="RVY928" s="124"/>
      <c r="RVZ928" s="124"/>
      <c r="RWA928" s="124"/>
      <c r="RWB928" s="124"/>
      <c r="RWC928" s="124"/>
      <c r="RWD928" s="124"/>
      <c r="RWE928" s="124"/>
      <c r="RWF928" s="124"/>
      <c r="RWG928" s="124"/>
      <c r="RWH928" s="124"/>
      <c r="RWI928" s="124"/>
      <c r="RWJ928" s="124"/>
      <c r="RWK928" s="124"/>
      <c r="RWL928" s="124"/>
      <c r="RWM928" s="124"/>
      <c r="RWN928" s="124"/>
      <c r="RWO928" s="124"/>
      <c r="RWP928" s="124"/>
      <c r="RWQ928" s="124"/>
      <c r="RWR928" s="124"/>
      <c r="RWS928" s="124"/>
      <c r="RWT928" s="124"/>
      <c r="RWU928" s="124"/>
      <c r="RWV928" s="124"/>
      <c r="RWW928" s="124"/>
      <c r="RWX928" s="124"/>
      <c r="RWY928" s="124"/>
      <c r="RWZ928" s="124"/>
      <c r="RXA928" s="124"/>
      <c r="RXB928" s="124"/>
      <c r="RXC928" s="124"/>
      <c r="RXD928" s="124"/>
      <c r="RXE928" s="124"/>
      <c r="RXF928" s="124"/>
      <c r="RXG928" s="124"/>
      <c r="RXH928" s="124"/>
      <c r="RXI928" s="124"/>
      <c r="RXJ928" s="124"/>
      <c r="RXK928" s="124"/>
      <c r="RXL928" s="124"/>
      <c r="RXM928" s="124"/>
      <c r="RXN928" s="124"/>
      <c r="RXO928" s="124"/>
      <c r="RXP928" s="124"/>
      <c r="RXQ928" s="124"/>
      <c r="RXR928" s="124"/>
      <c r="RXS928" s="124"/>
      <c r="RXT928" s="124"/>
      <c r="RXU928" s="124"/>
      <c r="RXV928" s="124"/>
      <c r="RXW928" s="124"/>
      <c r="RXX928" s="124"/>
      <c r="RXY928" s="124"/>
      <c r="RXZ928" s="124"/>
      <c r="RYA928" s="124"/>
      <c r="RYB928" s="124"/>
      <c r="RYC928" s="124"/>
      <c r="RYD928" s="124"/>
      <c r="RYE928" s="124"/>
      <c r="RYF928" s="124"/>
      <c r="RYG928" s="124"/>
      <c r="RYH928" s="124"/>
      <c r="RYI928" s="124"/>
      <c r="RYJ928" s="124"/>
      <c r="RYK928" s="124"/>
      <c r="RYL928" s="124"/>
      <c r="RYM928" s="124"/>
      <c r="RYN928" s="124"/>
      <c r="RYO928" s="124"/>
      <c r="RYP928" s="124"/>
      <c r="RYQ928" s="124"/>
      <c r="RYR928" s="124"/>
      <c r="RYS928" s="124"/>
      <c r="RYT928" s="124"/>
      <c r="RYU928" s="124"/>
      <c r="RYV928" s="124"/>
      <c r="RYW928" s="124"/>
      <c r="RYX928" s="124"/>
      <c r="RYY928" s="124"/>
      <c r="RYZ928" s="124"/>
      <c r="RZA928" s="124"/>
      <c r="RZB928" s="124"/>
      <c r="RZC928" s="124"/>
      <c r="RZD928" s="124"/>
      <c r="RZE928" s="124"/>
      <c r="RZF928" s="124"/>
      <c r="RZG928" s="124"/>
      <c r="RZH928" s="124"/>
      <c r="RZI928" s="124"/>
      <c r="RZJ928" s="124"/>
      <c r="RZK928" s="124"/>
      <c r="RZL928" s="124"/>
      <c r="RZM928" s="124"/>
      <c r="RZN928" s="124"/>
      <c r="RZO928" s="124"/>
      <c r="RZP928" s="124"/>
      <c r="RZQ928" s="124"/>
      <c r="RZR928" s="124"/>
      <c r="RZS928" s="124"/>
      <c r="RZT928" s="124"/>
      <c r="RZU928" s="124"/>
      <c r="RZV928" s="124"/>
      <c r="RZW928" s="124"/>
      <c r="RZX928" s="124"/>
      <c r="RZY928" s="124"/>
      <c r="RZZ928" s="124"/>
      <c r="SAA928" s="124"/>
      <c r="SAB928" s="124"/>
      <c r="SAC928" s="124"/>
      <c r="SAD928" s="124"/>
      <c r="SAE928" s="124"/>
      <c r="SAF928" s="124"/>
      <c r="SAG928" s="124"/>
      <c r="SAH928" s="124"/>
      <c r="SAI928" s="124"/>
      <c r="SAJ928" s="124"/>
      <c r="SAK928" s="124"/>
      <c r="SAL928" s="124"/>
      <c r="SAM928" s="124"/>
      <c r="SAN928" s="124"/>
      <c r="SAO928" s="124"/>
      <c r="SAP928" s="124"/>
      <c r="SAQ928" s="124"/>
      <c r="SAR928" s="124"/>
      <c r="SAS928" s="124"/>
      <c r="SAT928" s="124"/>
      <c r="SAU928" s="124"/>
      <c r="SAV928" s="124"/>
      <c r="SAW928" s="124"/>
      <c r="SAX928" s="124"/>
      <c r="SAY928" s="124"/>
      <c r="SAZ928" s="124"/>
      <c r="SBA928" s="124"/>
      <c r="SBB928" s="124"/>
      <c r="SBC928" s="124"/>
      <c r="SBD928" s="124"/>
      <c r="SBE928" s="124"/>
      <c r="SBF928" s="124"/>
      <c r="SBG928" s="124"/>
      <c r="SBH928" s="124"/>
      <c r="SBI928" s="124"/>
      <c r="SBJ928" s="124"/>
      <c r="SBK928" s="124"/>
      <c r="SBL928" s="124"/>
      <c r="SBM928" s="124"/>
      <c r="SBN928" s="124"/>
      <c r="SBO928" s="124"/>
      <c r="SBP928" s="124"/>
      <c r="SBQ928" s="124"/>
      <c r="SBR928" s="124"/>
      <c r="SBS928" s="124"/>
      <c r="SBT928" s="124"/>
      <c r="SBU928" s="124"/>
      <c r="SBV928" s="124"/>
      <c r="SBW928" s="124"/>
      <c r="SBX928" s="124"/>
      <c r="SBY928" s="124"/>
      <c r="SBZ928" s="124"/>
      <c r="SCA928" s="124"/>
      <c r="SCB928" s="124"/>
      <c r="SCC928" s="124"/>
      <c r="SCD928" s="124"/>
      <c r="SCE928" s="124"/>
      <c r="SCF928" s="124"/>
      <c r="SCG928" s="124"/>
      <c r="SCH928" s="124"/>
      <c r="SCI928" s="124"/>
      <c r="SCJ928" s="124"/>
      <c r="SCK928" s="124"/>
      <c r="SCL928" s="124"/>
      <c r="SCM928" s="124"/>
      <c r="SCN928" s="124"/>
      <c r="SCO928" s="124"/>
      <c r="SCP928" s="124"/>
      <c r="SCQ928" s="124"/>
      <c r="SCR928" s="124"/>
      <c r="SCS928" s="124"/>
      <c r="SCT928" s="124"/>
      <c r="SCU928" s="124"/>
      <c r="SCV928" s="124"/>
      <c r="SCW928" s="124"/>
      <c r="SCX928" s="124"/>
      <c r="SCY928" s="124"/>
      <c r="SCZ928" s="124"/>
      <c r="SDA928" s="124"/>
      <c r="SDB928" s="124"/>
      <c r="SDC928" s="124"/>
      <c r="SDD928" s="124"/>
      <c r="SDE928" s="124"/>
      <c r="SDF928" s="124"/>
      <c r="SDG928" s="124"/>
      <c r="SDH928" s="124"/>
      <c r="SDI928" s="124"/>
      <c r="SDJ928" s="124"/>
      <c r="SDK928" s="124"/>
      <c r="SDL928" s="124"/>
      <c r="SDM928" s="124"/>
      <c r="SDN928" s="124"/>
      <c r="SDO928" s="124"/>
      <c r="SDP928" s="124"/>
      <c r="SDQ928" s="124"/>
      <c r="SDR928" s="124"/>
      <c r="SDS928" s="124"/>
      <c r="SDT928" s="124"/>
      <c r="SDU928" s="124"/>
      <c r="SDV928" s="124"/>
      <c r="SDW928" s="124"/>
      <c r="SDX928" s="124"/>
      <c r="SDY928" s="124"/>
      <c r="SDZ928" s="124"/>
      <c r="SEA928" s="124"/>
      <c r="SEB928" s="124"/>
      <c r="SEC928" s="124"/>
      <c r="SED928" s="124"/>
      <c r="SEE928" s="124"/>
      <c r="SEF928" s="124"/>
      <c r="SEG928" s="124"/>
      <c r="SEH928" s="124"/>
      <c r="SEI928" s="124"/>
      <c r="SEJ928" s="124"/>
      <c r="SEK928" s="124"/>
      <c r="SEL928" s="124"/>
      <c r="SEM928" s="124"/>
      <c r="SEN928" s="124"/>
      <c r="SEO928" s="124"/>
      <c r="SEP928" s="124"/>
      <c r="SEQ928" s="124"/>
      <c r="SER928" s="124"/>
      <c r="SES928" s="124"/>
      <c r="SET928" s="124"/>
      <c r="SEU928" s="124"/>
      <c r="SEV928" s="124"/>
      <c r="SEW928" s="124"/>
      <c r="SEX928" s="124"/>
      <c r="SEY928" s="124"/>
      <c r="SEZ928" s="124"/>
      <c r="SFA928" s="124"/>
      <c r="SFB928" s="124"/>
      <c r="SFC928" s="124"/>
      <c r="SFD928" s="124"/>
      <c r="SFE928" s="124"/>
      <c r="SFF928" s="124"/>
      <c r="SFG928" s="124"/>
      <c r="SFH928" s="124"/>
      <c r="SFI928" s="124"/>
      <c r="SFJ928" s="124"/>
      <c r="SFK928" s="124"/>
      <c r="SFL928" s="124"/>
      <c r="SFM928" s="124"/>
      <c r="SFN928" s="124"/>
      <c r="SFO928" s="124"/>
      <c r="SFP928" s="124"/>
      <c r="SFQ928" s="124"/>
      <c r="SFR928" s="124"/>
      <c r="SFS928" s="124"/>
      <c r="SFT928" s="124"/>
      <c r="SFU928" s="124"/>
      <c r="SFV928" s="124"/>
      <c r="SFW928" s="124"/>
      <c r="SFX928" s="124"/>
      <c r="SFY928" s="124"/>
      <c r="SFZ928" s="124"/>
      <c r="SGA928" s="124"/>
      <c r="SGB928" s="124"/>
      <c r="SGC928" s="124"/>
      <c r="SGD928" s="124"/>
      <c r="SGE928" s="124"/>
      <c r="SGF928" s="124"/>
      <c r="SGG928" s="124"/>
      <c r="SGH928" s="124"/>
      <c r="SGI928" s="124"/>
      <c r="SGJ928" s="124"/>
      <c r="SGK928" s="124"/>
      <c r="SGL928" s="124"/>
      <c r="SGM928" s="124"/>
      <c r="SGN928" s="124"/>
      <c r="SGO928" s="124"/>
      <c r="SGP928" s="124"/>
      <c r="SGQ928" s="124"/>
      <c r="SGR928" s="124"/>
      <c r="SGS928" s="124"/>
      <c r="SGT928" s="124"/>
      <c r="SGU928" s="124"/>
      <c r="SGV928" s="124"/>
      <c r="SGW928" s="124"/>
      <c r="SGX928" s="124"/>
      <c r="SGY928" s="124"/>
      <c r="SGZ928" s="124"/>
      <c r="SHA928" s="124"/>
      <c r="SHB928" s="124"/>
      <c r="SHC928" s="124"/>
      <c r="SHD928" s="124"/>
      <c r="SHE928" s="124"/>
      <c r="SHF928" s="124"/>
      <c r="SHG928" s="124"/>
      <c r="SHH928" s="124"/>
      <c r="SHI928" s="124"/>
      <c r="SHJ928" s="124"/>
      <c r="SHK928" s="124"/>
      <c r="SHL928" s="124"/>
      <c r="SHM928" s="124"/>
      <c r="SHN928" s="124"/>
      <c r="SHO928" s="124"/>
      <c r="SHP928" s="124"/>
      <c r="SHQ928" s="124"/>
      <c r="SHR928" s="124"/>
      <c r="SHS928" s="124"/>
      <c r="SHT928" s="124"/>
      <c r="SHU928" s="124"/>
      <c r="SHV928" s="124"/>
      <c r="SHW928" s="124"/>
      <c r="SHX928" s="124"/>
      <c r="SHY928" s="124"/>
      <c r="SHZ928" s="124"/>
      <c r="SIA928" s="124"/>
      <c r="SIB928" s="124"/>
      <c r="SIC928" s="124"/>
      <c r="SID928" s="124"/>
      <c r="SIE928" s="124"/>
      <c r="SIF928" s="124"/>
      <c r="SIG928" s="124"/>
      <c r="SIH928" s="124"/>
      <c r="SII928" s="124"/>
      <c r="SIJ928" s="124"/>
      <c r="SIK928" s="124"/>
      <c r="SIL928" s="124"/>
      <c r="SIM928" s="124"/>
      <c r="SIN928" s="124"/>
      <c r="SIO928" s="124"/>
      <c r="SIP928" s="124"/>
      <c r="SIQ928" s="124"/>
      <c r="SIR928" s="124"/>
      <c r="SIS928" s="124"/>
      <c r="SIT928" s="124"/>
      <c r="SIU928" s="124"/>
      <c r="SIV928" s="124"/>
      <c r="SIW928" s="124"/>
      <c r="SIX928" s="124"/>
      <c r="SIY928" s="124"/>
      <c r="SIZ928" s="124"/>
      <c r="SJA928" s="124"/>
      <c r="SJB928" s="124"/>
      <c r="SJC928" s="124"/>
      <c r="SJD928" s="124"/>
      <c r="SJE928" s="124"/>
      <c r="SJF928" s="124"/>
      <c r="SJG928" s="124"/>
      <c r="SJH928" s="124"/>
      <c r="SJI928" s="124"/>
      <c r="SJJ928" s="124"/>
      <c r="SJK928" s="124"/>
      <c r="SJL928" s="124"/>
      <c r="SJM928" s="124"/>
      <c r="SJN928" s="124"/>
      <c r="SJO928" s="124"/>
      <c r="SJP928" s="124"/>
      <c r="SJQ928" s="124"/>
      <c r="SJR928" s="124"/>
      <c r="SJS928" s="124"/>
      <c r="SJT928" s="124"/>
      <c r="SJU928" s="124"/>
      <c r="SJV928" s="124"/>
      <c r="SJW928" s="124"/>
      <c r="SJX928" s="124"/>
      <c r="SJY928" s="124"/>
      <c r="SJZ928" s="124"/>
      <c r="SKA928" s="124"/>
      <c r="SKB928" s="124"/>
      <c r="SKC928" s="124"/>
      <c r="SKD928" s="124"/>
      <c r="SKE928" s="124"/>
      <c r="SKF928" s="124"/>
      <c r="SKG928" s="124"/>
      <c r="SKH928" s="124"/>
      <c r="SKI928" s="124"/>
      <c r="SKJ928" s="124"/>
      <c r="SKK928" s="124"/>
      <c r="SKL928" s="124"/>
      <c r="SKM928" s="124"/>
      <c r="SKN928" s="124"/>
      <c r="SKO928" s="124"/>
      <c r="SKP928" s="124"/>
      <c r="SKQ928" s="124"/>
      <c r="SKR928" s="124"/>
      <c r="SKS928" s="124"/>
      <c r="SKT928" s="124"/>
      <c r="SKU928" s="124"/>
      <c r="SKV928" s="124"/>
      <c r="SKW928" s="124"/>
      <c r="SKX928" s="124"/>
      <c r="SKY928" s="124"/>
      <c r="SKZ928" s="124"/>
      <c r="SLA928" s="124"/>
      <c r="SLB928" s="124"/>
      <c r="SLC928" s="124"/>
      <c r="SLD928" s="124"/>
      <c r="SLE928" s="124"/>
      <c r="SLF928" s="124"/>
      <c r="SLG928" s="124"/>
      <c r="SLH928" s="124"/>
      <c r="SLI928" s="124"/>
      <c r="SLJ928" s="124"/>
      <c r="SLK928" s="124"/>
      <c r="SLL928" s="124"/>
      <c r="SLM928" s="124"/>
      <c r="SLN928" s="124"/>
      <c r="SLO928" s="124"/>
      <c r="SLP928" s="124"/>
      <c r="SLQ928" s="124"/>
      <c r="SLR928" s="124"/>
      <c r="SLS928" s="124"/>
      <c r="SLT928" s="124"/>
      <c r="SLU928" s="124"/>
      <c r="SLV928" s="124"/>
      <c r="SLW928" s="124"/>
      <c r="SLX928" s="124"/>
      <c r="SLY928" s="124"/>
      <c r="SLZ928" s="124"/>
      <c r="SMA928" s="124"/>
      <c r="SMB928" s="124"/>
      <c r="SMC928" s="124"/>
      <c r="SMD928" s="124"/>
      <c r="SME928" s="124"/>
      <c r="SMF928" s="124"/>
      <c r="SMG928" s="124"/>
      <c r="SMH928" s="124"/>
      <c r="SMI928" s="124"/>
      <c r="SMJ928" s="124"/>
      <c r="SMK928" s="124"/>
      <c r="SML928" s="124"/>
      <c r="SMM928" s="124"/>
      <c r="SMN928" s="124"/>
      <c r="SMO928" s="124"/>
      <c r="SMP928" s="124"/>
      <c r="SMQ928" s="124"/>
      <c r="SMR928" s="124"/>
      <c r="SMS928" s="124"/>
      <c r="SMT928" s="124"/>
      <c r="SMU928" s="124"/>
      <c r="SMV928" s="124"/>
      <c r="SMW928" s="124"/>
      <c r="SMX928" s="124"/>
      <c r="SMY928" s="124"/>
      <c r="SMZ928" s="124"/>
      <c r="SNA928" s="124"/>
      <c r="SNB928" s="124"/>
      <c r="SNC928" s="124"/>
      <c r="SND928" s="124"/>
      <c r="SNE928" s="124"/>
      <c r="SNF928" s="124"/>
      <c r="SNG928" s="124"/>
      <c r="SNH928" s="124"/>
      <c r="SNI928" s="124"/>
      <c r="SNJ928" s="124"/>
      <c r="SNK928" s="124"/>
      <c r="SNL928" s="124"/>
      <c r="SNM928" s="124"/>
      <c r="SNN928" s="124"/>
      <c r="SNO928" s="124"/>
      <c r="SNP928" s="124"/>
      <c r="SNQ928" s="124"/>
      <c r="SNR928" s="124"/>
      <c r="SNS928" s="124"/>
      <c r="SNT928" s="124"/>
      <c r="SNU928" s="124"/>
      <c r="SNV928" s="124"/>
      <c r="SNW928" s="124"/>
      <c r="SNX928" s="124"/>
      <c r="SNY928" s="124"/>
      <c r="SNZ928" s="124"/>
      <c r="SOA928" s="124"/>
      <c r="SOB928" s="124"/>
      <c r="SOC928" s="124"/>
      <c r="SOD928" s="124"/>
      <c r="SOE928" s="124"/>
      <c r="SOF928" s="124"/>
      <c r="SOG928" s="124"/>
      <c r="SOH928" s="124"/>
      <c r="SOI928" s="124"/>
      <c r="SOJ928" s="124"/>
      <c r="SOK928" s="124"/>
      <c r="SOL928" s="124"/>
      <c r="SOM928" s="124"/>
      <c r="SON928" s="124"/>
      <c r="SOO928" s="124"/>
      <c r="SOP928" s="124"/>
      <c r="SOQ928" s="124"/>
      <c r="SOR928" s="124"/>
      <c r="SOS928" s="124"/>
      <c r="SOT928" s="124"/>
      <c r="SOU928" s="124"/>
      <c r="SOV928" s="124"/>
      <c r="SOW928" s="124"/>
      <c r="SOX928" s="124"/>
      <c r="SOY928" s="124"/>
      <c r="SOZ928" s="124"/>
      <c r="SPA928" s="124"/>
      <c r="SPB928" s="124"/>
      <c r="SPC928" s="124"/>
      <c r="SPD928" s="124"/>
      <c r="SPE928" s="124"/>
      <c r="SPF928" s="124"/>
      <c r="SPG928" s="124"/>
      <c r="SPH928" s="124"/>
      <c r="SPI928" s="124"/>
      <c r="SPJ928" s="124"/>
      <c r="SPK928" s="124"/>
      <c r="SPL928" s="124"/>
      <c r="SPM928" s="124"/>
      <c r="SPN928" s="124"/>
      <c r="SPO928" s="124"/>
      <c r="SPP928" s="124"/>
      <c r="SPQ928" s="124"/>
      <c r="SPR928" s="124"/>
      <c r="SPS928" s="124"/>
      <c r="SPT928" s="124"/>
      <c r="SPU928" s="124"/>
      <c r="SPV928" s="124"/>
      <c r="SPW928" s="124"/>
      <c r="SPX928" s="124"/>
      <c r="SPY928" s="124"/>
      <c r="SPZ928" s="124"/>
      <c r="SQA928" s="124"/>
      <c r="SQB928" s="124"/>
      <c r="SQC928" s="124"/>
      <c r="SQD928" s="124"/>
      <c r="SQE928" s="124"/>
      <c r="SQF928" s="124"/>
      <c r="SQG928" s="124"/>
      <c r="SQH928" s="124"/>
      <c r="SQI928" s="124"/>
      <c r="SQJ928" s="124"/>
      <c r="SQK928" s="124"/>
      <c r="SQL928" s="124"/>
      <c r="SQM928" s="124"/>
      <c r="SQN928" s="124"/>
      <c r="SQO928" s="124"/>
      <c r="SQP928" s="124"/>
      <c r="SQQ928" s="124"/>
      <c r="SQR928" s="124"/>
      <c r="SQS928" s="124"/>
      <c r="SQT928" s="124"/>
      <c r="SQU928" s="124"/>
      <c r="SQV928" s="124"/>
      <c r="SQW928" s="124"/>
      <c r="SQX928" s="124"/>
      <c r="SQY928" s="124"/>
      <c r="SQZ928" s="124"/>
      <c r="SRA928" s="124"/>
      <c r="SRB928" s="124"/>
      <c r="SRC928" s="124"/>
      <c r="SRD928" s="124"/>
      <c r="SRE928" s="124"/>
      <c r="SRF928" s="124"/>
      <c r="SRG928" s="124"/>
      <c r="SRH928" s="124"/>
      <c r="SRI928" s="124"/>
      <c r="SRJ928" s="124"/>
      <c r="SRK928" s="124"/>
      <c r="SRL928" s="124"/>
      <c r="SRM928" s="124"/>
      <c r="SRN928" s="124"/>
      <c r="SRO928" s="124"/>
      <c r="SRP928" s="124"/>
      <c r="SRQ928" s="124"/>
      <c r="SRR928" s="124"/>
      <c r="SRS928" s="124"/>
      <c r="SRT928" s="124"/>
      <c r="SRU928" s="124"/>
      <c r="SRV928" s="124"/>
      <c r="SRW928" s="124"/>
      <c r="SRX928" s="124"/>
      <c r="SRY928" s="124"/>
      <c r="SRZ928" s="124"/>
      <c r="SSA928" s="124"/>
      <c r="SSB928" s="124"/>
      <c r="SSC928" s="124"/>
      <c r="SSD928" s="124"/>
      <c r="SSE928" s="124"/>
      <c r="SSF928" s="124"/>
      <c r="SSG928" s="124"/>
      <c r="SSH928" s="124"/>
      <c r="SSI928" s="124"/>
      <c r="SSJ928" s="124"/>
      <c r="SSK928" s="124"/>
      <c r="SSL928" s="124"/>
      <c r="SSM928" s="124"/>
      <c r="SSN928" s="124"/>
      <c r="SSO928" s="124"/>
      <c r="SSP928" s="124"/>
      <c r="SSQ928" s="124"/>
      <c r="SSR928" s="124"/>
      <c r="SSS928" s="124"/>
      <c r="SST928" s="124"/>
      <c r="SSU928" s="124"/>
      <c r="SSV928" s="124"/>
      <c r="SSW928" s="124"/>
      <c r="SSX928" s="124"/>
      <c r="SSY928" s="124"/>
      <c r="SSZ928" s="124"/>
      <c r="STA928" s="124"/>
      <c r="STB928" s="124"/>
      <c r="STC928" s="124"/>
      <c r="STD928" s="124"/>
      <c r="STE928" s="124"/>
      <c r="STF928" s="124"/>
      <c r="STG928" s="124"/>
      <c r="STH928" s="124"/>
      <c r="STI928" s="124"/>
      <c r="STJ928" s="124"/>
      <c r="STK928" s="124"/>
      <c r="STL928" s="124"/>
      <c r="STM928" s="124"/>
      <c r="STN928" s="124"/>
      <c r="STO928" s="124"/>
      <c r="STP928" s="124"/>
      <c r="STQ928" s="124"/>
      <c r="STR928" s="124"/>
      <c r="STS928" s="124"/>
      <c r="STT928" s="124"/>
      <c r="STU928" s="124"/>
      <c r="STV928" s="124"/>
      <c r="STW928" s="124"/>
      <c r="STX928" s="124"/>
      <c r="STY928" s="124"/>
      <c r="STZ928" s="124"/>
      <c r="SUA928" s="124"/>
      <c r="SUB928" s="124"/>
      <c r="SUC928" s="124"/>
      <c r="SUD928" s="124"/>
      <c r="SUE928" s="124"/>
      <c r="SUF928" s="124"/>
      <c r="SUG928" s="124"/>
      <c r="SUH928" s="124"/>
      <c r="SUI928" s="124"/>
      <c r="SUJ928" s="124"/>
      <c r="SUK928" s="124"/>
      <c r="SUL928" s="124"/>
      <c r="SUM928" s="124"/>
      <c r="SUN928" s="124"/>
      <c r="SUO928" s="124"/>
      <c r="SUP928" s="124"/>
      <c r="SUQ928" s="124"/>
      <c r="SUR928" s="124"/>
      <c r="SUS928" s="124"/>
      <c r="SUT928" s="124"/>
      <c r="SUU928" s="124"/>
      <c r="SUV928" s="124"/>
      <c r="SUW928" s="124"/>
      <c r="SUX928" s="124"/>
      <c r="SUY928" s="124"/>
      <c r="SUZ928" s="124"/>
      <c r="SVA928" s="124"/>
      <c r="SVB928" s="124"/>
      <c r="SVC928" s="124"/>
      <c r="SVD928" s="124"/>
      <c r="SVE928" s="124"/>
      <c r="SVF928" s="124"/>
      <c r="SVG928" s="124"/>
      <c r="SVH928" s="124"/>
      <c r="SVI928" s="124"/>
      <c r="SVJ928" s="124"/>
      <c r="SVK928" s="124"/>
      <c r="SVL928" s="124"/>
      <c r="SVM928" s="124"/>
      <c r="SVN928" s="124"/>
      <c r="SVO928" s="124"/>
      <c r="SVP928" s="124"/>
      <c r="SVQ928" s="124"/>
      <c r="SVR928" s="124"/>
      <c r="SVS928" s="124"/>
      <c r="SVT928" s="124"/>
      <c r="SVU928" s="124"/>
      <c r="SVV928" s="124"/>
      <c r="SVW928" s="124"/>
      <c r="SVX928" s="124"/>
      <c r="SVY928" s="124"/>
      <c r="SVZ928" s="124"/>
      <c r="SWA928" s="124"/>
      <c r="SWB928" s="124"/>
      <c r="SWC928" s="124"/>
      <c r="SWD928" s="124"/>
      <c r="SWE928" s="124"/>
      <c r="SWF928" s="124"/>
      <c r="SWG928" s="124"/>
      <c r="SWH928" s="124"/>
      <c r="SWI928" s="124"/>
      <c r="SWJ928" s="124"/>
      <c r="SWK928" s="124"/>
      <c r="SWL928" s="124"/>
      <c r="SWM928" s="124"/>
      <c r="SWN928" s="124"/>
      <c r="SWO928" s="124"/>
      <c r="SWP928" s="124"/>
      <c r="SWQ928" s="124"/>
      <c r="SWR928" s="124"/>
      <c r="SWS928" s="124"/>
      <c r="SWT928" s="124"/>
      <c r="SWU928" s="124"/>
      <c r="SWV928" s="124"/>
      <c r="SWW928" s="124"/>
      <c r="SWX928" s="124"/>
      <c r="SWY928" s="124"/>
      <c r="SWZ928" s="124"/>
      <c r="SXA928" s="124"/>
      <c r="SXB928" s="124"/>
      <c r="SXC928" s="124"/>
      <c r="SXD928" s="124"/>
      <c r="SXE928" s="124"/>
      <c r="SXF928" s="124"/>
      <c r="SXG928" s="124"/>
      <c r="SXH928" s="124"/>
      <c r="SXI928" s="124"/>
      <c r="SXJ928" s="124"/>
      <c r="SXK928" s="124"/>
      <c r="SXL928" s="124"/>
      <c r="SXM928" s="124"/>
      <c r="SXN928" s="124"/>
      <c r="SXO928" s="124"/>
      <c r="SXP928" s="124"/>
      <c r="SXQ928" s="124"/>
      <c r="SXR928" s="124"/>
      <c r="SXS928" s="124"/>
      <c r="SXT928" s="124"/>
      <c r="SXU928" s="124"/>
      <c r="SXV928" s="124"/>
      <c r="SXW928" s="124"/>
      <c r="SXX928" s="124"/>
      <c r="SXY928" s="124"/>
      <c r="SXZ928" s="124"/>
      <c r="SYA928" s="124"/>
      <c r="SYB928" s="124"/>
      <c r="SYC928" s="124"/>
      <c r="SYD928" s="124"/>
      <c r="SYE928" s="124"/>
      <c r="SYF928" s="124"/>
      <c r="SYG928" s="124"/>
      <c r="SYH928" s="124"/>
      <c r="SYI928" s="124"/>
      <c r="SYJ928" s="124"/>
      <c r="SYK928" s="124"/>
      <c r="SYL928" s="124"/>
      <c r="SYM928" s="124"/>
      <c r="SYN928" s="124"/>
      <c r="SYO928" s="124"/>
      <c r="SYP928" s="124"/>
      <c r="SYQ928" s="124"/>
      <c r="SYR928" s="124"/>
      <c r="SYS928" s="124"/>
      <c r="SYT928" s="124"/>
      <c r="SYU928" s="124"/>
      <c r="SYV928" s="124"/>
      <c r="SYW928" s="124"/>
      <c r="SYX928" s="124"/>
      <c r="SYY928" s="124"/>
      <c r="SYZ928" s="124"/>
      <c r="SZA928" s="124"/>
      <c r="SZB928" s="124"/>
      <c r="SZC928" s="124"/>
      <c r="SZD928" s="124"/>
      <c r="SZE928" s="124"/>
      <c r="SZF928" s="124"/>
      <c r="SZG928" s="124"/>
      <c r="SZH928" s="124"/>
      <c r="SZI928" s="124"/>
      <c r="SZJ928" s="124"/>
      <c r="SZK928" s="124"/>
      <c r="SZL928" s="124"/>
      <c r="SZM928" s="124"/>
      <c r="SZN928" s="124"/>
      <c r="SZO928" s="124"/>
      <c r="SZP928" s="124"/>
      <c r="SZQ928" s="124"/>
      <c r="SZR928" s="124"/>
      <c r="SZS928" s="124"/>
      <c r="SZT928" s="124"/>
      <c r="SZU928" s="124"/>
      <c r="SZV928" s="124"/>
      <c r="SZW928" s="124"/>
      <c r="SZX928" s="124"/>
      <c r="SZY928" s="124"/>
      <c r="SZZ928" s="124"/>
      <c r="TAA928" s="124"/>
      <c r="TAB928" s="124"/>
      <c r="TAC928" s="124"/>
      <c r="TAD928" s="124"/>
      <c r="TAE928" s="124"/>
      <c r="TAF928" s="124"/>
      <c r="TAG928" s="124"/>
      <c r="TAH928" s="124"/>
      <c r="TAI928" s="124"/>
      <c r="TAJ928" s="124"/>
      <c r="TAK928" s="124"/>
      <c r="TAL928" s="124"/>
      <c r="TAM928" s="124"/>
      <c r="TAN928" s="124"/>
      <c r="TAO928" s="124"/>
      <c r="TAP928" s="124"/>
      <c r="TAQ928" s="124"/>
      <c r="TAR928" s="124"/>
      <c r="TAS928" s="124"/>
      <c r="TAT928" s="124"/>
      <c r="TAU928" s="124"/>
      <c r="TAV928" s="124"/>
      <c r="TAW928" s="124"/>
      <c r="TAX928" s="124"/>
      <c r="TAY928" s="124"/>
      <c r="TAZ928" s="124"/>
      <c r="TBA928" s="124"/>
      <c r="TBB928" s="124"/>
      <c r="TBC928" s="124"/>
      <c r="TBD928" s="124"/>
      <c r="TBE928" s="124"/>
      <c r="TBF928" s="124"/>
      <c r="TBG928" s="124"/>
      <c r="TBH928" s="124"/>
      <c r="TBI928" s="124"/>
      <c r="TBJ928" s="124"/>
      <c r="TBK928" s="124"/>
      <c r="TBL928" s="124"/>
      <c r="TBM928" s="124"/>
      <c r="TBN928" s="124"/>
      <c r="TBO928" s="124"/>
      <c r="TBP928" s="124"/>
      <c r="TBQ928" s="124"/>
      <c r="TBR928" s="124"/>
      <c r="TBS928" s="124"/>
      <c r="TBT928" s="124"/>
      <c r="TBU928" s="124"/>
      <c r="TBV928" s="124"/>
      <c r="TBW928" s="124"/>
      <c r="TBX928" s="124"/>
      <c r="TBY928" s="124"/>
      <c r="TBZ928" s="124"/>
      <c r="TCA928" s="124"/>
      <c r="TCB928" s="124"/>
      <c r="TCC928" s="124"/>
      <c r="TCD928" s="124"/>
      <c r="TCE928" s="124"/>
      <c r="TCF928" s="124"/>
      <c r="TCG928" s="124"/>
      <c r="TCH928" s="124"/>
      <c r="TCI928" s="124"/>
      <c r="TCJ928" s="124"/>
      <c r="TCK928" s="124"/>
      <c r="TCL928" s="124"/>
      <c r="TCM928" s="124"/>
      <c r="TCN928" s="124"/>
      <c r="TCO928" s="124"/>
      <c r="TCP928" s="124"/>
      <c r="TCQ928" s="124"/>
      <c r="TCR928" s="124"/>
      <c r="TCS928" s="124"/>
      <c r="TCT928" s="124"/>
      <c r="TCU928" s="124"/>
      <c r="TCV928" s="124"/>
      <c r="TCW928" s="124"/>
      <c r="TCX928" s="124"/>
      <c r="TCY928" s="124"/>
      <c r="TCZ928" s="124"/>
      <c r="TDA928" s="124"/>
      <c r="TDB928" s="124"/>
      <c r="TDC928" s="124"/>
      <c r="TDD928" s="124"/>
      <c r="TDE928" s="124"/>
      <c r="TDF928" s="124"/>
      <c r="TDG928" s="124"/>
      <c r="TDH928" s="124"/>
      <c r="TDI928" s="124"/>
      <c r="TDJ928" s="124"/>
      <c r="TDK928" s="124"/>
      <c r="TDL928" s="124"/>
      <c r="TDM928" s="124"/>
      <c r="TDN928" s="124"/>
      <c r="TDO928" s="124"/>
      <c r="TDP928" s="124"/>
      <c r="TDQ928" s="124"/>
      <c r="TDR928" s="124"/>
      <c r="TDS928" s="124"/>
      <c r="TDT928" s="124"/>
      <c r="TDU928" s="124"/>
      <c r="TDV928" s="124"/>
      <c r="TDW928" s="124"/>
      <c r="TDX928" s="124"/>
      <c r="TDY928" s="124"/>
      <c r="TDZ928" s="124"/>
      <c r="TEA928" s="124"/>
      <c r="TEB928" s="124"/>
      <c r="TEC928" s="124"/>
      <c r="TED928" s="124"/>
      <c r="TEE928" s="124"/>
      <c r="TEF928" s="124"/>
      <c r="TEG928" s="124"/>
      <c r="TEH928" s="124"/>
      <c r="TEI928" s="124"/>
      <c r="TEJ928" s="124"/>
      <c r="TEK928" s="124"/>
      <c r="TEL928" s="124"/>
      <c r="TEM928" s="124"/>
      <c r="TEN928" s="124"/>
      <c r="TEO928" s="124"/>
      <c r="TEP928" s="124"/>
      <c r="TEQ928" s="124"/>
      <c r="TER928" s="124"/>
      <c r="TES928" s="124"/>
      <c r="TET928" s="124"/>
      <c r="TEU928" s="124"/>
      <c r="TEV928" s="124"/>
      <c r="TEW928" s="124"/>
      <c r="TEX928" s="124"/>
      <c r="TEY928" s="124"/>
      <c r="TEZ928" s="124"/>
      <c r="TFA928" s="124"/>
      <c r="TFB928" s="124"/>
      <c r="TFC928" s="124"/>
      <c r="TFD928" s="124"/>
      <c r="TFE928" s="124"/>
      <c r="TFF928" s="124"/>
      <c r="TFG928" s="124"/>
      <c r="TFH928" s="124"/>
      <c r="TFI928" s="124"/>
      <c r="TFJ928" s="124"/>
      <c r="TFK928" s="124"/>
      <c r="TFL928" s="124"/>
      <c r="TFM928" s="124"/>
      <c r="TFN928" s="124"/>
      <c r="TFO928" s="124"/>
      <c r="TFP928" s="124"/>
      <c r="TFQ928" s="124"/>
      <c r="TFR928" s="124"/>
      <c r="TFS928" s="124"/>
      <c r="TFT928" s="124"/>
      <c r="TFU928" s="124"/>
      <c r="TFV928" s="124"/>
      <c r="TFW928" s="124"/>
      <c r="TFX928" s="124"/>
      <c r="TFY928" s="124"/>
      <c r="TFZ928" s="124"/>
      <c r="TGA928" s="124"/>
      <c r="TGB928" s="124"/>
      <c r="TGC928" s="124"/>
      <c r="TGD928" s="124"/>
      <c r="TGE928" s="124"/>
      <c r="TGF928" s="124"/>
      <c r="TGG928" s="124"/>
      <c r="TGH928" s="124"/>
      <c r="TGI928" s="124"/>
      <c r="TGJ928" s="124"/>
      <c r="TGK928" s="124"/>
      <c r="TGL928" s="124"/>
      <c r="TGM928" s="124"/>
      <c r="TGN928" s="124"/>
      <c r="TGO928" s="124"/>
      <c r="TGP928" s="124"/>
      <c r="TGQ928" s="124"/>
      <c r="TGR928" s="124"/>
      <c r="TGS928" s="124"/>
      <c r="TGT928" s="124"/>
      <c r="TGU928" s="124"/>
      <c r="TGV928" s="124"/>
      <c r="TGW928" s="124"/>
      <c r="TGX928" s="124"/>
      <c r="TGY928" s="124"/>
      <c r="TGZ928" s="124"/>
      <c r="THA928" s="124"/>
      <c r="THB928" s="124"/>
      <c r="THC928" s="124"/>
      <c r="THD928" s="124"/>
      <c r="THE928" s="124"/>
      <c r="THF928" s="124"/>
      <c r="THG928" s="124"/>
      <c r="THH928" s="124"/>
      <c r="THI928" s="124"/>
      <c r="THJ928" s="124"/>
      <c r="THK928" s="124"/>
      <c r="THL928" s="124"/>
      <c r="THM928" s="124"/>
      <c r="THN928" s="124"/>
      <c r="THO928" s="124"/>
      <c r="THP928" s="124"/>
      <c r="THQ928" s="124"/>
      <c r="THR928" s="124"/>
      <c r="THS928" s="124"/>
      <c r="THT928" s="124"/>
      <c r="THU928" s="124"/>
      <c r="THV928" s="124"/>
      <c r="THW928" s="124"/>
      <c r="THX928" s="124"/>
      <c r="THY928" s="124"/>
      <c r="THZ928" s="124"/>
      <c r="TIA928" s="124"/>
      <c r="TIB928" s="124"/>
      <c r="TIC928" s="124"/>
      <c r="TID928" s="124"/>
      <c r="TIE928" s="124"/>
      <c r="TIF928" s="124"/>
      <c r="TIG928" s="124"/>
      <c r="TIH928" s="124"/>
      <c r="TII928" s="124"/>
      <c r="TIJ928" s="124"/>
      <c r="TIK928" s="124"/>
      <c r="TIL928" s="124"/>
      <c r="TIM928" s="124"/>
      <c r="TIN928" s="124"/>
      <c r="TIO928" s="124"/>
      <c r="TIP928" s="124"/>
      <c r="TIQ928" s="124"/>
      <c r="TIR928" s="124"/>
      <c r="TIS928" s="124"/>
      <c r="TIT928" s="124"/>
      <c r="TIU928" s="124"/>
      <c r="TIV928" s="124"/>
      <c r="TIW928" s="124"/>
      <c r="TIX928" s="124"/>
      <c r="TIY928" s="124"/>
      <c r="TIZ928" s="124"/>
      <c r="TJA928" s="124"/>
      <c r="TJB928" s="124"/>
      <c r="TJC928" s="124"/>
      <c r="TJD928" s="124"/>
      <c r="TJE928" s="124"/>
      <c r="TJF928" s="124"/>
      <c r="TJG928" s="124"/>
      <c r="TJH928" s="124"/>
      <c r="TJI928" s="124"/>
      <c r="TJJ928" s="124"/>
      <c r="TJK928" s="124"/>
      <c r="TJL928" s="124"/>
      <c r="TJM928" s="124"/>
      <c r="TJN928" s="124"/>
      <c r="TJO928" s="124"/>
      <c r="TJP928" s="124"/>
      <c r="TJQ928" s="124"/>
      <c r="TJR928" s="124"/>
      <c r="TJS928" s="124"/>
      <c r="TJT928" s="124"/>
      <c r="TJU928" s="124"/>
      <c r="TJV928" s="124"/>
      <c r="TJW928" s="124"/>
      <c r="TJX928" s="124"/>
      <c r="TJY928" s="124"/>
      <c r="TJZ928" s="124"/>
      <c r="TKA928" s="124"/>
      <c r="TKB928" s="124"/>
      <c r="TKC928" s="124"/>
      <c r="TKD928" s="124"/>
      <c r="TKE928" s="124"/>
      <c r="TKF928" s="124"/>
      <c r="TKG928" s="124"/>
      <c r="TKH928" s="124"/>
      <c r="TKI928" s="124"/>
      <c r="TKJ928" s="124"/>
      <c r="TKK928" s="124"/>
      <c r="TKL928" s="124"/>
      <c r="TKM928" s="124"/>
      <c r="TKN928" s="124"/>
      <c r="TKO928" s="124"/>
      <c r="TKP928" s="124"/>
      <c r="TKQ928" s="124"/>
      <c r="TKR928" s="124"/>
      <c r="TKS928" s="124"/>
      <c r="TKT928" s="124"/>
      <c r="TKU928" s="124"/>
      <c r="TKV928" s="124"/>
      <c r="TKW928" s="124"/>
      <c r="TKX928" s="124"/>
      <c r="TKY928" s="124"/>
      <c r="TKZ928" s="124"/>
      <c r="TLA928" s="124"/>
      <c r="TLB928" s="124"/>
      <c r="TLC928" s="124"/>
      <c r="TLD928" s="124"/>
      <c r="TLE928" s="124"/>
      <c r="TLF928" s="124"/>
      <c r="TLG928" s="124"/>
      <c r="TLH928" s="124"/>
      <c r="TLI928" s="124"/>
      <c r="TLJ928" s="124"/>
      <c r="TLK928" s="124"/>
      <c r="TLL928" s="124"/>
      <c r="TLM928" s="124"/>
      <c r="TLN928" s="124"/>
      <c r="TLO928" s="124"/>
      <c r="TLP928" s="124"/>
      <c r="TLQ928" s="124"/>
      <c r="TLR928" s="124"/>
      <c r="TLS928" s="124"/>
      <c r="TLT928" s="124"/>
      <c r="TLU928" s="124"/>
      <c r="TLV928" s="124"/>
      <c r="TLW928" s="124"/>
      <c r="TLX928" s="124"/>
      <c r="TLY928" s="124"/>
      <c r="TLZ928" s="124"/>
      <c r="TMA928" s="124"/>
      <c r="TMB928" s="124"/>
      <c r="TMC928" s="124"/>
      <c r="TMD928" s="124"/>
      <c r="TME928" s="124"/>
      <c r="TMF928" s="124"/>
      <c r="TMG928" s="124"/>
      <c r="TMH928" s="124"/>
      <c r="TMI928" s="124"/>
      <c r="TMJ928" s="124"/>
      <c r="TMK928" s="124"/>
      <c r="TML928" s="124"/>
      <c r="TMM928" s="124"/>
      <c r="TMN928" s="124"/>
      <c r="TMO928" s="124"/>
      <c r="TMP928" s="124"/>
      <c r="TMQ928" s="124"/>
      <c r="TMR928" s="124"/>
      <c r="TMS928" s="124"/>
      <c r="TMT928" s="124"/>
      <c r="TMU928" s="124"/>
      <c r="TMV928" s="124"/>
      <c r="TMW928" s="124"/>
      <c r="TMX928" s="124"/>
      <c r="TMY928" s="124"/>
      <c r="TMZ928" s="124"/>
      <c r="TNA928" s="124"/>
      <c r="TNB928" s="124"/>
      <c r="TNC928" s="124"/>
      <c r="TND928" s="124"/>
      <c r="TNE928" s="124"/>
      <c r="TNF928" s="124"/>
      <c r="TNG928" s="124"/>
      <c r="TNH928" s="124"/>
      <c r="TNI928" s="124"/>
      <c r="TNJ928" s="124"/>
      <c r="TNK928" s="124"/>
      <c r="TNL928" s="124"/>
      <c r="TNM928" s="124"/>
      <c r="TNN928" s="124"/>
      <c r="TNO928" s="124"/>
      <c r="TNP928" s="124"/>
      <c r="TNQ928" s="124"/>
      <c r="TNR928" s="124"/>
      <c r="TNS928" s="124"/>
      <c r="TNT928" s="124"/>
      <c r="TNU928" s="124"/>
      <c r="TNV928" s="124"/>
      <c r="TNW928" s="124"/>
      <c r="TNX928" s="124"/>
      <c r="TNY928" s="124"/>
      <c r="TNZ928" s="124"/>
      <c r="TOA928" s="124"/>
      <c r="TOB928" s="124"/>
      <c r="TOC928" s="124"/>
      <c r="TOD928" s="124"/>
      <c r="TOE928" s="124"/>
      <c r="TOF928" s="124"/>
      <c r="TOG928" s="124"/>
      <c r="TOH928" s="124"/>
      <c r="TOI928" s="124"/>
      <c r="TOJ928" s="124"/>
      <c r="TOK928" s="124"/>
      <c r="TOL928" s="124"/>
      <c r="TOM928" s="124"/>
      <c r="TON928" s="124"/>
      <c r="TOO928" s="124"/>
      <c r="TOP928" s="124"/>
      <c r="TOQ928" s="124"/>
      <c r="TOR928" s="124"/>
      <c r="TOS928" s="124"/>
      <c r="TOT928" s="124"/>
      <c r="TOU928" s="124"/>
      <c r="TOV928" s="124"/>
      <c r="TOW928" s="124"/>
      <c r="TOX928" s="124"/>
      <c r="TOY928" s="124"/>
      <c r="TOZ928" s="124"/>
      <c r="TPA928" s="124"/>
      <c r="TPB928" s="124"/>
      <c r="TPC928" s="124"/>
      <c r="TPD928" s="124"/>
      <c r="TPE928" s="124"/>
      <c r="TPF928" s="124"/>
      <c r="TPG928" s="124"/>
      <c r="TPH928" s="124"/>
      <c r="TPI928" s="124"/>
      <c r="TPJ928" s="124"/>
      <c r="TPK928" s="124"/>
      <c r="TPL928" s="124"/>
      <c r="TPM928" s="124"/>
      <c r="TPN928" s="124"/>
      <c r="TPO928" s="124"/>
      <c r="TPP928" s="124"/>
      <c r="TPQ928" s="124"/>
      <c r="TPR928" s="124"/>
      <c r="TPS928" s="124"/>
      <c r="TPT928" s="124"/>
      <c r="TPU928" s="124"/>
      <c r="TPV928" s="124"/>
      <c r="TPW928" s="124"/>
      <c r="TPX928" s="124"/>
      <c r="TPY928" s="124"/>
      <c r="TPZ928" s="124"/>
      <c r="TQA928" s="124"/>
      <c r="TQB928" s="124"/>
      <c r="TQC928" s="124"/>
      <c r="TQD928" s="124"/>
      <c r="TQE928" s="124"/>
      <c r="TQF928" s="124"/>
      <c r="TQG928" s="124"/>
      <c r="TQH928" s="124"/>
      <c r="TQI928" s="124"/>
      <c r="TQJ928" s="124"/>
      <c r="TQK928" s="124"/>
      <c r="TQL928" s="124"/>
      <c r="TQM928" s="124"/>
      <c r="TQN928" s="124"/>
      <c r="TQO928" s="124"/>
      <c r="TQP928" s="124"/>
      <c r="TQQ928" s="124"/>
      <c r="TQR928" s="124"/>
      <c r="TQS928" s="124"/>
      <c r="TQT928" s="124"/>
      <c r="TQU928" s="124"/>
      <c r="TQV928" s="124"/>
      <c r="TQW928" s="124"/>
      <c r="TQX928" s="124"/>
      <c r="TQY928" s="124"/>
      <c r="TQZ928" s="124"/>
      <c r="TRA928" s="124"/>
      <c r="TRB928" s="124"/>
      <c r="TRC928" s="124"/>
      <c r="TRD928" s="124"/>
      <c r="TRE928" s="124"/>
      <c r="TRF928" s="124"/>
      <c r="TRG928" s="124"/>
      <c r="TRH928" s="124"/>
      <c r="TRI928" s="124"/>
      <c r="TRJ928" s="124"/>
      <c r="TRK928" s="124"/>
      <c r="TRL928" s="124"/>
      <c r="TRM928" s="124"/>
      <c r="TRN928" s="124"/>
      <c r="TRO928" s="124"/>
      <c r="TRP928" s="124"/>
      <c r="TRQ928" s="124"/>
      <c r="TRR928" s="124"/>
      <c r="TRS928" s="124"/>
      <c r="TRT928" s="124"/>
      <c r="TRU928" s="124"/>
      <c r="TRV928" s="124"/>
      <c r="TRW928" s="124"/>
      <c r="TRX928" s="124"/>
      <c r="TRY928" s="124"/>
      <c r="TRZ928" s="124"/>
      <c r="TSA928" s="124"/>
      <c r="TSB928" s="124"/>
      <c r="TSC928" s="124"/>
      <c r="TSD928" s="124"/>
      <c r="TSE928" s="124"/>
      <c r="TSF928" s="124"/>
      <c r="TSG928" s="124"/>
      <c r="TSH928" s="124"/>
      <c r="TSI928" s="124"/>
      <c r="TSJ928" s="124"/>
      <c r="TSK928" s="124"/>
      <c r="TSL928" s="124"/>
      <c r="TSM928" s="124"/>
      <c r="TSN928" s="124"/>
      <c r="TSO928" s="124"/>
      <c r="TSP928" s="124"/>
      <c r="TSQ928" s="124"/>
      <c r="TSR928" s="124"/>
      <c r="TSS928" s="124"/>
      <c r="TST928" s="124"/>
      <c r="TSU928" s="124"/>
      <c r="TSV928" s="124"/>
      <c r="TSW928" s="124"/>
      <c r="TSX928" s="124"/>
      <c r="TSY928" s="124"/>
      <c r="TSZ928" s="124"/>
      <c r="TTA928" s="124"/>
      <c r="TTB928" s="124"/>
      <c r="TTC928" s="124"/>
      <c r="TTD928" s="124"/>
      <c r="TTE928" s="124"/>
      <c r="TTF928" s="124"/>
      <c r="TTG928" s="124"/>
      <c r="TTH928" s="124"/>
      <c r="TTI928" s="124"/>
      <c r="TTJ928" s="124"/>
      <c r="TTK928" s="124"/>
      <c r="TTL928" s="124"/>
      <c r="TTM928" s="124"/>
      <c r="TTN928" s="124"/>
      <c r="TTO928" s="124"/>
      <c r="TTP928" s="124"/>
      <c r="TTQ928" s="124"/>
      <c r="TTR928" s="124"/>
      <c r="TTS928" s="124"/>
      <c r="TTT928" s="124"/>
      <c r="TTU928" s="124"/>
      <c r="TTV928" s="124"/>
      <c r="TTW928" s="124"/>
      <c r="TTX928" s="124"/>
      <c r="TTY928" s="124"/>
      <c r="TTZ928" s="124"/>
      <c r="TUA928" s="124"/>
      <c r="TUB928" s="124"/>
      <c r="TUC928" s="124"/>
      <c r="TUD928" s="124"/>
      <c r="TUE928" s="124"/>
      <c r="TUF928" s="124"/>
      <c r="TUG928" s="124"/>
      <c r="TUH928" s="124"/>
      <c r="TUI928" s="124"/>
      <c r="TUJ928" s="124"/>
      <c r="TUK928" s="124"/>
      <c r="TUL928" s="124"/>
      <c r="TUM928" s="124"/>
      <c r="TUN928" s="124"/>
      <c r="TUO928" s="124"/>
      <c r="TUP928" s="124"/>
      <c r="TUQ928" s="124"/>
      <c r="TUR928" s="124"/>
      <c r="TUS928" s="124"/>
      <c r="TUT928" s="124"/>
      <c r="TUU928" s="124"/>
      <c r="TUV928" s="124"/>
      <c r="TUW928" s="124"/>
      <c r="TUX928" s="124"/>
      <c r="TUY928" s="124"/>
      <c r="TUZ928" s="124"/>
      <c r="TVA928" s="124"/>
      <c r="TVB928" s="124"/>
      <c r="TVC928" s="124"/>
      <c r="TVD928" s="124"/>
      <c r="TVE928" s="124"/>
      <c r="TVF928" s="124"/>
      <c r="TVG928" s="124"/>
      <c r="TVH928" s="124"/>
      <c r="TVI928" s="124"/>
      <c r="TVJ928" s="124"/>
      <c r="TVK928" s="124"/>
      <c r="TVL928" s="124"/>
      <c r="TVM928" s="124"/>
      <c r="TVN928" s="124"/>
      <c r="TVO928" s="124"/>
      <c r="TVP928" s="124"/>
      <c r="TVQ928" s="124"/>
      <c r="TVR928" s="124"/>
      <c r="TVS928" s="124"/>
      <c r="TVT928" s="124"/>
      <c r="TVU928" s="124"/>
      <c r="TVV928" s="124"/>
      <c r="TVW928" s="124"/>
      <c r="TVX928" s="124"/>
      <c r="TVY928" s="124"/>
      <c r="TVZ928" s="124"/>
      <c r="TWA928" s="124"/>
      <c r="TWB928" s="124"/>
      <c r="TWC928" s="124"/>
      <c r="TWD928" s="124"/>
      <c r="TWE928" s="124"/>
      <c r="TWF928" s="124"/>
      <c r="TWG928" s="124"/>
      <c r="TWH928" s="124"/>
      <c r="TWI928" s="124"/>
      <c r="TWJ928" s="124"/>
      <c r="TWK928" s="124"/>
      <c r="TWL928" s="124"/>
      <c r="TWM928" s="124"/>
      <c r="TWN928" s="124"/>
      <c r="TWO928" s="124"/>
      <c r="TWP928" s="124"/>
      <c r="TWQ928" s="124"/>
      <c r="TWR928" s="124"/>
      <c r="TWS928" s="124"/>
      <c r="TWT928" s="124"/>
      <c r="TWU928" s="124"/>
      <c r="TWV928" s="124"/>
      <c r="TWW928" s="124"/>
      <c r="TWX928" s="124"/>
      <c r="TWY928" s="124"/>
      <c r="TWZ928" s="124"/>
      <c r="TXA928" s="124"/>
      <c r="TXB928" s="124"/>
      <c r="TXC928" s="124"/>
      <c r="TXD928" s="124"/>
      <c r="TXE928" s="124"/>
      <c r="TXF928" s="124"/>
      <c r="TXG928" s="124"/>
      <c r="TXH928" s="124"/>
      <c r="TXI928" s="124"/>
      <c r="TXJ928" s="124"/>
      <c r="TXK928" s="124"/>
      <c r="TXL928" s="124"/>
      <c r="TXM928" s="124"/>
      <c r="TXN928" s="124"/>
      <c r="TXO928" s="124"/>
      <c r="TXP928" s="124"/>
      <c r="TXQ928" s="124"/>
      <c r="TXR928" s="124"/>
      <c r="TXS928" s="124"/>
      <c r="TXT928" s="124"/>
      <c r="TXU928" s="124"/>
      <c r="TXV928" s="124"/>
      <c r="TXW928" s="124"/>
      <c r="TXX928" s="124"/>
      <c r="TXY928" s="124"/>
      <c r="TXZ928" s="124"/>
      <c r="TYA928" s="124"/>
      <c r="TYB928" s="124"/>
      <c r="TYC928" s="124"/>
      <c r="TYD928" s="124"/>
      <c r="TYE928" s="124"/>
      <c r="TYF928" s="124"/>
      <c r="TYG928" s="124"/>
      <c r="TYH928" s="124"/>
      <c r="TYI928" s="124"/>
      <c r="TYJ928" s="124"/>
      <c r="TYK928" s="124"/>
      <c r="TYL928" s="124"/>
      <c r="TYM928" s="124"/>
      <c r="TYN928" s="124"/>
      <c r="TYO928" s="124"/>
      <c r="TYP928" s="124"/>
      <c r="TYQ928" s="124"/>
      <c r="TYR928" s="124"/>
      <c r="TYS928" s="124"/>
      <c r="TYT928" s="124"/>
      <c r="TYU928" s="124"/>
      <c r="TYV928" s="124"/>
      <c r="TYW928" s="124"/>
      <c r="TYX928" s="124"/>
      <c r="TYY928" s="124"/>
      <c r="TYZ928" s="124"/>
      <c r="TZA928" s="124"/>
      <c r="TZB928" s="124"/>
      <c r="TZC928" s="124"/>
      <c r="TZD928" s="124"/>
      <c r="TZE928" s="124"/>
      <c r="TZF928" s="124"/>
      <c r="TZG928" s="124"/>
      <c r="TZH928" s="124"/>
      <c r="TZI928" s="124"/>
      <c r="TZJ928" s="124"/>
      <c r="TZK928" s="124"/>
      <c r="TZL928" s="124"/>
      <c r="TZM928" s="124"/>
      <c r="TZN928" s="124"/>
      <c r="TZO928" s="124"/>
      <c r="TZP928" s="124"/>
      <c r="TZQ928" s="124"/>
      <c r="TZR928" s="124"/>
      <c r="TZS928" s="124"/>
      <c r="TZT928" s="124"/>
      <c r="TZU928" s="124"/>
      <c r="TZV928" s="124"/>
      <c r="TZW928" s="124"/>
      <c r="TZX928" s="124"/>
      <c r="TZY928" s="124"/>
      <c r="TZZ928" s="124"/>
      <c r="UAA928" s="124"/>
      <c r="UAB928" s="124"/>
      <c r="UAC928" s="124"/>
      <c r="UAD928" s="124"/>
      <c r="UAE928" s="124"/>
      <c r="UAF928" s="124"/>
      <c r="UAG928" s="124"/>
      <c r="UAH928" s="124"/>
      <c r="UAI928" s="124"/>
      <c r="UAJ928" s="124"/>
      <c r="UAK928" s="124"/>
      <c r="UAL928" s="124"/>
      <c r="UAM928" s="124"/>
      <c r="UAN928" s="124"/>
      <c r="UAO928" s="124"/>
      <c r="UAP928" s="124"/>
      <c r="UAQ928" s="124"/>
      <c r="UAR928" s="124"/>
      <c r="UAS928" s="124"/>
      <c r="UAT928" s="124"/>
      <c r="UAU928" s="124"/>
      <c r="UAV928" s="124"/>
      <c r="UAW928" s="124"/>
      <c r="UAX928" s="124"/>
      <c r="UAY928" s="124"/>
      <c r="UAZ928" s="124"/>
      <c r="UBA928" s="124"/>
      <c r="UBB928" s="124"/>
      <c r="UBC928" s="124"/>
      <c r="UBD928" s="124"/>
      <c r="UBE928" s="124"/>
      <c r="UBF928" s="124"/>
      <c r="UBG928" s="124"/>
      <c r="UBH928" s="124"/>
      <c r="UBI928" s="124"/>
      <c r="UBJ928" s="124"/>
      <c r="UBK928" s="124"/>
      <c r="UBL928" s="124"/>
      <c r="UBM928" s="124"/>
      <c r="UBN928" s="124"/>
      <c r="UBO928" s="124"/>
      <c r="UBP928" s="124"/>
      <c r="UBQ928" s="124"/>
      <c r="UBR928" s="124"/>
      <c r="UBS928" s="124"/>
      <c r="UBT928" s="124"/>
      <c r="UBU928" s="124"/>
      <c r="UBV928" s="124"/>
      <c r="UBW928" s="124"/>
      <c r="UBX928" s="124"/>
      <c r="UBY928" s="124"/>
      <c r="UBZ928" s="124"/>
      <c r="UCA928" s="124"/>
      <c r="UCB928" s="124"/>
      <c r="UCC928" s="124"/>
      <c r="UCD928" s="124"/>
      <c r="UCE928" s="124"/>
      <c r="UCF928" s="124"/>
      <c r="UCG928" s="124"/>
      <c r="UCH928" s="124"/>
      <c r="UCI928" s="124"/>
      <c r="UCJ928" s="124"/>
      <c r="UCK928" s="124"/>
      <c r="UCL928" s="124"/>
      <c r="UCM928" s="124"/>
      <c r="UCN928" s="124"/>
      <c r="UCO928" s="124"/>
      <c r="UCP928" s="124"/>
      <c r="UCQ928" s="124"/>
      <c r="UCR928" s="124"/>
      <c r="UCS928" s="124"/>
      <c r="UCT928" s="124"/>
      <c r="UCU928" s="124"/>
      <c r="UCV928" s="124"/>
      <c r="UCW928" s="124"/>
      <c r="UCX928" s="124"/>
      <c r="UCY928" s="124"/>
      <c r="UCZ928" s="124"/>
      <c r="UDA928" s="124"/>
      <c r="UDB928" s="124"/>
      <c r="UDC928" s="124"/>
      <c r="UDD928" s="124"/>
      <c r="UDE928" s="124"/>
      <c r="UDF928" s="124"/>
      <c r="UDG928" s="124"/>
      <c r="UDH928" s="124"/>
      <c r="UDI928" s="124"/>
      <c r="UDJ928" s="124"/>
      <c r="UDK928" s="124"/>
      <c r="UDL928" s="124"/>
      <c r="UDM928" s="124"/>
      <c r="UDN928" s="124"/>
      <c r="UDO928" s="124"/>
      <c r="UDP928" s="124"/>
      <c r="UDQ928" s="124"/>
      <c r="UDR928" s="124"/>
      <c r="UDS928" s="124"/>
      <c r="UDT928" s="124"/>
      <c r="UDU928" s="124"/>
      <c r="UDV928" s="124"/>
      <c r="UDW928" s="124"/>
      <c r="UDX928" s="124"/>
      <c r="UDY928" s="124"/>
      <c r="UDZ928" s="124"/>
      <c r="UEA928" s="124"/>
      <c r="UEB928" s="124"/>
      <c r="UEC928" s="124"/>
      <c r="UED928" s="124"/>
      <c r="UEE928" s="124"/>
      <c r="UEF928" s="124"/>
      <c r="UEG928" s="124"/>
      <c r="UEH928" s="124"/>
      <c r="UEI928" s="124"/>
      <c r="UEJ928" s="124"/>
      <c r="UEK928" s="124"/>
      <c r="UEL928" s="124"/>
      <c r="UEM928" s="124"/>
      <c r="UEN928" s="124"/>
      <c r="UEO928" s="124"/>
      <c r="UEP928" s="124"/>
      <c r="UEQ928" s="124"/>
      <c r="UER928" s="124"/>
      <c r="UES928" s="124"/>
      <c r="UET928" s="124"/>
      <c r="UEU928" s="124"/>
      <c r="UEV928" s="124"/>
      <c r="UEW928" s="124"/>
      <c r="UEX928" s="124"/>
      <c r="UEY928" s="124"/>
      <c r="UEZ928" s="124"/>
      <c r="UFA928" s="124"/>
      <c r="UFB928" s="124"/>
      <c r="UFC928" s="124"/>
      <c r="UFD928" s="124"/>
      <c r="UFE928" s="124"/>
      <c r="UFF928" s="124"/>
      <c r="UFG928" s="124"/>
      <c r="UFH928" s="124"/>
      <c r="UFI928" s="124"/>
      <c r="UFJ928" s="124"/>
      <c r="UFK928" s="124"/>
      <c r="UFL928" s="124"/>
      <c r="UFM928" s="124"/>
      <c r="UFN928" s="124"/>
      <c r="UFO928" s="124"/>
      <c r="UFP928" s="124"/>
      <c r="UFQ928" s="124"/>
      <c r="UFR928" s="124"/>
      <c r="UFS928" s="124"/>
      <c r="UFT928" s="124"/>
      <c r="UFU928" s="124"/>
      <c r="UFV928" s="124"/>
      <c r="UFW928" s="124"/>
      <c r="UFX928" s="124"/>
      <c r="UFY928" s="124"/>
      <c r="UFZ928" s="124"/>
      <c r="UGA928" s="124"/>
      <c r="UGB928" s="124"/>
      <c r="UGC928" s="124"/>
      <c r="UGD928" s="124"/>
      <c r="UGE928" s="124"/>
      <c r="UGF928" s="124"/>
      <c r="UGG928" s="124"/>
      <c r="UGH928" s="124"/>
      <c r="UGI928" s="124"/>
      <c r="UGJ928" s="124"/>
      <c r="UGK928" s="124"/>
      <c r="UGL928" s="124"/>
      <c r="UGM928" s="124"/>
      <c r="UGN928" s="124"/>
      <c r="UGO928" s="124"/>
      <c r="UGP928" s="124"/>
      <c r="UGQ928" s="124"/>
      <c r="UGR928" s="124"/>
      <c r="UGS928" s="124"/>
      <c r="UGT928" s="124"/>
      <c r="UGU928" s="124"/>
      <c r="UGV928" s="124"/>
      <c r="UGW928" s="124"/>
      <c r="UGX928" s="124"/>
      <c r="UGY928" s="124"/>
      <c r="UGZ928" s="124"/>
      <c r="UHA928" s="124"/>
      <c r="UHB928" s="124"/>
      <c r="UHC928" s="124"/>
      <c r="UHD928" s="124"/>
      <c r="UHE928" s="124"/>
      <c r="UHF928" s="124"/>
      <c r="UHG928" s="124"/>
      <c r="UHH928" s="124"/>
      <c r="UHI928" s="124"/>
      <c r="UHJ928" s="124"/>
      <c r="UHK928" s="124"/>
      <c r="UHL928" s="124"/>
      <c r="UHM928" s="124"/>
      <c r="UHN928" s="124"/>
      <c r="UHO928" s="124"/>
      <c r="UHP928" s="124"/>
      <c r="UHQ928" s="124"/>
      <c r="UHR928" s="124"/>
      <c r="UHS928" s="124"/>
      <c r="UHT928" s="124"/>
      <c r="UHU928" s="124"/>
      <c r="UHV928" s="124"/>
      <c r="UHW928" s="124"/>
      <c r="UHX928" s="124"/>
      <c r="UHY928" s="124"/>
      <c r="UHZ928" s="124"/>
      <c r="UIA928" s="124"/>
      <c r="UIB928" s="124"/>
      <c r="UIC928" s="124"/>
      <c r="UID928" s="124"/>
      <c r="UIE928" s="124"/>
      <c r="UIF928" s="124"/>
      <c r="UIG928" s="124"/>
      <c r="UIH928" s="124"/>
      <c r="UII928" s="124"/>
      <c r="UIJ928" s="124"/>
      <c r="UIK928" s="124"/>
      <c r="UIL928" s="124"/>
      <c r="UIM928" s="124"/>
      <c r="UIN928" s="124"/>
      <c r="UIO928" s="124"/>
      <c r="UIP928" s="124"/>
      <c r="UIQ928" s="124"/>
      <c r="UIR928" s="124"/>
      <c r="UIS928" s="124"/>
      <c r="UIT928" s="124"/>
      <c r="UIU928" s="124"/>
      <c r="UIV928" s="124"/>
      <c r="UIW928" s="124"/>
      <c r="UIX928" s="124"/>
      <c r="UIY928" s="124"/>
      <c r="UIZ928" s="124"/>
      <c r="UJA928" s="124"/>
      <c r="UJB928" s="124"/>
      <c r="UJC928" s="124"/>
      <c r="UJD928" s="124"/>
      <c r="UJE928" s="124"/>
      <c r="UJF928" s="124"/>
      <c r="UJG928" s="124"/>
      <c r="UJH928" s="124"/>
      <c r="UJI928" s="124"/>
      <c r="UJJ928" s="124"/>
      <c r="UJK928" s="124"/>
      <c r="UJL928" s="124"/>
      <c r="UJM928" s="124"/>
      <c r="UJN928" s="124"/>
      <c r="UJO928" s="124"/>
      <c r="UJP928" s="124"/>
      <c r="UJQ928" s="124"/>
      <c r="UJR928" s="124"/>
      <c r="UJS928" s="124"/>
      <c r="UJT928" s="124"/>
      <c r="UJU928" s="124"/>
      <c r="UJV928" s="124"/>
      <c r="UJW928" s="124"/>
      <c r="UJX928" s="124"/>
      <c r="UJY928" s="124"/>
      <c r="UJZ928" s="124"/>
      <c r="UKA928" s="124"/>
      <c r="UKB928" s="124"/>
      <c r="UKC928" s="124"/>
      <c r="UKD928" s="124"/>
      <c r="UKE928" s="124"/>
      <c r="UKF928" s="124"/>
      <c r="UKG928" s="124"/>
      <c r="UKH928" s="124"/>
      <c r="UKI928" s="124"/>
      <c r="UKJ928" s="124"/>
      <c r="UKK928" s="124"/>
      <c r="UKL928" s="124"/>
      <c r="UKM928" s="124"/>
      <c r="UKN928" s="124"/>
      <c r="UKO928" s="124"/>
      <c r="UKP928" s="124"/>
      <c r="UKQ928" s="124"/>
      <c r="UKR928" s="124"/>
      <c r="UKS928" s="124"/>
      <c r="UKT928" s="124"/>
      <c r="UKU928" s="124"/>
      <c r="UKV928" s="124"/>
      <c r="UKW928" s="124"/>
      <c r="UKX928" s="124"/>
      <c r="UKY928" s="124"/>
      <c r="UKZ928" s="124"/>
      <c r="ULA928" s="124"/>
      <c r="ULB928" s="124"/>
      <c r="ULC928" s="124"/>
      <c r="ULD928" s="124"/>
      <c r="ULE928" s="124"/>
      <c r="ULF928" s="124"/>
      <c r="ULG928" s="124"/>
      <c r="ULH928" s="124"/>
      <c r="ULI928" s="124"/>
      <c r="ULJ928" s="124"/>
      <c r="ULK928" s="124"/>
      <c r="ULL928" s="124"/>
      <c r="ULM928" s="124"/>
      <c r="ULN928" s="124"/>
      <c r="ULO928" s="124"/>
      <c r="ULP928" s="124"/>
      <c r="ULQ928" s="124"/>
      <c r="ULR928" s="124"/>
      <c r="ULS928" s="124"/>
      <c r="ULT928" s="124"/>
      <c r="ULU928" s="124"/>
      <c r="ULV928" s="124"/>
      <c r="ULW928" s="124"/>
      <c r="ULX928" s="124"/>
      <c r="ULY928" s="124"/>
      <c r="ULZ928" s="124"/>
      <c r="UMA928" s="124"/>
      <c r="UMB928" s="124"/>
      <c r="UMC928" s="124"/>
      <c r="UMD928" s="124"/>
      <c r="UME928" s="124"/>
      <c r="UMF928" s="124"/>
      <c r="UMG928" s="124"/>
      <c r="UMH928" s="124"/>
      <c r="UMI928" s="124"/>
      <c r="UMJ928" s="124"/>
      <c r="UMK928" s="124"/>
      <c r="UML928" s="124"/>
      <c r="UMM928" s="124"/>
      <c r="UMN928" s="124"/>
      <c r="UMO928" s="124"/>
      <c r="UMP928" s="124"/>
      <c r="UMQ928" s="124"/>
      <c r="UMR928" s="124"/>
      <c r="UMS928" s="124"/>
      <c r="UMT928" s="124"/>
      <c r="UMU928" s="124"/>
      <c r="UMV928" s="124"/>
      <c r="UMW928" s="124"/>
      <c r="UMX928" s="124"/>
      <c r="UMY928" s="124"/>
      <c r="UMZ928" s="124"/>
      <c r="UNA928" s="124"/>
      <c r="UNB928" s="124"/>
      <c r="UNC928" s="124"/>
      <c r="UND928" s="124"/>
      <c r="UNE928" s="124"/>
      <c r="UNF928" s="124"/>
      <c r="UNG928" s="124"/>
      <c r="UNH928" s="124"/>
      <c r="UNI928" s="124"/>
      <c r="UNJ928" s="124"/>
      <c r="UNK928" s="124"/>
      <c r="UNL928" s="124"/>
      <c r="UNM928" s="124"/>
      <c r="UNN928" s="124"/>
      <c r="UNO928" s="124"/>
      <c r="UNP928" s="124"/>
      <c r="UNQ928" s="124"/>
      <c r="UNR928" s="124"/>
      <c r="UNS928" s="124"/>
      <c r="UNT928" s="124"/>
      <c r="UNU928" s="124"/>
      <c r="UNV928" s="124"/>
      <c r="UNW928" s="124"/>
      <c r="UNX928" s="124"/>
      <c r="UNY928" s="124"/>
      <c r="UNZ928" s="124"/>
      <c r="UOA928" s="124"/>
      <c r="UOB928" s="124"/>
      <c r="UOC928" s="124"/>
      <c r="UOD928" s="124"/>
      <c r="UOE928" s="124"/>
      <c r="UOF928" s="124"/>
      <c r="UOG928" s="124"/>
      <c r="UOH928" s="124"/>
      <c r="UOI928" s="124"/>
      <c r="UOJ928" s="124"/>
      <c r="UOK928" s="124"/>
      <c r="UOL928" s="124"/>
      <c r="UOM928" s="124"/>
      <c r="UON928" s="124"/>
      <c r="UOO928" s="124"/>
      <c r="UOP928" s="124"/>
      <c r="UOQ928" s="124"/>
      <c r="UOR928" s="124"/>
      <c r="UOS928" s="124"/>
      <c r="UOT928" s="124"/>
      <c r="UOU928" s="124"/>
      <c r="UOV928" s="124"/>
      <c r="UOW928" s="124"/>
      <c r="UOX928" s="124"/>
      <c r="UOY928" s="124"/>
      <c r="UOZ928" s="124"/>
      <c r="UPA928" s="124"/>
      <c r="UPB928" s="124"/>
      <c r="UPC928" s="124"/>
      <c r="UPD928" s="124"/>
      <c r="UPE928" s="124"/>
      <c r="UPF928" s="124"/>
      <c r="UPG928" s="124"/>
      <c r="UPH928" s="124"/>
      <c r="UPI928" s="124"/>
      <c r="UPJ928" s="124"/>
      <c r="UPK928" s="124"/>
      <c r="UPL928" s="124"/>
      <c r="UPM928" s="124"/>
      <c r="UPN928" s="124"/>
      <c r="UPO928" s="124"/>
      <c r="UPP928" s="124"/>
      <c r="UPQ928" s="124"/>
      <c r="UPR928" s="124"/>
      <c r="UPS928" s="124"/>
      <c r="UPT928" s="124"/>
      <c r="UPU928" s="124"/>
      <c r="UPV928" s="124"/>
      <c r="UPW928" s="124"/>
      <c r="UPX928" s="124"/>
      <c r="UPY928" s="124"/>
      <c r="UPZ928" s="124"/>
      <c r="UQA928" s="124"/>
      <c r="UQB928" s="124"/>
      <c r="UQC928" s="124"/>
      <c r="UQD928" s="124"/>
      <c r="UQE928" s="124"/>
      <c r="UQF928" s="124"/>
      <c r="UQG928" s="124"/>
      <c r="UQH928" s="124"/>
      <c r="UQI928" s="124"/>
      <c r="UQJ928" s="124"/>
      <c r="UQK928" s="124"/>
      <c r="UQL928" s="124"/>
      <c r="UQM928" s="124"/>
      <c r="UQN928" s="124"/>
      <c r="UQO928" s="124"/>
      <c r="UQP928" s="124"/>
      <c r="UQQ928" s="124"/>
      <c r="UQR928" s="124"/>
      <c r="UQS928" s="124"/>
      <c r="UQT928" s="124"/>
      <c r="UQU928" s="124"/>
      <c r="UQV928" s="124"/>
      <c r="UQW928" s="124"/>
      <c r="UQX928" s="124"/>
      <c r="UQY928" s="124"/>
      <c r="UQZ928" s="124"/>
      <c r="URA928" s="124"/>
      <c r="URB928" s="124"/>
      <c r="URC928" s="124"/>
      <c r="URD928" s="124"/>
      <c r="URE928" s="124"/>
      <c r="URF928" s="124"/>
      <c r="URG928" s="124"/>
      <c r="URH928" s="124"/>
      <c r="URI928" s="124"/>
      <c r="URJ928" s="124"/>
      <c r="URK928" s="124"/>
      <c r="URL928" s="124"/>
      <c r="URM928" s="124"/>
      <c r="URN928" s="124"/>
      <c r="URO928" s="124"/>
      <c r="URP928" s="124"/>
      <c r="URQ928" s="124"/>
      <c r="URR928" s="124"/>
      <c r="URS928" s="124"/>
      <c r="URT928" s="124"/>
      <c r="URU928" s="124"/>
      <c r="URV928" s="124"/>
      <c r="URW928" s="124"/>
      <c r="URX928" s="124"/>
      <c r="URY928" s="124"/>
      <c r="URZ928" s="124"/>
      <c r="USA928" s="124"/>
      <c r="USB928" s="124"/>
      <c r="USC928" s="124"/>
      <c r="USD928" s="124"/>
      <c r="USE928" s="124"/>
      <c r="USF928" s="124"/>
      <c r="USG928" s="124"/>
      <c r="USH928" s="124"/>
      <c r="USI928" s="124"/>
      <c r="USJ928" s="124"/>
      <c r="USK928" s="124"/>
      <c r="USL928" s="124"/>
      <c r="USM928" s="124"/>
      <c r="USN928" s="124"/>
      <c r="USO928" s="124"/>
      <c r="USP928" s="124"/>
      <c r="USQ928" s="124"/>
      <c r="USR928" s="124"/>
      <c r="USS928" s="124"/>
      <c r="UST928" s="124"/>
      <c r="USU928" s="124"/>
      <c r="USV928" s="124"/>
      <c r="USW928" s="124"/>
      <c r="USX928" s="124"/>
      <c r="USY928" s="124"/>
      <c r="USZ928" s="124"/>
      <c r="UTA928" s="124"/>
      <c r="UTB928" s="124"/>
      <c r="UTC928" s="124"/>
      <c r="UTD928" s="124"/>
      <c r="UTE928" s="124"/>
      <c r="UTF928" s="124"/>
      <c r="UTG928" s="124"/>
      <c r="UTH928" s="124"/>
      <c r="UTI928" s="124"/>
      <c r="UTJ928" s="124"/>
      <c r="UTK928" s="124"/>
      <c r="UTL928" s="124"/>
      <c r="UTM928" s="124"/>
      <c r="UTN928" s="124"/>
      <c r="UTO928" s="124"/>
      <c r="UTP928" s="124"/>
      <c r="UTQ928" s="124"/>
      <c r="UTR928" s="124"/>
      <c r="UTS928" s="124"/>
      <c r="UTT928" s="124"/>
      <c r="UTU928" s="124"/>
      <c r="UTV928" s="124"/>
      <c r="UTW928" s="124"/>
      <c r="UTX928" s="124"/>
      <c r="UTY928" s="124"/>
      <c r="UTZ928" s="124"/>
      <c r="UUA928" s="124"/>
      <c r="UUB928" s="124"/>
      <c r="UUC928" s="124"/>
      <c r="UUD928" s="124"/>
      <c r="UUE928" s="124"/>
      <c r="UUF928" s="124"/>
      <c r="UUG928" s="124"/>
      <c r="UUH928" s="124"/>
      <c r="UUI928" s="124"/>
      <c r="UUJ928" s="124"/>
      <c r="UUK928" s="124"/>
      <c r="UUL928" s="124"/>
      <c r="UUM928" s="124"/>
      <c r="UUN928" s="124"/>
      <c r="UUO928" s="124"/>
      <c r="UUP928" s="124"/>
      <c r="UUQ928" s="124"/>
      <c r="UUR928" s="124"/>
      <c r="UUS928" s="124"/>
      <c r="UUT928" s="124"/>
      <c r="UUU928" s="124"/>
      <c r="UUV928" s="124"/>
      <c r="UUW928" s="124"/>
      <c r="UUX928" s="124"/>
      <c r="UUY928" s="124"/>
      <c r="UUZ928" s="124"/>
      <c r="UVA928" s="124"/>
      <c r="UVB928" s="124"/>
      <c r="UVC928" s="124"/>
      <c r="UVD928" s="124"/>
      <c r="UVE928" s="124"/>
      <c r="UVF928" s="124"/>
      <c r="UVG928" s="124"/>
      <c r="UVH928" s="124"/>
      <c r="UVI928" s="124"/>
      <c r="UVJ928" s="124"/>
      <c r="UVK928" s="124"/>
      <c r="UVL928" s="124"/>
      <c r="UVM928" s="124"/>
      <c r="UVN928" s="124"/>
      <c r="UVO928" s="124"/>
      <c r="UVP928" s="124"/>
      <c r="UVQ928" s="124"/>
      <c r="UVR928" s="124"/>
      <c r="UVS928" s="124"/>
      <c r="UVT928" s="124"/>
      <c r="UVU928" s="124"/>
      <c r="UVV928" s="124"/>
      <c r="UVW928" s="124"/>
      <c r="UVX928" s="124"/>
      <c r="UVY928" s="124"/>
      <c r="UVZ928" s="124"/>
      <c r="UWA928" s="124"/>
      <c r="UWB928" s="124"/>
      <c r="UWC928" s="124"/>
      <c r="UWD928" s="124"/>
      <c r="UWE928" s="124"/>
      <c r="UWF928" s="124"/>
      <c r="UWG928" s="124"/>
      <c r="UWH928" s="124"/>
      <c r="UWI928" s="124"/>
      <c r="UWJ928" s="124"/>
      <c r="UWK928" s="124"/>
      <c r="UWL928" s="124"/>
      <c r="UWM928" s="124"/>
      <c r="UWN928" s="124"/>
      <c r="UWO928" s="124"/>
      <c r="UWP928" s="124"/>
      <c r="UWQ928" s="124"/>
      <c r="UWR928" s="124"/>
      <c r="UWS928" s="124"/>
      <c r="UWT928" s="124"/>
      <c r="UWU928" s="124"/>
      <c r="UWV928" s="124"/>
      <c r="UWW928" s="124"/>
      <c r="UWX928" s="124"/>
      <c r="UWY928" s="124"/>
      <c r="UWZ928" s="124"/>
      <c r="UXA928" s="124"/>
      <c r="UXB928" s="124"/>
      <c r="UXC928" s="124"/>
      <c r="UXD928" s="124"/>
      <c r="UXE928" s="124"/>
      <c r="UXF928" s="124"/>
      <c r="UXG928" s="124"/>
      <c r="UXH928" s="124"/>
      <c r="UXI928" s="124"/>
      <c r="UXJ928" s="124"/>
      <c r="UXK928" s="124"/>
      <c r="UXL928" s="124"/>
      <c r="UXM928" s="124"/>
      <c r="UXN928" s="124"/>
      <c r="UXO928" s="124"/>
      <c r="UXP928" s="124"/>
      <c r="UXQ928" s="124"/>
      <c r="UXR928" s="124"/>
      <c r="UXS928" s="124"/>
      <c r="UXT928" s="124"/>
      <c r="UXU928" s="124"/>
      <c r="UXV928" s="124"/>
      <c r="UXW928" s="124"/>
      <c r="UXX928" s="124"/>
      <c r="UXY928" s="124"/>
      <c r="UXZ928" s="124"/>
      <c r="UYA928" s="124"/>
      <c r="UYB928" s="124"/>
      <c r="UYC928" s="124"/>
      <c r="UYD928" s="124"/>
      <c r="UYE928" s="124"/>
      <c r="UYF928" s="124"/>
      <c r="UYG928" s="124"/>
      <c r="UYH928" s="124"/>
      <c r="UYI928" s="124"/>
      <c r="UYJ928" s="124"/>
      <c r="UYK928" s="124"/>
      <c r="UYL928" s="124"/>
      <c r="UYM928" s="124"/>
      <c r="UYN928" s="124"/>
      <c r="UYO928" s="124"/>
      <c r="UYP928" s="124"/>
      <c r="UYQ928" s="124"/>
      <c r="UYR928" s="124"/>
      <c r="UYS928" s="124"/>
      <c r="UYT928" s="124"/>
      <c r="UYU928" s="124"/>
      <c r="UYV928" s="124"/>
      <c r="UYW928" s="124"/>
      <c r="UYX928" s="124"/>
      <c r="UYY928" s="124"/>
      <c r="UYZ928" s="124"/>
      <c r="UZA928" s="124"/>
      <c r="UZB928" s="124"/>
      <c r="UZC928" s="124"/>
      <c r="UZD928" s="124"/>
      <c r="UZE928" s="124"/>
      <c r="UZF928" s="124"/>
      <c r="UZG928" s="124"/>
      <c r="UZH928" s="124"/>
      <c r="UZI928" s="124"/>
      <c r="UZJ928" s="124"/>
      <c r="UZK928" s="124"/>
      <c r="UZL928" s="124"/>
      <c r="UZM928" s="124"/>
      <c r="UZN928" s="124"/>
      <c r="UZO928" s="124"/>
      <c r="UZP928" s="124"/>
      <c r="UZQ928" s="124"/>
      <c r="UZR928" s="124"/>
      <c r="UZS928" s="124"/>
      <c r="UZT928" s="124"/>
      <c r="UZU928" s="124"/>
      <c r="UZV928" s="124"/>
      <c r="UZW928" s="124"/>
      <c r="UZX928" s="124"/>
      <c r="UZY928" s="124"/>
      <c r="UZZ928" s="124"/>
      <c r="VAA928" s="124"/>
      <c r="VAB928" s="124"/>
      <c r="VAC928" s="124"/>
      <c r="VAD928" s="124"/>
      <c r="VAE928" s="124"/>
      <c r="VAF928" s="124"/>
      <c r="VAG928" s="124"/>
      <c r="VAH928" s="124"/>
      <c r="VAI928" s="124"/>
      <c r="VAJ928" s="124"/>
      <c r="VAK928" s="124"/>
      <c r="VAL928" s="124"/>
      <c r="VAM928" s="124"/>
      <c r="VAN928" s="124"/>
      <c r="VAO928" s="124"/>
      <c r="VAP928" s="124"/>
      <c r="VAQ928" s="124"/>
      <c r="VAR928" s="124"/>
      <c r="VAS928" s="124"/>
      <c r="VAT928" s="124"/>
      <c r="VAU928" s="124"/>
      <c r="VAV928" s="124"/>
      <c r="VAW928" s="124"/>
      <c r="VAX928" s="124"/>
      <c r="VAY928" s="124"/>
      <c r="VAZ928" s="124"/>
      <c r="VBA928" s="124"/>
      <c r="VBB928" s="124"/>
      <c r="VBC928" s="124"/>
      <c r="VBD928" s="124"/>
      <c r="VBE928" s="124"/>
      <c r="VBF928" s="124"/>
      <c r="VBG928" s="124"/>
      <c r="VBH928" s="124"/>
      <c r="VBI928" s="124"/>
      <c r="VBJ928" s="124"/>
      <c r="VBK928" s="124"/>
      <c r="VBL928" s="124"/>
      <c r="VBM928" s="124"/>
      <c r="VBN928" s="124"/>
      <c r="VBO928" s="124"/>
      <c r="VBP928" s="124"/>
      <c r="VBQ928" s="124"/>
      <c r="VBR928" s="124"/>
      <c r="VBS928" s="124"/>
      <c r="VBT928" s="124"/>
      <c r="VBU928" s="124"/>
      <c r="VBV928" s="124"/>
      <c r="VBW928" s="124"/>
      <c r="VBX928" s="124"/>
      <c r="VBY928" s="124"/>
      <c r="VBZ928" s="124"/>
      <c r="VCA928" s="124"/>
      <c r="VCB928" s="124"/>
      <c r="VCC928" s="124"/>
      <c r="VCD928" s="124"/>
      <c r="VCE928" s="124"/>
      <c r="VCF928" s="124"/>
      <c r="VCG928" s="124"/>
      <c r="VCH928" s="124"/>
      <c r="VCI928" s="124"/>
      <c r="VCJ928" s="124"/>
      <c r="VCK928" s="124"/>
      <c r="VCL928" s="124"/>
      <c r="VCM928" s="124"/>
      <c r="VCN928" s="124"/>
      <c r="VCO928" s="124"/>
      <c r="VCP928" s="124"/>
      <c r="VCQ928" s="124"/>
      <c r="VCR928" s="124"/>
      <c r="VCS928" s="124"/>
      <c r="VCT928" s="124"/>
      <c r="VCU928" s="124"/>
      <c r="VCV928" s="124"/>
      <c r="VCW928" s="124"/>
      <c r="VCX928" s="124"/>
      <c r="VCY928" s="124"/>
      <c r="VCZ928" s="124"/>
      <c r="VDA928" s="124"/>
      <c r="VDB928" s="124"/>
      <c r="VDC928" s="124"/>
      <c r="VDD928" s="124"/>
      <c r="VDE928" s="124"/>
      <c r="VDF928" s="124"/>
      <c r="VDG928" s="124"/>
      <c r="VDH928" s="124"/>
      <c r="VDI928" s="124"/>
      <c r="VDJ928" s="124"/>
      <c r="VDK928" s="124"/>
      <c r="VDL928" s="124"/>
      <c r="VDM928" s="124"/>
      <c r="VDN928" s="124"/>
      <c r="VDO928" s="124"/>
      <c r="VDP928" s="124"/>
      <c r="VDQ928" s="124"/>
      <c r="VDR928" s="124"/>
      <c r="VDS928" s="124"/>
      <c r="VDT928" s="124"/>
      <c r="VDU928" s="124"/>
      <c r="VDV928" s="124"/>
      <c r="VDW928" s="124"/>
      <c r="VDX928" s="124"/>
      <c r="VDY928" s="124"/>
      <c r="VDZ928" s="124"/>
      <c r="VEA928" s="124"/>
      <c r="VEB928" s="124"/>
      <c r="VEC928" s="124"/>
      <c r="VED928" s="124"/>
      <c r="VEE928" s="124"/>
      <c r="VEF928" s="124"/>
      <c r="VEG928" s="124"/>
      <c r="VEH928" s="124"/>
      <c r="VEI928" s="124"/>
      <c r="VEJ928" s="124"/>
      <c r="VEK928" s="124"/>
      <c r="VEL928" s="124"/>
      <c r="VEM928" s="124"/>
      <c r="VEN928" s="124"/>
      <c r="VEO928" s="124"/>
      <c r="VEP928" s="124"/>
      <c r="VEQ928" s="124"/>
      <c r="VER928" s="124"/>
      <c r="VES928" s="124"/>
      <c r="VET928" s="124"/>
      <c r="VEU928" s="124"/>
      <c r="VEV928" s="124"/>
      <c r="VEW928" s="124"/>
      <c r="VEX928" s="124"/>
      <c r="VEY928" s="124"/>
      <c r="VEZ928" s="124"/>
      <c r="VFA928" s="124"/>
      <c r="VFB928" s="124"/>
      <c r="VFC928" s="124"/>
      <c r="VFD928" s="124"/>
      <c r="VFE928" s="124"/>
      <c r="VFF928" s="124"/>
      <c r="VFG928" s="124"/>
      <c r="VFH928" s="124"/>
      <c r="VFI928" s="124"/>
      <c r="VFJ928" s="124"/>
      <c r="VFK928" s="124"/>
      <c r="VFL928" s="124"/>
      <c r="VFM928" s="124"/>
      <c r="VFN928" s="124"/>
      <c r="VFO928" s="124"/>
      <c r="VFP928" s="124"/>
      <c r="VFQ928" s="124"/>
      <c r="VFR928" s="124"/>
      <c r="VFS928" s="124"/>
      <c r="VFT928" s="124"/>
      <c r="VFU928" s="124"/>
      <c r="VFV928" s="124"/>
      <c r="VFW928" s="124"/>
      <c r="VFX928" s="124"/>
      <c r="VFY928" s="124"/>
      <c r="VFZ928" s="124"/>
      <c r="VGA928" s="124"/>
      <c r="VGB928" s="124"/>
      <c r="VGC928" s="124"/>
      <c r="VGD928" s="124"/>
      <c r="VGE928" s="124"/>
      <c r="VGF928" s="124"/>
      <c r="VGG928" s="124"/>
      <c r="VGH928" s="124"/>
      <c r="VGI928" s="124"/>
      <c r="VGJ928" s="124"/>
      <c r="VGK928" s="124"/>
      <c r="VGL928" s="124"/>
      <c r="VGM928" s="124"/>
      <c r="VGN928" s="124"/>
      <c r="VGO928" s="124"/>
      <c r="VGP928" s="124"/>
      <c r="VGQ928" s="124"/>
      <c r="VGR928" s="124"/>
      <c r="VGS928" s="124"/>
      <c r="VGT928" s="124"/>
      <c r="VGU928" s="124"/>
      <c r="VGV928" s="124"/>
      <c r="VGW928" s="124"/>
      <c r="VGX928" s="124"/>
      <c r="VGY928" s="124"/>
      <c r="VGZ928" s="124"/>
      <c r="VHA928" s="124"/>
      <c r="VHB928" s="124"/>
      <c r="VHC928" s="124"/>
      <c r="VHD928" s="124"/>
      <c r="VHE928" s="124"/>
      <c r="VHF928" s="124"/>
      <c r="VHG928" s="124"/>
      <c r="VHH928" s="124"/>
      <c r="VHI928" s="124"/>
      <c r="VHJ928" s="124"/>
      <c r="VHK928" s="124"/>
      <c r="VHL928" s="124"/>
      <c r="VHM928" s="124"/>
      <c r="VHN928" s="124"/>
      <c r="VHO928" s="124"/>
      <c r="VHP928" s="124"/>
      <c r="VHQ928" s="124"/>
      <c r="VHR928" s="124"/>
      <c r="VHS928" s="124"/>
      <c r="VHT928" s="124"/>
      <c r="VHU928" s="124"/>
      <c r="VHV928" s="124"/>
      <c r="VHW928" s="124"/>
      <c r="VHX928" s="124"/>
      <c r="VHY928" s="124"/>
      <c r="VHZ928" s="124"/>
      <c r="VIA928" s="124"/>
      <c r="VIB928" s="124"/>
      <c r="VIC928" s="124"/>
      <c r="VID928" s="124"/>
      <c r="VIE928" s="124"/>
      <c r="VIF928" s="124"/>
      <c r="VIG928" s="124"/>
      <c r="VIH928" s="124"/>
      <c r="VII928" s="124"/>
      <c r="VIJ928" s="124"/>
      <c r="VIK928" s="124"/>
      <c r="VIL928" s="124"/>
      <c r="VIM928" s="124"/>
      <c r="VIN928" s="124"/>
      <c r="VIO928" s="124"/>
      <c r="VIP928" s="124"/>
      <c r="VIQ928" s="124"/>
      <c r="VIR928" s="124"/>
      <c r="VIS928" s="124"/>
      <c r="VIT928" s="124"/>
      <c r="VIU928" s="124"/>
      <c r="VIV928" s="124"/>
      <c r="VIW928" s="124"/>
      <c r="VIX928" s="124"/>
      <c r="VIY928" s="124"/>
      <c r="VIZ928" s="124"/>
      <c r="VJA928" s="124"/>
      <c r="VJB928" s="124"/>
      <c r="VJC928" s="124"/>
      <c r="VJD928" s="124"/>
      <c r="VJE928" s="124"/>
      <c r="VJF928" s="124"/>
      <c r="VJG928" s="124"/>
      <c r="VJH928" s="124"/>
      <c r="VJI928" s="124"/>
      <c r="VJJ928" s="124"/>
      <c r="VJK928" s="124"/>
      <c r="VJL928" s="124"/>
      <c r="VJM928" s="124"/>
      <c r="VJN928" s="124"/>
      <c r="VJO928" s="124"/>
      <c r="VJP928" s="124"/>
      <c r="VJQ928" s="124"/>
      <c r="VJR928" s="124"/>
      <c r="VJS928" s="124"/>
      <c r="VJT928" s="124"/>
      <c r="VJU928" s="124"/>
      <c r="VJV928" s="124"/>
      <c r="VJW928" s="124"/>
      <c r="VJX928" s="124"/>
      <c r="VJY928" s="124"/>
      <c r="VJZ928" s="124"/>
      <c r="VKA928" s="124"/>
      <c r="VKB928" s="124"/>
      <c r="VKC928" s="124"/>
      <c r="VKD928" s="124"/>
      <c r="VKE928" s="124"/>
      <c r="VKF928" s="124"/>
      <c r="VKG928" s="124"/>
      <c r="VKH928" s="124"/>
      <c r="VKI928" s="124"/>
      <c r="VKJ928" s="124"/>
      <c r="VKK928" s="124"/>
      <c r="VKL928" s="124"/>
      <c r="VKM928" s="124"/>
      <c r="VKN928" s="124"/>
      <c r="VKO928" s="124"/>
      <c r="VKP928" s="124"/>
      <c r="VKQ928" s="124"/>
      <c r="VKR928" s="124"/>
      <c r="VKS928" s="124"/>
      <c r="VKT928" s="124"/>
      <c r="VKU928" s="124"/>
      <c r="VKV928" s="124"/>
      <c r="VKW928" s="124"/>
      <c r="VKX928" s="124"/>
      <c r="VKY928" s="124"/>
      <c r="VKZ928" s="124"/>
      <c r="VLA928" s="124"/>
      <c r="VLB928" s="124"/>
      <c r="VLC928" s="124"/>
      <c r="VLD928" s="124"/>
      <c r="VLE928" s="124"/>
      <c r="VLF928" s="124"/>
      <c r="VLG928" s="124"/>
      <c r="VLH928" s="124"/>
      <c r="VLI928" s="124"/>
      <c r="VLJ928" s="124"/>
      <c r="VLK928" s="124"/>
      <c r="VLL928" s="124"/>
      <c r="VLM928" s="124"/>
      <c r="VLN928" s="124"/>
      <c r="VLO928" s="124"/>
      <c r="VLP928" s="124"/>
      <c r="VLQ928" s="124"/>
      <c r="VLR928" s="124"/>
      <c r="VLS928" s="124"/>
      <c r="VLT928" s="124"/>
      <c r="VLU928" s="124"/>
      <c r="VLV928" s="124"/>
      <c r="VLW928" s="124"/>
      <c r="VLX928" s="124"/>
      <c r="VLY928" s="124"/>
      <c r="VLZ928" s="124"/>
      <c r="VMA928" s="124"/>
      <c r="VMB928" s="124"/>
      <c r="VMC928" s="124"/>
      <c r="VMD928" s="124"/>
      <c r="VME928" s="124"/>
      <c r="VMF928" s="124"/>
      <c r="VMG928" s="124"/>
      <c r="VMH928" s="124"/>
      <c r="VMI928" s="124"/>
      <c r="VMJ928" s="124"/>
      <c r="VMK928" s="124"/>
      <c r="VML928" s="124"/>
      <c r="VMM928" s="124"/>
      <c r="VMN928" s="124"/>
      <c r="VMO928" s="124"/>
      <c r="VMP928" s="124"/>
      <c r="VMQ928" s="124"/>
      <c r="VMR928" s="124"/>
      <c r="VMS928" s="124"/>
      <c r="VMT928" s="124"/>
      <c r="VMU928" s="124"/>
      <c r="VMV928" s="124"/>
      <c r="VMW928" s="124"/>
      <c r="VMX928" s="124"/>
      <c r="VMY928" s="124"/>
      <c r="VMZ928" s="124"/>
      <c r="VNA928" s="124"/>
      <c r="VNB928" s="124"/>
      <c r="VNC928" s="124"/>
      <c r="VND928" s="124"/>
      <c r="VNE928" s="124"/>
      <c r="VNF928" s="124"/>
      <c r="VNG928" s="124"/>
      <c r="VNH928" s="124"/>
      <c r="VNI928" s="124"/>
      <c r="VNJ928" s="124"/>
      <c r="VNK928" s="124"/>
      <c r="VNL928" s="124"/>
      <c r="VNM928" s="124"/>
      <c r="VNN928" s="124"/>
      <c r="VNO928" s="124"/>
      <c r="VNP928" s="124"/>
      <c r="VNQ928" s="124"/>
      <c r="VNR928" s="124"/>
      <c r="VNS928" s="124"/>
      <c r="VNT928" s="124"/>
      <c r="VNU928" s="124"/>
      <c r="VNV928" s="124"/>
      <c r="VNW928" s="124"/>
      <c r="VNX928" s="124"/>
      <c r="VNY928" s="124"/>
      <c r="VNZ928" s="124"/>
      <c r="VOA928" s="124"/>
      <c r="VOB928" s="124"/>
      <c r="VOC928" s="124"/>
      <c r="VOD928" s="124"/>
      <c r="VOE928" s="124"/>
      <c r="VOF928" s="124"/>
      <c r="VOG928" s="124"/>
      <c r="VOH928" s="124"/>
      <c r="VOI928" s="124"/>
      <c r="VOJ928" s="124"/>
      <c r="VOK928" s="124"/>
      <c r="VOL928" s="124"/>
      <c r="VOM928" s="124"/>
      <c r="VON928" s="124"/>
      <c r="VOO928" s="124"/>
      <c r="VOP928" s="124"/>
      <c r="VOQ928" s="124"/>
      <c r="VOR928" s="124"/>
      <c r="VOS928" s="124"/>
      <c r="VOT928" s="124"/>
      <c r="VOU928" s="124"/>
      <c r="VOV928" s="124"/>
      <c r="VOW928" s="124"/>
      <c r="VOX928" s="124"/>
      <c r="VOY928" s="124"/>
      <c r="VOZ928" s="124"/>
      <c r="VPA928" s="124"/>
      <c r="VPB928" s="124"/>
      <c r="VPC928" s="124"/>
      <c r="VPD928" s="124"/>
      <c r="VPE928" s="124"/>
      <c r="VPF928" s="124"/>
      <c r="VPG928" s="124"/>
      <c r="VPH928" s="124"/>
      <c r="VPI928" s="124"/>
      <c r="VPJ928" s="124"/>
      <c r="VPK928" s="124"/>
      <c r="VPL928" s="124"/>
      <c r="VPM928" s="124"/>
      <c r="VPN928" s="124"/>
      <c r="VPO928" s="124"/>
      <c r="VPP928" s="124"/>
      <c r="VPQ928" s="124"/>
      <c r="VPR928" s="124"/>
      <c r="VPS928" s="124"/>
      <c r="VPT928" s="124"/>
      <c r="VPU928" s="124"/>
      <c r="VPV928" s="124"/>
      <c r="VPW928" s="124"/>
      <c r="VPX928" s="124"/>
      <c r="VPY928" s="124"/>
      <c r="VPZ928" s="124"/>
      <c r="VQA928" s="124"/>
      <c r="VQB928" s="124"/>
      <c r="VQC928" s="124"/>
      <c r="VQD928" s="124"/>
      <c r="VQE928" s="124"/>
      <c r="VQF928" s="124"/>
      <c r="VQG928" s="124"/>
      <c r="VQH928" s="124"/>
      <c r="VQI928" s="124"/>
      <c r="VQJ928" s="124"/>
      <c r="VQK928" s="124"/>
      <c r="VQL928" s="124"/>
      <c r="VQM928" s="124"/>
      <c r="VQN928" s="124"/>
      <c r="VQO928" s="124"/>
      <c r="VQP928" s="124"/>
      <c r="VQQ928" s="124"/>
      <c r="VQR928" s="124"/>
      <c r="VQS928" s="124"/>
      <c r="VQT928" s="124"/>
      <c r="VQU928" s="124"/>
      <c r="VQV928" s="124"/>
      <c r="VQW928" s="124"/>
      <c r="VQX928" s="124"/>
      <c r="VQY928" s="124"/>
      <c r="VQZ928" s="124"/>
      <c r="VRA928" s="124"/>
      <c r="VRB928" s="124"/>
      <c r="VRC928" s="124"/>
      <c r="VRD928" s="124"/>
      <c r="VRE928" s="124"/>
      <c r="VRF928" s="124"/>
      <c r="VRG928" s="124"/>
      <c r="VRH928" s="124"/>
      <c r="VRI928" s="124"/>
      <c r="VRJ928" s="124"/>
      <c r="VRK928" s="124"/>
      <c r="VRL928" s="124"/>
      <c r="VRM928" s="124"/>
      <c r="VRN928" s="124"/>
      <c r="VRO928" s="124"/>
      <c r="VRP928" s="124"/>
      <c r="VRQ928" s="124"/>
      <c r="VRR928" s="124"/>
      <c r="VRS928" s="124"/>
      <c r="VRT928" s="124"/>
      <c r="VRU928" s="124"/>
      <c r="VRV928" s="124"/>
      <c r="VRW928" s="124"/>
      <c r="VRX928" s="124"/>
      <c r="VRY928" s="124"/>
      <c r="VRZ928" s="124"/>
      <c r="VSA928" s="124"/>
      <c r="VSB928" s="124"/>
      <c r="VSC928" s="124"/>
      <c r="VSD928" s="124"/>
      <c r="VSE928" s="124"/>
      <c r="VSF928" s="124"/>
      <c r="VSG928" s="124"/>
      <c r="VSH928" s="124"/>
      <c r="VSI928" s="124"/>
      <c r="VSJ928" s="124"/>
      <c r="VSK928" s="124"/>
      <c r="VSL928" s="124"/>
      <c r="VSM928" s="124"/>
      <c r="VSN928" s="124"/>
      <c r="VSO928" s="124"/>
      <c r="VSP928" s="124"/>
      <c r="VSQ928" s="124"/>
      <c r="VSR928" s="124"/>
      <c r="VSS928" s="124"/>
      <c r="VST928" s="124"/>
      <c r="VSU928" s="124"/>
      <c r="VSV928" s="124"/>
      <c r="VSW928" s="124"/>
      <c r="VSX928" s="124"/>
      <c r="VSY928" s="124"/>
      <c r="VSZ928" s="124"/>
      <c r="VTA928" s="124"/>
      <c r="VTB928" s="124"/>
      <c r="VTC928" s="124"/>
      <c r="VTD928" s="124"/>
      <c r="VTE928" s="124"/>
      <c r="VTF928" s="124"/>
      <c r="VTG928" s="124"/>
      <c r="VTH928" s="124"/>
      <c r="VTI928" s="124"/>
      <c r="VTJ928" s="124"/>
      <c r="VTK928" s="124"/>
      <c r="VTL928" s="124"/>
      <c r="VTM928" s="124"/>
      <c r="VTN928" s="124"/>
      <c r="VTO928" s="124"/>
      <c r="VTP928" s="124"/>
      <c r="VTQ928" s="124"/>
      <c r="VTR928" s="124"/>
      <c r="VTS928" s="124"/>
      <c r="VTT928" s="124"/>
      <c r="VTU928" s="124"/>
      <c r="VTV928" s="124"/>
      <c r="VTW928" s="124"/>
      <c r="VTX928" s="124"/>
      <c r="VTY928" s="124"/>
      <c r="VTZ928" s="124"/>
      <c r="VUA928" s="124"/>
      <c r="VUB928" s="124"/>
      <c r="VUC928" s="124"/>
      <c r="VUD928" s="124"/>
      <c r="VUE928" s="124"/>
      <c r="VUF928" s="124"/>
      <c r="VUG928" s="124"/>
      <c r="VUH928" s="124"/>
      <c r="VUI928" s="124"/>
      <c r="VUJ928" s="124"/>
      <c r="VUK928" s="124"/>
      <c r="VUL928" s="124"/>
      <c r="VUM928" s="124"/>
      <c r="VUN928" s="124"/>
      <c r="VUO928" s="124"/>
      <c r="VUP928" s="124"/>
      <c r="VUQ928" s="124"/>
      <c r="VUR928" s="124"/>
      <c r="VUS928" s="124"/>
      <c r="VUT928" s="124"/>
      <c r="VUU928" s="124"/>
      <c r="VUV928" s="124"/>
      <c r="VUW928" s="124"/>
      <c r="VUX928" s="124"/>
      <c r="VUY928" s="124"/>
      <c r="VUZ928" s="124"/>
      <c r="VVA928" s="124"/>
      <c r="VVB928" s="124"/>
      <c r="VVC928" s="124"/>
      <c r="VVD928" s="124"/>
      <c r="VVE928" s="124"/>
      <c r="VVF928" s="124"/>
      <c r="VVG928" s="124"/>
      <c r="VVH928" s="124"/>
      <c r="VVI928" s="124"/>
      <c r="VVJ928" s="124"/>
      <c r="VVK928" s="124"/>
      <c r="VVL928" s="124"/>
      <c r="VVM928" s="124"/>
      <c r="VVN928" s="124"/>
      <c r="VVO928" s="124"/>
      <c r="VVP928" s="124"/>
      <c r="VVQ928" s="124"/>
      <c r="VVR928" s="124"/>
      <c r="VVS928" s="124"/>
      <c r="VVT928" s="124"/>
      <c r="VVU928" s="124"/>
      <c r="VVV928" s="124"/>
      <c r="VVW928" s="124"/>
      <c r="VVX928" s="124"/>
      <c r="VVY928" s="124"/>
      <c r="VVZ928" s="124"/>
      <c r="VWA928" s="124"/>
      <c r="VWB928" s="124"/>
      <c r="VWC928" s="124"/>
      <c r="VWD928" s="124"/>
      <c r="VWE928" s="124"/>
      <c r="VWF928" s="124"/>
      <c r="VWG928" s="124"/>
      <c r="VWH928" s="124"/>
      <c r="VWI928" s="124"/>
      <c r="VWJ928" s="124"/>
      <c r="VWK928" s="124"/>
      <c r="VWL928" s="124"/>
      <c r="VWM928" s="124"/>
      <c r="VWN928" s="124"/>
      <c r="VWO928" s="124"/>
      <c r="VWP928" s="124"/>
      <c r="VWQ928" s="124"/>
      <c r="VWR928" s="124"/>
      <c r="VWS928" s="124"/>
      <c r="VWT928" s="124"/>
      <c r="VWU928" s="124"/>
      <c r="VWV928" s="124"/>
      <c r="VWW928" s="124"/>
      <c r="VWX928" s="124"/>
      <c r="VWY928" s="124"/>
      <c r="VWZ928" s="124"/>
      <c r="VXA928" s="124"/>
      <c r="VXB928" s="124"/>
      <c r="VXC928" s="124"/>
      <c r="VXD928" s="124"/>
      <c r="VXE928" s="124"/>
      <c r="VXF928" s="124"/>
      <c r="VXG928" s="124"/>
      <c r="VXH928" s="124"/>
      <c r="VXI928" s="124"/>
      <c r="VXJ928" s="124"/>
      <c r="VXK928" s="124"/>
      <c r="VXL928" s="124"/>
      <c r="VXM928" s="124"/>
      <c r="VXN928" s="124"/>
      <c r="VXO928" s="124"/>
      <c r="VXP928" s="124"/>
      <c r="VXQ928" s="124"/>
      <c r="VXR928" s="124"/>
      <c r="VXS928" s="124"/>
      <c r="VXT928" s="124"/>
      <c r="VXU928" s="124"/>
      <c r="VXV928" s="124"/>
      <c r="VXW928" s="124"/>
      <c r="VXX928" s="124"/>
      <c r="VXY928" s="124"/>
      <c r="VXZ928" s="124"/>
      <c r="VYA928" s="124"/>
      <c r="VYB928" s="124"/>
      <c r="VYC928" s="124"/>
      <c r="VYD928" s="124"/>
      <c r="VYE928" s="124"/>
      <c r="VYF928" s="124"/>
      <c r="VYG928" s="124"/>
      <c r="VYH928" s="124"/>
      <c r="VYI928" s="124"/>
      <c r="VYJ928" s="124"/>
      <c r="VYK928" s="124"/>
      <c r="VYL928" s="124"/>
      <c r="VYM928" s="124"/>
      <c r="VYN928" s="124"/>
      <c r="VYO928" s="124"/>
      <c r="VYP928" s="124"/>
      <c r="VYQ928" s="124"/>
      <c r="VYR928" s="124"/>
      <c r="VYS928" s="124"/>
      <c r="VYT928" s="124"/>
      <c r="VYU928" s="124"/>
      <c r="VYV928" s="124"/>
      <c r="VYW928" s="124"/>
      <c r="VYX928" s="124"/>
      <c r="VYY928" s="124"/>
      <c r="VYZ928" s="124"/>
      <c r="VZA928" s="124"/>
      <c r="VZB928" s="124"/>
      <c r="VZC928" s="124"/>
      <c r="VZD928" s="124"/>
      <c r="VZE928" s="124"/>
      <c r="VZF928" s="124"/>
      <c r="VZG928" s="124"/>
      <c r="VZH928" s="124"/>
      <c r="VZI928" s="124"/>
      <c r="VZJ928" s="124"/>
      <c r="VZK928" s="124"/>
      <c r="VZL928" s="124"/>
      <c r="VZM928" s="124"/>
      <c r="VZN928" s="124"/>
      <c r="VZO928" s="124"/>
      <c r="VZP928" s="124"/>
      <c r="VZQ928" s="124"/>
      <c r="VZR928" s="124"/>
      <c r="VZS928" s="124"/>
      <c r="VZT928" s="124"/>
      <c r="VZU928" s="124"/>
      <c r="VZV928" s="124"/>
      <c r="VZW928" s="124"/>
      <c r="VZX928" s="124"/>
      <c r="VZY928" s="124"/>
      <c r="VZZ928" s="124"/>
      <c r="WAA928" s="124"/>
      <c r="WAB928" s="124"/>
      <c r="WAC928" s="124"/>
      <c r="WAD928" s="124"/>
      <c r="WAE928" s="124"/>
      <c r="WAF928" s="124"/>
      <c r="WAG928" s="124"/>
      <c r="WAH928" s="124"/>
      <c r="WAI928" s="124"/>
      <c r="WAJ928" s="124"/>
      <c r="WAK928" s="124"/>
      <c r="WAL928" s="124"/>
      <c r="WAM928" s="124"/>
      <c r="WAN928" s="124"/>
      <c r="WAO928" s="124"/>
      <c r="WAP928" s="124"/>
      <c r="WAQ928" s="124"/>
      <c r="WAR928" s="124"/>
      <c r="WAS928" s="124"/>
      <c r="WAT928" s="124"/>
      <c r="WAU928" s="124"/>
      <c r="WAV928" s="124"/>
      <c r="WAW928" s="124"/>
      <c r="WAX928" s="124"/>
      <c r="WAY928" s="124"/>
      <c r="WAZ928" s="124"/>
      <c r="WBA928" s="124"/>
      <c r="WBB928" s="124"/>
      <c r="WBC928" s="124"/>
      <c r="WBD928" s="124"/>
      <c r="WBE928" s="124"/>
      <c r="WBF928" s="124"/>
      <c r="WBG928" s="124"/>
      <c r="WBH928" s="124"/>
      <c r="WBI928" s="124"/>
      <c r="WBJ928" s="124"/>
      <c r="WBK928" s="124"/>
      <c r="WBL928" s="124"/>
      <c r="WBM928" s="124"/>
      <c r="WBN928" s="124"/>
      <c r="WBO928" s="124"/>
      <c r="WBP928" s="124"/>
      <c r="WBQ928" s="124"/>
      <c r="WBR928" s="124"/>
      <c r="WBS928" s="124"/>
      <c r="WBT928" s="124"/>
      <c r="WBU928" s="124"/>
      <c r="WBV928" s="124"/>
      <c r="WBW928" s="124"/>
      <c r="WBX928" s="124"/>
      <c r="WBY928" s="124"/>
      <c r="WBZ928" s="124"/>
      <c r="WCA928" s="124"/>
      <c r="WCB928" s="124"/>
      <c r="WCC928" s="124"/>
      <c r="WCD928" s="124"/>
      <c r="WCE928" s="124"/>
      <c r="WCF928" s="124"/>
      <c r="WCG928" s="124"/>
      <c r="WCH928" s="124"/>
      <c r="WCI928" s="124"/>
      <c r="WCJ928" s="124"/>
      <c r="WCK928" s="124"/>
      <c r="WCL928" s="124"/>
      <c r="WCM928" s="124"/>
      <c r="WCN928" s="124"/>
      <c r="WCO928" s="124"/>
      <c r="WCP928" s="124"/>
      <c r="WCQ928" s="124"/>
      <c r="WCR928" s="124"/>
      <c r="WCS928" s="124"/>
      <c r="WCT928" s="124"/>
      <c r="WCU928" s="124"/>
      <c r="WCV928" s="124"/>
      <c r="WCW928" s="124"/>
      <c r="WCX928" s="124"/>
      <c r="WCY928" s="124"/>
      <c r="WCZ928" s="124"/>
      <c r="WDA928" s="124"/>
      <c r="WDB928" s="124"/>
      <c r="WDC928" s="124"/>
      <c r="WDD928" s="124"/>
      <c r="WDE928" s="124"/>
      <c r="WDF928" s="124"/>
      <c r="WDG928" s="124"/>
      <c r="WDH928" s="124"/>
      <c r="WDI928" s="124"/>
      <c r="WDJ928" s="124"/>
      <c r="WDK928" s="124"/>
      <c r="WDL928" s="124"/>
      <c r="WDM928" s="124"/>
      <c r="WDN928" s="124"/>
      <c r="WDO928" s="124"/>
      <c r="WDP928" s="124"/>
      <c r="WDQ928" s="124"/>
      <c r="WDR928" s="124"/>
      <c r="WDS928" s="124"/>
      <c r="WDT928" s="124"/>
      <c r="WDU928" s="124"/>
      <c r="WDV928" s="124"/>
      <c r="WDW928" s="124"/>
      <c r="WDX928" s="124"/>
      <c r="WDY928" s="124"/>
      <c r="WDZ928" s="124"/>
      <c r="WEA928" s="124"/>
      <c r="WEB928" s="124"/>
      <c r="WEC928" s="124"/>
      <c r="WED928" s="124"/>
      <c r="WEE928" s="124"/>
      <c r="WEF928" s="124"/>
      <c r="WEG928" s="124"/>
      <c r="WEH928" s="124"/>
      <c r="WEI928" s="124"/>
      <c r="WEJ928" s="124"/>
      <c r="WEK928" s="124"/>
      <c r="WEL928" s="124"/>
      <c r="WEM928" s="124"/>
      <c r="WEN928" s="124"/>
      <c r="WEO928" s="124"/>
      <c r="WEP928" s="124"/>
      <c r="WEQ928" s="124"/>
      <c r="WER928" s="124"/>
      <c r="WES928" s="124"/>
      <c r="WET928" s="124"/>
      <c r="WEU928" s="124"/>
      <c r="WEV928" s="124"/>
      <c r="WEW928" s="124"/>
      <c r="WEX928" s="124"/>
      <c r="WEY928" s="124"/>
      <c r="WEZ928" s="124"/>
      <c r="WFA928" s="124"/>
      <c r="WFB928" s="124"/>
      <c r="WFC928" s="124"/>
      <c r="WFD928" s="124"/>
      <c r="WFE928" s="124"/>
      <c r="WFF928" s="124"/>
      <c r="WFG928" s="124"/>
      <c r="WFH928" s="124"/>
      <c r="WFI928" s="124"/>
      <c r="WFJ928" s="124"/>
      <c r="WFK928" s="124"/>
      <c r="WFL928" s="124"/>
      <c r="WFM928" s="124"/>
      <c r="WFN928" s="124"/>
      <c r="WFO928" s="124"/>
      <c r="WFP928" s="124"/>
      <c r="WFQ928" s="124"/>
      <c r="WFR928" s="124"/>
      <c r="WFS928" s="124"/>
      <c r="WFT928" s="124"/>
      <c r="WFU928" s="124"/>
      <c r="WFV928" s="124"/>
      <c r="WFW928" s="124"/>
      <c r="WFX928" s="124"/>
      <c r="WFY928" s="124"/>
      <c r="WFZ928" s="124"/>
      <c r="WGA928" s="124"/>
      <c r="WGB928" s="124"/>
      <c r="WGC928" s="124"/>
      <c r="WGD928" s="124"/>
      <c r="WGE928" s="124"/>
      <c r="WGF928" s="124"/>
      <c r="WGG928" s="124"/>
      <c r="WGH928" s="124"/>
      <c r="WGI928" s="124"/>
      <c r="WGJ928" s="124"/>
      <c r="WGK928" s="124"/>
      <c r="WGL928" s="124"/>
      <c r="WGM928" s="124"/>
      <c r="WGN928" s="124"/>
      <c r="WGO928" s="124"/>
      <c r="WGP928" s="124"/>
      <c r="WGQ928" s="124"/>
      <c r="WGR928" s="124"/>
      <c r="WGS928" s="124"/>
      <c r="WGT928" s="124"/>
      <c r="WGU928" s="124"/>
      <c r="WGV928" s="124"/>
      <c r="WGW928" s="124"/>
      <c r="WGX928" s="124"/>
      <c r="WGY928" s="124"/>
      <c r="WGZ928" s="124"/>
      <c r="WHA928" s="124"/>
      <c r="WHB928" s="124"/>
      <c r="WHC928" s="124"/>
      <c r="WHD928" s="124"/>
      <c r="WHE928" s="124"/>
      <c r="WHF928" s="124"/>
      <c r="WHG928" s="124"/>
      <c r="WHH928" s="124"/>
      <c r="WHI928" s="124"/>
      <c r="WHJ928" s="124"/>
      <c r="WHK928" s="124"/>
      <c r="WHL928" s="124"/>
      <c r="WHM928" s="124"/>
      <c r="WHN928" s="124"/>
      <c r="WHO928" s="124"/>
      <c r="WHP928" s="124"/>
      <c r="WHQ928" s="124"/>
      <c r="WHR928" s="124"/>
      <c r="WHS928" s="124"/>
      <c r="WHT928" s="124"/>
      <c r="WHU928" s="124"/>
      <c r="WHV928" s="124"/>
      <c r="WHW928" s="124"/>
      <c r="WHX928" s="124"/>
      <c r="WHY928" s="124"/>
      <c r="WHZ928" s="124"/>
      <c r="WIA928" s="124"/>
      <c r="WIB928" s="124"/>
      <c r="WIC928" s="124"/>
      <c r="WID928" s="124"/>
      <c r="WIE928" s="124"/>
      <c r="WIF928" s="124"/>
      <c r="WIG928" s="124"/>
      <c r="WIH928" s="124"/>
      <c r="WII928" s="124"/>
      <c r="WIJ928" s="124"/>
      <c r="WIK928" s="124"/>
      <c r="WIL928" s="124"/>
      <c r="WIM928" s="124"/>
      <c r="WIN928" s="124"/>
      <c r="WIO928" s="124"/>
      <c r="WIP928" s="124"/>
      <c r="WIQ928" s="124"/>
      <c r="WIR928" s="124"/>
      <c r="WIS928" s="124"/>
      <c r="WIT928" s="124"/>
      <c r="WIU928" s="124"/>
      <c r="WIV928" s="124"/>
      <c r="WIW928" s="124"/>
      <c r="WIX928" s="124"/>
      <c r="WIY928" s="124"/>
      <c r="WIZ928" s="124"/>
      <c r="WJA928" s="124"/>
      <c r="WJB928" s="124"/>
      <c r="WJC928" s="124"/>
      <c r="WJD928" s="124"/>
      <c r="WJE928" s="124"/>
      <c r="WJF928" s="124"/>
      <c r="WJG928" s="124"/>
      <c r="WJH928" s="124"/>
      <c r="WJI928" s="124"/>
      <c r="WJJ928" s="124"/>
      <c r="WJK928" s="124"/>
      <c r="WJL928" s="124"/>
      <c r="WJM928" s="124"/>
      <c r="WJN928" s="124"/>
      <c r="WJO928" s="124"/>
      <c r="WJP928" s="124"/>
      <c r="WJQ928" s="124"/>
      <c r="WJR928" s="124"/>
      <c r="WJS928" s="124"/>
      <c r="WJT928" s="124"/>
      <c r="WJU928" s="124"/>
      <c r="WJV928" s="124"/>
      <c r="WJW928" s="124"/>
      <c r="WJX928" s="124"/>
      <c r="WJY928" s="124"/>
      <c r="WJZ928" s="124"/>
      <c r="WKA928" s="124"/>
      <c r="WKB928" s="124"/>
      <c r="WKC928" s="124"/>
      <c r="WKD928" s="124"/>
      <c r="WKE928" s="124"/>
      <c r="WKF928" s="124"/>
      <c r="WKG928" s="124"/>
      <c r="WKH928" s="124"/>
      <c r="WKI928" s="124"/>
      <c r="WKJ928" s="124"/>
      <c r="WKK928" s="124"/>
      <c r="WKL928" s="124"/>
      <c r="WKM928" s="124"/>
      <c r="WKN928" s="124"/>
      <c r="WKO928" s="124"/>
      <c r="WKP928" s="124"/>
      <c r="WKQ928" s="124"/>
      <c r="WKR928" s="124"/>
      <c r="WKS928" s="124"/>
      <c r="WKT928" s="124"/>
      <c r="WKU928" s="124"/>
      <c r="WKV928" s="124"/>
      <c r="WKW928" s="124"/>
      <c r="WKX928" s="124"/>
      <c r="WKY928" s="124"/>
      <c r="WKZ928" s="124"/>
      <c r="WLA928" s="124"/>
      <c r="WLB928" s="124"/>
      <c r="WLC928" s="124"/>
      <c r="WLD928" s="124"/>
      <c r="WLE928" s="124"/>
      <c r="WLF928" s="124"/>
      <c r="WLG928" s="124"/>
      <c r="WLH928" s="124"/>
      <c r="WLI928" s="124"/>
      <c r="WLJ928" s="124"/>
      <c r="WLK928" s="124"/>
      <c r="WLL928" s="124"/>
      <c r="WLM928" s="124"/>
      <c r="WLN928" s="124"/>
      <c r="WLO928" s="124"/>
      <c r="WLP928" s="124"/>
      <c r="WLQ928" s="124"/>
      <c r="WLR928" s="124"/>
      <c r="WLS928" s="124"/>
      <c r="WLT928" s="124"/>
      <c r="WLU928" s="124"/>
      <c r="WLV928" s="124"/>
      <c r="WLW928" s="124"/>
      <c r="WLX928" s="124"/>
      <c r="WLY928" s="124"/>
      <c r="WLZ928" s="124"/>
      <c r="WMA928" s="124"/>
      <c r="WMB928" s="124"/>
      <c r="WMC928" s="124"/>
      <c r="WMD928" s="124"/>
      <c r="WME928" s="124"/>
      <c r="WMF928" s="124"/>
      <c r="WMG928" s="124"/>
      <c r="WMH928" s="124"/>
      <c r="WMI928" s="124"/>
      <c r="WMJ928" s="124"/>
      <c r="WMK928" s="124"/>
      <c r="WML928" s="124"/>
      <c r="WMM928" s="124"/>
      <c r="WMN928" s="124"/>
      <c r="WMO928" s="124"/>
      <c r="WMP928" s="124"/>
      <c r="WMQ928" s="124"/>
      <c r="WMR928" s="124"/>
      <c r="WMS928" s="124"/>
      <c r="WMT928" s="124"/>
      <c r="WMU928" s="124"/>
      <c r="WMV928" s="124"/>
      <c r="WMW928" s="124"/>
      <c r="WMX928" s="124"/>
      <c r="WMY928" s="124"/>
      <c r="WMZ928" s="124"/>
      <c r="WNA928" s="124"/>
      <c r="WNB928" s="124"/>
      <c r="WNC928" s="124"/>
      <c r="WND928" s="124"/>
      <c r="WNE928" s="124"/>
      <c r="WNF928" s="124"/>
      <c r="WNG928" s="124"/>
      <c r="WNH928" s="124"/>
      <c r="WNI928" s="124"/>
      <c r="WNJ928" s="124"/>
      <c r="WNK928" s="124"/>
      <c r="WNL928" s="124"/>
      <c r="WNM928" s="124"/>
      <c r="WNN928" s="124"/>
      <c r="WNO928" s="124"/>
      <c r="WNP928" s="124"/>
      <c r="WNQ928" s="124"/>
      <c r="WNR928" s="124"/>
      <c r="WNS928" s="124"/>
      <c r="WNT928" s="124"/>
      <c r="WNU928" s="124"/>
      <c r="WNV928" s="124"/>
      <c r="WNW928" s="124"/>
      <c r="WNX928" s="124"/>
      <c r="WNY928" s="124"/>
      <c r="WNZ928" s="124"/>
      <c r="WOA928" s="124"/>
      <c r="WOB928" s="124"/>
      <c r="WOC928" s="124"/>
      <c r="WOD928" s="124"/>
      <c r="WOE928" s="124"/>
      <c r="WOF928" s="124"/>
      <c r="WOG928" s="124"/>
      <c r="WOH928" s="124"/>
      <c r="WOI928" s="124"/>
      <c r="WOJ928" s="124"/>
      <c r="WOK928" s="124"/>
      <c r="WOL928" s="124"/>
      <c r="WOM928" s="124"/>
      <c r="WON928" s="124"/>
      <c r="WOO928" s="124"/>
      <c r="WOP928" s="124"/>
      <c r="WOQ928" s="124"/>
      <c r="WOR928" s="124"/>
      <c r="WOS928" s="124"/>
      <c r="WOT928" s="124"/>
      <c r="WOU928" s="124"/>
      <c r="WOV928" s="124"/>
      <c r="WOW928" s="124"/>
      <c r="WOX928" s="124"/>
      <c r="WOY928" s="124"/>
      <c r="WOZ928" s="124"/>
      <c r="WPA928" s="124"/>
      <c r="WPB928" s="124"/>
      <c r="WPC928" s="124"/>
      <c r="WPD928" s="124"/>
      <c r="WPE928" s="124"/>
      <c r="WPF928" s="124"/>
      <c r="WPG928" s="124"/>
      <c r="WPH928" s="124"/>
      <c r="WPI928" s="124"/>
      <c r="WPJ928" s="124"/>
      <c r="WPK928" s="124"/>
      <c r="WPL928" s="124"/>
      <c r="WPM928" s="124"/>
      <c r="WPN928" s="124"/>
      <c r="WPO928" s="124"/>
      <c r="WPP928" s="124"/>
      <c r="WPQ928" s="124"/>
      <c r="WPR928" s="124"/>
      <c r="WPS928" s="124"/>
      <c r="WPT928" s="124"/>
      <c r="WPU928" s="124"/>
      <c r="WPV928" s="124"/>
      <c r="WPW928" s="124"/>
      <c r="WPX928" s="124"/>
      <c r="WPY928" s="124"/>
      <c r="WPZ928" s="124"/>
      <c r="WQA928" s="124"/>
      <c r="WQB928" s="124"/>
      <c r="WQC928" s="124"/>
      <c r="WQD928" s="124"/>
      <c r="WQE928" s="124"/>
      <c r="WQF928" s="124"/>
      <c r="WQG928" s="124"/>
      <c r="WQH928" s="124"/>
      <c r="WQI928" s="124"/>
      <c r="WQJ928" s="124"/>
      <c r="WQK928" s="124"/>
      <c r="WQL928" s="124"/>
      <c r="WQM928" s="124"/>
      <c r="WQN928" s="124"/>
      <c r="WQO928" s="124"/>
      <c r="WQP928" s="124"/>
      <c r="WQQ928" s="124"/>
      <c r="WQR928" s="124"/>
      <c r="WQS928" s="124"/>
      <c r="WQT928" s="124"/>
      <c r="WQU928" s="124"/>
      <c r="WQV928" s="124"/>
      <c r="WQW928" s="124"/>
      <c r="WQX928" s="124"/>
      <c r="WQY928" s="124"/>
      <c r="WQZ928" s="124"/>
      <c r="WRA928" s="124"/>
      <c r="WRB928" s="124"/>
      <c r="WRC928" s="124"/>
      <c r="WRD928" s="124"/>
      <c r="WRE928" s="124"/>
      <c r="WRF928" s="124"/>
      <c r="WRG928" s="124"/>
      <c r="WRH928" s="124"/>
      <c r="WRI928" s="124"/>
      <c r="WRJ928" s="124"/>
      <c r="WRK928" s="124"/>
      <c r="WRL928" s="124"/>
      <c r="WRM928" s="124"/>
      <c r="WRN928" s="124"/>
      <c r="WRO928" s="124"/>
      <c r="WRP928" s="124"/>
      <c r="WRQ928" s="124"/>
      <c r="WRR928" s="124"/>
      <c r="WRS928" s="124"/>
      <c r="WRT928" s="124"/>
      <c r="WRU928" s="124"/>
      <c r="WRV928" s="124"/>
      <c r="WRW928" s="124"/>
      <c r="WRX928" s="124"/>
      <c r="WRY928" s="124"/>
      <c r="WRZ928" s="124"/>
      <c r="WSA928" s="124"/>
      <c r="WSB928" s="124"/>
      <c r="WSC928" s="124"/>
      <c r="WSD928" s="124"/>
      <c r="WSE928" s="124"/>
      <c r="WSF928" s="124"/>
      <c r="WSG928" s="124"/>
      <c r="WSH928" s="124"/>
      <c r="WSI928" s="124"/>
      <c r="WSJ928" s="124"/>
      <c r="WSK928" s="124"/>
      <c r="WSL928" s="124"/>
      <c r="WSM928" s="124"/>
      <c r="WSN928" s="124"/>
      <c r="WSO928" s="124"/>
      <c r="WSP928" s="124"/>
      <c r="WSQ928" s="124"/>
      <c r="WSR928" s="124"/>
      <c r="WSS928" s="124"/>
      <c r="WST928" s="124"/>
      <c r="WSU928" s="124"/>
      <c r="WSV928" s="124"/>
      <c r="WSW928" s="124"/>
      <c r="WSX928" s="124"/>
      <c r="WSY928" s="124"/>
      <c r="WSZ928" s="124"/>
      <c r="WTA928" s="124"/>
      <c r="WTB928" s="124"/>
      <c r="WTC928" s="124"/>
      <c r="WTD928" s="124"/>
      <c r="WTE928" s="124"/>
      <c r="WTF928" s="124"/>
      <c r="WTG928" s="124"/>
      <c r="WTH928" s="124"/>
      <c r="WTI928" s="124"/>
      <c r="WTJ928" s="124"/>
      <c r="WTK928" s="124"/>
      <c r="WTL928" s="124"/>
      <c r="WTM928" s="124"/>
      <c r="WTN928" s="124"/>
      <c r="WTO928" s="124"/>
      <c r="WTP928" s="124"/>
      <c r="WTQ928" s="124"/>
      <c r="WTR928" s="124"/>
      <c r="WTS928" s="124"/>
      <c r="WTT928" s="124"/>
      <c r="WTU928" s="124"/>
      <c r="WTV928" s="124"/>
      <c r="WTW928" s="124"/>
      <c r="WTX928" s="124"/>
      <c r="WTY928" s="124"/>
      <c r="WTZ928" s="124"/>
      <c r="WUA928" s="124"/>
      <c r="WUB928" s="124"/>
      <c r="WUC928" s="124"/>
      <c r="WUD928" s="124"/>
      <c r="WUE928" s="124"/>
      <c r="WUF928" s="124"/>
      <c r="WUG928" s="124"/>
      <c r="WUH928" s="124"/>
      <c r="WUI928" s="124"/>
      <c r="WUJ928" s="124"/>
      <c r="WUK928" s="124"/>
      <c r="WUL928" s="124"/>
      <c r="WUM928" s="124"/>
      <c r="WUN928" s="124"/>
      <c r="WUO928" s="124"/>
      <c r="WUP928" s="124"/>
      <c r="WUQ928" s="124"/>
      <c r="WUR928" s="124"/>
      <c r="WUS928" s="124"/>
      <c r="WUT928" s="124"/>
      <c r="WUU928" s="124"/>
      <c r="WUV928" s="124"/>
      <c r="WUW928" s="124"/>
      <c r="WUX928" s="124"/>
      <c r="WUY928" s="124"/>
      <c r="WUZ928" s="124"/>
      <c r="WVA928" s="124"/>
      <c r="WVB928" s="124"/>
      <c r="WVC928" s="124"/>
      <c r="WVD928" s="124"/>
      <c r="WVE928" s="124"/>
      <c r="WVF928" s="124"/>
      <c r="WVG928" s="124"/>
      <c r="WVH928" s="124"/>
      <c r="WVI928" s="124"/>
      <c r="WVJ928" s="124"/>
      <c r="WVK928" s="124"/>
      <c r="WVL928" s="124"/>
      <c r="WVM928" s="124"/>
      <c r="WVN928" s="124"/>
      <c r="WVO928" s="124"/>
      <c r="WVP928" s="124"/>
      <c r="WVQ928" s="124"/>
      <c r="WVR928" s="124"/>
      <c r="WVS928" s="124"/>
      <c r="WVT928" s="124"/>
      <c r="WVU928" s="124"/>
      <c r="WVV928" s="124"/>
      <c r="WVW928" s="124"/>
      <c r="WVX928" s="124"/>
      <c r="WVY928" s="124"/>
      <c r="WVZ928" s="124"/>
      <c r="WWA928" s="124"/>
      <c r="WWB928" s="124"/>
      <c r="WWC928" s="124"/>
      <c r="WWD928" s="124"/>
      <c r="WWE928" s="124"/>
      <c r="WWF928" s="124"/>
      <c r="WWG928" s="124"/>
      <c r="WWH928" s="124"/>
      <c r="WWI928" s="124"/>
      <c r="WWJ928" s="124"/>
      <c r="WWK928" s="124"/>
      <c r="WWL928" s="124"/>
      <c r="WWM928" s="124"/>
      <c r="WWN928" s="124"/>
      <c r="WWO928" s="124"/>
      <c r="WWP928" s="124"/>
      <c r="WWQ928" s="124"/>
      <c r="WWR928" s="124"/>
      <c r="WWS928" s="124"/>
      <c r="WWT928" s="124"/>
      <c r="WWU928" s="124"/>
      <c r="WWV928" s="124"/>
      <c r="WWW928" s="124"/>
      <c r="WWX928" s="124"/>
      <c r="WWY928" s="124"/>
      <c r="WWZ928" s="124"/>
      <c r="WXA928" s="124"/>
      <c r="WXB928" s="124"/>
      <c r="WXC928" s="124"/>
      <c r="WXD928" s="124"/>
      <c r="WXE928" s="124"/>
      <c r="WXF928" s="124"/>
      <c r="WXG928" s="124"/>
      <c r="WXH928" s="124"/>
      <c r="WXI928" s="124"/>
      <c r="WXJ928" s="124"/>
      <c r="WXK928" s="124"/>
      <c r="WXL928" s="124"/>
      <c r="WXM928" s="124"/>
      <c r="WXN928" s="124"/>
      <c r="WXO928" s="124"/>
      <c r="WXP928" s="124"/>
      <c r="WXQ928" s="124"/>
      <c r="WXR928" s="124"/>
      <c r="WXS928" s="124"/>
      <c r="WXT928" s="124"/>
      <c r="WXU928" s="124"/>
      <c r="WXV928" s="124"/>
      <c r="WXW928" s="124"/>
      <c r="WXX928" s="124"/>
      <c r="WXY928" s="124"/>
      <c r="WXZ928" s="124"/>
      <c r="WYA928" s="124"/>
      <c r="WYB928" s="124"/>
      <c r="WYC928" s="124"/>
      <c r="WYD928" s="124"/>
      <c r="WYE928" s="124"/>
      <c r="WYF928" s="124"/>
      <c r="WYG928" s="124"/>
      <c r="WYH928" s="124"/>
      <c r="WYI928" s="124"/>
      <c r="WYJ928" s="124"/>
      <c r="WYK928" s="124"/>
      <c r="WYL928" s="124"/>
      <c r="WYM928" s="124"/>
      <c r="WYN928" s="124"/>
      <c r="WYO928" s="124"/>
      <c r="WYP928" s="124"/>
      <c r="WYQ928" s="124"/>
      <c r="WYR928" s="124"/>
      <c r="WYS928" s="124"/>
      <c r="WYT928" s="124"/>
      <c r="WYU928" s="124"/>
    </row>
    <row r="929" spans="1:28" s="242" customFormat="1" ht="85.5" customHeight="1">
      <c r="A929" s="144">
        <v>1037</v>
      </c>
      <c r="B929" s="85" t="s">
        <v>494</v>
      </c>
      <c r="C929" s="85" t="s">
        <v>6</v>
      </c>
      <c r="D929" s="85" t="s">
        <v>870</v>
      </c>
      <c r="E929" s="85" t="s">
        <v>137</v>
      </c>
      <c r="F929" s="85" t="s">
        <v>47</v>
      </c>
      <c r="G929" s="85" t="s">
        <v>871</v>
      </c>
      <c r="H929" s="35" t="s">
        <v>49</v>
      </c>
      <c r="I929" s="85" t="s">
        <v>872</v>
      </c>
      <c r="J929" s="144" t="s">
        <v>873</v>
      </c>
      <c r="K929" s="144" t="s">
        <v>272</v>
      </c>
      <c r="L929" s="30">
        <v>10</v>
      </c>
      <c r="M929" s="30">
        <v>39</v>
      </c>
      <c r="N929" s="30">
        <v>30</v>
      </c>
      <c r="O929" s="233"/>
      <c r="P929" s="392"/>
      <c r="Q929" s="233"/>
      <c r="R929" s="85" t="s">
        <v>874</v>
      </c>
      <c r="S929" s="132" t="s">
        <v>875</v>
      </c>
      <c r="T929" s="85" t="s">
        <v>286</v>
      </c>
      <c r="U929" s="133">
        <v>0</v>
      </c>
      <c r="V929" s="133">
        <v>1</v>
      </c>
      <c r="W929" s="85" t="s">
        <v>48</v>
      </c>
      <c r="X929" s="85" t="s">
        <v>876</v>
      </c>
      <c r="Y929" s="31" t="s">
        <v>55</v>
      </c>
      <c r="Z929" s="72">
        <v>1</v>
      </c>
      <c r="AA929" s="394">
        <v>1</v>
      </c>
      <c r="AB929" s="233" t="s">
        <v>1507</v>
      </c>
    </row>
    <row r="930" spans="1:28" s="242" customFormat="1" ht="78" customHeight="1">
      <c r="A930" s="144">
        <v>1038</v>
      </c>
      <c r="B930" s="85" t="s">
        <v>494</v>
      </c>
      <c r="C930" s="85" t="s">
        <v>6</v>
      </c>
      <c r="D930" s="85" t="s">
        <v>870</v>
      </c>
      <c r="E930" s="85" t="s">
        <v>137</v>
      </c>
      <c r="F930" s="85" t="s">
        <v>47</v>
      </c>
      <c r="G930" s="85" t="s">
        <v>871</v>
      </c>
      <c r="H930" s="35" t="s">
        <v>49</v>
      </c>
      <c r="I930" s="85" t="s">
        <v>872</v>
      </c>
      <c r="J930" s="144" t="s">
        <v>873</v>
      </c>
      <c r="K930" s="144"/>
      <c r="L930" s="30"/>
      <c r="M930" s="30"/>
      <c r="N930" s="30"/>
      <c r="O930" s="243"/>
      <c r="P930" s="119"/>
      <c r="Q930" s="233"/>
      <c r="R930" s="85" t="s">
        <v>874</v>
      </c>
      <c r="S930" s="132" t="s">
        <v>875</v>
      </c>
      <c r="T930" s="85"/>
      <c r="U930" s="133"/>
      <c r="V930" s="133"/>
      <c r="W930" s="85"/>
      <c r="X930" s="85"/>
      <c r="Y930" s="85"/>
      <c r="Z930" s="243"/>
      <c r="AA930" s="119"/>
      <c r="AB930" s="233"/>
    </row>
    <row r="931" spans="1:28" s="242" customFormat="1" ht="63" customHeight="1">
      <c r="A931" s="144">
        <v>1039</v>
      </c>
      <c r="B931" s="85" t="s">
        <v>494</v>
      </c>
      <c r="C931" s="85" t="s">
        <v>6</v>
      </c>
      <c r="D931" s="85" t="s">
        <v>870</v>
      </c>
      <c r="E931" s="85" t="s">
        <v>137</v>
      </c>
      <c r="F931" s="85" t="s">
        <v>47</v>
      </c>
      <c r="G931" s="85" t="s">
        <v>871</v>
      </c>
      <c r="H931" s="35" t="s">
        <v>49</v>
      </c>
      <c r="I931" s="85" t="s">
        <v>872</v>
      </c>
      <c r="J931" s="144" t="s">
        <v>873</v>
      </c>
      <c r="K931" s="144"/>
      <c r="L931" s="30"/>
      <c r="M931" s="30"/>
      <c r="N931" s="30"/>
      <c r="O931" s="243"/>
      <c r="P931" s="119"/>
      <c r="Q931" s="233"/>
      <c r="R931" s="85" t="s">
        <v>874</v>
      </c>
      <c r="S931" s="132" t="s">
        <v>875</v>
      </c>
      <c r="T931" s="85"/>
      <c r="U931" s="133"/>
      <c r="V931" s="133"/>
      <c r="W931" s="85"/>
      <c r="X931" s="85"/>
      <c r="Y931" s="85"/>
      <c r="Z931" s="243"/>
      <c r="AA931" s="119"/>
      <c r="AB931" s="233"/>
    </row>
    <row r="932" spans="1:28" s="242" customFormat="1" ht="63" customHeight="1">
      <c r="A932" s="144">
        <v>1040</v>
      </c>
      <c r="B932" s="85" t="s">
        <v>494</v>
      </c>
      <c r="C932" s="85" t="s">
        <v>6</v>
      </c>
      <c r="D932" s="85" t="s">
        <v>870</v>
      </c>
      <c r="E932" s="85" t="s">
        <v>137</v>
      </c>
      <c r="F932" s="85" t="s">
        <v>47</v>
      </c>
      <c r="G932" s="85" t="s">
        <v>871</v>
      </c>
      <c r="H932" s="35" t="s">
        <v>49</v>
      </c>
      <c r="I932" s="85" t="s">
        <v>872</v>
      </c>
      <c r="J932" s="144" t="s">
        <v>873</v>
      </c>
      <c r="K932" s="144"/>
      <c r="L932" s="30"/>
      <c r="M932" s="30"/>
      <c r="N932" s="30"/>
      <c r="O932" s="243"/>
      <c r="P932" s="119"/>
      <c r="Q932" s="233"/>
      <c r="R932" s="85" t="s">
        <v>874</v>
      </c>
      <c r="S932" s="132" t="s">
        <v>875</v>
      </c>
      <c r="T932" s="85"/>
      <c r="U932" s="133"/>
      <c r="V932" s="133"/>
      <c r="W932" s="85"/>
      <c r="X932" s="85"/>
      <c r="Y932" s="85"/>
      <c r="Z932" s="243"/>
      <c r="AA932" s="119"/>
      <c r="AB932" s="233"/>
    </row>
    <row r="933" spans="1:28" s="242" customFormat="1" ht="63" customHeight="1">
      <c r="A933" s="144">
        <v>1041</v>
      </c>
      <c r="B933" s="85" t="s">
        <v>494</v>
      </c>
      <c r="C933" s="85" t="s">
        <v>6</v>
      </c>
      <c r="D933" s="85" t="s">
        <v>870</v>
      </c>
      <c r="E933" s="85" t="s">
        <v>137</v>
      </c>
      <c r="F933" s="85" t="s">
        <v>47</v>
      </c>
      <c r="G933" s="85" t="s">
        <v>871</v>
      </c>
      <c r="H933" s="35" t="s">
        <v>49</v>
      </c>
      <c r="I933" s="85" t="s">
        <v>872</v>
      </c>
      <c r="J933" s="144" t="s">
        <v>873</v>
      </c>
      <c r="K933" s="144"/>
      <c r="L933" s="30"/>
      <c r="M933" s="30"/>
      <c r="N933" s="30"/>
      <c r="O933" s="243"/>
      <c r="P933" s="119"/>
      <c r="Q933" s="233"/>
      <c r="R933" s="85" t="s">
        <v>874</v>
      </c>
      <c r="S933" s="132" t="s">
        <v>875</v>
      </c>
      <c r="T933" s="85"/>
      <c r="U933" s="133"/>
      <c r="V933" s="133"/>
      <c r="W933" s="85"/>
      <c r="X933" s="85"/>
      <c r="Y933" s="85"/>
      <c r="Z933" s="243"/>
      <c r="AA933" s="119"/>
      <c r="AB933" s="233"/>
    </row>
    <row r="934" spans="1:28" s="242" customFormat="1" ht="63" customHeight="1">
      <c r="A934" s="144">
        <v>1042</v>
      </c>
      <c r="B934" s="85" t="s">
        <v>494</v>
      </c>
      <c r="C934" s="85" t="s">
        <v>6</v>
      </c>
      <c r="D934" s="85" t="s">
        <v>870</v>
      </c>
      <c r="E934" s="85" t="s">
        <v>137</v>
      </c>
      <c r="F934" s="85" t="s">
        <v>47</v>
      </c>
      <c r="G934" s="85" t="s">
        <v>871</v>
      </c>
      <c r="H934" s="35" t="s">
        <v>49</v>
      </c>
      <c r="I934" s="85" t="s">
        <v>872</v>
      </c>
      <c r="J934" s="144" t="s">
        <v>873</v>
      </c>
      <c r="K934" s="144"/>
      <c r="L934" s="30"/>
      <c r="M934" s="30"/>
      <c r="N934" s="30"/>
      <c r="O934" s="243"/>
      <c r="P934" s="119"/>
      <c r="Q934" s="233"/>
      <c r="R934" s="85" t="s">
        <v>874</v>
      </c>
      <c r="S934" s="132" t="s">
        <v>875</v>
      </c>
      <c r="T934" s="85"/>
      <c r="U934" s="133"/>
      <c r="V934" s="133"/>
      <c r="W934" s="85"/>
      <c r="X934" s="85"/>
      <c r="Y934" s="85"/>
      <c r="Z934" s="243"/>
      <c r="AA934" s="119"/>
      <c r="AB934" s="233"/>
    </row>
    <row r="935" spans="1:28" s="242" customFormat="1" ht="63" customHeight="1">
      <c r="A935" s="144">
        <v>1043</v>
      </c>
      <c r="B935" s="85" t="s">
        <v>494</v>
      </c>
      <c r="C935" s="85" t="s">
        <v>6</v>
      </c>
      <c r="D935" s="85" t="s">
        <v>870</v>
      </c>
      <c r="E935" s="85" t="s">
        <v>137</v>
      </c>
      <c r="F935" s="85" t="s">
        <v>47</v>
      </c>
      <c r="G935" s="85" t="s">
        <v>871</v>
      </c>
      <c r="H935" s="35" t="s">
        <v>49</v>
      </c>
      <c r="I935" s="85" t="s">
        <v>872</v>
      </c>
      <c r="J935" s="144" t="s">
        <v>873</v>
      </c>
      <c r="K935" s="144"/>
      <c r="L935" s="30"/>
      <c r="M935" s="30"/>
      <c r="N935" s="30"/>
      <c r="O935" s="243"/>
      <c r="P935" s="119"/>
      <c r="Q935" s="233"/>
      <c r="R935" s="85" t="s">
        <v>877</v>
      </c>
      <c r="S935" s="132" t="s">
        <v>875</v>
      </c>
      <c r="T935" s="85"/>
      <c r="U935" s="133"/>
      <c r="V935" s="133"/>
      <c r="W935" s="85"/>
      <c r="X935" s="85"/>
      <c r="Y935" s="85"/>
      <c r="Z935" s="243"/>
      <c r="AA935" s="119"/>
      <c r="AB935" s="233"/>
    </row>
    <row r="936" spans="1:28" s="242" customFormat="1" ht="63" customHeight="1">
      <c r="A936" s="144">
        <v>1044</v>
      </c>
      <c r="B936" s="85" t="s">
        <v>494</v>
      </c>
      <c r="C936" s="85" t="s">
        <v>6</v>
      </c>
      <c r="D936" s="85" t="s">
        <v>870</v>
      </c>
      <c r="E936" s="85" t="s">
        <v>137</v>
      </c>
      <c r="F936" s="85" t="s">
        <v>47</v>
      </c>
      <c r="G936" s="85" t="s">
        <v>871</v>
      </c>
      <c r="H936" s="35" t="s">
        <v>49</v>
      </c>
      <c r="I936" s="85" t="s">
        <v>872</v>
      </c>
      <c r="J936" s="144" t="s">
        <v>873</v>
      </c>
      <c r="K936" s="144"/>
      <c r="L936" s="30"/>
      <c r="M936" s="30"/>
      <c r="N936" s="30"/>
      <c r="O936" s="243"/>
      <c r="P936" s="119"/>
      <c r="Q936" s="233"/>
      <c r="R936" s="85" t="s">
        <v>878</v>
      </c>
      <c r="S936" s="132" t="s">
        <v>875</v>
      </c>
      <c r="T936" s="85"/>
      <c r="U936" s="133"/>
      <c r="V936" s="133"/>
      <c r="W936" s="85"/>
      <c r="X936" s="85"/>
      <c r="Y936" s="85"/>
      <c r="Z936" s="243"/>
      <c r="AA936" s="119"/>
      <c r="AB936" s="233"/>
    </row>
    <row r="937" spans="1:28" s="242" customFormat="1" ht="63" customHeight="1">
      <c r="A937" s="144">
        <v>1045</v>
      </c>
      <c r="B937" s="85" t="s">
        <v>494</v>
      </c>
      <c r="C937" s="85" t="s">
        <v>6</v>
      </c>
      <c r="D937" s="85" t="s">
        <v>870</v>
      </c>
      <c r="E937" s="85" t="s">
        <v>137</v>
      </c>
      <c r="F937" s="85" t="s">
        <v>47</v>
      </c>
      <c r="G937" s="85" t="s">
        <v>756</v>
      </c>
      <c r="H937" s="35" t="s">
        <v>49</v>
      </c>
      <c r="I937" s="85" t="s">
        <v>872</v>
      </c>
      <c r="J937" s="144" t="s">
        <v>873</v>
      </c>
      <c r="K937" s="144"/>
      <c r="L937" s="30"/>
      <c r="M937" s="30"/>
      <c r="N937" s="30"/>
      <c r="O937" s="243"/>
      <c r="P937" s="119"/>
      <c r="Q937" s="233"/>
      <c r="R937" s="85" t="s">
        <v>874</v>
      </c>
      <c r="S937" s="132" t="s">
        <v>875</v>
      </c>
      <c r="T937" s="85"/>
      <c r="U937" s="133"/>
      <c r="V937" s="133"/>
      <c r="W937" s="85"/>
      <c r="X937" s="85"/>
      <c r="Y937" s="85"/>
      <c r="Z937" s="243"/>
      <c r="AA937" s="119"/>
      <c r="AB937" s="233"/>
    </row>
    <row r="938" spans="1:28" s="242" customFormat="1" ht="63" customHeight="1">
      <c r="A938" s="144">
        <v>1046</v>
      </c>
      <c r="B938" s="85" t="s">
        <v>494</v>
      </c>
      <c r="C938" s="85" t="s">
        <v>6</v>
      </c>
      <c r="D938" s="85" t="s">
        <v>870</v>
      </c>
      <c r="E938" s="85" t="s">
        <v>137</v>
      </c>
      <c r="F938" s="85" t="s">
        <v>47</v>
      </c>
      <c r="G938" s="85" t="s">
        <v>756</v>
      </c>
      <c r="H938" s="35" t="s">
        <v>49</v>
      </c>
      <c r="I938" s="85" t="s">
        <v>872</v>
      </c>
      <c r="J938" s="144" t="s">
        <v>873</v>
      </c>
      <c r="K938" s="144"/>
      <c r="L938" s="30"/>
      <c r="M938" s="30"/>
      <c r="N938" s="30"/>
      <c r="O938" s="243"/>
      <c r="P938" s="119"/>
      <c r="Q938" s="233"/>
      <c r="R938" s="85" t="s">
        <v>878</v>
      </c>
      <c r="S938" s="132" t="s">
        <v>875</v>
      </c>
      <c r="T938" s="85"/>
      <c r="U938" s="133"/>
      <c r="V938" s="133"/>
      <c r="W938" s="85"/>
      <c r="X938" s="85"/>
      <c r="Y938" s="85"/>
      <c r="Z938" s="243"/>
      <c r="AA938" s="119"/>
      <c r="AB938" s="233"/>
    </row>
    <row r="939" spans="1:28" s="242" customFormat="1" ht="63" customHeight="1">
      <c r="A939" s="144">
        <v>1047</v>
      </c>
      <c r="B939" s="85" t="s">
        <v>494</v>
      </c>
      <c r="C939" s="85" t="s">
        <v>6</v>
      </c>
      <c r="D939" s="85" t="s">
        <v>870</v>
      </c>
      <c r="E939" s="85" t="s">
        <v>137</v>
      </c>
      <c r="F939" s="85" t="s">
        <v>47</v>
      </c>
      <c r="G939" s="85" t="s">
        <v>756</v>
      </c>
      <c r="H939" s="35" t="s">
        <v>49</v>
      </c>
      <c r="I939" s="85" t="s">
        <v>872</v>
      </c>
      <c r="J939" s="144" t="s">
        <v>873</v>
      </c>
      <c r="K939" s="144"/>
      <c r="L939" s="30"/>
      <c r="M939" s="30"/>
      <c r="N939" s="30"/>
      <c r="O939" s="243"/>
      <c r="P939" s="119"/>
      <c r="Q939" s="233"/>
      <c r="R939" s="85" t="s">
        <v>878</v>
      </c>
      <c r="S939" s="132" t="s">
        <v>875</v>
      </c>
      <c r="T939" s="85"/>
      <c r="U939" s="133"/>
      <c r="V939" s="133"/>
      <c r="W939" s="85"/>
      <c r="X939" s="85"/>
      <c r="Y939" s="85"/>
      <c r="Z939" s="243"/>
      <c r="AA939" s="119"/>
      <c r="AB939" s="233"/>
    </row>
    <row r="940" spans="1:28" s="242" customFormat="1" ht="63" customHeight="1">
      <c r="A940" s="144">
        <v>1048</v>
      </c>
      <c r="B940" s="85" t="s">
        <v>494</v>
      </c>
      <c r="C940" s="85" t="s">
        <v>6</v>
      </c>
      <c r="D940" s="85" t="s">
        <v>870</v>
      </c>
      <c r="E940" s="85" t="s">
        <v>137</v>
      </c>
      <c r="F940" s="85" t="s">
        <v>47</v>
      </c>
      <c r="G940" s="85" t="s">
        <v>756</v>
      </c>
      <c r="H940" s="35" t="s">
        <v>49</v>
      </c>
      <c r="I940" s="85" t="s">
        <v>872</v>
      </c>
      <c r="J940" s="144" t="s">
        <v>873</v>
      </c>
      <c r="K940" s="144"/>
      <c r="L940" s="30"/>
      <c r="M940" s="30"/>
      <c r="N940" s="30"/>
      <c r="O940" s="243"/>
      <c r="P940" s="119"/>
      <c r="Q940" s="233"/>
      <c r="R940" s="85" t="s">
        <v>878</v>
      </c>
      <c r="S940" s="132" t="s">
        <v>875</v>
      </c>
      <c r="T940" s="85"/>
      <c r="U940" s="133"/>
      <c r="V940" s="133"/>
      <c r="W940" s="85"/>
      <c r="X940" s="85"/>
      <c r="Y940" s="85"/>
      <c r="Z940" s="243"/>
      <c r="AA940" s="119"/>
      <c r="AB940" s="233"/>
    </row>
    <row r="941" spans="1:28" s="242" customFormat="1" ht="63" customHeight="1">
      <c r="A941" s="144">
        <v>1049</v>
      </c>
      <c r="B941" s="85" t="s">
        <v>494</v>
      </c>
      <c r="C941" s="85" t="s">
        <v>6</v>
      </c>
      <c r="D941" s="85" t="s">
        <v>870</v>
      </c>
      <c r="E941" s="85" t="s">
        <v>137</v>
      </c>
      <c r="F941" s="85" t="s">
        <v>47</v>
      </c>
      <c r="G941" s="85" t="s">
        <v>756</v>
      </c>
      <c r="H941" s="35" t="s">
        <v>49</v>
      </c>
      <c r="I941" s="85" t="s">
        <v>872</v>
      </c>
      <c r="J941" s="144" t="s">
        <v>873</v>
      </c>
      <c r="K941" s="144"/>
      <c r="L941" s="30"/>
      <c r="M941" s="30"/>
      <c r="N941" s="30"/>
      <c r="O941" s="243"/>
      <c r="P941" s="119"/>
      <c r="Q941" s="233"/>
      <c r="R941" s="85" t="s">
        <v>878</v>
      </c>
      <c r="S941" s="132" t="s">
        <v>875</v>
      </c>
      <c r="T941" s="85"/>
      <c r="U941" s="133"/>
      <c r="V941" s="133"/>
      <c r="W941" s="85"/>
      <c r="X941" s="85"/>
      <c r="Y941" s="85"/>
      <c r="Z941" s="243"/>
      <c r="AA941" s="119"/>
      <c r="AB941" s="233"/>
    </row>
    <row r="942" spans="1:28" s="242" customFormat="1" ht="63" customHeight="1">
      <c r="A942" s="144" t="s">
        <v>879</v>
      </c>
      <c r="B942" s="85" t="s">
        <v>494</v>
      </c>
      <c r="C942" s="85" t="s">
        <v>6</v>
      </c>
      <c r="D942" s="85" t="s">
        <v>870</v>
      </c>
      <c r="E942" s="85" t="s">
        <v>137</v>
      </c>
      <c r="F942" s="85" t="s">
        <v>47</v>
      </c>
      <c r="G942" s="85" t="s">
        <v>756</v>
      </c>
      <c r="H942" s="35" t="s">
        <v>49</v>
      </c>
      <c r="I942" s="85" t="s">
        <v>872</v>
      </c>
      <c r="J942" s="144" t="s">
        <v>873</v>
      </c>
      <c r="K942" s="144"/>
      <c r="L942" s="30"/>
      <c r="M942" s="30"/>
      <c r="N942" s="30"/>
      <c r="O942" s="243"/>
      <c r="P942" s="119"/>
      <c r="Q942" s="233"/>
      <c r="R942" s="85" t="s">
        <v>878</v>
      </c>
      <c r="S942" s="132" t="s">
        <v>875</v>
      </c>
      <c r="T942" s="85"/>
      <c r="U942" s="133"/>
      <c r="V942" s="133"/>
      <c r="W942" s="85"/>
      <c r="X942" s="85"/>
      <c r="Y942" s="85"/>
      <c r="Z942" s="243"/>
      <c r="AA942" s="119"/>
      <c r="AB942" s="233"/>
    </row>
    <row r="943" spans="1:28" s="242" customFormat="1" ht="63" customHeight="1">
      <c r="A943" s="144">
        <v>1050</v>
      </c>
      <c r="B943" s="85" t="s">
        <v>494</v>
      </c>
      <c r="C943" s="85" t="s">
        <v>6</v>
      </c>
      <c r="D943" s="85" t="s">
        <v>870</v>
      </c>
      <c r="E943" s="85" t="s">
        <v>137</v>
      </c>
      <c r="F943" s="85" t="s">
        <v>47</v>
      </c>
      <c r="G943" s="85" t="s">
        <v>756</v>
      </c>
      <c r="H943" s="35" t="s">
        <v>49</v>
      </c>
      <c r="I943" s="85" t="s">
        <v>872</v>
      </c>
      <c r="J943" s="144" t="s">
        <v>873</v>
      </c>
      <c r="K943" s="144"/>
      <c r="L943" s="30"/>
      <c r="M943" s="30"/>
      <c r="N943" s="30"/>
      <c r="O943" s="243"/>
      <c r="P943" s="119"/>
      <c r="Q943" s="233"/>
      <c r="R943" s="85" t="s">
        <v>878</v>
      </c>
      <c r="S943" s="132" t="s">
        <v>875</v>
      </c>
      <c r="T943" s="85"/>
      <c r="U943" s="133"/>
      <c r="V943" s="133"/>
      <c r="W943" s="85"/>
      <c r="X943" s="85"/>
      <c r="Y943" s="85"/>
      <c r="Z943" s="243"/>
      <c r="AA943" s="119"/>
      <c r="AB943" s="233"/>
    </row>
    <row r="944" spans="1:28" s="242" customFormat="1" ht="63" customHeight="1">
      <c r="A944" s="144">
        <v>1051</v>
      </c>
      <c r="B944" s="85" t="s">
        <v>494</v>
      </c>
      <c r="C944" s="85" t="s">
        <v>6</v>
      </c>
      <c r="D944" s="85" t="s">
        <v>870</v>
      </c>
      <c r="E944" s="85" t="s">
        <v>137</v>
      </c>
      <c r="F944" s="85" t="s">
        <v>47</v>
      </c>
      <c r="G944" s="85" t="s">
        <v>756</v>
      </c>
      <c r="H944" s="35" t="s">
        <v>49</v>
      </c>
      <c r="I944" s="85" t="s">
        <v>872</v>
      </c>
      <c r="J944" s="144" t="s">
        <v>873</v>
      </c>
      <c r="K944" s="144"/>
      <c r="L944" s="30"/>
      <c r="M944" s="30"/>
      <c r="N944" s="30"/>
      <c r="O944" s="243"/>
      <c r="P944" s="119"/>
      <c r="Q944" s="233"/>
      <c r="R944" s="85" t="s">
        <v>880</v>
      </c>
      <c r="S944" s="132" t="s">
        <v>875</v>
      </c>
      <c r="T944" s="85"/>
      <c r="U944" s="133"/>
      <c r="V944" s="133"/>
      <c r="W944" s="85"/>
      <c r="X944" s="85"/>
      <c r="Y944" s="85"/>
      <c r="Z944" s="243"/>
      <c r="AA944" s="119"/>
      <c r="AB944" s="233"/>
    </row>
    <row r="945" spans="1:28" s="242" customFormat="1" ht="81" customHeight="1">
      <c r="A945" s="144">
        <v>1052</v>
      </c>
      <c r="B945" s="85" t="s">
        <v>494</v>
      </c>
      <c r="C945" s="85" t="s">
        <v>6</v>
      </c>
      <c r="D945" s="85" t="s">
        <v>870</v>
      </c>
      <c r="E945" s="85" t="s">
        <v>137</v>
      </c>
      <c r="F945" s="85" t="s">
        <v>47</v>
      </c>
      <c r="G945" s="85" t="s">
        <v>871</v>
      </c>
      <c r="H945" s="35" t="s">
        <v>49</v>
      </c>
      <c r="I945" s="85" t="s">
        <v>872</v>
      </c>
      <c r="J945" s="144" t="s">
        <v>873</v>
      </c>
      <c r="K945" s="144"/>
      <c r="L945" s="30"/>
      <c r="M945" s="30"/>
      <c r="N945" s="30"/>
      <c r="O945" s="72"/>
      <c r="P945" s="392"/>
      <c r="Q945" s="233"/>
      <c r="R945" s="85" t="s">
        <v>874</v>
      </c>
      <c r="S945" s="132" t="s">
        <v>881</v>
      </c>
      <c r="T945" s="85" t="s">
        <v>882</v>
      </c>
      <c r="U945" s="133">
        <v>0</v>
      </c>
      <c r="V945" s="133">
        <v>1</v>
      </c>
      <c r="W945" s="85" t="s">
        <v>141</v>
      </c>
      <c r="X945" s="132" t="s">
        <v>883</v>
      </c>
      <c r="Y945" s="31" t="s">
        <v>55</v>
      </c>
      <c r="Z945" s="72">
        <v>1</v>
      </c>
      <c r="AA945" s="394">
        <v>1</v>
      </c>
      <c r="AB945" s="233" t="s">
        <v>1508</v>
      </c>
    </row>
    <row r="946" spans="1:28" s="242" customFormat="1" ht="63" customHeight="1">
      <c r="A946" s="144">
        <v>1053</v>
      </c>
      <c r="B946" s="85" t="s">
        <v>494</v>
      </c>
      <c r="C946" s="85" t="s">
        <v>6</v>
      </c>
      <c r="D946" s="85" t="s">
        <v>870</v>
      </c>
      <c r="E946" s="85" t="s">
        <v>137</v>
      </c>
      <c r="F946" s="85" t="s">
        <v>47</v>
      </c>
      <c r="G946" s="85" t="s">
        <v>871</v>
      </c>
      <c r="H946" s="35" t="s">
        <v>49</v>
      </c>
      <c r="I946" s="85" t="s">
        <v>872</v>
      </c>
      <c r="J946" s="144" t="s">
        <v>873</v>
      </c>
      <c r="K946" s="144"/>
      <c r="L946" s="30"/>
      <c r="M946" s="30"/>
      <c r="N946" s="30"/>
      <c r="O946" s="243"/>
      <c r="P946" s="119"/>
      <c r="Q946" s="233"/>
      <c r="R946" s="85" t="s">
        <v>874</v>
      </c>
      <c r="S946" s="132" t="s">
        <v>881</v>
      </c>
      <c r="T946" s="85"/>
      <c r="U946" s="133"/>
      <c r="V946" s="133"/>
      <c r="W946" s="85"/>
      <c r="X946" s="85"/>
      <c r="Y946" s="85"/>
      <c r="Z946" s="243"/>
      <c r="AA946" s="119"/>
      <c r="AB946" s="233"/>
    </row>
    <row r="947" spans="1:28" s="242" customFormat="1" ht="63" customHeight="1">
      <c r="A947" s="144">
        <v>1054</v>
      </c>
      <c r="B947" s="85" t="s">
        <v>494</v>
      </c>
      <c r="C947" s="85" t="s">
        <v>6</v>
      </c>
      <c r="D947" s="85" t="s">
        <v>870</v>
      </c>
      <c r="E947" s="85" t="s">
        <v>137</v>
      </c>
      <c r="F947" s="85" t="s">
        <v>47</v>
      </c>
      <c r="G947" s="85" t="s">
        <v>871</v>
      </c>
      <c r="H947" s="35" t="s">
        <v>49</v>
      </c>
      <c r="I947" s="85" t="s">
        <v>872</v>
      </c>
      <c r="J947" s="144" t="s">
        <v>873</v>
      </c>
      <c r="K947" s="144"/>
      <c r="L947" s="30"/>
      <c r="M947" s="30"/>
      <c r="N947" s="30"/>
      <c r="O947" s="243"/>
      <c r="P947" s="119"/>
      <c r="Q947" s="233"/>
      <c r="R947" s="85" t="s">
        <v>874</v>
      </c>
      <c r="S947" s="132" t="s">
        <v>881</v>
      </c>
      <c r="T947" s="85"/>
      <c r="U947" s="133"/>
      <c r="V947" s="133"/>
      <c r="W947" s="85"/>
      <c r="X947" s="85"/>
      <c r="Y947" s="85"/>
      <c r="Z947" s="243"/>
      <c r="AA947" s="119"/>
      <c r="AB947" s="233"/>
    </row>
    <row r="948" spans="1:28" s="242" customFormat="1" ht="63" customHeight="1">
      <c r="A948" s="144">
        <v>1055</v>
      </c>
      <c r="B948" s="85" t="s">
        <v>494</v>
      </c>
      <c r="C948" s="85" t="s">
        <v>6</v>
      </c>
      <c r="D948" s="85" t="s">
        <v>870</v>
      </c>
      <c r="E948" s="85" t="s">
        <v>137</v>
      </c>
      <c r="F948" s="85" t="s">
        <v>47</v>
      </c>
      <c r="G948" s="85" t="s">
        <v>871</v>
      </c>
      <c r="H948" s="35" t="s">
        <v>49</v>
      </c>
      <c r="I948" s="85" t="s">
        <v>872</v>
      </c>
      <c r="J948" s="144" t="s">
        <v>873</v>
      </c>
      <c r="K948" s="144"/>
      <c r="L948" s="30"/>
      <c r="M948" s="30"/>
      <c r="N948" s="30"/>
      <c r="O948" s="243"/>
      <c r="P948" s="119"/>
      <c r="Q948" s="233"/>
      <c r="R948" s="85" t="s">
        <v>874</v>
      </c>
      <c r="S948" s="132" t="s">
        <v>881</v>
      </c>
      <c r="T948" s="85"/>
      <c r="U948" s="133"/>
      <c r="V948" s="133"/>
      <c r="W948" s="85"/>
      <c r="X948" s="85"/>
      <c r="Y948" s="85"/>
      <c r="Z948" s="243"/>
      <c r="AA948" s="119"/>
      <c r="AB948" s="233"/>
    </row>
    <row r="949" spans="1:28" s="242" customFormat="1" ht="63" customHeight="1">
      <c r="A949" s="144">
        <v>1056</v>
      </c>
      <c r="B949" s="85" t="s">
        <v>494</v>
      </c>
      <c r="C949" s="85" t="s">
        <v>6</v>
      </c>
      <c r="D949" s="85" t="s">
        <v>870</v>
      </c>
      <c r="E949" s="85" t="s">
        <v>137</v>
      </c>
      <c r="F949" s="85" t="s">
        <v>47</v>
      </c>
      <c r="G949" s="85" t="s">
        <v>871</v>
      </c>
      <c r="H949" s="35" t="s">
        <v>49</v>
      </c>
      <c r="I949" s="85" t="s">
        <v>872</v>
      </c>
      <c r="J949" s="144" t="s">
        <v>873</v>
      </c>
      <c r="K949" s="144"/>
      <c r="L949" s="30"/>
      <c r="M949" s="30"/>
      <c r="N949" s="30"/>
      <c r="O949" s="243"/>
      <c r="P949" s="119"/>
      <c r="Q949" s="233"/>
      <c r="R949" s="85" t="s">
        <v>874</v>
      </c>
      <c r="S949" s="132" t="s">
        <v>881</v>
      </c>
      <c r="T949" s="85"/>
      <c r="U949" s="133"/>
      <c r="V949" s="133"/>
      <c r="W949" s="85"/>
      <c r="X949" s="85"/>
      <c r="Y949" s="85"/>
      <c r="Z949" s="243"/>
      <c r="AA949" s="119"/>
      <c r="AB949" s="233"/>
    </row>
    <row r="950" spans="1:28" s="242" customFormat="1" ht="63" customHeight="1">
      <c r="A950" s="144">
        <v>1057</v>
      </c>
      <c r="B950" s="85" t="s">
        <v>494</v>
      </c>
      <c r="C950" s="85" t="s">
        <v>6</v>
      </c>
      <c r="D950" s="85" t="s">
        <v>870</v>
      </c>
      <c r="E950" s="85" t="s">
        <v>137</v>
      </c>
      <c r="F950" s="85" t="s">
        <v>47</v>
      </c>
      <c r="G950" s="85" t="s">
        <v>871</v>
      </c>
      <c r="H950" s="35" t="s">
        <v>49</v>
      </c>
      <c r="I950" s="85" t="s">
        <v>872</v>
      </c>
      <c r="J950" s="144" t="s">
        <v>873</v>
      </c>
      <c r="K950" s="144"/>
      <c r="L950" s="30"/>
      <c r="M950" s="30"/>
      <c r="N950" s="30"/>
      <c r="O950" s="243"/>
      <c r="P950" s="119"/>
      <c r="Q950" s="233"/>
      <c r="R950" s="85" t="s">
        <v>874</v>
      </c>
      <c r="S950" s="132" t="s">
        <v>881</v>
      </c>
      <c r="T950" s="85"/>
      <c r="U950" s="133"/>
      <c r="V950" s="133"/>
      <c r="W950" s="85"/>
      <c r="X950" s="85"/>
      <c r="Y950" s="85"/>
      <c r="Z950" s="243"/>
      <c r="AA950" s="119"/>
      <c r="AB950" s="233"/>
    </row>
    <row r="951" spans="1:28" s="242" customFormat="1" ht="63" customHeight="1">
      <c r="A951" s="144">
        <v>1058</v>
      </c>
      <c r="B951" s="85" t="s">
        <v>494</v>
      </c>
      <c r="C951" s="85" t="s">
        <v>6</v>
      </c>
      <c r="D951" s="85" t="s">
        <v>870</v>
      </c>
      <c r="E951" s="85" t="s">
        <v>137</v>
      </c>
      <c r="F951" s="85" t="s">
        <v>47</v>
      </c>
      <c r="G951" s="85" t="s">
        <v>871</v>
      </c>
      <c r="H951" s="35" t="s">
        <v>49</v>
      </c>
      <c r="I951" s="85" t="s">
        <v>872</v>
      </c>
      <c r="J951" s="144" t="s">
        <v>873</v>
      </c>
      <c r="K951" s="144"/>
      <c r="L951" s="30"/>
      <c r="M951" s="30"/>
      <c r="N951" s="30"/>
      <c r="O951" s="243"/>
      <c r="P951" s="119"/>
      <c r="Q951" s="233"/>
      <c r="R951" s="85" t="s">
        <v>874</v>
      </c>
      <c r="S951" s="132" t="s">
        <v>881</v>
      </c>
      <c r="T951" s="85"/>
      <c r="U951" s="133"/>
      <c r="V951" s="133"/>
      <c r="W951" s="85"/>
      <c r="X951" s="85"/>
      <c r="Y951" s="85"/>
      <c r="Z951" s="243"/>
      <c r="AA951" s="119"/>
      <c r="AB951" s="233"/>
    </row>
    <row r="952" spans="1:28" s="242" customFormat="1" ht="63" customHeight="1">
      <c r="A952" s="144" t="s">
        <v>884</v>
      </c>
      <c r="B952" s="85" t="s">
        <v>494</v>
      </c>
      <c r="C952" s="85" t="s">
        <v>6</v>
      </c>
      <c r="D952" s="85" t="s">
        <v>870</v>
      </c>
      <c r="E952" s="85" t="s">
        <v>137</v>
      </c>
      <c r="F952" s="85" t="s">
        <v>47</v>
      </c>
      <c r="G952" s="85" t="s">
        <v>871</v>
      </c>
      <c r="H952" s="35" t="s">
        <v>49</v>
      </c>
      <c r="I952" s="85" t="s">
        <v>872</v>
      </c>
      <c r="J952" s="144" t="s">
        <v>873</v>
      </c>
      <c r="K952" s="144"/>
      <c r="L952" s="30"/>
      <c r="M952" s="30"/>
      <c r="N952" s="30"/>
      <c r="O952" s="243"/>
      <c r="P952" s="119"/>
      <c r="Q952" s="233"/>
      <c r="R952" s="85" t="s">
        <v>874</v>
      </c>
      <c r="S952" s="132" t="s">
        <v>881</v>
      </c>
      <c r="T952" s="85"/>
      <c r="U952" s="133"/>
      <c r="V952" s="133"/>
      <c r="W952" s="85"/>
      <c r="X952" s="85"/>
      <c r="Y952" s="85"/>
      <c r="Z952" s="243"/>
      <c r="AA952" s="119"/>
      <c r="AB952" s="233"/>
    </row>
    <row r="953" spans="1:28" s="242" customFormat="1" ht="63" customHeight="1">
      <c r="A953" s="144" t="s">
        <v>885</v>
      </c>
      <c r="B953" s="85" t="s">
        <v>494</v>
      </c>
      <c r="C953" s="85" t="s">
        <v>6</v>
      </c>
      <c r="D953" s="85" t="s">
        <v>870</v>
      </c>
      <c r="E953" s="85" t="s">
        <v>137</v>
      </c>
      <c r="F953" s="85" t="s">
        <v>47</v>
      </c>
      <c r="G953" s="85" t="s">
        <v>871</v>
      </c>
      <c r="H953" s="35" t="s">
        <v>49</v>
      </c>
      <c r="I953" s="85" t="s">
        <v>872</v>
      </c>
      <c r="J953" s="144" t="s">
        <v>873</v>
      </c>
      <c r="K953" s="144"/>
      <c r="L953" s="30"/>
      <c r="M953" s="30"/>
      <c r="N953" s="30"/>
      <c r="O953" s="243"/>
      <c r="P953" s="119"/>
      <c r="Q953" s="233"/>
      <c r="R953" s="85" t="s">
        <v>874</v>
      </c>
      <c r="S953" s="132" t="s">
        <v>881</v>
      </c>
      <c r="T953" s="85"/>
      <c r="U953" s="133"/>
      <c r="V953" s="133"/>
      <c r="W953" s="85"/>
      <c r="X953" s="85"/>
      <c r="Y953" s="85"/>
      <c r="Z953" s="243"/>
      <c r="AA953" s="119"/>
      <c r="AB953" s="233"/>
    </row>
    <row r="954" spans="1:28" s="242" customFormat="1" ht="63" customHeight="1">
      <c r="A954" s="144" t="s">
        <v>886</v>
      </c>
      <c r="B954" s="85" t="s">
        <v>494</v>
      </c>
      <c r="C954" s="85" t="s">
        <v>6</v>
      </c>
      <c r="D954" s="85" t="s">
        <v>870</v>
      </c>
      <c r="E954" s="85" t="s">
        <v>137</v>
      </c>
      <c r="F954" s="85" t="s">
        <v>47</v>
      </c>
      <c r="G954" s="85" t="s">
        <v>871</v>
      </c>
      <c r="H954" s="35" t="s">
        <v>49</v>
      </c>
      <c r="I954" s="85" t="s">
        <v>872</v>
      </c>
      <c r="J954" s="144" t="s">
        <v>873</v>
      </c>
      <c r="K954" s="144"/>
      <c r="L954" s="30"/>
      <c r="M954" s="30"/>
      <c r="N954" s="30"/>
      <c r="O954" s="243"/>
      <c r="P954" s="119"/>
      <c r="Q954" s="233"/>
      <c r="R954" s="85" t="s">
        <v>874</v>
      </c>
      <c r="S954" s="132" t="s">
        <v>881</v>
      </c>
      <c r="T954" s="85"/>
      <c r="U954" s="133"/>
      <c r="V954" s="133"/>
      <c r="W954" s="85"/>
      <c r="X954" s="85"/>
      <c r="Y954" s="85"/>
      <c r="Z954" s="243"/>
      <c r="AA954" s="119"/>
      <c r="AB954" s="233"/>
    </row>
    <row r="955" spans="1:28" s="242" customFormat="1" ht="63" customHeight="1">
      <c r="A955" s="144" t="s">
        <v>887</v>
      </c>
      <c r="B955" s="85" t="s">
        <v>494</v>
      </c>
      <c r="C955" s="85" t="s">
        <v>6</v>
      </c>
      <c r="D955" s="85" t="s">
        <v>870</v>
      </c>
      <c r="E955" s="85" t="s">
        <v>137</v>
      </c>
      <c r="F955" s="85" t="s">
        <v>47</v>
      </c>
      <c r="G955" s="85" t="s">
        <v>871</v>
      </c>
      <c r="H955" s="35" t="s">
        <v>49</v>
      </c>
      <c r="I955" s="85" t="s">
        <v>872</v>
      </c>
      <c r="J955" s="144" t="s">
        <v>873</v>
      </c>
      <c r="K955" s="144"/>
      <c r="L955" s="30"/>
      <c r="M955" s="30"/>
      <c r="N955" s="30"/>
      <c r="O955" s="243"/>
      <c r="P955" s="119"/>
      <c r="Q955" s="233"/>
      <c r="R955" s="85" t="s">
        <v>874</v>
      </c>
      <c r="S955" s="132" t="s">
        <v>881</v>
      </c>
      <c r="T955" s="85"/>
      <c r="U955" s="133"/>
      <c r="V955" s="133"/>
      <c r="W955" s="85"/>
      <c r="X955" s="85"/>
      <c r="Y955" s="85"/>
      <c r="Z955" s="243"/>
      <c r="AA955" s="119"/>
      <c r="AB955" s="233"/>
    </row>
    <row r="956" spans="1:28" s="242" customFormat="1" ht="63" customHeight="1">
      <c r="A956" s="144" t="s">
        <v>888</v>
      </c>
      <c r="B956" s="85" t="s">
        <v>494</v>
      </c>
      <c r="C956" s="85" t="s">
        <v>6</v>
      </c>
      <c r="D956" s="85" t="s">
        <v>870</v>
      </c>
      <c r="E956" s="85" t="s">
        <v>137</v>
      </c>
      <c r="F956" s="85" t="s">
        <v>47</v>
      </c>
      <c r="G956" s="85" t="s">
        <v>871</v>
      </c>
      <c r="H956" s="35" t="s">
        <v>49</v>
      </c>
      <c r="I956" s="85" t="s">
        <v>872</v>
      </c>
      <c r="J956" s="144" t="s">
        <v>873</v>
      </c>
      <c r="K956" s="144"/>
      <c r="L956" s="30"/>
      <c r="M956" s="30"/>
      <c r="N956" s="30"/>
      <c r="O956" s="243"/>
      <c r="P956" s="119"/>
      <c r="Q956" s="233"/>
      <c r="R956" s="85" t="s">
        <v>874</v>
      </c>
      <c r="S956" s="132" t="s">
        <v>881</v>
      </c>
      <c r="T956" s="85"/>
      <c r="U956" s="133"/>
      <c r="V956" s="133"/>
      <c r="W956" s="85"/>
      <c r="X956" s="85"/>
      <c r="Y956" s="85"/>
      <c r="Z956" s="243"/>
      <c r="AA956" s="119"/>
      <c r="AB956" s="233"/>
    </row>
    <row r="957" spans="1:28" s="242" customFormat="1" ht="63" customHeight="1">
      <c r="A957" s="144">
        <v>1059</v>
      </c>
      <c r="B957" s="85" t="s">
        <v>494</v>
      </c>
      <c r="C957" s="85" t="s">
        <v>6</v>
      </c>
      <c r="D957" s="85" t="s">
        <v>870</v>
      </c>
      <c r="E957" s="85" t="s">
        <v>137</v>
      </c>
      <c r="F957" s="85" t="s">
        <v>47</v>
      </c>
      <c r="G957" s="85" t="s">
        <v>871</v>
      </c>
      <c r="H957" s="35" t="s">
        <v>49</v>
      </c>
      <c r="I957" s="85" t="s">
        <v>872</v>
      </c>
      <c r="J957" s="144" t="s">
        <v>873</v>
      </c>
      <c r="K957" s="144"/>
      <c r="L957" s="30"/>
      <c r="M957" s="30"/>
      <c r="N957" s="30"/>
      <c r="O957" s="243"/>
      <c r="P957" s="119"/>
      <c r="Q957" s="233"/>
      <c r="R957" s="85" t="s">
        <v>874</v>
      </c>
      <c r="S957" s="132" t="s">
        <v>881</v>
      </c>
      <c r="T957" s="85"/>
      <c r="U957" s="133"/>
      <c r="V957" s="133"/>
      <c r="W957" s="85"/>
      <c r="X957" s="85"/>
      <c r="Y957" s="85"/>
      <c r="Z957" s="243"/>
      <c r="AA957" s="119"/>
      <c r="AB957" s="233"/>
    </row>
    <row r="958" spans="1:28" s="242" customFormat="1" ht="63" customHeight="1">
      <c r="A958" s="144">
        <v>1060</v>
      </c>
      <c r="B958" s="85" t="s">
        <v>494</v>
      </c>
      <c r="C958" s="85" t="s">
        <v>6</v>
      </c>
      <c r="D958" s="85" t="s">
        <v>870</v>
      </c>
      <c r="E958" s="85" t="s">
        <v>137</v>
      </c>
      <c r="F958" s="85" t="s">
        <v>47</v>
      </c>
      <c r="G958" s="85" t="s">
        <v>871</v>
      </c>
      <c r="H958" s="35" t="s">
        <v>49</v>
      </c>
      <c r="I958" s="85" t="s">
        <v>872</v>
      </c>
      <c r="J958" s="144" t="s">
        <v>873</v>
      </c>
      <c r="K958" s="144"/>
      <c r="L958" s="30"/>
      <c r="M958" s="30"/>
      <c r="N958" s="30"/>
      <c r="O958" s="243"/>
      <c r="P958" s="119"/>
      <c r="Q958" s="233"/>
      <c r="R958" s="85" t="s">
        <v>874</v>
      </c>
      <c r="S958" s="132" t="s">
        <v>881</v>
      </c>
      <c r="T958" s="85"/>
      <c r="U958" s="133"/>
      <c r="V958" s="133"/>
      <c r="W958" s="85"/>
      <c r="X958" s="85"/>
      <c r="Y958" s="85"/>
      <c r="Z958" s="243"/>
      <c r="AA958" s="119"/>
      <c r="AB958" s="233"/>
    </row>
    <row r="959" spans="1:28" s="242" customFormat="1" ht="63" customHeight="1">
      <c r="A959" s="144" t="s">
        <v>889</v>
      </c>
      <c r="B959" s="85" t="s">
        <v>494</v>
      </c>
      <c r="C959" s="85" t="s">
        <v>6</v>
      </c>
      <c r="D959" s="85" t="s">
        <v>870</v>
      </c>
      <c r="E959" s="85" t="s">
        <v>137</v>
      </c>
      <c r="F959" s="85" t="s">
        <v>47</v>
      </c>
      <c r="G959" s="85" t="s">
        <v>871</v>
      </c>
      <c r="H959" s="35" t="s">
        <v>49</v>
      </c>
      <c r="I959" s="85" t="s">
        <v>872</v>
      </c>
      <c r="J959" s="144" t="s">
        <v>873</v>
      </c>
      <c r="K959" s="144"/>
      <c r="L959" s="30"/>
      <c r="M959" s="30"/>
      <c r="N959" s="30"/>
      <c r="O959" s="243"/>
      <c r="P959" s="119"/>
      <c r="Q959" s="233"/>
      <c r="R959" s="85" t="s">
        <v>874</v>
      </c>
      <c r="S959" s="132" t="s">
        <v>881</v>
      </c>
      <c r="T959" s="85"/>
      <c r="U959" s="133"/>
      <c r="V959" s="133"/>
      <c r="W959" s="85"/>
      <c r="X959" s="85"/>
      <c r="Y959" s="85"/>
      <c r="Z959" s="243"/>
      <c r="AA959" s="119"/>
      <c r="AB959" s="233"/>
    </row>
    <row r="960" spans="1:28" s="242" customFormat="1" ht="63" customHeight="1">
      <c r="A960" s="144" t="s">
        <v>890</v>
      </c>
      <c r="B960" s="85" t="s">
        <v>494</v>
      </c>
      <c r="C960" s="85" t="s">
        <v>6</v>
      </c>
      <c r="D960" s="85" t="s">
        <v>870</v>
      </c>
      <c r="E960" s="85" t="s">
        <v>137</v>
      </c>
      <c r="F960" s="85" t="s">
        <v>47</v>
      </c>
      <c r="G960" s="85" t="s">
        <v>871</v>
      </c>
      <c r="H960" s="35" t="s">
        <v>49</v>
      </c>
      <c r="I960" s="85" t="s">
        <v>872</v>
      </c>
      <c r="J960" s="144" t="s">
        <v>873</v>
      </c>
      <c r="K960" s="144"/>
      <c r="L960" s="30"/>
      <c r="M960" s="30"/>
      <c r="N960" s="30"/>
      <c r="O960" s="243"/>
      <c r="P960" s="119"/>
      <c r="Q960" s="233"/>
      <c r="R960" s="85" t="s">
        <v>874</v>
      </c>
      <c r="S960" s="132" t="s">
        <v>881</v>
      </c>
      <c r="T960" s="85"/>
      <c r="U960" s="133"/>
      <c r="V960" s="133"/>
      <c r="W960" s="85"/>
      <c r="X960" s="85"/>
      <c r="Y960" s="85"/>
      <c r="Z960" s="243"/>
      <c r="AA960" s="119"/>
      <c r="AB960" s="233"/>
    </row>
    <row r="961" spans="1:28" s="242" customFormat="1" ht="63" customHeight="1">
      <c r="A961" s="144">
        <v>1061</v>
      </c>
      <c r="B961" s="85" t="s">
        <v>494</v>
      </c>
      <c r="C961" s="85" t="s">
        <v>6</v>
      </c>
      <c r="D961" s="85" t="s">
        <v>870</v>
      </c>
      <c r="E961" s="85" t="s">
        <v>137</v>
      </c>
      <c r="F961" s="85" t="s">
        <v>47</v>
      </c>
      <c r="G961" s="85" t="s">
        <v>871</v>
      </c>
      <c r="H961" s="35" t="s">
        <v>49</v>
      </c>
      <c r="I961" s="85" t="s">
        <v>872</v>
      </c>
      <c r="J961" s="144" t="s">
        <v>873</v>
      </c>
      <c r="K961" s="144"/>
      <c r="L961" s="30"/>
      <c r="M961" s="30"/>
      <c r="N961" s="30"/>
      <c r="O961" s="243"/>
      <c r="P961" s="119"/>
      <c r="Q961" s="233"/>
      <c r="R961" s="85" t="s">
        <v>874</v>
      </c>
      <c r="S961" s="132" t="s">
        <v>881</v>
      </c>
      <c r="T961" s="85"/>
      <c r="U961" s="133"/>
      <c r="V961" s="133"/>
      <c r="W961" s="85"/>
      <c r="X961" s="85"/>
      <c r="Y961" s="85"/>
      <c r="Z961" s="243"/>
      <c r="AA961" s="119"/>
      <c r="AB961" s="233"/>
    </row>
    <row r="962" spans="1:28" s="242" customFormat="1" ht="63" customHeight="1">
      <c r="A962" s="144">
        <v>1062</v>
      </c>
      <c r="B962" s="85" t="s">
        <v>494</v>
      </c>
      <c r="C962" s="85" t="s">
        <v>6</v>
      </c>
      <c r="D962" s="85" t="s">
        <v>870</v>
      </c>
      <c r="E962" s="85" t="s">
        <v>137</v>
      </c>
      <c r="F962" s="85" t="s">
        <v>47</v>
      </c>
      <c r="G962" s="85" t="s">
        <v>871</v>
      </c>
      <c r="H962" s="35" t="s">
        <v>49</v>
      </c>
      <c r="I962" s="85" t="s">
        <v>872</v>
      </c>
      <c r="J962" s="144" t="s">
        <v>873</v>
      </c>
      <c r="K962" s="144"/>
      <c r="L962" s="30"/>
      <c r="M962" s="30"/>
      <c r="N962" s="30"/>
      <c r="O962" s="243"/>
      <c r="P962" s="119"/>
      <c r="Q962" s="233"/>
      <c r="R962" s="85" t="s">
        <v>874</v>
      </c>
      <c r="S962" s="132" t="s">
        <v>881</v>
      </c>
      <c r="T962" s="85"/>
      <c r="U962" s="133"/>
      <c r="V962" s="133"/>
      <c r="W962" s="85"/>
      <c r="X962" s="85"/>
      <c r="Y962" s="85"/>
      <c r="Z962" s="243"/>
      <c r="AA962" s="119"/>
      <c r="AB962" s="233"/>
    </row>
    <row r="963" spans="1:28" s="242" customFormat="1" ht="63" customHeight="1">
      <c r="A963" s="144">
        <v>1063</v>
      </c>
      <c r="B963" s="85" t="s">
        <v>494</v>
      </c>
      <c r="C963" s="85" t="s">
        <v>6</v>
      </c>
      <c r="D963" s="85" t="s">
        <v>870</v>
      </c>
      <c r="E963" s="85" t="s">
        <v>137</v>
      </c>
      <c r="F963" s="85" t="s">
        <v>47</v>
      </c>
      <c r="G963" s="85" t="s">
        <v>871</v>
      </c>
      <c r="H963" s="35" t="s">
        <v>49</v>
      </c>
      <c r="I963" s="85" t="s">
        <v>872</v>
      </c>
      <c r="J963" s="144" t="s">
        <v>873</v>
      </c>
      <c r="K963" s="144"/>
      <c r="L963" s="30"/>
      <c r="M963" s="30"/>
      <c r="N963" s="30"/>
      <c r="O963" s="243"/>
      <c r="P963" s="119"/>
      <c r="Q963" s="233"/>
      <c r="R963" s="85" t="s">
        <v>874</v>
      </c>
      <c r="S963" s="132" t="s">
        <v>881</v>
      </c>
      <c r="T963" s="85"/>
      <c r="U963" s="133"/>
      <c r="V963" s="133"/>
      <c r="W963" s="85"/>
      <c r="X963" s="85"/>
      <c r="Y963" s="85"/>
      <c r="Z963" s="243"/>
      <c r="AA963" s="119"/>
      <c r="AB963" s="233"/>
    </row>
    <row r="964" spans="1:28" s="242" customFormat="1" ht="63" customHeight="1">
      <c r="A964" s="144">
        <v>1064</v>
      </c>
      <c r="B964" s="85" t="s">
        <v>494</v>
      </c>
      <c r="C964" s="85" t="s">
        <v>6</v>
      </c>
      <c r="D964" s="85" t="s">
        <v>870</v>
      </c>
      <c r="E964" s="85" t="s">
        <v>137</v>
      </c>
      <c r="F964" s="85" t="s">
        <v>47</v>
      </c>
      <c r="G964" s="85" t="s">
        <v>871</v>
      </c>
      <c r="H964" s="35" t="s">
        <v>49</v>
      </c>
      <c r="I964" s="85" t="s">
        <v>872</v>
      </c>
      <c r="J964" s="144" t="s">
        <v>873</v>
      </c>
      <c r="K964" s="144"/>
      <c r="L964" s="30"/>
      <c r="M964" s="30"/>
      <c r="N964" s="30"/>
      <c r="O964" s="243"/>
      <c r="P964" s="119"/>
      <c r="Q964" s="233"/>
      <c r="R964" s="85" t="s">
        <v>874</v>
      </c>
      <c r="S964" s="132" t="s">
        <v>881</v>
      </c>
      <c r="T964" s="85"/>
      <c r="U964" s="133"/>
      <c r="V964" s="133"/>
      <c r="W964" s="85"/>
      <c r="X964" s="85"/>
      <c r="Y964" s="85"/>
      <c r="Z964" s="243"/>
      <c r="AA964" s="119"/>
      <c r="AB964" s="233"/>
    </row>
    <row r="965" spans="1:28" s="242" customFormat="1" ht="63" customHeight="1">
      <c r="A965" s="144">
        <v>1065</v>
      </c>
      <c r="B965" s="85" t="s">
        <v>494</v>
      </c>
      <c r="C965" s="85" t="s">
        <v>6</v>
      </c>
      <c r="D965" s="85" t="s">
        <v>870</v>
      </c>
      <c r="E965" s="85" t="s">
        <v>137</v>
      </c>
      <c r="F965" s="85" t="s">
        <v>47</v>
      </c>
      <c r="G965" s="85" t="s">
        <v>871</v>
      </c>
      <c r="H965" s="35" t="s">
        <v>49</v>
      </c>
      <c r="I965" s="85" t="s">
        <v>872</v>
      </c>
      <c r="J965" s="144" t="s">
        <v>873</v>
      </c>
      <c r="K965" s="144"/>
      <c r="L965" s="30"/>
      <c r="M965" s="30"/>
      <c r="N965" s="30"/>
      <c r="O965" s="243"/>
      <c r="P965" s="119"/>
      <c r="Q965" s="233"/>
      <c r="R965" s="85" t="s">
        <v>874</v>
      </c>
      <c r="S965" s="132" t="s">
        <v>881</v>
      </c>
      <c r="T965" s="85"/>
      <c r="U965" s="133"/>
      <c r="V965" s="133"/>
      <c r="W965" s="85"/>
      <c r="X965" s="85"/>
      <c r="Y965" s="85"/>
      <c r="Z965" s="243"/>
      <c r="AA965" s="119"/>
      <c r="AB965" s="233"/>
    </row>
    <row r="966" spans="1:28" s="242" customFormat="1" ht="63" customHeight="1">
      <c r="A966" s="144">
        <v>1066</v>
      </c>
      <c r="B966" s="85" t="s">
        <v>494</v>
      </c>
      <c r="C966" s="85" t="s">
        <v>6</v>
      </c>
      <c r="D966" s="85" t="s">
        <v>870</v>
      </c>
      <c r="E966" s="85" t="s">
        <v>137</v>
      </c>
      <c r="F966" s="85" t="s">
        <v>47</v>
      </c>
      <c r="G966" s="85" t="s">
        <v>871</v>
      </c>
      <c r="H966" s="35" t="s">
        <v>49</v>
      </c>
      <c r="I966" s="85" t="s">
        <v>872</v>
      </c>
      <c r="J966" s="144" t="s">
        <v>873</v>
      </c>
      <c r="K966" s="144"/>
      <c r="L966" s="30"/>
      <c r="M966" s="30"/>
      <c r="N966" s="30"/>
      <c r="O966" s="243"/>
      <c r="P966" s="119"/>
      <c r="Q966" s="233"/>
      <c r="R966" s="85" t="s">
        <v>874</v>
      </c>
      <c r="S966" s="132" t="s">
        <v>881</v>
      </c>
      <c r="T966" s="85"/>
      <c r="U966" s="133"/>
      <c r="V966" s="133"/>
      <c r="W966" s="85"/>
      <c r="X966" s="85"/>
      <c r="Y966" s="85"/>
      <c r="Z966" s="243"/>
      <c r="AA966" s="119"/>
      <c r="AB966" s="233"/>
    </row>
    <row r="967" spans="1:28" s="242" customFormat="1" ht="63" customHeight="1">
      <c r="A967" s="144">
        <v>1067</v>
      </c>
      <c r="B967" s="85" t="s">
        <v>494</v>
      </c>
      <c r="C967" s="85" t="s">
        <v>6</v>
      </c>
      <c r="D967" s="85" t="s">
        <v>870</v>
      </c>
      <c r="E967" s="85" t="s">
        <v>137</v>
      </c>
      <c r="F967" s="85" t="s">
        <v>47</v>
      </c>
      <c r="G967" s="85" t="s">
        <v>871</v>
      </c>
      <c r="H967" s="35" t="s">
        <v>49</v>
      </c>
      <c r="I967" s="85" t="s">
        <v>872</v>
      </c>
      <c r="J967" s="144" t="s">
        <v>873</v>
      </c>
      <c r="K967" s="144"/>
      <c r="L967" s="30"/>
      <c r="M967" s="30"/>
      <c r="N967" s="30"/>
      <c r="O967" s="243"/>
      <c r="P967" s="119"/>
      <c r="Q967" s="233"/>
      <c r="R967" s="85" t="s">
        <v>874</v>
      </c>
      <c r="S967" s="132" t="s">
        <v>881</v>
      </c>
      <c r="T967" s="85"/>
      <c r="U967" s="133"/>
      <c r="V967" s="133"/>
      <c r="W967" s="85"/>
      <c r="X967" s="85"/>
      <c r="Y967" s="85"/>
      <c r="Z967" s="243"/>
      <c r="AA967" s="119"/>
      <c r="AB967" s="233"/>
    </row>
    <row r="968" spans="1:28" s="242" customFormat="1" ht="63" customHeight="1">
      <c r="A968" s="144">
        <v>1068</v>
      </c>
      <c r="B968" s="85" t="s">
        <v>494</v>
      </c>
      <c r="C968" s="85" t="s">
        <v>6</v>
      </c>
      <c r="D968" s="85" t="s">
        <v>870</v>
      </c>
      <c r="E968" s="85" t="s">
        <v>137</v>
      </c>
      <c r="F968" s="85" t="s">
        <v>47</v>
      </c>
      <c r="G968" s="85" t="s">
        <v>871</v>
      </c>
      <c r="H968" s="35" t="s">
        <v>49</v>
      </c>
      <c r="I968" s="85" t="s">
        <v>872</v>
      </c>
      <c r="J968" s="144" t="s">
        <v>873</v>
      </c>
      <c r="K968" s="144"/>
      <c r="L968" s="30"/>
      <c r="M968" s="30"/>
      <c r="N968" s="30"/>
      <c r="O968" s="243"/>
      <c r="P968" s="119"/>
      <c r="Q968" s="233"/>
      <c r="R968" s="85" t="s">
        <v>874</v>
      </c>
      <c r="S968" s="132" t="s">
        <v>881</v>
      </c>
      <c r="T968" s="85"/>
      <c r="U968" s="133"/>
      <c r="V968" s="133"/>
      <c r="W968" s="85"/>
      <c r="X968" s="85"/>
      <c r="Y968" s="85"/>
      <c r="Z968" s="243"/>
      <c r="AA968" s="119"/>
      <c r="AB968" s="233"/>
    </row>
    <row r="969" spans="1:28" s="242" customFormat="1" ht="63" customHeight="1">
      <c r="A969" s="144">
        <v>1069</v>
      </c>
      <c r="B969" s="85" t="s">
        <v>494</v>
      </c>
      <c r="C969" s="85" t="s">
        <v>6</v>
      </c>
      <c r="D969" s="85" t="s">
        <v>870</v>
      </c>
      <c r="E969" s="85" t="s">
        <v>137</v>
      </c>
      <c r="F969" s="85" t="s">
        <v>47</v>
      </c>
      <c r="G969" s="85" t="s">
        <v>871</v>
      </c>
      <c r="H969" s="35" t="s">
        <v>49</v>
      </c>
      <c r="I969" s="85" t="s">
        <v>872</v>
      </c>
      <c r="J969" s="144" t="s">
        <v>873</v>
      </c>
      <c r="K969" s="144"/>
      <c r="L969" s="30"/>
      <c r="M969" s="30"/>
      <c r="N969" s="30"/>
      <c r="O969" s="243"/>
      <c r="P969" s="119"/>
      <c r="Q969" s="233"/>
      <c r="R969" s="85" t="s">
        <v>874</v>
      </c>
      <c r="S969" s="132"/>
      <c r="T969" s="85"/>
      <c r="U969" s="133"/>
      <c r="V969" s="133"/>
      <c r="W969" s="85"/>
      <c r="X969" s="85" t="s">
        <v>891</v>
      </c>
      <c r="Y969" s="85"/>
      <c r="Z969" s="243"/>
      <c r="AA969" s="119"/>
      <c r="AB969" s="233"/>
    </row>
    <row r="970" spans="1:28" s="242" customFormat="1" ht="63" customHeight="1">
      <c r="A970" s="144">
        <v>1070</v>
      </c>
      <c r="B970" s="85" t="s">
        <v>494</v>
      </c>
      <c r="C970" s="85" t="s">
        <v>6</v>
      </c>
      <c r="D970" s="85" t="s">
        <v>870</v>
      </c>
      <c r="E970" s="85" t="s">
        <v>137</v>
      </c>
      <c r="F970" s="85" t="s">
        <v>47</v>
      </c>
      <c r="G970" s="85" t="s">
        <v>871</v>
      </c>
      <c r="H970" s="35" t="s">
        <v>49</v>
      </c>
      <c r="I970" s="85" t="s">
        <v>872</v>
      </c>
      <c r="J970" s="144" t="s">
        <v>873</v>
      </c>
      <c r="K970" s="144"/>
      <c r="L970" s="30"/>
      <c r="M970" s="30"/>
      <c r="N970" s="30"/>
      <c r="O970" s="243"/>
      <c r="P970" s="119"/>
      <c r="Q970" s="233"/>
      <c r="R970" s="85" t="s">
        <v>874</v>
      </c>
      <c r="S970" s="132" t="s">
        <v>881</v>
      </c>
      <c r="T970" s="85"/>
      <c r="U970" s="133"/>
      <c r="V970" s="133"/>
      <c r="W970" s="85"/>
      <c r="X970" s="85"/>
      <c r="Y970" s="85"/>
      <c r="Z970" s="243"/>
      <c r="AA970" s="119"/>
      <c r="AB970" s="233"/>
    </row>
    <row r="971" spans="1:28" s="242" customFormat="1" ht="102" customHeight="1">
      <c r="A971" s="144">
        <v>1071</v>
      </c>
      <c r="B971" s="85" t="s">
        <v>494</v>
      </c>
      <c r="C971" s="85" t="s">
        <v>6</v>
      </c>
      <c r="D971" s="85" t="s">
        <v>870</v>
      </c>
      <c r="E971" s="85" t="s">
        <v>137</v>
      </c>
      <c r="F971" s="85" t="s">
        <v>47</v>
      </c>
      <c r="G971" s="85" t="s">
        <v>871</v>
      </c>
      <c r="H971" s="35" t="s">
        <v>49</v>
      </c>
      <c r="I971" s="85" t="s">
        <v>872</v>
      </c>
      <c r="J971" s="144" t="s">
        <v>873</v>
      </c>
      <c r="K971" s="144"/>
      <c r="L971" s="30"/>
      <c r="M971" s="30"/>
      <c r="N971" s="30"/>
      <c r="O971" s="243"/>
      <c r="P971" s="119"/>
      <c r="Q971" s="233"/>
      <c r="R971" s="85" t="s">
        <v>874</v>
      </c>
      <c r="S971" s="132" t="s">
        <v>881</v>
      </c>
      <c r="T971" s="85"/>
      <c r="U971" s="133"/>
      <c r="V971" s="133"/>
      <c r="W971" s="85"/>
      <c r="X971" s="85"/>
      <c r="Y971" s="85"/>
      <c r="Z971" s="243"/>
      <c r="AA971" s="119"/>
      <c r="AB971" s="233"/>
    </row>
    <row r="972" spans="1:28" s="242" customFormat="1" ht="63" customHeight="1">
      <c r="A972" s="144">
        <v>1072</v>
      </c>
      <c r="B972" s="85" t="s">
        <v>494</v>
      </c>
      <c r="C972" s="85" t="s">
        <v>6</v>
      </c>
      <c r="D972" s="85" t="s">
        <v>870</v>
      </c>
      <c r="E972" s="85" t="s">
        <v>137</v>
      </c>
      <c r="F972" s="85" t="s">
        <v>47</v>
      </c>
      <c r="G972" s="85" t="s">
        <v>871</v>
      </c>
      <c r="H972" s="35" t="s">
        <v>49</v>
      </c>
      <c r="I972" s="85" t="s">
        <v>872</v>
      </c>
      <c r="J972" s="144" t="s">
        <v>873</v>
      </c>
      <c r="K972" s="144"/>
      <c r="L972" s="30"/>
      <c r="M972" s="30"/>
      <c r="N972" s="30"/>
      <c r="O972" s="243"/>
      <c r="P972" s="119"/>
      <c r="Q972" s="233"/>
      <c r="R972" s="85" t="s">
        <v>874</v>
      </c>
      <c r="S972" s="132" t="s">
        <v>881</v>
      </c>
      <c r="T972" s="85"/>
      <c r="U972" s="133"/>
      <c r="V972" s="133"/>
      <c r="W972" s="85"/>
      <c r="X972" s="85"/>
      <c r="Y972" s="85"/>
      <c r="Z972" s="243"/>
      <c r="AA972" s="119"/>
      <c r="AB972" s="233"/>
    </row>
    <row r="973" spans="1:28" s="242" customFormat="1" ht="74.25" customHeight="1">
      <c r="A973" s="144">
        <v>1073</v>
      </c>
      <c r="B973" s="85" t="s">
        <v>494</v>
      </c>
      <c r="C973" s="85" t="s">
        <v>6</v>
      </c>
      <c r="D973" s="85" t="s">
        <v>870</v>
      </c>
      <c r="E973" s="85" t="s">
        <v>137</v>
      </c>
      <c r="F973" s="85" t="s">
        <v>47</v>
      </c>
      <c r="G973" s="85" t="s">
        <v>871</v>
      </c>
      <c r="H973" s="35" t="s">
        <v>49</v>
      </c>
      <c r="I973" s="85" t="s">
        <v>872</v>
      </c>
      <c r="J973" s="144" t="s">
        <v>873</v>
      </c>
      <c r="K973" s="144"/>
      <c r="L973" s="30"/>
      <c r="M973" s="30"/>
      <c r="N973" s="30"/>
      <c r="O973" s="72"/>
      <c r="P973" s="392"/>
      <c r="Q973" s="233"/>
      <c r="R973" s="85" t="s">
        <v>874</v>
      </c>
      <c r="S973" s="132" t="s">
        <v>892</v>
      </c>
      <c r="T973" s="132" t="s">
        <v>882</v>
      </c>
      <c r="U973" s="133">
        <v>0</v>
      </c>
      <c r="V973" s="133">
        <v>1</v>
      </c>
      <c r="W973" s="85" t="s">
        <v>141</v>
      </c>
      <c r="X973" s="85" t="s">
        <v>893</v>
      </c>
      <c r="Y973" s="31" t="s">
        <v>55</v>
      </c>
      <c r="Z973" s="72">
        <v>1</v>
      </c>
      <c r="AA973" s="394">
        <v>1</v>
      </c>
      <c r="AB973" s="233" t="s">
        <v>1509</v>
      </c>
    </row>
    <row r="974" spans="1:28" s="242" customFormat="1" ht="63" customHeight="1">
      <c r="A974" s="144">
        <v>1074</v>
      </c>
      <c r="B974" s="85" t="s">
        <v>494</v>
      </c>
      <c r="C974" s="85" t="s">
        <v>6</v>
      </c>
      <c r="D974" s="85" t="s">
        <v>870</v>
      </c>
      <c r="E974" s="85" t="s">
        <v>137</v>
      </c>
      <c r="F974" s="85" t="s">
        <v>47</v>
      </c>
      <c r="G974" s="85" t="s">
        <v>871</v>
      </c>
      <c r="H974" s="35" t="s">
        <v>49</v>
      </c>
      <c r="I974" s="85" t="s">
        <v>872</v>
      </c>
      <c r="J974" s="144" t="s">
        <v>873</v>
      </c>
      <c r="K974" s="144"/>
      <c r="L974" s="30"/>
      <c r="M974" s="30"/>
      <c r="N974" s="30"/>
      <c r="O974" s="243"/>
      <c r="P974" s="119"/>
      <c r="Q974" s="233"/>
      <c r="R974" s="85" t="s">
        <v>874</v>
      </c>
      <c r="S974" s="132" t="s">
        <v>892</v>
      </c>
      <c r="T974" s="85"/>
      <c r="U974" s="133"/>
      <c r="V974" s="133"/>
      <c r="W974" s="85"/>
      <c r="X974" s="85" t="s">
        <v>893</v>
      </c>
      <c r="Y974" s="85"/>
      <c r="Z974" s="243"/>
      <c r="AA974" s="119"/>
      <c r="AB974" s="233"/>
    </row>
    <row r="975" spans="1:28" s="242" customFormat="1" ht="63" customHeight="1">
      <c r="A975" s="144">
        <v>1075</v>
      </c>
      <c r="B975" s="85" t="s">
        <v>494</v>
      </c>
      <c r="C975" s="85" t="s">
        <v>6</v>
      </c>
      <c r="D975" s="85" t="s">
        <v>870</v>
      </c>
      <c r="E975" s="85" t="s">
        <v>137</v>
      </c>
      <c r="F975" s="85" t="s">
        <v>47</v>
      </c>
      <c r="G975" s="85" t="s">
        <v>871</v>
      </c>
      <c r="H975" s="35" t="s">
        <v>49</v>
      </c>
      <c r="I975" s="85" t="s">
        <v>872</v>
      </c>
      <c r="J975" s="144" t="s">
        <v>873</v>
      </c>
      <c r="K975" s="144"/>
      <c r="L975" s="30"/>
      <c r="M975" s="30"/>
      <c r="N975" s="30"/>
      <c r="O975" s="243"/>
      <c r="P975" s="119"/>
      <c r="Q975" s="233"/>
      <c r="R975" s="85" t="s">
        <v>874</v>
      </c>
      <c r="S975" s="132" t="s">
        <v>892</v>
      </c>
      <c r="T975" s="85"/>
      <c r="U975" s="133"/>
      <c r="V975" s="133"/>
      <c r="W975" s="85"/>
      <c r="X975" s="85" t="s">
        <v>893</v>
      </c>
      <c r="Y975" s="85"/>
      <c r="Z975" s="243"/>
      <c r="AA975" s="119"/>
      <c r="AB975" s="233"/>
    </row>
    <row r="976" spans="1:28" s="242" customFormat="1" ht="63" customHeight="1">
      <c r="A976" s="144">
        <v>1076</v>
      </c>
      <c r="B976" s="85" t="s">
        <v>494</v>
      </c>
      <c r="C976" s="85" t="s">
        <v>6</v>
      </c>
      <c r="D976" s="85" t="s">
        <v>870</v>
      </c>
      <c r="E976" s="85" t="s">
        <v>137</v>
      </c>
      <c r="F976" s="85" t="s">
        <v>47</v>
      </c>
      <c r="G976" s="85" t="s">
        <v>871</v>
      </c>
      <c r="H976" s="35" t="s">
        <v>49</v>
      </c>
      <c r="I976" s="85" t="s">
        <v>872</v>
      </c>
      <c r="J976" s="144" t="s">
        <v>873</v>
      </c>
      <c r="K976" s="144"/>
      <c r="L976" s="30"/>
      <c r="M976" s="30"/>
      <c r="N976" s="30"/>
      <c r="O976" s="243"/>
      <c r="P976" s="119"/>
      <c r="Q976" s="233"/>
      <c r="R976" s="85" t="s">
        <v>874</v>
      </c>
      <c r="S976" s="132" t="s">
        <v>892</v>
      </c>
      <c r="T976" s="85"/>
      <c r="U976" s="133"/>
      <c r="V976" s="133"/>
      <c r="W976" s="85"/>
      <c r="X976" s="85" t="s">
        <v>893</v>
      </c>
      <c r="Y976" s="85"/>
      <c r="Z976" s="243"/>
      <c r="AA976" s="119"/>
      <c r="AB976" s="233"/>
    </row>
    <row r="977" spans="1:28" s="242" customFormat="1" ht="63" customHeight="1">
      <c r="A977" s="144">
        <v>1077</v>
      </c>
      <c r="B977" s="85" t="s">
        <v>494</v>
      </c>
      <c r="C977" s="85" t="s">
        <v>6</v>
      </c>
      <c r="D977" s="85" t="s">
        <v>870</v>
      </c>
      <c r="E977" s="85" t="s">
        <v>137</v>
      </c>
      <c r="F977" s="85" t="s">
        <v>47</v>
      </c>
      <c r="G977" s="85" t="s">
        <v>871</v>
      </c>
      <c r="H977" s="35" t="s">
        <v>49</v>
      </c>
      <c r="I977" s="85" t="s">
        <v>872</v>
      </c>
      <c r="J977" s="144" t="s">
        <v>873</v>
      </c>
      <c r="K977" s="144"/>
      <c r="L977" s="30"/>
      <c r="M977" s="30"/>
      <c r="N977" s="30"/>
      <c r="O977" s="243"/>
      <c r="P977" s="119"/>
      <c r="Q977" s="233"/>
      <c r="R977" s="85" t="s">
        <v>874</v>
      </c>
      <c r="S977" s="132" t="s">
        <v>892</v>
      </c>
      <c r="T977" s="85"/>
      <c r="U977" s="133"/>
      <c r="V977" s="133"/>
      <c r="W977" s="85"/>
      <c r="X977" s="85" t="s">
        <v>893</v>
      </c>
      <c r="Y977" s="85"/>
      <c r="Z977" s="243"/>
      <c r="AA977" s="119"/>
      <c r="AB977" s="233"/>
    </row>
    <row r="978" spans="1:28" s="242" customFormat="1" ht="63" customHeight="1">
      <c r="A978" s="144">
        <v>1078</v>
      </c>
      <c r="B978" s="85" t="s">
        <v>494</v>
      </c>
      <c r="C978" s="85" t="s">
        <v>6</v>
      </c>
      <c r="D978" s="85" t="s">
        <v>870</v>
      </c>
      <c r="E978" s="85" t="s">
        <v>137</v>
      </c>
      <c r="F978" s="85" t="s">
        <v>47</v>
      </c>
      <c r="G978" s="85" t="s">
        <v>871</v>
      </c>
      <c r="H978" s="35" t="s">
        <v>49</v>
      </c>
      <c r="I978" s="85" t="s">
        <v>872</v>
      </c>
      <c r="J978" s="144" t="s">
        <v>873</v>
      </c>
      <c r="K978" s="144"/>
      <c r="L978" s="30"/>
      <c r="M978" s="30"/>
      <c r="N978" s="30"/>
      <c r="O978" s="243"/>
      <c r="P978" s="119"/>
      <c r="Q978" s="233"/>
      <c r="R978" s="85" t="s">
        <v>874</v>
      </c>
      <c r="S978" s="132" t="s">
        <v>892</v>
      </c>
      <c r="T978" s="85"/>
      <c r="U978" s="133"/>
      <c r="V978" s="133"/>
      <c r="W978" s="85"/>
      <c r="X978" s="85" t="s">
        <v>893</v>
      </c>
      <c r="Y978" s="85"/>
      <c r="Z978" s="243"/>
      <c r="AA978" s="119"/>
      <c r="AB978" s="233"/>
    </row>
    <row r="979" spans="1:28" s="242" customFormat="1" ht="63" customHeight="1">
      <c r="A979" s="144">
        <v>1079</v>
      </c>
      <c r="B979" s="85" t="s">
        <v>494</v>
      </c>
      <c r="C979" s="85" t="s">
        <v>6</v>
      </c>
      <c r="D979" s="85" t="s">
        <v>870</v>
      </c>
      <c r="E979" s="85" t="s">
        <v>137</v>
      </c>
      <c r="F979" s="85" t="s">
        <v>47</v>
      </c>
      <c r="G979" s="85" t="s">
        <v>871</v>
      </c>
      <c r="H979" s="35" t="s">
        <v>49</v>
      </c>
      <c r="I979" s="85" t="s">
        <v>872</v>
      </c>
      <c r="J979" s="144" t="s">
        <v>873</v>
      </c>
      <c r="K979" s="144"/>
      <c r="L979" s="30"/>
      <c r="M979" s="30"/>
      <c r="N979" s="30"/>
      <c r="O979" s="243"/>
      <c r="P979" s="119"/>
      <c r="Q979" s="233"/>
      <c r="R979" s="85" t="s">
        <v>874</v>
      </c>
      <c r="S979" s="132" t="s">
        <v>892</v>
      </c>
      <c r="T979" s="85"/>
      <c r="U979" s="133"/>
      <c r="V979" s="133"/>
      <c r="W979" s="85"/>
      <c r="X979" s="85" t="s">
        <v>893</v>
      </c>
      <c r="Y979" s="85"/>
      <c r="Z979" s="243"/>
      <c r="AA979" s="119"/>
      <c r="AB979" s="233"/>
    </row>
    <row r="980" spans="1:28" s="242" customFormat="1" ht="63" customHeight="1">
      <c r="A980" s="144">
        <v>1080</v>
      </c>
      <c r="B980" s="85" t="s">
        <v>494</v>
      </c>
      <c r="C980" s="85" t="s">
        <v>6</v>
      </c>
      <c r="D980" s="85" t="s">
        <v>870</v>
      </c>
      <c r="E980" s="85" t="s">
        <v>137</v>
      </c>
      <c r="F980" s="85" t="s">
        <v>47</v>
      </c>
      <c r="G980" s="85" t="s">
        <v>871</v>
      </c>
      <c r="H980" s="35" t="s">
        <v>49</v>
      </c>
      <c r="I980" s="85" t="s">
        <v>872</v>
      </c>
      <c r="J980" s="144" t="s">
        <v>873</v>
      </c>
      <c r="K980" s="144"/>
      <c r="L980" s="30"/>
      <c r="M980" s="30"/>
      <c r="N980" s="30"/>
      <c r="O980" s="119"/>
      <c r="P980" s="119"/>
      <c r="Q980" s="233"/>
      <c r="R980" s="85" t="s">
        <v>874</v>
      </c>
      <c r="S980" s="132" t="s">
        <v>892</v>
      </c>
      <c r="T980" s="85" t="s">
        <v>882</v>
      </c>
      <c r="U980" s="133"/>
      <c r="V980" s="133"/>
      <c r="W980" s="85" t="s">
        <v>48</v>
      </c>
      <c r="X980" s="85" t="s">
        <v>893</v>
      </c>
      <c r="Y980" s="85"/>
      <c r="Z980" s="119"/>
      <c r="AA980" s="119"/>
      <c r="AB980" s="233"/>
    </row>
    <row r="981" spans="1:28" s="242" customFormat="1" ht="63" customHeight="1">
      <c r="A981" s="144">
        <v>1081</v>
      </c>
      <c r="B981" s="85" t="s">
        <v>494</v>
      </c>
      <c r="C981" s="85" t="s">
        <v>6</v>
      </c>
      <c r="D981" s="85" t="s">
        <v>870</v>
      </c>
      <c r="E981" s="85" t="s">
        <v>137</v>
      </c>
      <c r="F981" s="85" t="s">
        <v>47</v>
      </c>
      <c r="G981" s="85" t="s">
        <v>871</v>
      </c>
      <c r="H981" s="35" t="s">
        <v>49</v>
      </c>
      <c r="I981" s="85" t="s">
        <v>872</v>
      </c>
      <c r="J981" s="144" t="s">
        <v>873</v>
      </c>
      <c r="K981" s="144"/>
      <c r="L981" s="30"/>
      <c r="M981" s="30"/>
      <c r="N981" s="30"/>
      <c r="O981" s="243"/>
      <c r="P981" s="119"/>
      <c r="Q981" s="233"/>
      <c r="R981" s="85" t="s">
        <v>874</v>
      </c>
      <c r="S981" s="132" t="s">
        <v>892</v>
      </c>
      <c r="T981" s="85"/>
      <c r="U981" s="133"/>
      <c r="V981" s="133"/>
      <c r="W981" s="85"/>
      <c r="X981" s="85" t="s">
        <v>893</v>
      </c>
      <c r="Y981" s="85"/>
      <c r="Z981" s="243"/>
      <c r="AA981" s="119"/>
      <c r="AB981" s="233"/>
    </row>
    <row r="982" spans="1:28" s="242" customFormat="1" ht="63" customHeight="1">
      <c r="A982" s="144" t="s">
        <v>895</v>
      </c>
      <c r="B982" s="85" t="s">
        <v>494</v>
      </c>
      <c r="C982" s="85" t="s">
        <v>6</v>
      </c>
      <c r="D982" s="85" t="s">
        <v>870</v>
      </c>
      <c r="E982" s="85" t="s">
        <v>137</v>
      </c>
      <c r="F982" s="85" t="s">
        <v>47</v>
      </c>
      <c r="G982" s="85" t="s">
        <v>871</v>
      </c>
      <c r="H982" s="35" t="s">
        <v>49</v>
      </c>
      <c r="I982" s="85" t="s">
        <v>872</v>
      </c>
      <c r="J982" s="144" t="s">
        <v>873</v>
      </c>
      <c r="K982" s="144"/>
      <c r="L982" s="30"/>
      <c r="M982" s="30"/>
      <c r="N982" s="30"/>
      <c r="O982" s="243"/>
      <c r="P982" s="119"/>
      <c r="Q982" s="233"/>
      <c r="R982" s="85" t="s">
        <v>874</v>
      </c>
      <c r="S982" s="132" t="s">
        <v>892</v>
      </c>
      <c r="T982" s="85"/>
      <c r="U982" s="133"/>
      <c r="V982" s="133"/>
      <c r="W982" s="85"/>
      <c r="X982" s="85" t="s">
        <v>893</v>
      </c>
      <c r="Y982" s="85"/>
      <c r="Z982" s="243"/>
      <c r="AA982" s="119"/>
      <c r="AB982" s="233"/>
    </row>
    <row r="983" spans="1:28" s="242" customFormat="1" ht="63" customHeight="1">
      <c r="A983" s="144">
        <v>1082</v>
      </c>
      <c r="B983" s="85" t="s">
        <v>494</v>
      </c>
      <c r="C983" s="85" t="s">
        <v>6</v>
      </c>
      <c r="D983" s="85" t="s">
        <v>870</v>
      </c>
      <c r="E983" s="85" t="s">
        <v>137</v>
      </c>
      <c r="F983" s="85" t="s">
        <v>47</v>
      </c>
      <c r="G983" s="85" t="s">
        <v>871</v>
      </c>
      <c r="H983" s="35" t="s">
        <v>49</v>
      </c>
      <c r="I983" s="85" t="s">
        <v>872</v>
      </c>
      <c r="J983" s="144" t="s">
        <v>873</v>
      </c>
      <c r="K983" s="144"/>
      <c r="L983" s="30"/>
      <c r="M983" s="30"/>
      <c r="N983" s="30"/>
      <c r="O983" s="243"/>
      <c r="P983" s="119"/>
      <c r="Q983" s="233"/>
      <c r="R983" s="85" t="s">
        <v>874</v>
      </c>
      <c r="S983" s="132" t="s">
        <v>892</v>
      </c>
      <c r="T983" s="85"/>
      <c r="U983" s="133"/>
      <c r="V983" s="133"/>
      <c r="W983" s="85"/>
      <c r="X983" s="85" t="s">
        <v>893</v>
      </c>
      <c r="Y983" s="85"/>
      <c r="Z983" s="243"/>
      <c r="AA983" s="119"/>
      <c r="AB983" s="233"/>
    </row>
    <row r="984" spans="1:28" s="242" customFormat="1" ht="63" customHeight="1">
      <c r="A984" s="144">
        <v>1083</v>
      </c>
      <c r="B984" s="85" t="s">
        <v>494</v>
      </c>
      <c r="C984" s="85" t="s">
        <v>6</v>
      </c>
      <c r="D984" s="85" t="s">
        <v>870</v>
      </c>
      <c r="E984" s="85" t="s">
        <v>137</v>
      </c>
      <c r="F984" s="85" t="s">
        <v>47</v>
      </c>
      <c r="G984" s="85" t="s">
        <v>871</v>
      </c>
      <c r="H984" s="35" t="s">
        <v>49</v>
      </c>
      <c r="I984" s="85" t="s">
        <v>872</v>
      </c>
      <c r="J984" s="144" t="s">
        <v>873</v>
      </c>
      <c r="K984" s="144"/>
      <c r="L984" s="30"/>
      <c r="M984" s="30"/>
      <c r="N984" s="30"/>
      <c r="O984" s="243"/>
      <c r="P984" s="119"/>
      <c r="Q984" s="233"/>
      <c r="R984" s="85" t="s">
        <v>874</v>
      </c>
      <c r="S984" s="132" t="s">
        <v>892</v>
      </c>
      <c r="T984" s="85"/>
      <c r="U984" s="133"/>
      <c r="V984" s="133"/>
      <c r="W984" s="85"/>
      <c r="X984" s="85" t="s">
        <v>893</v>
      </c>
      <c r="Y984" s="85"/>
      <c r="Z984" s="243"/>
      <c r="AA984" s="119"/>
      <c r="AB984" s="233"/>
    </row>
    <row r="985" spans="1:28" s="242" customFormat="1" ht="63" customHeight="1">
      <c r="A985" s="144">
        <v>1084</v>
      </c>
      <c r="B985" s="85" t="s">
        <v>494</v>
      </c>
      <c r="C985" s="85" t="s">
        <v>6</v>
      </c>
      <c r="D985" s="85" t="s">
        <v>870</v>
      </c>
      <c r="E985" s="85" t="s">
        <v>137</v>
      </c>
      <c r="F985" s="85" t="s">
        <v>47</v>
      </c>
      <c r="G985" s="85" t="s">
        <v>871</v>
      </c>
      <c r="H985" s="35" t="s">
        <v>49</v>
      </c>
      <c r="I985" s="85" t="s">
        <v>872</v>
      </c>
      <c r="J985" s="144" t="s">
        <v>873</v>
      </c>
      <c r="K985" s="144"/>
      <c r="L985" s="30"/>
      <c r="M985" s="30"/>
      <c r="N985" s="30"/>
      <c r="O985" s="243"/>
      <c r="P985" s="119"/>
      <c r="Q985" s="233"/>
      <c r="R985" s="85" t="s">
        <v>874</v>
      </c>
      <c r="S985" s="132" t="s">
        <v>892</v>
      </c>
      <c r="T985" s="85"/>
      <c r="U985" s="133"/>
      <c r="V985" s="133"/>
      <c r="W985" s="85"/>
      <c r="X985" s="85" t="s">
        <v>893</v>
      </c>
      <c r="Y985" s="85"/>
      <c r="Z985" s="243"/>
      <c r="AA985" s="119"/>
      <c r="AB985" s="233"/>
    </row>
    <row r="986" spans="1:28" s="242" customFormat="1" ht="105" customHeight="1">
      <c r="A986" s="144">
        <v>1085</v>
      </c>
      <c r="B986" s="85" t="s">
        <v>494</v>
      </c>
      <c r="C986" s="85" t="s">
        <v>6</v>
      </c>
      <c r="D986" s="85" t="s">
        <v>896</v>
      </c>
      <c r="E986" s="85" t="s">
        <v>137</v>
      </c>
      <c r="F986" s="85" t="s">
        <v>47</v>
      </c>
      <c r="G986" s="85" t="s">
        <v>871</v>
      </c>
      <c r="H986" s="35" t="s">
        <v>49</v>
      </c>
      <c r="I986" s="85" t="s">
        <v>872</v>
      </c>
      <c r="J986" s="144" t="s">
        <v>873</v>
      </c>
      <c r="K986" s="144"/>
      <c r="L986" s="30"/>
      <c r="M986" s="30"/>
      <c r="N986" s="30"/>
      <c r="O986" s="72"/>
      <c r="P986" s="392"/>
      <c r="Q986" s="233"/>
      <c r="R986" s="85" t="s">
        <v>874</v>
      </c>
      <c r="S986" s="132" t="s">
        <v>897</v>
      </c>
      <c r="T986" s="85" t="s">
        <v>898</v>
      </c>
      <c r="U986" s="133">
        <v>0</v>
      </c>
      <c r="V986" s="133">
        <v>0.7</v>
      </c>
      <c r="W986" s="85" t="s">
        <v>141</v>
      </c>
      <c r="X986" s="85" t="s">
        <v>899</v>
      </c>
      <c r="Y986" s="85" t="s">
        <v>55</v>
      </c>
      <c r="Z986" s="72">
        <v>0.96</v>
      </c>
      <c r="AA986" s="394">
        <v>1</v>
      </c>
      <c r="AB986" s="233" t="s">
        <v>1510</v>
      </c>
    </row>
    <row r="987" spans="1:28" s="242" customFormat="1" ht="63" customHeight="1">
      <c r="A987" s="144">
        <v>1086</v>
      </c>
      <c r="B987" s="85" t="s">
        <v>494</v>
      </c>
      <c r="C987" s="85" t="s">
        <v>6</v>
      </c>
      <c r="D987" s="85" t="s">
        <v>896</v>
      </c>
      <c r="E987" s="85" t="s">
        <v>137</v>
      </c>
      <c r="F987" s="85" t="s">
        <v>47</v>
      </c>
      <c r="G987" s="85" t="s">
        <v>871</v>
      </c>
      <c r="H987" s="35" t="s">
        <v>49</v>
      </c>
      <c r="I987" s="85" t="s">
        <v>872</v>
      </c>
      <c r="J987" s="144" t="s">
        <v>873</v>
      </c>
      <c r="K987" s="144"/>
      <c r="L987" s="30"/>
      <c r="M987" s="30"/>
      <c r="N987" s="30"/>
      <c r="O987" s="243"/>
      <c r="P987" s="119"/>
      <c r="Q987" s="233"/>
      <c r="R987" s="85" t="s">
        <v>874</v>
      </c>
      <c r="S987" s="132" t="s">
        <v>897</v>
      </c>
      <c r="T987" s="85"/>
      <c r="U987" s="133"/>
      <c r="V987" s="133"/>
      <c r="W987" s="85"/>
      <c r="X987" s="85"/>
      <c r="Y987" s="85"/>
      <c r="Z987" s="243"/>
      <c r="AA987" s="119"/>
      <c r="AB987" s="233"/>
    </row>
    <row r="988" spans="1:28" s="242" customFormat="1" ht="63" customHeight="1">
      <c r="A988" s="144">
        <v>1087</v>
      </c>
      <c r="B988" s="85" t="s">
        <v>494</v>
      </c>
      <c r="C988" s="85" t="s">
        <v>6</v>
      </c>
      <c r="D988" s="85" t="s">
        <v>896</v>
      </c>
      <c r="E988" s="85" t="s">
        <v>137</v>
      </c>
      <c r="F988" s="85" t="s">
        <v>47</v>
      </c>
      <c r="G988" s="85" t="s">
        <v>871</v>
      </c>
      <c r="H988" s="35" t="s">
        <v>49</v>
      </c>
      <c r="I988" s="85" t="s">
        <v>872</v>
      </c>
      <c r="J988" s="144" t="s">
        <v>873</v>
      </c>
      <c r="K988" s="144"/>
      <c r="L988" s="30"/>
      <c r="M988" s="30"/>
      <c r="N988" s="30"/>
      <c r="O988" s="243"/>
      <c r="P988" s="119"/>
      <c r="Q988" s="233"/>
      <c r="R988" s="85" t="s">
        <v>874</v>
      </c>
      <c r="S988" s="132" t="s">
        <v>897</v>
      </c>
      <c r="T988" s="85"/>
      <c r="U988" s="133"/>
      <c r="V988" s="133"/>
      <c r="W988" s="85"/>
      <c r="X988" s="85"/>
      <c r="Y988" s="85"/>
      <c r="Z988" s="243"/>
      <c r="AA988" s="119"/>
      <c r="AB988" s="233"/>
    </row>
    <row r="989" spans="1:28" s="242" customFormat="1" ht="63" customHeight="1">
      <c r="A989" s="144">
        <v>1088</v>
      </c>
      <c r="B989" s="85" t="s">
        <v>494</v>
      </c>
      <c r="C989" s="85" t="s">
        <v>6</v>
      </c>
      <c r="D989" s="85" t="s">
        <v>896</v>
      </c>
      <c r="E989" s="85" t="s">
        <v>137</v>
      </c>
      <c r="F989" s="85" t="s">
        <v>47</v>
      </c>
      <c r="G989" s="85" t="s">
        <v>871</v>
      </c>
      <c r="H989" s="35" t="s">
        <v>49</v>
      </c>
      <c r="I989" s="85" t="s">
        <v>872</v>
      </c>
      <c r="J989" s="144" t="s">
        <v>873</v>
      </c>
      <c r="K989" s="144"/>
      <c r="L989" s="30"/>
      <c r="M989" s="30"/>
      <c r="N989" s="30"/>
      <c r="O989" s="243"/>
      <c r="P989" s="119"/>
      <c r="Q989" s="233"/>
      <c r="R989" s="85" t="s">
        <v>874</v>
      </c>
      <c r="S989" s="132" t="s">
        <v>897</v>
      </c>
      <c r="T989" s="85"/>
      <c r="U989" s="133"/>
      <c r="V989" s="133"/>
      <c r="W989" s="85"/>
      <c r="X989" s="85"/>
      <c r="Y989" s="85"/>
      <c r="Z989" s="243"/>
      <c r="AA989" s="119"/>
      <c r="AB989" s="233"/>
    </row>
    <row r="990" spans="1:28" s="242" customFormat="1" ht="63" customHeight="1">
      <c r="A990" s="144">
        <v>1089</v>
      </c>
      <c r="B990" s="85" t="s">
        <v>494</v>
      </c>
      <c r="C990" s="85" t="s">
        <v>6</v>
      </c>
      <c r="D990" s="85" t="s">
        <v>896</v>
      </c>
      <c r="E990" s="85" t="s">
        <v>137</v>
      </c>
      <c r="F990" s="85" t="s">
        <v>47</v>
      </c>
      <c r="G990" s="85" t="s">
        <v>871</v>
      </c>
      <c r="H990" s="35" t="s">
        <v>49</v>
      </c>
      <c r="I990" s="85" t="s">
        <v>872</v>
      </c>
      <c r="J990" s="144" t="s">
        <v>873</v>
      </c>
      <c r="K990" s="144"/>
      <c r="L990" s="30"/>
      <c r="M990" s="30"/>
      <c r="N990" s="30"/>
      <c r="O990" s="243"/>
      <c r="P990" s="119"/>
      <c r="Q990" s="233"/>
      <c r="R990" s="85" t="s">
        <v>874</v>
      </c>
      <c r="S990" s="132" t="s">
        <v>897</v>
      </c>
      <c r="T990" s="85"/>
      <c r="U990" s="133"/>
      <c r="V990" s="133"/>
      <c r="W990" s="85"/>
      <c r="X990" s="85"/>
      <c r="Y990" s="85"/>
      <c r="Z990" s="243"/>
      <c r="AA990" s="119"/>
      <c r="AB990" s="233"/>
    </row>
    <row r="991" spans="1:28" s="242" customFormat="1" ht="63" customHeight="1">
      <c r="A991" s="144">
        <v>1090</v>
      </c>
      <c r="B991" s="85" t="s">
        <v>494</v>
      </c>
      <c r="C991" s="85" t="s">
        <v>6</v>
      </c>
      <c r="D991" s="85" t="s">
        <v>896</v>
      </c>
      <c r="E991" s="85" t="s">
        <v>137</v>
      </c>
      <c r="F991" s="85" t="s">
        <v>47</v>
      </c>
      <c r="G991" s="85" t="s">
        <v>871</v>
      </c>
      <c r="H991" s="35" t="s">
        <v>49</v>
      </c>
      <c r="I991" s="85" t="s">
        <v>872</v>
      </c>
      <c r="J991" s="144" t="s">
        <v>873</v>
      </c>
      <c r="K991" s="144"/>
      <c r="L991" s="30"/>
      <c r="M991" s="30"/>
      <c r="N991" s="30"/>
      <c r="O991" s="243"/>
      <c r="P991" s="119"/>
      <c r="Q991" s="233"/>
      <c r="R991" s="85" t="s">
        <v>874</v>
      </c>
      <c r="S991" s="132" t="s">
        <v>897</v>
      </c>
      <c r="T991" s="85"/>
      <c r="U991" s="133"/>
      <c r="V991" s="133"/>
      <c r="W991" s="85"/>
      <c r="X991" s="85"/>
      <c r="Y991" s="85"/>
      <c r="Z991" s="243"/>
      <c r="AA991" s="119"/>
      <c r="AB991" s="233"/>
    </row>
    <row r="992" spans="1:28" s="242" customFormat="1" ht="63" customHeight="1">
      <c r="A992" s="144">
        <v>1091</v>
      </c>
      <c r="B992" s="85" t="s">
        <v>494</v>
      </c>
      <c r="C992" s="85" t="s">
        <v>6</v>
      </c>
      <c r="D992" s="85" t="s">
        <v>896</v>
      </c>
      <c r="E992" s="85" t="s">
        <v>137</v>
      </c>
      <c r="F992" s="85" t="s">
        <v>47</v>
      </c>
      <c r="G992" s="85" t="s">
        <v>871</v>
      </c>
      <c r="H992" s="35" t="s">
        <v>49</v>
      </c>
      <c r="I992" s="85" t="s">
        <v>872</v>
      </c>
      <c r="J992" s="144" t="s">
        <v>873</v>
      </c>
      <c r="K992" s="144"/>
      <c r="L992" s="30"/>
      <c r="M992" s="30"/>
      <c r="N992" s="30"/>
      <c r="O992" s="243"/>
      <c r="P992" s="119"/>
      <c r="Q992" s="233"/>
      <c r="R992" s="85" t="s">
        <v>874</v>
      </c>
      <c r="S992" s="132" t="s">
        <v>897</v>
      </c>
      <c r="T992" s="85"/>
      <c r="U992" s="133"/>
      <c r="V992" s="133"/>
      <c r="W992" s="85"/>
      <c r="X992" s="85"/>
      <c r="Y992" s="85"/>
      <c r="Z992" s="243"/>
      <c r="AA992" s="119"/>
      <c r="AB992" s="233"/>
    </row>
    <row r="993" spans="1:28" s="242" customFormat="1" ht="63" customHeight="1">
      <c r="A993" s="144">
        <v>1092</v>
      </c>
      <c r="B993" s="85" t="s">
        <v>494</v>
      </c>
      <c r="C993" s="85" t="s">
        <v>6</v>
      </c>
      <c r="D993" s="85" t="s">
        <v>896</v>
      </c>
      <c r="E993" s="85" t="s">
        <v>137</v>
      </c>
      <c r="F993" s="85" t="s">
        <v>47</v>
      </c>
      <c r="G993" s="85" t="s">
        <v>871</v>
      </c>
      <c r="H993" s="35" t="s">
        <v>49</v>
      </c>
      <c r="I993" s="85" t="s">
        <v>872</v>
      </c>
      <c r="J993" s="144" t="s">
        <v>873</v>
      </c>
      <c r="K993" s="144"/>
      <c r="L993" s="30"/>
      <c r="M993" s="30"/>
      <c r="N993" s="30"/>
      <c r="O993" s="243"/>
      <c r="P993" s="119"/>
      <c r="Q993" s="233"/>
      <c r="R993" s="85" t="s">
        <v>874</v>
      </c>
      <c r="S993" s="132" t="s">
        <v>897</v>
      </c>
      <c r="T993" s="85"/>
      <c r="U993" s="133"/>
      <c r="V993" s="133"/>
      <c r="W993" s="85"/>
      <c r="X993" s="85"/>
      <c r="Y993" s="85"/>
      <c r="Z993" s="243"/>
      <c r="AA993" s="119"/>
      <c r="AB993" s="233"/>
    </row>
    <row r="994" spans="1:28" s="242" customFormat="1" ht="63" customHeight="1">
      <c r="A994" s="144">
        <v>1093</v>
      </c>
      <c r="B994" s="85" t="s">
        <v>494</v>
      </c>
      <c r="C994" s="85" t="s">
        <v>6</v>
      </c>
      <c r="D994" s="85" t="s">
        <v>896</v>
      </c>
      <c r="E994" s="85" t="s">
        <v>137</v>
      </c>
      <c r="F994" s="85" t="s">
        <v>47</v>
      </c>
      <c r="G994" s="85" t="s">
        <v>871</v>
      </c>
      <c r="H994" s="35" t="s">
        <v>49</v>
      </c>
      <c r="I994" s="85" t="s">
        <v>872</v>
      </c>
      <c r="J994" s="144" t="s">
        <v>873</v>
      </c>
      <c r="K994" s="144"/>
      <c r="L994" s="30"/>
      <c r="M994" s="30"/>
      <c r="N994" s="30"/>
      <c r="O994" s="243"/>
      <c r="P994" s="119"/>
      <c r="Q994" s="233"/>
      <c r="R994" s="85" t="s">
        <v>878</v>
      </c>
      <c r="S994" s="132" t="s">
        <v>897</v>
      </c>
      <c r="T994" s="85"/>
      <c r="U994" s="133"/>
      <c r="V994" s="133"/>
      <c r="W994" s="85"/>
      <c r="X994" s="85"/>
      <c r="Y994" s="85"/>
      <c r="Z994" s="243"/>
      <c r="AA994" s="119"/>
      <c r="AB994" s="233"/>
    </row>
    <row r="995" spans="1:28" s="242" customFormat="1" ht="63" customHeight="1">
      <c r="A995" s="144">
        <v>1094</v>
      </c>
      <c r="B995" s="85" t="s">
        <v>494</v>
      </c>
      <c r="C995" s="85" t="s">
        <v>6</v>
      </c>
      <c r="D995" s="85" t="s">
        <v>896</v>
      </c>
      <c r="E995" s="85" t="s">
        <v>137</v>
      </c>
      <c r="F995" s="85" t="s">
        <v>47</v>
      </c>
      <c r="G995" s="85" t="s">
        <v>871</v>
      </c>
      <c r="H995" s="35" t="s">
        <v>49</v>
      </c>
      <c r="I995" s="85" t="s">
        <v>872</v>
      </c>
      <c r="J995" s="144" t="s">
        <v>873</v>
      </c>
      <c r="K995" s="144"/>
      <c r="L995" s="30"/>
      <c r="M995" s="30"/>
      <c r="N995" s="30"/>
      <c r="O995" s="243"/>
      <c r="P995" s="119"/>
      <c r="Q995" s="233"/>
      <c r="R995" s="85" t="s">
        <v>878</v>
      </c>
      <c r="S995" s="132" t="s">
        <v>897</v>
      </c>
      <c r="T995" s="85"/>
      <c r="U995" s="133"/>
      <c r="V995" s="133"/>
      <c r="W995" s="85"/>
      <c r="X995" s="85"/>
      <c r="Y995" s="85"/>
      <c r="Z995" s="243"/>
      <c r="AA995" s="119"/>
      <c r="AB995" s="233"/>
    </row>
    <row r="996" spans="1:28" s="242" customFormat="1" ht="88.5" customHeight="1">
      <c r="A996" s="144">
        <v>1095</v>
      </c>
      <c r="B996" s="85" t="s">
        <v>494</v>
      </c>
      <c r="C996" s="85" t="s">
        <v>6</v>
      </c>
      <c r="D996" s="85" t="s">
        <v>896</v>
      </c>
      <c r="E996" s="85" t="s">
        <v>137</v>
      </c>
      <c r="F996" s="85" t="s">
        <v>47</v>
      </c>
      <c r="G996" s="85" t="s">
        <v>871</v>
      </c>
      <c r="H996" s="35" t="s">
        <v>49</v>
      </c>
      <c r="I996" s="85" t="s">
        <v>872</v>
      </c>
      <c r="J996" s="144" t="s">
        <v>873</v>
      </c>
      <c r="K996" s="144"/>
      <c r="L996" s="30"/>
      <c r="M996" s="30"/>
      <c r="N996" s="30"/>
      <c r="O996" s="72"/>
      <c r="P996" s="392"/>
      <c r="Q996" s="233"/>
      <c r="R996" s="85" t="s">
        <v>874</v>
      </c>
      <c r="S996" s="132" t="s">
        <v>900</v>
      </c>
      <c r="T996" s="85" t="s">
        <v>901</v>
      </c>
      <c r="U996" s="133">
        <v>0</v>
      </c>
      <c r="V996" s="133">
        <v>1</v>
      </c>
      <c r="W996" s="85" t="s">
        <v>141</v>
      </c>
      <c r="X996" s="85" t="s">
        <v>902</v>
      </c>
      <c r="Y996" s="85" t="s">
        <v>55</v>
      </c>
      <c r="Z996" s="72">
        <v>0.96</v>
      </c>
      <c r="AA996" s="394">
        <v>0.96</v>
      </c>
      <c r="AB996" s="233" t="s">
        <v>1511</v>
      </c>
    </row>
    <row r="997" spans="1:28" s="242" customFormat="1" ht="63" customHeight="1">
      <c r="A997" s="144">
        <v>1096</v>
      </c>
      <c r="B997" s="85" t="s">
        <v>494</v>
      </c>
      <c r="C997" s="85" t="s">
        <v>6</v>
      </c>
      <c r="D997" s="85" t="s">
        <v>896</v>
      </c>
      <c r="E997" s="85" t="s">
        <v>137</v>
      </c>
      <c r="F997" s="85" t="s">
        <v>47</v>
      </c>
      <c r="G997" s="85" t="s">
        <v>871</v>
      </c>
      <c r="H997" s="35" t="s">
        <v>49</v>
      </c>
      <c r="I997" s="85" t="s">
        <v>872</v>
      </c>
      <c r="J997" s="144" t="s">
        <v>873</v>
      </c>
      <c r="K997" s="144"/>
      <c r="L997" s="30"/>
      <c r="M997" s="30"/>
      <c r="N997" s="30"/>
      <c r="O997" s="243"/>
      <c r="P997" s="119"/>
      <c r="Q997" s="233"/>
      <c r="R997" s="85" t="s">
        <v>874</v>
      </c>
      <c r="S997" s="132" t="s">
        <v>900</v>
      </c>
      <c r="T997" s="85"/>
      <c r="U997" s="133"/>
      <c r="V997" s="133"/>
      <c r="W997" s="85"/>
      <c r="X997" s="85"/>
      <c r="Y997" s="85"/>
      <c r="Z997" s="243"/>
      <c r="AA997" s="119"/>
      <c r="AB997" s="233"/>
    </row>
    <row r="998" spans="1:28" s="242" customFormat="1" ht="63" customHeight="1">
      <c r="A998" s="144">
        <v>1097</v>
      </c>
      <c r="B998" s="85" t="s">
        <v>494</v>
      </c>
      <c r="C998" s="85" t="s">
        <v>6</v>
      </c>
      <c r="D998" s="85" t="s">
        <v>896</v>
      </c>
      <c r="E998" s="85" t="s">
        <v>137</v>
      </c>
      <c r="F998" s="85" t="s">
        <v>47</v>
      </c>
      <c r="G998" s="85" t="s">
        <v>871</v>
      </c>
      <c r="H998" s="35" t="s">
        <v>49</v>
      </c>
      <c r="I998" s="85" t="s">
        <v>872</v>
      </c>
      <c r="J998" s="144" t="s">
        <v>873</v>
      </c>
      <c r="K998" s="144"/>
      <c r="L998" s="30"/>
      <c r="M998" s="30"/>
      <c r="N998" s="30"/>
      <c r="O998" s="243"/>
      <c r="P998" s="119"/>
      <c r="Q998" s="233"/>
      <c r="R998" s="85" t="s">
        <v>874</v>
      </c>
      <c r="S998" s="132" t="s">
        <v>900</v>
      </c>
      <c r="T998" s="85"/>
      <c r="U998" s="133"/>
      <c r="V998" s="133"/>
      <c r="W998" s="85"/>
      <c r="X998" s="85"/>
      <c r="Y998" s="85"/>
      <c r="Z998" s="243"/>
      <c r="AA998" s="119"/>
      <c r="AB998" s="233"/>
    </row>
    <row r="999" spans="1:28" s="242" customFormat="1" ht="63" customHeight="1">
      <c r="A999" s="144">
        <v>1098</v>
      </c>
      <c r="B999" s="85" t="s">
        <v>494</v>
      </c>
      <c r="C999" s="85" t="s">
        <v>6</v>
      </c>
      <c r="D999" s="85" t="s">
        <v>896</v>
      </c>
      <c r="E999" s="85" t="s">
        <v>137</v>
      </c>
      <c r="F999" s="85" t="s">
        <v>47</v>
      </c>
      <c r="G999" s="85" t="s">
        <v>871</v>
      </c>
      <c r="H999" s="35" t="s">
        <v>49</v>
      </c>
      <c r="I999" s="85" t="s">
        <v>872</v>
      </c>
      <c r="J999" s="144" t="s">
        <v>873</v>
      </c>
      <c r="K999" s="144"/>
      <c r="L999" s="30"/>
      <c r="M999" s="30"/>
      <c r="N999" s="30"/>
      <c r="O999" s="243"/>
      <c r="P999" s="119"/>
      <c r="Q999" s="233"/>
      <c r="R999" s="85" t="s">
        <v>874</v>
      </c>
      <c r="S999" s="132" t="s">
        <v>900</v>
      </c>
      <c r="T999" s="85"/>
      <c r="U999" s="133"/>
      <c r="V999" s="133"/>
      <c r="W999" s="85"/>
      <c r="X999" s="85"/>
      <c r="Y999" s="85"/>
      <c r="Z999" s="243"/>
      <c r="AA999" s="119"/>
      <c r="AB999" s="233"/>
    </row>
    <row r="1000" spans="1:28" s="242" customFormat="1" ht="63" customHeight="1">
      <c r="A1000" s="144">
        <v>1099</v>
      </c>
      <c r="B1000" s="85" t="s">
        <v>494</v>
      </c>
      <c r="C1000" s="85" t="s">
        <v>6</v>
      </c>
      <c r="D1000" s="85" t="s">
        <v>896</v>
      </c>
      <c r="E1000" s="85" t="s">
        <v>137</v>
      </c>
      <c r="F1000" s="85" t="s">
        <v>47</v>
      </c>
      <c r="G1000" s="85" t="s">
        <v>871</v>
      </c>
      <c r="H1000" s="35" t="s">
        <v>49</v>
      </c>
      <c r="I1000" s="85" t="s">
        <v>872</v>
      </c>
      <c r="J1000" s="144" t="s">
        <v>873</v>
      </c>
      <c r="K1000" s="144"/>
      <c r="L1000" s="30"/>
      <c r="M1000" s="30"/>
      <c r="N1000" s="30"/>
      <c r="O1000" s="243"/>
      <c r="P1000" s="119"/>
      <c r="Q1000" s="233"/>
      <c r="R1000" s="85" t="s">
        <v>874</v>
      </c>
      <c r="S1000" s="132" t="s">
        <v>900</v>
      </c>
      <c r="T1000" s="85"/>
      <c r="U1000" s="133"/>
      <c r="V1000" s="133"/>
      <c r="W1000" s="85"/>
      <c r="X1000" s="85"/>
      <c r="Y1000" s="85"/>
      <c r="Z1000" s="243"/>
      <c r="AA1000" s="119"/>
      <c r="AB1000" s="233"/>
    </row>
    <row r="1001" spans="1:28" s="242" customFormat="1" ht="63" customHeight="1">
      <c r="A1001" s="144">
        <v>1100</v>
      </c>
      <c r="B1001" s="85" t="s">
        <v>494</v>
      </c>
      <c r="C1001" s="85" t="s">
        <v>6</v>
      </c>
      <c r="D1001" s="85" t="s">
        <v>896</v>
      </c>
      <c r="E1001" s="85" t="s">
        <v>137</v>
      </c>
      <c r="F1001" s="85" t="s">
        <v>47</v>
      </c>
      <c r="G1001" s="85" t="s">
        <v>871</v>
      </c>
      <c r="H1001" s="35" t="s">
        <v>49</v>
      </c>
      <c r="I1001" s="85" t="s">
        <v>872</v>
      </c>
      <c r="J1001" s="144" t="s">
        <v>873</v>
      </c>
      <c r="K1001" s="144"/>
      <c r="L1001" s="30"/>
      <c r="M1001" s="30"/>
      <c r="N1001" s="30"/>
      <c r="O1001" s="243"/>
      <c r="P1001" s="119"/>
      <c r="Q1001" s="233"/>
      <c r="R1001" s="85" t="s">
        <v>874</v>
      </c>
      <c r="S1001" s="132" t="s">
        <v>900</v>
      </c>
      <c r="T1001" s="85"/>
      <c r="U1001" s="133"/>
      <c r="V1001" s="133"/>
      <c r="W1001" s="85"/>
      <c r="X1001" s="85"/>
      <c r="Y1001" s="85"/>
      <c r="Z1001" s="243"/>
      <c r="AA1001" s="119"/>
      <c r="AB1001" s="233"/>
    </row>
    <row r="1002" spans="1:28" s="242" customFormat="1" ht="63" customHeight="1">
      <c r="A1002" s="144">
        <v>1101</v>
      </c>
      <c r="B1002" s="85" t="s">
        <v>494</v>
      </c>
      <c r="C1002" s="85" t="s">
        <v>6</v>
      </c>
      <c r="D1002" s="85" t="s">
        <v>896</v>
      </c>
      <c r="E1002" s="85" t="s">
        <v>137</v>
      </c>
      <c r="F1002" s="85" t="s">
        <v>47</v>
      </c>
      <c r="G1002" s="85" t="s">
        <v>871</v>
      </c>
      <c r="H1002" s="35" t="s">
        <v>49</v>
      </c>
      <c r="I1002" s="85" t="s">
        <v>872</v>
      </c>
      <c r="J1002" s="144" t="s">
        <v>873</v>
      </c>
      <c r="K1002" s="144"/>
      <c r="L1002" s="30"/>
      <c r="M1002" s="30"/>
      <c r="N1002" s="30"/>
      <c r="O1002" s="243"/>
      <c r="P1002" s="119"/>
      <c r="Q1002" s="233"/>
      <c r="R1002" s="85" t="s">
        <v>874</v>
      </c>
      <c r="S1002" s="132" t="s">
        <v>900</v>
      </c>
      <c r="T1002" s="85"/>
      <c r="U1002" s="133"/>
      <c r="V1002" s="133"/>
      <c r="W1002" s="85"/>
      <c r="X1002" s="85"/>
      <c r="Y1002" s="85"/>
      <c r="Z1002" s="243"/>
      <c r="AA1002" s="119"/>
      <c r="AB1002" s="233"/>
    </row>
    <row r="1003" spans="1:28" s="242" customFormat="1" ht="63" customHeight="1">
      <c r="A1003" s="144">
        <v>1102</v>
      </c>
      <c r="B1003" s="85" t="s">
        <v>494</v>
      </c>
      <c r="C1003" s="85" t="s">
        <v>6</v>
      </c>
      <c r="D1003" s="85" t="s">
        <v>896</v>
      </c>
      <c r="E1003" s="85" t="s">
        <v>137</v>
      </c>
      <c r="F1003" s="85" t="s">
        <v>47</v>
      </c>
      <c r="G1003" s="85" t="s">
        <v>871</v>
      </c>
      <c r="H1003" s="35" t="s">
        <v>49</v>
      </c>
      <c r="I1003" s="85" t="s">
        <v>872</v>
      </c>
      <c r="J1003" s="144" t="s">
        <v>873</v>
      </c>
      <c r="K1003" s="144"/>
      <c r="L1003" s="30"/>
      <c r="M1003" s="30"/>
      <c r="N1003" s="30"/>
      <c r="O1003" s="243"/>
      <c r="P1003" s="119"/>
      <c r="Q1003" s="233"/>
      <c r="R1003" s="85" t="s">
        <v>874</v>
      </c>
      <c r="S1003" s="132" t="s">
        <v>900</v>
      </c>
      <c r="T1003" s="85"/>
      <c r="U1003" s="133"/>
      <c r="V1003" s="133"/>
      <c r="W1003" s="85"/>
      <c r="X1003" s="85"/>
      <c r="Y1003" s="85"/>
      <c r="Z1003" s="243"/>
      <c r="AA1003" s="119"/>
      <c r="AB1003" s="233"/>
    </row>
    <row r="1004" spans="1:28" s="242" customFormat="1" ht="63" customHeight="1">
      <c r="A1004" s="144">
        <v>1103</v>
      </c>
      <c r="B1004" s="85" t="s">
        <v>494</v>
      </c>
      <c r="C1004" s="85" t="s">
        <v>6</v>
      </c>
      <c r="D1004" s="85" t="s">
        <v>896</v>
      </c>
      <c r="E1004" s="85" t="s">
        <v>137</v>
      </c>
      <c r="F1004" s="85" t="s">
        <v>47</v>
      </c>
      <c r="G1004" s="85" t="s">
        <v>871</v>
      </c>
      <c r="H1004" s="35" t="s">
        <v>49</v>
      </c>
      <c r="I1004" s="85" t="s">
        <v>872</v>
      </c>
      <c r="J1004" s="144" t="s">
        <v>873</v>
      </c>
      <c r="K1004" s="144"/>
      <c r="L1004" s="30"/>
      <c r="M1004" s="30"/>
      <c r="N1004" s="30"/>
      <c r="O1004" s="243"/>
      <c r="P1004" s="119"/>
      <c r="Q1004" s="233"/>
      <c r="R1004" s="85" t="s">
        <v>874</v>
      </c>
      <c r="S1004" s="132" t="s">
        <v>900</v>
      </c>
      <c r="T1004" s="85"/>
      <c r="U1004" s="133"/>
      <c r="V1004" s="133"/>
      <c r="W1004" s="85"/>
      <c r="X1004" s="85"/>
      <c r="Y1004" s="85"/>
      <c r="Z1004" s="243"/>
      <c r="AA1004" s="119"/>
      <c r="AB1004" s="233"/>
    </row>
    <row r="1005" spans="1:28" s="242" customFormat="1" ht="63" customHeight="1">
      <c r="A1005" s="144">
        <v>1104</v>
      </c>
      <c r="B1005" s="85" t="s">
        <v>494</v>
      </c>
      <c r="C1005" s="85" t="s">
        <v>6</v>
      </c>
      <c r="D1005" s="85" t="s">
        <v>896</v>
      </c>
      <c r="E1005" s="85" t="s">
        <v>137</v>
      </c>
      <c r="F1005" s="85" t="s">
        <v>47</v>
      </c>
      <c r="G1005" s="85" t="s">
        <v>871</v>
      </c>
      <c r="H1005" s="35" t="s">
        <v>49</v>
      </c>
      <c r="I1005" s="85" t="s">
        <v>872</v>
      </c>
      <c r="J1005" s="144" t="s">
        <v>873</v>
      </c>
      <c r="K1005" s="144"/>
      <c r="L1005" s="30"/>
      <c r="M1005" s="30"/>
      <c r="N1005" s="30"/>
      <c r="O1005" s="243"/>
      <c r="P1005" s="119"/>
      <c r="Q1005" s="233"/>
      <c r="R1005" s="85" t="s">
        <v>874</v>
      </c>
      <c r="S1005" s="132" t="s">
        <v>900</v>
      </c>
      <c r="T1005" s="85"/>
      <c r="U1005" s="133"/>
      <c r="V1005" s="133"/>
      <c r="W1005" s="85"/>
      <c r="X1005" s="85"/>
      <c r="Y1005" s="85"/>
      <c r="Z1005" s="243"/>
      <c r="AA1005" s="119"/>
      <c r="AB1005" s="233"/>
    </row>
    <row r="1006" spans="1:28" s="242" customFormat="1" ht="63" customHeight="1">
      <c r="A1006" s="144">
        <v>1105</v>
      </c>
      <c r="B1006" s="85" t="s">
        <v>494</v>
      </c>
      <c r="C1006" s="85" t="s">
        <v>6</v>
      </c>
      <c r="D1006" s="85" t="s">
        <v>896</v>
      </c>
      <c r="E1006" s="85" t="s">
        <v>137</v>
      </c>
      <c r="F1006" s="85" t="s">
        <v>47</v>
      </c>
      <c r="G1006" s="85" t="s">
        <v>871</v>
      </c>
      <c r="H1006" s="35" t="s">
        <v>49</v>
      </c>
      <c r="I1006" s="85" t="s">
        <v>872</v>
      </c>
      <c r="J1006" s="144" t="s">
        <v>873</v>
      </c>
      <c r="K1006" s="144"/>
      <c r="L1006" s="30"/>
      <c r="M1006" s="30"/>
      <c r="N1006" s="30"/>
      <c r="O1006" s="243"/>
      <c r="P1006" s="119"/>
      <c r="Q1006" s="233"/>
      <c r="R1006" s="85" t="s">
        <v>874</v>
      </c>
      <c r="S1006" s="132" t="s">
        <v>900</v>
      </c>
      <c r="T1006" s="85"/>
      <c r="U1006" s="133"/>
      <c r="V1006" s="133"/>
      <c r="W1006" s="85"/>
      <c r="X1006" s="85"/>
      <c r="Y1006" s="85"/>
      <c r="Z1006" s="243"/>
      <c r="AA1006" s="119"/>
      <c r="AB1006" s="233"/>
    </row>
    <row r="1007" spans="1:28" s="242" customFormat="1" ht="63" customHeight="1">
      <c r="A1007" s="144">
        <v>1106</v>
      </c>
      <c r="B1007" s="85" t="s">
        <v>494</v>
      </c>
      <c r="C1007" s="85" t="s">
        <v>6</v>
      </c>
      <c r="D1007" s="85" t="s">
        <v>896</v>
      </c>
      <c r="E1007" s="85" t="s">
        <v>137</v>
      </c>
      <c r="F1007" s="85" t="s">
        <v>47</v>
      </c>
      <c r="G1007" s="85" t="s">
        <v>871</v>
      </c>
      <c r="H1007" s="35" t="s">
        <v>49</v>
      </c>
      <c r="I1007" s="85" t="s">
        <v>872</v>
      </c>
      <c r="J1007" s="144" t="s">
        <v>873</v>
      </c>
      <c r="K1007" s="144"/>
      <c r="L1007" s="30"/>
      <c r="M1007" s="30"/>
      <c r="N1007" s="30"/>
      <c r="O1007" s="243"/>
      <c r="P1007" s="119"/>
      <c r="Q1007" s="233"/>
      <c r="R1007" s="85" t="s">
        <v>874</v>
      </c>
      <c r="S1007" s="132" t="s">
        <v>900</v>
      </c>
      <c r="T1007" s="85"/>
      <c r="U1007" s="133"/>
      <c r="V1007" s="133"/>
      <c r="W1007" s="85"/>
      <c r="X1007" s="85"/>
      <c r="Y1007" s="85"/>
      <c r="Z1007" s="243"/>
      <c r="AA1007" s="119"/>
      <c r="AB1007" s="233"/>
    </row>
    <row r="1008" spans="1:28" s="242" customFormat="1" ht="63" customHeight="1">
      <c r="A1008" s="144">
        <v>1107</v>
      </c>
      <c r="B1008" s="85" t="s">
        <v>494</v>
      </c>
      <c r="C1008" s="85" t="s">
        <v>6</v>
      </c>
      <c r="D1008" s="85" t="s">
        <v>896</v>
      </c>
      <c r="E1008" s="85" t="s">
        <v>137</v>
      </c>
      <c r="F1008" s="85" t="s">
        <v>47</v>
      </c>
      <c r="G1008" s="85" t="s">
        <v>871</v>
      </c>
      <c r="H1008" s="35" t="s">
        <v>49</v>
      </c>
      <c r="I1008" s="85" t="s">
        <v>872</v>
      </c>
      <c r="J1008" s="144" t="s">
        <v>873</v>
      </c>
      <c r="K1008" s="144"/>
      <c r="L1008" s="30"/>
      <c r="M1008" s="30"/>
      <c r="N1008" s="30"/>
      <c r="O1008" s="119"/>
      <c r="P1008" s="119"/>
      <c r="Q1008" s="233"/>
      <c r="R1008" s="85" t="s">
        <v>874</v>
      </c>
      <c r="S1008" s="132" t="s">
        <v>903</v>
      </c>
      <c r="T1008" s="85" t="s">
        <v>531</v>
      </c>
      <c r="U1008" s="133"/>
      <c r="V1008" s="133"/>
      <c r="W1008" s="85"/>
      <c r="X1008" s="85"/>
      <c r="Y1008" s="85"/>
      <c r="Z1008" s="119"/>
      <c r="AA1008" s="119"/>
      <c r="AB1008" s="233"/>
    </row>
    <row r="1009" spans="1:28" s="242" customFormat="1" ht="63" customHeight="1">
      <c r="A1009" s="144">
        <v>1108</v>
      </c>
      <c r="B1009" s="85" t="s">
        <v>494</v>
      </c>
      <c r="C1009" s="85" t="s">
        <v>6</v>
      </c>
      <c r="D1009" s="85" t="s">
        <v>896</v>
      </c>
      <c r="E1009" s="85" t="s">
        <v>137</v>
      </c>
      <c r="F1009" s="85" t="s">
        <v>47</v>
      </c>
      <c r="G1009" s="85" t="s">
        <v>871</v>
      </c>
      <c r="H1009" s="35" t="s">
        <v>49</v>
      </c>
      <c r="I1009" s="85" t="s">
        <v>872</v>
      </c>
      <c r="J1009" s="144" t="s">
        <v>873</v>
      </c>
      <c r="K1009" s="144"/>
      <c r="L1009" s="30"/>
      <c r="M1009" s="30"/>
      <c r="N1009" s="30"/>
      <c r="O1009" s="243"/>
      <c r="P1009" s="119"/>
      <c r="Q1009" s="233"/>
      <c r="R1009" s="85" t="s">
        <v>874</v>
      </c>
      <c r="S1009" s="132" t="s">
        <v>903</v>
      </c>
      <c r="T1009" s="85" t="s">
        <v>531</v>
      </c>
      <c r="U1009" s="133"/>
      <c r="V1009" s="133"/>
      <c r="W1009" s="85"/>
      <c r="X1009" s="85"/>
      <c r="Y1009" s="85"/>
      <c r="Z1009" s="243"/>
      <c r="AA1009" s="119"/>
      <c r="AB1009" s="233"/>
    </row>
    <row r="1010" spans="1:28" s="242" customFormat="1" ht="63" customHeight="1">
      <c r="A1010" s="144">
        <v>1109</v>
      </c>
      <c r="B1010" s="85" t="s">
        <v>494</v>
      </c>
      <c r="C1010" s="85" t="s">
        <v>6</v>
      </c>
      <c r="D1010" s="85" t="s">
        <v>896</v>
      </c>
      <c r="E1010" s="85" t="s">
        <v>137</v>
      </c>
      <c r="F1010" s="85" t="s">
        <v>47</v>
      </c>
      <c r="G1010" s="85" t="s">
        <v>871</v>
      </c>
      <c r="H1010" s="35" t="s">
        <v>49</v>
      </c>
      <c r="I1010" s="85" t="s">
        <v>872</v>
      </c>
      <c r="J1010" s="144" t="s">
        <v>873</v>
      </c>
      <c r="K1010" s="144"/>
      <c r="L1010" s="30"/>
      <c r="M1010" s="30"/>
      <c r="N1010" s="30"/>
      <c r="O1010" s="243"/>
      <c r="P1010" s="119"/>
      <c r="Q1010" s="233"/>
      <c r="R1010" s="85" t="s">
        <v>874</v>
      </c>
      <c r="S1010" s="132" t="s">
        <v>903</v>
      </c>
      <c r="T1010" s="85" t="s">
        <v>531</v>
      </c>
      <c r="U1010" s="133"/>
      <c r="V1010" s="133"/>
      <c r="W1010" s="85"/>
      <c r="X1010" s="85"/>
      <c r="Y1010" s="85"/>
      <c r="Z1010" s="243"/>
      <c r="AA1010" s="119"/>
      <c r="AB1010" s="233"/>
    </row>
    <row r="1011" spans="1:28" s="242" customFormat="1" ht="63" customHeight="1">
      <c r="A1011" s="144">
        <v>1110</v>
      </c>
      <c r="B1011" s="85" t="s">
        <v>494</v>
      </c>
      <c r="C1011" s="85" t="s">
        <v>6</v>
      </c>
      <c r="D1011" s="85" t="s">
        <v>896</v>
      </c>
      <c r="E1011" s="85" t="s">
        <v>137</v>
      </c>
      <c r="F1011" s="85" t="s">
        <v>47</v>
      </c>
      <c r="G1011" s="85" t="s">
        <v>871</v>
      </c>
      <c r="H1011" s="35" t="s">
        <v>49</v>
      </c>
      <c r="I1011" s="85" t="s">
        <v>872</v>
      </c>
      <c r="J1011" s="144" t="s">
        <v>873</v>
      </c>
      <c r="K1011" s="144"/>
      <c r="L1011" s="30"/>
      <c r="M1011" s="30"/>
      <c r="N1011" s="30"/>
      <c r="O1011" s="243"/>
      <c r="P1011" s="119"/>
      <c r="Q1011" s="233"/>
      <c r="R1011" s="85" t="s">
        <v>874</v>
      </c>
      <c r="S1011" s="132" t="s">
        <v>903</v>
      </c>
      <c r="T1011" s="85" t="s">
        <v>531</v>
      </c>
      <c r="U1011" s="133"/>
      <c r="V1011" s="133"/>
      <c r="W1011" s="85"/>
      <c r="X1011" s="85"/>
      <c r="Y1011" s="85"/>
      <c r="Z1011" s="243"/>
      <c r="AA1011" s="119"/>
      <c r="AB1011" s="233"/>
    </row>
    <row r="1012" spans="1:28" s="242" customFormat="1" ht="63" customHeight="1">
      <c r="A1012" s="144">
        <v>1111</v>
      </c>
      <c r="B1012" s="85" t="s">
        <v>494</v>
      </c>
      <c r="C1012" s="85" t="s">
        <v>6</v>
      </c>
      <c r="D1012" s="85" t="s">
        <v>896</v>
      </c>
      <c r="E1012" s="85" t="s">
        <v>137</v>
      </c>
      <c r="F1012" s="85" t="s">
        <v>47</v>
      </c>
      <c r="G1012" s="85" t="s">
        <v>871</v>
      </c>
      <c r="H1012" s="35" t="s">
        <v>49</v>
      </c>
      <c r="I1012" s="85" t="s">
        <v>872</v>
      </c>
      <c r="J1012" s="144" t="s">
        <v>873</v>
      </c>
      <c r="K1012" s="144"/>
      <c r="L1012" s="30"/>
      <c r="M1012" s="30"/>
      <c r="N1012" s="30"/>
      <c r="O1012" s="243"/>
      <c r="P1012" s="119"/>
      <c r="Q1012" s="233"/>
      <c r="R1012" s="85" t="s">
        <v>877</v>
      </c>
      <c r="S1012" s="132" t="s">
        <v>903</v>
      </c>
      <c r="T1012" s="85" t="s">
        <v>531</v>
      </c>
      <c r="U1012" s="133"/>
      <c r="V1012" s="133"/>
      <c r="W1012" s="85"/>
      <c r="X1012" s="85"/>
      <c r="Y1012" s="85"/>
      <c r="Z1012" s="243"/>
      <c r="AA1012" s="119"/>
      <c r="AB1012" s="233"/>
    </row>
    <row r="1013" spans="1:28" s="242" customFormat="1" ht="63" customHeight="1">
      <c r="A1013" s="144" t="s">
        <v>904</v>
      </c>
      <c r="B1013" s="85" t="s">
        <v>494</v>
      </c>
      <c r="C1013" s="85" t="s">
        <v>6</v>
      </c>
      <c r="D1013" s="85" t="s">
        <v>896</v>
      </c>
      <c r="E1013" s="85" t="s">
        <v>137</v>
      </c>
      <c r="F1013" s="85" t="s">
        <v>47</v>
      </c>
      <c r="G1013" s="85" t="s">
        <v>871</v>
      </c>
      <c r="H1013" s="35" t="s">
        <v>49</v>
      </c>
      <c r="I1013" s="85" t="s">
        <v>872</v>
      </c>
      <c r="J1013" s="144" t="s">
        <v>873</v>
      </c>
      <c r="K1013" s="144"/>
      <c r="L1013" s="30"/>
      <c r="M1013" s="30"/>
      <c r="N1013" s="30"/>
      <c r="O1013" s="243"/>
      <c r="P1013" s="119"/>
      <c r="Q1013" s="233"/>
      <c r="R1013" s="85" t="s">
        <v>877</v>
      </c>
      <c r="S1013" s="132" t="s">
        <v>903</v>
      </c>
      <c r="T1013" s="85" t="s">
        <v>531</v>
      </c>
      <c r="U1013" s="133"/>
      <c r="V1013" s="133"/>
      <c r="W1013" s="85"/>
      <c r="X1013" s="85"/>
      <c r="Y1013" s="85"/>
      <c r="Z1013" s="243"/>
      <c r="AA1013" s="119"/>
      <c r="AB1013" s="233"/>
    </row>
    <row r="1014" spans="1:28" s="242" customFormat="1" ht="63" customHeight="1">
      <c r="A1014" s="144" t="s">
        <v>905</v>
      </c>
      <c r="B1014" s="85" t="s">
        <v>494</v>
      </c>
      <c r="C1014" s="85" t="s">
        <v>6</v>
      </c>
      <c r="D1014" s="85" t="s">
        <v>896</v>
      </c>
      <c r="E1014" s="85" t="s">
        <v>137</v>
      </c>
      <c r="F1014" s="85" t="s">
        <v>47</v>
      </c>
      <c r="G1014" s="85" t="s">
        <v>871</v>
      </c>
      <c r="H1014" s="35" t="s">
        <v>49</v>
      </c>
      <c r="I1014" s="85" t="s">
        <v>872</v>
      </c>
      <c r="J1014" s="144" t="s">
        <v>873</v>
      </c>
      <c r="K1014" s="144"/>
      <c r="L1014" s="30"/>
      <c r="M1014" s="30"/>
      <c r="N1014" s="30"/>
      <c r="O1014" s="243"/>
      <c r="P1014" s="119"/>
      <c r="Q1014" s="233"/>
      <c r="R1014" s="85" t="s">
        <v>877</v>
      </c>
      <c r="S1014" s="132" t="s">
        <v>903</v>
      </c>
      <c r="T1014" s="85" t="s">
        <v>531</v>
      </c>
      <c r="U1014" s="133"/>
      <c r="V1014" s="133"/>
      <c r="W1014" s="85"/>
      <c r="X1014" s="85"/>
      <c r="Y1014" s="85"/>
      <c r="Z1014" s="243"/>
      <c r="AA1014" s="119"/>
      <c r="AB1014" s="233"/>
    </row>
    <row r="1015" spans="1:28" s="242" customFormat="1" ht="108" customHeight="1">
      <c r="A1015" s="144">
        <v>1112</v>
      </c>
      <c r="B1015" s="85" t="s">
        <v>494</v>
      </c>
      <c r="C1015" s="85" t="s">
        <v>6</v>
      </c>
      <c r="D1015" s="85" t="s">
        <v>896</v>
      </c>
      <c r="E1015" s="85" t="s">
        <v>137</v>
      </c>
      <c r="F1015" s="85" t="s">
        <v>47</v>
      </c>
      <c r="G1015" s="85" t="s">
        <v>871</v>
      </c>
      <c r="H1015" s="35" t="s">
        <v>49</v>
      </c>
      <c r="I1015" s="85" t="s">
        <v>872</v>
      </c>
      <c r="J1015" s="144" t="s">
        <v>873</v>
      </c>
      <c r="K1015" s="144"/>
      <c r="L1015" s="30"/>
      <c r="M1015" s="30"/>
      <c r="N1015" s="30"/>
      <c r="O1015" s="119"/>
      <c r="P1015" s="392"/>
      <c r="Q1015" s="233"/>
      <c r="R1015" s="85" t="s">
        <v>878</v>
      </c>
      <c r="S1015" s="132" t="s">
        <v>906</v>
      </c>
      <c r="T1015" s="85" t="s">
        <v>907</v>
      </c>
      <c r="U1015" s="133">
        <v>0</v>
      </c>
      <c r="V1015" s="133">
        <v>1</v>
      </c>
      <c r="W1015" s="85" t="s">
        <v>141</v>
      </c>
      <c r="X1015" s="85" t="s">
        <v>908</v>
      </c>
      <c r="Y1015" s="85" t="s">
        <v>299</v>
      </c>
      <c r="Z1015" s="119">
        <v>1</v>
      </c>
      <c r="AA1015" s="394">
        <v>1</v>
      </c>
      <c r="AB1015" s="233" t="s">
        <v>1512</v>
      </c>
    </row>
    <row r="1016" spans="1:28" s="242" customFormat="1" ht="56.25" customHeight="1">
      <c r="A1016" s="144">
        <v>1113</v>
      </c>
      <c r="B1016" s="85" t="s">
        <v>494</v>
      </c>
      <c r="C1016" s="85" t="s">
        <v>6</v>
      </c>
      <c r="D1016" s="85" t="s">
        <v>896</v>
      </c>
      <c r="E1016" s="85" t="s">
        <v>137</v>
      </c>
      <c r="F1016" s="85" t="s">
        <v>47</v>
      </c>
      <c r="G1016" s="85" t="s">
        <v>871</v>
      </c>
      <c r="H1016" s="35" t="s">
        <v>49</v>
      </c>
      <c r="I1016" s="85" t="s">
        <v>872</v>
      </c>
      <c r="J1016" s="144" t="s">
        <v>873</v>
      </c>
      <c r="K1016" s="144"/>
      <c r="L1016" s="30"/>
      <c r="M1016" s="30"/>
      <c r="N1016" s="30"/>
      <c r="O1016" s="243"/>
      <c r="P1016" s="119"/>
      <c r="Q1016" s="233"/>
      <c r="R1016" s="85" t="s">
        <v>878</v>
      </c>
      <c r="S1016" s="132" t="s">
        <v>906</v>
      </c>
      <c r="T1016" s="85"/>
      <c r="U1016" s="133"/>
      <c r="V1016" s="133"/>
      <c r="W1016" s="85"/>
      <c r="X1016" s="85"/>
      <c r="Y1016" s="85"/>
      <c r="Z1016" s="243"/>
      <c r="AA1016" s="119"/>
      <c r="AB1016" s="233"/>
    </row>
    <row r="1017" spans="1:28" s="242" customFormat="1" ht="88.5" customHeight="1">
      <c r="A1017" s="144">
        <v>1114</v>
      </c>
      <c r="B1017" s="85" t="s">
        <v>494</v>
      </c>
      <c r="C1017" s="85" t="s">
        <v>6</v>
      </c>
      <c r="D1017" s="85" t="s">
        <v>896</v>
      </c>
      <c r="E1017" s="85" t="s">
        <v>137</v>
      </c>
      <c r="F1017" s="85" t="s">
        <v>47</v>
      </c>
      <c r="G1017" s="85" t="s">
        <v>871</v>
      </c>
      <c r="H1017" s="35" t="s">
        <v>49</v>
      </c>
      <c r="I1017" s="85" t="s">
        <v>872</v>
      </c>
      <c r="J1017" s="144" t="s">
        <v>873</v>
      </c>
      <c r="K1017" s="144"/>
      <c r="L1017" s="30"/>
      <c r="M1017" s="30"/>
      <c r="N1017" s="30"/>
      <c r="O1017" s="72"/>
      <c r="P1017" s="392"/>
      <c r="Q1017" s="233"/>
      <c r="R1017" s="85" t="s">
        <v>878</v>
      </c>
      <c r="S1017" s="132" t="s">
        <v>909</v>
      </c>
      <c r="T1017" s="85" t="s">
        <v>910</v>
      </c>
      <c r="U1017" s="133">
        <v>0</v>
      </c>
      <c r="V1017" s="133">
        <v>0.8</v>
      </c>
      <c r="W1017" s="85" t="s">
        <v>141</v>
      </c>
      <c r="X1017" s="85" t="s">
        <v>911</v>
      </c>
      <c r="Y1017" s="85" t="s">
        <v>55</v>
      </c>
      <c r="Z1017" s="72">
        <v>0.28000000000000003</v>
      </c>
      <c r="AA1017" s="394">
        <v>0.35000000000000003</v>
      </c>
      <c r="AB1017" s="233" t="s">
        <v>1513</v>
      </c>
    </row>
    <row r="1018" spans="1:28" s="242" customFormat="1" ht="63" customHeight="1">
      <c r="A1018" s="144">
        <v>1115</v>
      </c>
      <c r="B1018" s="85" t="s">
        <v>494</v>
      </c>
      <c r="C1018" s="85" t="s">
        <v>6</v>
      </c>
      <c r="D1018" s="85" t="s">
        <v>896</v>
      </c>
      <c r="E1018" s="85" t="s">
        <v>137</v>
      </c>
      <c r="F1018" s="85" t="s">
        <v>47</v>
      </c>
      <c r="G1018" s="85" t="s">
        <v>871</v>
      </c>
      <c r="H1018" s="35" t="s">
        <v>49</v>
      </c>
      <c r="I1018" s="85" t="s">
        <v>872</v>
      </c>
      <c r="J1018" s="144" t="s">
        <v>873</v>
      </c>
      <c r="K1018" s="144"/>
      <c r="L1018" s="30"/>
      <c r="M1018" s="30"/>
      <c r="N1018" s="30"/>
      <c r="O1018" s="243"/>
      <c r="P1018" s="119"/>
      <c r="Q1018" s="233"/>
      <c r="R1018" s="85" t="s">
        <v>878</v>
      </c>
      <c r="S1018" s="132" t="s">
        <v>909</v>
      </c>
      <c r="T1018" s="85"/>
      <c r="U1018" s="133"/>
      <c r="V1018" s="133"/>
      <c r="W1018" s="85"/>
      <c r="X1018" s="85"/>
      <c r="Y1018" s="85"/>
      <c r="Z1018" s="243"/>
      <c r="AA1018" s="119"/>
      <c r="AB1018" s="233"/>
    </row>
    <row r="1019" spans="1:28" s="242" customFormat="1" ht="63" customHeight="1">
      <c r="A1019" s="144">
        <v>1116</v>
      </c>
      <c r="B1019" s="85" t="s">
        <v>494</v>
      </c>
      <c r="C1019" s="85" t="s">
        <v>6</v>
      </c>
      <c r="D1019" s="85" t="s">
        <v>896</v>
      </c>
      <c r="E1019" s="85" t="s">
        <v>137</v>
      </c>
      <c r="F1019" s="85" t="s">
        <v>47</v>
      </c>
      <c r="G1019" s="85" t="s">
        <v>871</v>
      </c>
      <c r="H1019" s="35" t="s">
        <v>49</v>
      </c>
      <c r="I1019" s="85" t="s">
        <v>872</v>
      </c>
      <c r="J1019" s="144" t="s">
        <v>873</v>
      </c>
      <c r="K1019" s="144"/>
      <c r="L1019" s="30"/>
      <c r="M1019" s="30"/>
      <c r="N1019" s="30"/>
      <c r="O1019" s="243"/>
      <c r="P1019" s="119"/>
      <c r="Q1019" s="233"/>
      <c r="R1019" s="85" t="s">
        <v>878</v>
      </c>
      <c r="S1019" s="132" t="s">
        <v>909</v>
      </c>
      <c r="T1019" s="85"/>
      <c r="U1019" s="133"/>
      <c r="V1019" s="133"/>
      <c r="W1019" s="85"/>
      <c r="X1019" s="85"/>
      <c r="Y1019" s="85"/>
      <c r="Z1019" s="243"/>
      <c r="AA1019" s="119"/>
      <c r="AB1019" s="233"/>
    </row>
    <row r="1020" spans="1:28" s="242" customFormat="1" ht="63" customHeight="1">
      <c r="A1020" s="144">
        <v>1117</v>
      </c>
      <c r="B1020" s="85" t="s">
        <v>494</v>
      </c>
      <c r="C1020" s="85" t="s">
        <v>6</v>
      </c>
      <c r="D1020" s="85" t="s">
        <v>896</v>
      </c>
      <c r="E1020" s="85" t="s">
        <v>137</v>
      </c>
      <c r="F1020" s="85" t="s">
        <v>47</v>
      </c>
      <c r="G1020" s="85" t="s">
        <v>871</v>
      </c>
      <c r="H1020" s="35" t="s">
        <v>49</v>
      </c>
      <c r="I1020" s="85" t="s">
        <v>872</v>
      </c>
      <c r="J1020" s="144" t="s">
        <v>873</v>
      </c>
      <c r="K1020" s="144"/>
      <c r="L1020" s="30"/>
      <c r="M1020" s="30"/>
      <c r="N1020" s="30"/>
      <c r="O1020" s="243"/>
      <c r="P1020" s="119"/>
      <c r="Q1020" s="233"/>
      <c r="R1020" s="85" t="s">
        <v>878</v>
      </c>
      <c r="S1020" s="132" t="s">
        <v>909</v>
      </c>
      <c r="T1020" s="85"/>
      <c r="U1020" s="133"/>
      <c r="V1020" s="133"/>
      <c r="W1020" s="85"/>
      <c r="X1020" s="85"/>
      <c r="Y1020" s="85"/>
      <c r="Z1020" s="243"/>
      <c r="AA1020" s="119"/>
      <c r="AB1020" s="233"/>
    </row>
    <row r="1021" spans="1:28" s="242" customFormat="1" ht="63" customHeight="1">
      <c r="A1021" s="144">
        <v>1118</v>
      </c>
      <c r="B1021" s="85" t="s">
        <v>494</v>
      </c>
      <c r="C1021" s="85" t="s">
        <v>6</v>
      </c>
      <c r="D1021" s="85" t="s">
        <v>896</v>
      </c>
      <c r="E1021" s="85" t="s">
        <v>137</v>
      </c>
      <c r="F1021" s="85" t="s">
        <v>47</v>
      </c>
      <c r="G1021" s="85" t="s">
        <v>871</v>
      </c>
      <c r="H1021" s="35" t="s">
        <v>49</v>
      </c>
      <c r="I1021" s="85" t="s">
        <v>872</v>
      </c>
      <c r="J1021" s="144" t="s">
        <v>873</v>
      </c>
      <c r="K1021" s="144"/>
      <c r="L1021" s="30"/>
      <c r="M1021" s="30"/>
      <c r="N1021" s="30"/>
      <c r="O1021" s="243"/>
      <c r="P1021" s="119"/>
      <c r="Q1021" s="233"/>
      <c r="R1021" s="85" t="s">
        <v>878</v>
      </c>
      <c r="S1021" s="132" t="s">
        <v>909</v>
      </c>
      <c r="T1021" s="85"/>
      <c r="U1021" s="133"/>
      <c r="V1021" s="133"/>
      <c r="W1021" s="85"/>
      <c r="X1021" s="85"/>
      <c r="Y1021" s="85"/>
      <c r="Z1021" s="243"/>
      <c r="AA1021" s="119"/>
      <c r="AB1021" s="233"/>
    </row>
    <row r="1022" spans="1:28" s="242" customFormat="1" ht="63" customHeight="1">
      <c r="A1022" s="144">
        <v>1119</v>
      </c>
      <c r="B1022" s="85" t="s">
        <v>494</v>
      </c>
      <c r="C1022" s="85" t="s">
        <v>6</v>
      </c>
      <c r="D1022" s="85" t="s">
        <v>896</v>
      </c>
      <c r="E1022" s="85" t="s">
        <v>137</v>
      </c>
      <c r="F1022" s="85" t="s">
        <v>47</v>
      </c>
      <c r="G1022" s="85" t="s">
        <v>871</v>
      </c>
      <c r="H1022" s="35" t="s">
        <v>49</v>
      </c>
      <c r="I1022" s="85" t="s">
        <v>872</v>
      </c>
      <c r="J1022" s="144" t="s">
        <v>873</v>
      </c>
      <c r="K1022" s="144"/>
      <c r="L1022" s="30"/>
      <c r="M1022" s="30"/>
      <c r="N1022" s="30"/>
      <c r="O1022" s="243"/>
      <c r="P1022" s="119"/>
      <c r="Q1022" s="233"/>
      <c r="R1022" s="85" t="s">
        <v>878</v>
      </c>
      <c r="S1022" s="132" t="s">
        <v>909</v>
      </c>
      <c r="T1022" s="85"/>
      <c r="U1022" s="133"/>
      <c r="V1022" s="133"/>
      <c r="W1022" s="85"/>
      <c r="X1022" s="85"/>
      <c r="Y1022" s="85"/>
      <c r="Z1022" s="243"/>
      <c r="AA1022" s="119"/>
      <c r="AB1022" s="233"/>
    </row>
    <row r="1023" spans="1:28" s="242" customFormat="1" ht="63" customHeight="1">
      <c r="A1023" s="144">
        <v>1120</v>
      </c>
      <c r="B1023" s="85" t="s">
        <v>494</v>
      </c>
      <c r="C1023" s="85" t="s">
        <v>6</v>
      </c>
      <c r="D1023" s="85" t="s">
        <v>896</v>
      </c>
      <c r="E1023" s="85" t="s">
        <v>137</v>
      </c>
      <c r="F1023" s="85" t="s">
        <v>47</v>
      </c>
      <c r="G1023" s="85" t="s">
        <v>871</v>
      </c>
      <c r="H1023" s="35" t="s">
        <v>49</v>
      </c>
      <c r="I1023" s="85" t="s">
        <v>872</v>
      </c>
      <c r="J1023" s="144" t="s">
        <v>873</v>
      </c>
      <c r="K1023" s="144"/>
      <c r="L1023" s="30"/>
      <c r="M1023" s="30"/>
      <c r="N1023" s="30"/>
      <c r="O1023" s="243"/>
      <c r="P1023" s="119"/>
      <c r="Q1023" s="233"/>
      <c r="R1023" s="85" t="s">
        <v>878</v>
      </c>
      <c r="S1023" s="132" t="s">
        <v>909</v>
      </c>
      <c r="T1023" s="85"/>
      <c r="U1023" s="133"/>
      <c r="V1023" s="133"/>
      <c r="W1023" s="85"/>
      <c r="X1023" s="85"/>
      <c r="Y1023" s="85"/>
      <c r="Z1023" s="243"/>
      <c r="AA1023" s="119"/>
      <c r="AB1023" s="233"/>
    </row>
    <row r="1024" spans="1:28" s="242" customFormat="1" ht="63" customHeight="1">
      <c r="A1024" s="144">
        <v>1121</v>
      </c>
      <c r="B1024" s="85" t="s">
        <v>494</v>
      </c>
      <c r="C1024" s="85" t="s">
        <v>6</v>
      </c>
      <c r="D1024" s="85" t="s">
        <v>896</v>
      </c>
      <c r="E1024" s="85" t="s">
        <v>137</v>
      </c>
      <c r="F1024" s="85" t="s">
        <v>47</v>
      </c>
      <c r="G1024" s="85" t="s">
        <v>871</v>
      </c>
      <c r="H1024" s="35" t="s">
        <v>49</v>
      </c>
      <c r="I1024" s="85" t="s">
        <v>872</v>
      </c>
      <c r="J1024" s="144" t="s">
        <v>873</v>
      </c>
      <c r="K1024" s="144"/>
      <c r="L1024" s="30"/>
      <c r="M1024" s="30"/>
      <c r="N1024" s="30"/>
      <c r="O1024" s="243"/>
      <c r="P1024" s="119"/>
      <c r="Q1024" s="233"/>
      <c r="R1024" s="85" t="s">
        <v>878</v>
      </c>
      <c r="S1024" s="132" t="s">
        <v>909</v>
      </c>
      <c r="T1024" s="85"/>
      <c r="U1024" s="133"/>
      <c r="V1024" s="133"/>
      <c r="W1024" s="85"/>
      <c r="X1024" s="85"/>
      <c r="Y1024" s="85"/>
      <c r="Z1024" s="243"/>
      <c r="AA1024" s="119"/>
      <c r="AB1024" s="233"/>
    </row>
    <row r="1025" spans="1:28" s="242" customFormat="1" ht="63" customHeight="1">
      <c r="A1025" s="144">
        <v>1122</v>
      </c>
      <c r="B1025" s="85" t="s">
        <v>494</v>
      </c>
      <c r="C1025" s="85" t="s">
        <v>6</v>
      </c>
      <c r="D1025" s="85" t="s">
        <v>896</v>
      </c>
      <c r="E1025" s="85" t="s">
        <v>137</v>
      </c>
      <c r="F1025" s="85" t="s">
        <v>47</v>
      </c>
      <c r="G1025" s="85" t="s">
        <v>871</v>
      </c>
      <c r="H1025" s="35" t="s">
        <v>49</v>
      </c>
      <c r="I1025" s="85" t="s">
        <v>872</v>
      </c>
      <c r="J1025" s="144" t="s">
        <v>873</v>
      </c>
      <c r="K1025" s="144"/>
      <c r="L1025" s="30"/>
      <c r="M1025" s="30"/>
      <c r="N1025" s="30"/>
      <c r="O1025" s="243"/>
      <c r="P1025" s="119"/>
      <c r="Q1025" s="233"/>
      <c r="R1025" s="85" t="s">
        <v>878</v>
      </c>
      <c r="S1025" s="132" t="s">
        <v>909</v>
      </c>
      <c r="T1025" s="85"/>
      <c r="U1025" s="133"/>
      <c r="V1025" s="133"/>
      <c r="W1025" s="85"/>
      <c r="X1025" s="85"/>
      <c r="Y1025" s="85"/>
      <c r="Z1025" s="243"/>
      <c r="AA1025" s="119"/>
      <c r="AB1025" s="233"/>
    </row>
    <row r="1026" spans="1:28" s="242" customFormat="1" ht="63" customHeight="1">
      <c r="A1026" s="144">
        <v>1123</v>
      </c>
      <c r="B1026" s="85" t="s">
        <v>494</v>
      </c>
      <c r="C1026" s="85" t="s">
        <v>6</v>
      </c>
      <c r="D1026" s="85" t="s">
        <v>896</v>
      </c>
      <c r="E1026" s="85" t="s">
        <v>137</v>
      </c>
      <c r="F1026" s="85" t="s">
        <v>47</v>
      </c>
      <c r="G1026" s="85" t="s">
        <v>871</v>
      </c>
      <c r="H1026" s="35" t="s">
        <v>49</v>
      </c>
      <c r="I1026" s="85" t="s">
        <v>872</v>
      </c>
      <c r="J1026" s="144" t="s">
        <v>873</v>
      </c>
      <c r="K1026" s="144"/>
      <c r="L1026" s="30"/>
      <c r="M1026" s="30"/>
      <c r="N1026" s="30"/>
      <c r="O1026" s="243"/>
      <c r="P1026" s="119"/>
      <c r="Q1026" s="233"/>
      <c r="R1026" s="85" t="s">
        <v>878</v>
      </c>
      <c r="S1026" s="132" t="s">
        <v>909</v>
      </c>
      <c r="T1026" s="85"/>
      <c r="U1026" s="133"/>
      <c r="V1026" s="133"/>
      <c r="W1026" s="85"/>
      <c r="X1026" s="85"/>
      <c r="Y1026" s="85"/>
      <c r="Z1026" s="243"/>
      <c r="AA1026" s="119"/>
      <c r="AB1026" s="233"/>
    </row>
    <row r="1027" spans="1:28" s="242" customFormat="1" ht="63" customHeight="1">
      <c r="A1027" s="144">
        <v>1124</v>
      </c>
      <c r="B1027" s="85" t="s">
        <v>494</v>
      </c>
      <c r="C1027" s="85" t="s">
        <v>6</v>
      </c>
      <c r="D1027" s="85" t="s">
        <v>896</v>
      </c>
      <c r="E1027" s="85" t="s">
        <v>137</v>
      </c>
      <c r="F1027" s="85" t="s">
        <v>47</v>
      </c>
      <c r="G1027" s="85" t="s">
        <v>871</v>
      </c>
      <c r="H1027" s="35" t="s">
        <v>49</v>
      </c>
      <c r="I1027" s="85" t="s">
        <v>872</v>
      </c>
      <c r="J1027" s="144" t="s">
        <v>873</v>
      </c>
      <c r="K1027" s="144"/>
      <c r="L1027" s="30"/>
      <c r="M1027" s="30"/>
      <c r="N1027" s="30"/>
      <c r="O1027" s="243"/>
      <c r="P1027" s="119"/>
      <c r="Q1027" s="233"/>
      <c r="R1027" s="85" t="s">
        <v>878</v>
      </c>
      <c r="S1027" s="132" t="s">
        <v>909</v>
      </c>
      <c r="T1027" s="85"/>
      <c r="U1027" s="133"/>
      <c r="V1027" s="133"/>
      <c r="W1027" s="85"/>
      <c r="X1027" s="85"/>
      <c r="Y1027" s="85"/>
      <c r="Z1027" s="243"/>
      <c r="AA1027" s="119"/>
      <c r="AB1027" s="233"/>
    </row>
    <row r="1028" spans="1:28" s="242" customFormat="1" ht="96" customHeight="1">
      <c r="A1028" s="144">
        <v>1125</v>
      </c>
      <c r="B1028" s="85" t="s">
        <v>494</v>
      </c>
      <c r="C1028" s="85" t="s">
        <v>6</v>
      </c>
      <c r="D1028" s="85" t="s">
        <v>870</v>
      </c>
      <c r="E1028" s="85" t="s">
        <v>137</v>
      </c>
      <c r="F1028" s="85" t="s">
        <v>47</v>
      </c>
      <c r="G1028" s="85" t="s">
        <v>871</v>
      </c>
      <c r="H1028" s="35" t="s">
        <v>49</v>
      </c>
      <c r="I1028" s="85" t="s">
        <v>872</v>
      </c>
      <c r="J1028" s="144" t="s">
        <v>873</v>
      </c>
      <c r="K1028" s="144"/>
      <c r="L1028" s="30"/>
      <c r="M1028" s="30"/>
      <c r="N1028" s="30"/>
      <c r="O1028" s="72"/>
      <c r="P1028" s="392"/>
      <c r="Q1028" s="233"/>
      <c r="R1028" s="85" t="s">
        <v>874</v>
      </c>
      <c r="S1028" s="132" t="s">
        <v>912</v>
      </c>
      <c r="T1028" s="85" t="s">
        <v>882</v>
      </c>
      <c r="U1028" s="245">
        <v>0</v>
      </c>
      <c r="V1028" s="133">
        <v>1</v>
      </c>
      <c r="W1028" s="85" t="s">
        <v>141</v>
      </c>
      <c r="X1028" s="85" t="s">
        <v>899</v>
      </c>
      <c r="Y1028" s="31" t="s">
        <v>55</v>
      </c>
      <c r="Z1028" s="72">
        <v>1</v>
      </c>
      <c r="AA1028" s="394">
        <v>1</v>
      </c>
      <c r="AB1028" s="233" t="s">
        <v>1514</v>
      </c>
    </row>
    <row r="1029" spans="1:28" s="242" customFormat="1" ht="63" customHeight="1">
      <c r="A1029" s="144" t="s">
        <v>913</v>
      </c>
      <c r="B1029" s="85" t="s">
        <v>494</v>
      </c>
      <c r="C1029" s="85" t="s">
        <v>6</v>
      </c>
      <c r="D1029" s="85" t="s">
        <v>870</v>
      </c>
      <c r="E1029" s="85" t="s">
        <v>137</v>
      </c>
      <c r="F1029" s="85" t="s">
        <v>47</v>
      </c>
      <c r="G1029" s="85" t="s">
        <v>871</v>
      </c>
      <c r="H1029" s="35" t="s">
        <v>49</v>
      </c>
      <c r="I1029" s="85" t="s">
        <v>872</v>
      </c>
      <c r="J1029" s="144" t="s">
        <v>873</v>
      </c>
      <c r="K1029" s="144"/>
      <c r="L1029" s="30"/>
      <c r="M1029" s="30"/>
      <c r="N1029" s="30"/>
      <c r="O1029" s="119"/>
      <c r="P1029" s="119"/>
      <c r="Q1029" s="233"/>
      <c r="R1029" s="85" t="s">
        <v>874</v>
      </c>
      <c r="S1029" s="132"/>
      <c r="T1029" s="85"/>
      <c r="U1029" s="245"/>
      <c r="V1029" s="133"/>
      <c r="W1029" s="85"/>
      <c r="X1029" s="85"/>
      <c r="Y1029" s="85"/>
      <c r="Z1029" s="119"/>
      <c r="AA1029" s="119"/>
      <c r="AB1029" s="233"/>
    </row>
    <row r="1030" spans="1:28" s="242" customFormat="1" ht="63" customHeight="1">
      <c r="A1030" s="144">
        <v>1126</v>
      </c>
      <c r="B1030" s="85" t="s">
        <v>494</v>
      </c>
      <c r="C1030" s="85" t="s">
        <v>6</v>
      </c>
      <c r="D1030" s="85" t="s">
        <v>870</v>
      </c>
      <c r="E1030" s="85" t="s">
        <v>137</v>
      </c>
      <c r="F1030" s="85" t="s">
        <v>47</v>
      </c>
      <c r="G1030" s="85" t="s">
        <v>871</v>
      </c>
      <c r="H1030" s="35" t="s">
        <v>49</v>
      </c>
      <c r="I1030" s="85" t="s">
        <v>872</v>
      </c>
      <c r="J1030" s="144" t="s">
        <v>873</v>
      </c>
      <c r="K1030" s="144"/>
      <c r="L1030" s="30"/>
      <c r="M1030" s="30"/>
      <c r="N1030" s="30"/>
      <c r="O1030" s="243"/>
      <c r="P1030" s="119"/>
      <c r="Q1030" s="233"/>
      <c r="R1030" s="85" t="s">
        <v>874</v>
      </c>
      <c r="S1030" s="132" t="s">
        <v>912</v>
      </c>
      <c r="T1030" s="85"/>
      <c r="U1030" s="245"/>
      <c r="V1030" s="133"/>
      <c r="W1030" s="85"/>
      <c r="X1030" s="85"/>
      <c r="Y1030" s="85"/>
      <c r="Z1030" s="243"/>
      <c r="AA1030" s="119"/>
      <c r="AB1030" s="233"/>
    </row>
    <row r="1031" spans="1:28" s="242" customFormat="1" ht="63" customHeight="1">
      <c r="A1031" s="144">
        <v>1127</v>
      </c>
      <c r="B1031" s="85" t="s">
        <v>494</v>
      </c>
      <c r="C1031" s="85" t="s">
        <v>6</v>
      </c>
      <c r="D1031" s="85" t="s">
        <v>870</v>
      </c>
      <c r="E1031" s="85" t="s">
        <v>137</v>
      </c>
      <c r="F1031" s="85" t="s">
        <v>47</v>
      </c>
      <c r="G1031" s="85" t="s">
        <v>756</v>
      </c>
      <c r="H1031" s="35" t="s">
        <v>49</v>
      </c>
      <c r="I1031" s="85" t="s">
        <v>872</v>
      </c>
      <c r="J1031" s="144" t="s">
        <v>873</v>
      </c>
      <c r="K1031" s="144"/>
      <c r="L1031" s="30"/>
      <c r="M1031" s="30"/>
      <c r="N1031" s="30"/>
      <c r="O1031" s="243"/>
      <c r="P1031" s="119"/>
      <c r="Q1031" s="233"/>
      <c r="R1031" s="85" t="s">
        <v>874</v>
      </c>
      <c r="S1031" s="132" t="s">
        <v>912</v>
      </c>
      <c r="T1031" s="85"/>
      <c r="U1031" s="86"/>
      <c r="V1031" s="86"/>
      <c r="W1031" s="85"/>
      <c r="X1031" s="85"/>
      <c r="Y1031" s="85"/>
      <c r="Z1031" s="243"/>
      <c r="AA1031" s="119"/>
      <c r="AB1031" s="233"/>
    </row>
    <row r="1032" spans="1:28" s="242" customFormat="1" ht="167.25" customHeight="1">
      <c r="A1032" s="144">
        <v>1128</v>
      </c>
      <c r="B1032" s="85" t="s">
        <v>494</v>
      </c>
      <c r="C1032" s="85" t="s">
        <v>6</v>
      </c>
      <c r="D1032" s="85" t="s">
        <v>914</v>
      </c>
      <c r="E1032" s="85" t="s">
        <v>137</v>
      </c>
      <c r="F1032" s="85" t="s">
        <v>47</v>
      </c>
      <c r="G1032" s="85" t="s">
        <v>871</v>
      </c>
      <c r="H1032" s="35" t="s">
        <v>49</v>
      </c>
      <c r="I1032" s="246" t="s">
        <v>872</v>
      </c>
      <c r="J1032" s="144" t="s">
        <v>873</v>
      </c>
      <c r="K1032" s="144"/>
      <c r="L1032" s="30"/>
      <c r="M1032" s="30"/>
      <c r="N1032" s="30"/>
      <c r="O1032" s="72"/>
      <c r="P1032" s="392"/>
      <c r="Q1032" s="233"/>
      <c r="R1032" s="85" t="s">
        <v>878</v>
      </c>
      <c r="S1032" s="132" t="s">
        <v>915</v>
      </c>
      <c r="T1032" s="31" t="s">
        <v>761</v>
      </c>
      <c r="U1032" s="133">
        <v>0</v>
      </c>
      <c r="V1032" s="235">
        <v>2.4990169950631306E-2</v>
      </c>
      <c r="W1032" s="85" t="s">
        <v>916</v>
      </c>
      <c r="X1032" s="85" t="s">
        <v>917</v>
      </c>
      <c r="Y1032" s="85" t="s">
        <v>55</v>
      </c>
      <c r="Z1032" s="72"/>
      <c r="AA1032" s="394">
        <v>0</v>
      </c>
      <c r="AB1032" s="233" t="s">
        <v>918</v>
      </c>
    </row>
    <row r="1033" spans="1:28" s="242" customFormat="1" ht="63" customHeight="1">
      <c r="A1033" s="144">
        <v>1129</v>
      </c>
      <c r="B1033" s="85" t="s">
        <v>494</v>
      </c>
      <c r="C1033" s="85" t="s">
        <v>6</v>
      </c>
      <c r="D1033" s="85" t="s">
        <v>914</v>
      </c>
      <c r="E1033" s="85" t="s">
        <v>137</v>
      </c>
      <c r="F1033" s="85" t="s">
        <v>47</v>
      </c>
      <c r="G1033" s="85" t="s">
        <v>871</v>
      </c>
      <c r="H1033" s="35" t="s">
        <v>49</v>
      </c>
      <c r="I1033" s="85" t="s">
        <v>872</v>
      </c>
      <c r="J1033" s="144" t="s">
        <v>873</v>
      </c>
      <c r="K1033" s="144"/>
      <c r="L1033" s="30"/>
      <c r="M1033" s="30"/>
      <c r="N1033" s="30"/>
      <c r="O1033" s="243"/>
      <c r="P1033" s="119"/>
      <c r="Q1033" s="233"/>
      <c r="R1033" s="85" t="s">
        <v>878</v>
      </c>
      <c r="S1033" s="132" t="s">
        <v>915</v>
      </c>
      <c r="T1033" s="85"/>
      <c r="U1033" s="86"/>
      <c r="V1033" s="86"/>
      <c r="W1033" s="85"/>
      <c r="X1033" s="85"/>
      <c r="Y1033" s="85"/>
      <c r="Z1033" s="243"/>
      <c r="AA1033" s="119"/>
      <c r="AB1033" s="233"/>
    </row>
    <row r="1034" spans="1:28" s="242" customFormat="1" ht="63" customHeight="1">
      <c r="A1034" s="144">
        <v>1130</v>
      </c>
      <c r="B1034" s="85" t="s">
        <v>494</v>
      </c>
      <c r="C1034" s="85" t="s">
        <v>6</v>
      </c>
      <c r="D1034" s="85" t="s">
        <v>914</v>
      </c>
      <c r="E1034" s="85" t="s">
        <v>137</v>
      </c>
      <c r="F1034" s="85" t="s">
        <v>47</v>
      </c>
      <c r="G1034" s="85" t="s">
        <v>871</v>
      </c>
      <c r="H1034" s="35" t="s">
        <v>49</v>
      </c>
      <c r="I1034" s="85" t="s">
        <v>872</v>
      </c>
      <c r="J1034" s="144" t="s">
        <v>873</v>
      </c>
      <c r="K1034" s="144"/>
      <c r="L1034" s="30"/>
      <c r="M1034" s="30"/>
      <c r="N1034" s="30"/>
      <c r="O1034" s="243"/>
      <c r="P1034" s="119"/>
      <c r="Q1034" s="233"/>
      <c r="R1034" s="85" t="s">
        <v>878</v>
      </c>
      <c r="S1034" s="132" t="s">
        <v>915</v>
      </c>
      <c r="T1034" s="85"/>
      <c r="U1034" s="86"/>
      <c r="V1034" s="86"/>
      <c r="W1034" s="85"/>
      <c r="X1034" s="85"/>
      <c r="Y1034" s="85"/>
      <c r="Z1034" s="243"/>
      <c r="AA1034" s="119"/>
      <c r="AB1034" s="233"/>
    </row>
    <row r="1035" spans="1:28" s="242" customFormat="1" ht="63" customHeight="1">
      <c r="A1035" s="144">
        <v>1131</v>
      </c>
      <c r="B1035" s="85" t="s">
        <v>494</v>
      </c>
      <c r="C1035" s="85" t="s">
        <v>6</v>
      </c>
      <c r="D1035" s="85" t="s">
        <v>914</v>
      </c>
      <c r="E1035" s="85" t="s">
        <v>137</v>
      </c>
      <c r="F1035" s="85" t="s">
        <v>47</v>
      </c>
      <c r="G1035" s="85" t="s">
        <v>871</v>
      </c>
      <c r="H1035" s="35" t="s">
        <v>49</v>
      </c>
      <c r="I1035" s="85" t="s">
        <v>872</v>
      </c>
      <c r="J1035" s="144" t="s">
        <v>873</v>
      </c>
      <c r="K1035" s="144"/>
      <c r="L1035" s="30"/>
      <c r="M1035" s="30"/>
      <c r="N1035" s="30"/>
      <c r="O1035" s="243"/>
      <c r="P1035" s="119"/>
      <c r="Q1035" s="233"/>
      <c r="R1035" s="85" t="s">
        <v>878</v>
      </c>
      <c r="S1035" s="132" t="s">
        <v>915</v>
      </c>
      <c r="T1035" s="85"/>
      <c r="U1035" s="86"/>
      <c r="V1035" s="86"/>
      <c r="W1035" s="85"/>
      <c r="X1035" s="85"/>
      <c r="Y1035" s="85"/>
      <c r="Z1035" s="243"/>
      <c r="AA1035" s="119"/>
      <c r="AB1035" s="233"/>
    </row>
    <row r="1036" spans="1:28" s="242" customFormat="1" ht="110.25" customHeight="1">
      <c r="A1036" s="144">
        <v>1132</v>
      </c>
      <c r="B1036" s="85" t="s">
        <v>494</v>
      </c>
      <c r="C1036" s="85" t="s">
        <v>6</v>
      </c>
      <c r="D1036" s="85" t="s">
        <v>914</v>
      </c>
      <c r="E1036" s="85" t="s">
        <v>137</v>
      </c>
      <c r="F1036" s="85" t="s">
        <v>47</v>
      </c>
      <c r="G1036" s="85" t="s">
        <v>871</v>
      </c>
      <c r="H1036" s="35" t="s">
        <v>49</v>
      </c>
      <c r="I1036" s="85" t="s">
        <v>872</v>
      </c>
      <c r="J1036" s="144" t="s">
        <v>873</v>
      </c>
      <c r="K1036" s="144"/>
      <c r="L1036" s="30"/>
      <c r="M1036" s="30"/>
      <c r="N1036" s="30"/>
      <c r="O1036" s="72"/>
      <c r="P1036" s="392"/>
      <c r="Q1036" s="233"/>
      <c r="R1036" s="85" t="s">
        <v>880</v>
      </c>
      <c r="S1036" s="132" t="s">
        <v>919</v>
      </c>
      <c r="T1036" s="31" t="s">
        <v>761</v>
      </c>
      <c r="U1036" s="86">
        <v>0</v>
      </c>
      <c r="V1036" s="133">
        <v>1</v>
      </c>
      <c r="W1036" s="85" t="s">
        <v>920</v>
      </c>
      <c r="X1036" s="85" t="s">
        <v>921</v>
      </c>
      <c r="Y1036" s="85" t="s">
        <v>55</v>
      </c>
      <c r="Z1036" s="90" t="e">
        <f>#REF!</f>
        <v>#REF!</v>
      </c>
      <c r="AA1036" s="394">
        <v>0.58330000000000004</v>
      </c>
      <c r="AB1036" s="233" t="s">
        <v>1515</v>
      </c>
    </row>
    <row r="1037" spans="1:28" s="242" customFormat="1" ht="63" customHeight="1">
      <c r="A1037" s="144">
        <v>1133</v>
      </c>
      <c r="B1037" s="85" t="s">
        <v>494</v>
      </c>
      <c r="C1037" s="85" t="s">
        <v>6</v>
      </c>
      <c r="D1037" s="85" t="s">
        <v>914</v>
      </c>
      <c r="E1037" s="85" t="s">
        <v>137</v>
      </c>
      <c r="F1037" s="85" t="s">
        <v>47</v>
      </c>
      <c r="G1037" s="85" t="s">
        <v>871</v>
      </c>
      <c r="H1037" s="35" t="s">
        <v>49</v>
      </c>
      <c r="I1037" s="85" t="s">
        <v>872</v>
      </c>
      <c r="J1037" s="144" t="s">
        <v>873</v>
      </c>
      <c r="K1037" s="144"/>
      <c r="L1037" s="30"/>
      <c r="M1037" s="30"/>
      <c r="N1037" s="30"/>
      <c r="O1037" s="243"/>
      <c r="P1037" s="119"/>
      <c r="Q1037" s="233"/>
      <c r="R1037" s="85" t="s">
        <v>880</v>
      </c>
      <c r="S1037" s="132" t="s">
        <v>919</v>
      </c>
      <c r="T1037" s="85"/>
      <c r="U1037" s="86"/>
      <c r="V1037" s="86"/>
      <c r="W1037" s="85"/>
      <c r="X1037" s="85"/>
      <c r="Y1037" s="85"/>
      <c r="Z1037" s="243"/>
      <c r="AA1037" s="119"/>
      <c r="AB1037" s="233"/>
    </row>
    <row r="1038" spans="1:28" s="242" customFormat="1" ht="63" customHeight="1">
      <c r="A1038" s="144">
        <v>1134</v>
      </c>
      <c r="B1038" s="85" t="s">
        <v>494</v>
      </c>
      <c r="C1038" s="85" t="s">
        <v>6</v>
      </c>
      <c r="D1038" s="85" t="s">
        <v>914</v>
      </c>
      <c r="E1038" s="85" t="s">
        <v>137</v>
      </c>
      <c r="F1038" s="85" t="s">
        <v>47</v>
      </c>
      <c r="G1038" s="85" t="s">
        <v>871</v>
      </c>
      <c r="H1038" s="35" t="s">
        <v>49</v>
      </c>
      <c r="I1038" s="85" t="s">
        <v>872</v>
      </c>
      <c r="J1038" s="144" t="s">
        <v>873</v>
      </c>
      <c r="K1038" s="144"/>
      <c r="L1038" s="30"/>
      <c r="M1038" s="30"/>
      <c r="N1038" s="30"/>
      <c r="O1038" s="243"/>
      <c r="P1038" s="119"/>
      <c r="Q1038" s="233"/>
      <c r="R1038" s="85" t="s">
        <v>880</v>
      </c>
      <c r="S1038" s="132" t="s">
        <v>919</v>
      </c>
      <c r="T1038" s="85"/>
      <c r="U1038" s="86"/>
      <c r="V1038" s="86"/>
      <c r="W1038" s="85"/>
      <c r="X1038" s="85"/>
      <c r="Y1038" s="85"/>
      <c r="Z1038" s="243"/>
      <c r="AA1038" s="119"/>
      <c r="AB1038" s="233"/>
    </row>
    <row r="1039" spans="1:28" s="242" customFormat="1" ht="156.75" customHeight="1">
      <c r="A1039" s="144">
        <v>1135</v>
      </c>
      <c r="B1039" s="85" t="s">
        <v>494</v>
      </c>
      <c r="C1039" s="85" t="s">
        <v>6</v>
      </c>
      <c r="D1039" s="85" t="s">
        <v>914</v>
      </c>
      <c r="E1039" s="85" t="s">
        <v>137</v>
      </c>
      <c r="F1039" s="85" t="s">
        <v>47</v>
      </c>
      <c r="G1039" s="85" t="s">
        <v>756</v>
      </c>
      <c r="H1039" s="35" t="s">
        <v>49</v>
      </c>
      <c r="I1039" s="85" t="s">
        <v>872</v>
      </c>
      <c r="J1039" s="144" t="s">
        <v>873</v>
      </c>
      <c r="K1039" s="144"/>
      <c r="L1039" s="30"/>
      <c r="M1039" s="30"/>
      <c r="N1039" s="30"/>
      <c r="O1039" s="72"/>
      <c r="P1039" s="392"/>
      <c r="Q1039" s="233"/>
      <c r="R1039" s="85" t="s">
        <v>880</v>
      </c>
      <c r="S1039" s="132" t="s">
        <v>922</v>
      </c>
      <c r="T1039" s="85" t="s">
        <v>923</v>
      </c>
      <c r="U1039" s="86">
        <v>0</v>
      </c>
      <c r="V1039" s="133">
        <v>1</v>
      </c>
      <c r="W1039" s="85" t="s">
        <v>924</v>
      </c>
      <c r="X1039" s="85" t="s">
        <v>925</v>
      </c>
      <c r="Y1039" s="85" t="s">
        <v>55</v>
      </c>
      <c r="Z1039" s="72"/>
      <c r="AA1039" s="394"/>
      <c r="AB1039" s="233"/>
    </row>
    <row r="1040" spans="1:28" s="242" customFormat="1" ht="63" customHeight="1">
      <c r="A1040" s="144">
        <v>1136</v>
      </c>
      <c r="B1040" s="85" t="s">
        <v>494</v>
      </c>
      <c r="C1040" s="85" t="s">
        <v>6</v>
      </c>
      <c r="D1040" s="85" t="s">
        <v>914</v>
      </c>
      <c r="E1040" s="85" t="s">
        <v>137</v>
      </c>
      <c r="F1040" s="85" t="s">
        <v>47</v>
      </c>
      <c r="G1040" s="85" t="s">
        <v>756</v>
      </c>
      <c r="H1040" s="35" t="s">
        <v>49</v>
      </c>
      <c r="I1040" s="85" t="s">
        <v>872</v>
      </c>
      <c r="J1040" s="144" t="s">
        <v>873</v>
      </c>
      <c r="K1040" s="144"/>
      <c r="L1040" s="30"/>
      <c r="M1040" s="30"/>
      <c r="N1040" s="30"/>
      <c r="O1040" s="243"/>
      <c r="P1040" s="119"/>
      <c r="Q1040" s="233"/>
      <c r="R1040" s="85" t="s">
        <v>880</v>
      </c>
      <c r="S1040" s="132" t="s">
        <v>922</v>
      </c>
      <c r="T1040" s="85"/>
      <c r="U1040" s="86"/>
      <c r="V1040" s="86"/>
      <c r="W1040" s="85"/>
      <c r="X1040" s="85"/>
      <c r="Y1040" s="85"/>
      <c r="Z1040" s="243"/>
      <c r="AA1040" s="119"/>
      <c r="AB1040" s="233"/>
    </row>
    <row r="1041" spans="1:28" s="242" customFormat="1" ht="82.5" customHeight="1">
      <c r="A1041" s="144">
        <v>1137</v>
      </c>
      <c r="B1041" s="85" t="s">
        <v>494</v>
      </c>
      <c r="C1041" s="85" t="s">
        <v>6</v>
      </c>
      <c r="D1041" s="85" t="s">
        <v>914</v>
      </c>
      <c r="E1041" s="85" t="s">
        <v>137</v>
      </c>
      <c r="F1041" s="85" t="s">
        <v>47</v>
      </c>
      <c r="G1041" s="85" t="s">
        <v>756</v>
      </c>
      <c r="H1041" s="35" t="s">
        <v>49</v>
      </c>
      <c r="I1041" s="85" t="s">
        <v>872</v>
      </c>
      <c r="J1041" s="144" t="s">
        <v>873</v>
      </c>
      <c r="K1041" s="144"/>
      <c r="L1041" s="30"/>
      <c r="M1041" s="30"/>
      <c r="N1041" s="30"/>
      <c r="O1041" s="72"/>
      <c r="P1041" s="392"/>
      <c r="Q1041" s="233"/>
      <c r="R1041" s="85" t="s">
        <v>877</v>
      </c>
      <c r="S1041" s="132" t="s">
        <v>926</v>
      </c>
      <c r="T1041" s="31" t="s">
        <v>761</v>
      </c>
      <c r="U1041" s="86">
        <v>0</v>
      </c>
      <c r="V1041" s="133">
        <v>1</v>
      </c>
      <c r="W1041" s="85" t="s">
        <v>924</v>
      </c>
      <c r="X1041" s="85" t="s">
        <v>927</v>
      </c>
      <c r="Y1041" s="85" t="s">
        <v>55</v>
      </c>
      <c r="Z1041" s="72"/>
      <c r="AA1041" s="394"/>
      <c r="AB1041" s="233"/>
    </row>
    <row r="1042" spans="1:28" s="242" customFormat="1" ht="77.25" customHeight="1">
      <c r="A1042" s="144">
        <v>1138</v>
      </c>
      <c r="B1042" s="85" t="s">
        <v>494</v>
      </c>
      <c r="C1042" s="85" t="s">
        <v>6</v>
      </c>
      <c r="D1042" s="85" t="s">
        <v>914</v>
      </c>
      <c r="E1042" s="85" t="s">
        <v>137</v>
      </c>
      <c r="F1042" s="85" t="s">
        <v>47</v>
      </c>
      <c r="G1042" s="85" t="s">
        <v>756</v>
      </c>
      <c r="H1042" s="35" t="s">
        <v>49</v>
      </c>
      <c r="I1042" s="85" t="s">
        <v>872</v>
      </c>
      <c r="J1042" s="144" t="s">
        <v>873</v>
      </c>
      <c r="K1042" s="144"/>
      <c r="L1042" s="30"/>
      <c r="M1042" s="30"/>
      <c r="N1042" s="30"/>
      <c r="O1042" s="72"/>
      <c r="P1042" s="392"/>
      <c r="Q1042" s="233"/>
      <c r="R1042" s="85" t="s">
        <v>880</v>
      </c>
      <c r="S1042" s="132" t="s">
        <v>928</v>
      </c>
      <c r="T1042" s="31" t="s">
        <v>761</v>
      </c>
      <c r="U1042" s="86">
        <v>0</v>
      </c>
      <c r="V1042" s="133">
        <v>1</v>
      </c>
      <c r="W1042" s="85" t="s">
        <v>929</v>
      </c>
      <c r="X1042" s="85" t="s">
        <v>930</v>
      </c>
      <c r="Y1042" s="85" t="s">
        <v>55</v>
      </c>
      <c r="Z1042" s="72"/>
      <c r="AA1042" s="394"/>
      <c r="AB1042" s="233"/>
    </row>
    <row r="1043" spans="1:28" s="242" customFormat="1" ht="63" customHeight="1">
      <c r="A1043" s="144">
        <v>1139</v>
      </c>
      <c r="B1043" s="85" t="s">
        <v>494</v>
      </c>
      <c r="C1043" s="85" t="s">
        <v>6</v>
      </c>
      <c r="D1043" s="85" t="s">
        <v>914</v>
      </c>
      <c r="E1043" s="85" t="s">
        <v>137</v>
      </c>
      <c r="F1043" s="85" t="s">
        <v>47</v>
      </c>
      <c r="G1043" s="85" t="s">
        <v>756</v>
      </c>
      <c r="H1043" s="35" t="s">
        <v>49</v>
      </c>
      <c r="I1043" s="85" t="s">
        <v>872</v>
      </c>
      <c r="J1043" s="144" t="s">
        <v>873</v>
      </c>
      <c r="K1043" s="144"/>
      <c r="L1043" s="30"/>
      <c r="M1043" s="30"/>
      <c r="N1043" s="30"/>
      <c r="O1043" s="243"/>
      <c r="P1043" s="392"/>
      <c r="Q1043" s="233"/>
      <c r="R1043" s="85" t="s">
        <v>880</v>
      </c>
      <c r="S1043" s="132" t="s">
        <v>928</v>
      </c>
      <c r="T1043" s="85"/>
      <c r="U1043" s="86"/>
      <c r="V1043" s="133"/>
      <c r="W1043" s="85"/>
      <c r="X1043" s="85"/>
      <c r="Y1043" s="85"/>
      <c r="Z1043" s="243"/>
      <c r="AA1043" s="392"/>
      <c r="AB1043" s="233"/>
    </row>
    <row r="1044" spans="1:28" s="242" customFormat="1" ht="63" customHeight="1">
      <c r="A1044" s="144" t="s">
        <v>931</v>
      </c>
      <c r="B1044" s="85" t="s">
        <v>494</v>
      </c>
      <c r="C1044" s="85" t="s">
        <v>6</v>
      </c>
      <c r="D1044" s="85" t="s">
        <v>914</v>
      </c>
      <c r="E1044" s="85" t="s">
        <v>137</v>
      </c>
      <c r="F1044" s="85" t="s">
        <v>47</v>
      </c>
      <c r="G1044" s="85" t="s">
        <v>756</v>
      </c>
      <c r="H1044" s="35" t="s">
        <v>49</v>
      </c>
      <c r="I1044" s="85" t="s">
        <v>872</v>
      </c>
      <c r="J1044" s="144" t="s">
        <v>873</v>
      </c>
      <c r="K1044" s="144"/>
      <c r="L1044" s="30"/>
      <c r="M1044" s="30"/>
      <c r="N1044" s="30"/>
      <c r="O1044" s="243"/>
      <c r="P1044" s="392"/>
      <c r="Q1044" s="233"/>
      <c r="R1044" s="85" t="s">
        <v>880</v>
      </c>
      <c r="S1044" s="132" t="s">
        <v>928</v>
      </c>
      <c r="T1044" s="85"/>
      <c r="U1044" s="86"/>
      <c r="V1044" s="133"/>
      <c r="W1044" s="85"/>
      <c r="X1044" s="85"/>
      <c r="Y1044" s="85"/>
      <c r="Z1044" s="243"/>
      <c r="AA1044" s="392"/>
      <c r="AB1044" s="233"/>
    </row>
    <row r="1045" spans="1:28" s="242" customFormat="1" ht="63" customHeight="1">
      <c r="A1045" s="144">
        <v>1140</v>
      </c>
      <c r="B1045" s="85" t="s">
        <v>494</v>
      </c>
      <c r="C1045" s="85" t="s">
        <v>6</v>
      </c>
      <c r="D1045" s="85" t="s">
        <v>914</v>
      </c>
      <c r="E1045" s="85" t="s">
        <v>137</v>
      </c>
      <c r="F1045" s="85" t="s">
        <v>47</v>
      </c>
      <c r="G1045" s="85" t="s">
        <v>756</v>
      </c>
      <c r="H1045" s="35" t="s">
        <v>49</v>
      </c>
      <c r="I1045" s="85" t="s">
        <v>872</v>
      </c>
      <c r="J1045" s="144" t="s">
        <v>873</v>
      </c>
      <c r="K1045" s="144"/>
      <c r="L1045" s="30"/>
      <c r="M1045" s="30"/>
      <c r="N1045" s="30"/>
      <c r="O1045" s="243"/>
      <c r="P1045" s="119"/>
      <c r="Q1045" s="233"/>
      <c r="R1045" s="85" t="s">
        <v>880</v>
      </c>
      <c r="S1045" s="132" t="s">
        <v>928</v>
      </c>
      <c r="T1045" s="85"/>
      <c r="U1045" s="85"/>
      <c r="V1045" s="85"/>
      <c r="W1045" s="85"/>
      <c r="X1045" s="85"/>
      <c r="Y1045" s="85"/>
      <c r="Z1045" s="243"/>
      <c r="AA1045" s="119"/>
      <c r="AB1045" s="233"/>
    </row>
    <row r="1046" spans="1:28" s="242" customFormat="1" ht="63" customHeight="1">
      <c r="A1046" s="144">
        <v>1141</v>
      </c>
      <c r="B1046" s="85" t="s">
        <v>494</v>
      </c>
      <c r="C1046" s="85" t="s">
        <v>6</v>
      </c>
      <c r="D1046" s="85" t="s">
        <v>914</v>
      </c>
      <c r="E1046" s="85" t="s">
        <v>137</v>
      </c>
      <c r="F1046" s="85" t="s">
        <v>47</v>
      </c>
      <c r="G1046" s="85" t="s">
        <v>756</v>
      </c>
      <c r="H1046" s="35" t="s">
        <v>49</v>
      </c>
      <c r="I1046" s="85" t="s">
        <v>872</v>
      </c>
      <c r="J1046" s="144" t="s">
        <v>873</v>
      </c>
      <c r="K1046" s="144"/>
      <c r="L1046" s="30"/>
      <c r="M1046" s="30"/>
      <c r="N1046" s="30"/>
      <c r="O1046" s="243"/>
      <c r="P1046" s="119"/>
      <c r="Q1046" s="233"/>
      <c r="R1046" s="85" t="s">
        <v>880</v>
      </c>
      <c r="S1046" s="132" t="s">
        <v>928</v>
      </c>
      <c r="T1046" s="85"/>
      <c r="U1046" s="86"/>
      <c r="V1046" s="86"/>
      <c r="W1046" s="85"/>
      <c r="X1046" s="85"/>
      <c r="Y1046" s="85"/>
      <c r="Z1046" s="243"/>
      <c r="AA1046" s="119"/>
      <c r="AB1046" s="233"/>
    </row>
    <row r="1047" spans="1:28" s="242" customFormat="1" ht="63" customHeight="1">
      <c r="A1047" s="144">
        <v>1142</v>
      </c>
      <c r="B1047" s="85" t="s">
        <v>494</v>
      </c>
      <c r="C1047" s="85" t="s">
        <v>6</v>
      </c>
      <c r="D1047" s="85" t="s">
        <v>914</v>
      </c>
      <c r="E1047" s="85" t="s">
        <v>137</v>
      </c>
      <c r="F1047" s="85" t="s">
        <v>47</v>
      </c>
      <c r="G1047" s="85" t="s">
        <v>756</v>
      </c>
      <c r="H1047" s="35" t="s">
        <v>49</v>
      </c>
      <c r="I1047" s="85" t="s">
        <v>872</v>
      </c>
      <c r="J1047" s="144" t="s">
        <v>873</v>
      </c>
      <c r="K1047" s="144"/>
      <c r="L1047" s="30"/>
      <c r="M1047" s="30"/>
      <c r="N1047" s="30"/>
      <c r="O1047" s="243"/>
      <c r="P1047" s="119"/>
      <c r="Q1047" s="233"/>
      <c r="R1047" s="85" t="s">
        <v>880</v>
      </c>
      <c r="S1047" s="132" t="s">
        <v>928</v>
      </c>
      <c r="T1047" s="85"/>
      <c r="U1047" s="86"/>
      <c r="V1047" s="86"/>
      <c r="W1047" s="85"/>
      <c r="X1047" s="85"/>
      <c r="Y1047" s="85"/>
      <c r="Z1047" s="243"/>
      <c r="AA1047" s="119"/>
      <c r="AB1047" s="233"/>
    </row>
    <row r="1048" spans="1:28" s="242" customFormat="1" ht="63" customHeight="1">
      <c r="A1048" s="144">
        <v>1143</v>
      </c>
      <c r="B1048" s="85" t="s">
        <v>494</v>
      </c>
      <c r="C1048" s="85" t="s">
        <v>6</v>
      </c>
      <c r="D1048" s="85" t="s">
        <v>914</v>
      </c>
      <c r="E1048" s="85" t="s">
        <v>137</v>
      </c>
      <c r="F1048" s="85" t="s">
        <v>47</v>
      </c>
      <c r="G1048" s="85" t="s">
        <v>756</v>
      </c>
      <c r="H1048" s="35" t="s">
        <v>49</v>
      </c>
      <c r="I1048" s="85" t="s">
        <v>872</v>
      </c>
      <c r="J1048" s="144" t="s">
        <v>873</v>
      </c>
      <c r="K1048" s="144"/>
      <c r="L1048" s="30"/>
      <c r="M1048" s="30"/>
      <c r="N1048" s="30"/>
      <c r="O1048" s="243"/>
      <c r="P1048" s="119"/>
      <c r="Q1048" s="233"/>
      <c r="R1048" s="85" t="s">
        <v>880</v>
      </c>
      <c r="S1048" s="132" t="s">
        <v>922</v>
      </c>
      <c r="T1048" s="85"/>
      <c r="U1048" s="86"/>
      <c r="V1048" s="86"/>
      <c r="W1048" s="85"/>
      <c r="X1048" s="85"/>
      <c r="Y1048" s="85"/>
      <c r="Z1048" s="243"/>
      <c r="AA1048" s="119"/>
      <c r="AB1048" s="233"/>
    </row>
    <row r="1049" spans="1:28" s="242" customFormat="1" ht="63" customHeight="1">
      <c r="A1049" s="144">
        <v>1144</v>
      </c>
      <c r="B1049" s="85" t="s">
        <v>494</v>
      </c>
      <c r="C1049" s="85" t="s">
        <v>6</v>
      </c>
      <c r="D1049" s="85" t="s">
        <v>914</v>
      </c>
      <c r="E1049" s="85" t="s">
        <v>137</v>
      </c>
      <c r="F1049" s="85" t="s">
        <v>47</v>
      </c>
      <c r="G1049" s="85" t="s">
        <v>756</v>
      </c>
      <c r="H1049" s="35" t="s">
        <v>49</v>
      </c>
      <c r="I1049" s="85" t="s">
        <v>872</v>
      </c>
      <c r="J1049" s="144" t="s">
        <v>873</v>
      </c>
      <c r="K1049" s="144"/>
      <c r="L1049" s="30"/>
      <c r="M1049" s="30"/>
      <c r="N1049" s="30"/>
      <c r="O1049" s="243"/>
      <c r="P1049" s="119"/>
      <c r="Q1049" s="233"/>
      <c r="R1049" s="85" t="s">
        <v>880</v>
      </c>
      <c r="S1049" s="132" t="s">
        <v>922</v>
      </c>
      <c r="T1049" s="85"/>
      <c r="U1049" s="86"/>
      <c r="V1049" s="86"/>
      <c r="W1049" s="85"/>
      <c r="X1049" s="85"/>
      <c r="Y1049" s="85"/>
      <c r="Z1049" s="243"/>
      <c r="AA1049" s="119"/>
      <c r="AB1049" s="233"/>
    </row>
    <row r="1050" spans="1:28" s="242" customFormat="1" ht="63" customHeight="1">
      <c r="A1050" s="144">
        <v>1145</v>
      </c>
      <c r="B1050" s="85" t="s">
        <v>494</v>
      </c>
      <c r="C1050" s="85" t="s">
        <v>6</v>
      </c>
      <c r="D1050" s="85" t="s">
        <v>914</v>
      </c>
      <c r="E1050" s="85" t="s">
        <v>137</v>
      </c>
      <c r="F1050" s="85" t="s">
        <v>47</v>
      </c>
      <c r="G1050" s="85" t="s">
        <v>756</v>
      </c>
      <c r="H1050" s="35" t="s">
        <v>49</v>
      </c>
      <c r="I1050" s="85" t="s">
        <v>872</v>
      </c>
      <c r="J1050" s="144" t="s">
        <v>873</v>
      </c>
      <c r="K1050" s="144"/>
      <c r="L1050" s="30"/>
      <c r="M1050" s="30"/>
      <c r="N1050" s="30"/>
      <c r="O1050" s="243"/>
      <c r="P1050" s="119"/>
      <c r="Q1050" s="233"/>
      <c r="R1050" s="85" t="s">
        <v>880</v>
      </c>
      <c r="S1050" s="132" t="s">
        <v>922</v>
      </c>
      <c r="T1050" s="85"/>
      <c r="U1050" s="86"/>
      <c r="V1050" s="86"/>
      <c r="W1050" s="85"/>
      <c r="X1050" s="85"/>
      <c r="Y1050" s="85"/>
      <c r="Z1050" s="243"/>
      <c r="AA1050" s="119"/>
      <c r="AB1050" s="233"/>
    </row>
    <row r="1051" spans="1:28" s="242" customFormat="1" ht="63" customHeight="1">
      <c r="A1051" s="144">
        <v>1146</v>
      </c>
      <c r="B1051" s="85" t="s">
        <v>494</v>
      </c>
      <c r="C1051" s="85" t="s">
        <v>6</v>
      </c>
      <c r="D1051" s="85" t="s">
        <v>914</v>
      </c>
      <c r="E1051" s="85" t="s">
        <v>137</v>
      </c>
      <c r="F1051" s="85" t="s">
        <v>47</v>
      </c>
      <c r="G1051" s="85" t="s">
        <v>756</v>
      </c>
      <c r="H1051" s="35" t="s">
        <v>49</v>
      </c>
      <c r="I1051" s="85" t="s">
        <v>872</v>
      </c>
      <c r="J1051" s="144" t="s">
        <v>873</v>
      </c>
      <c r="K1051" s="144"/>
      <c r="L1051" s="30"/>
      <c r="M1051" s="30"/>
      <c r="N1051" s="30"/>
      <c r="O1051" s="243"/>
      <c r="P1051" s="119"/>
      <c r="Q1051" s="233"/>
      <c r="R1051" s="85" t="s">
        <v>880</v>
      </c>
      <c r="S1051" s="132" t="s">
        <v>922</v>
      </c>
      <c r="T1051" s="85"/>
      <c r="U1051" s="86"/>
      <c r="V1051" s="86"/>
      <c r="W1051" s="85"/>
      <c r="X1051" s="85"/>
      <c r="Y1051" s="85"/>
      <c r="Z1051" s="243"/>
      <c r="AA1051" s="119"/>
      <c r="AB1051" s="233"/>
    </row>
    <row r="1052" spans="1:28" s="242" customFormat="1" ht="63" customHeight="1">
      <c r="A1052" s="144">
        <v>1147</v>
      </c>
      <c r="B1052" s="85" t="s">
        <v>494</v>
      </c>
      <c r="C1052" s="85" t="s">
        <v>6</v>
      </c>
      <c r="D1052" s="85" t="s">
        <v>914</v>
      </c>
      <c r="E1052" s="85" t="s">
        <v>137</v>
      </c>
      <c r="F1052" s="85" t="s">
        <v>47</v>
      </c>
      <c r="G1052" s="85" t="s">
        <v>756</v>
      </c>
      <c r="H1052" s="35" t="s">
        <v>49</v>
      </c>
      <c r="I1052" s="85" t="s">
        <v>872</v>
      </c>
      <c r="J1052" s="144" t="s">
        <v>873</v>
      </c>
      <c r="K1052" s="144"/>
      <c r="L1052" s="30"/>
      <c r="M1052" s="30"/>
      <c r="N1052" s="30"/>
      <c r="O1052" s="243"/>
      <c r="P1052" s="119"/>
      <c r="Q1052" s="233"/>
      <c r="R1052" s="85" t="s">
        <v>880</v>
      </c>
      <c r="S1052" s="132" t="s">
        <v>922</v>
      </c>
      <c r="T1052" s="85"/>
      <c r="U1052" s="86"/>
      <c r="V1052" s="86"/>
      <c r="W1052" s="85"/>
      <c r="X1052" s="85"/>
      <c r="Y1052" s="85"/>
      <c r="Z1052" s="243"/>
      <c r="AA1052" s="119"/>
      <c r="AB1052" s="233"/>
    </row>
    <row r="1053" spans="1:28" s="242" customFormat="1" ht="63" customHeight="1">
      <c r="A1053" s="144">
        <v>1148</v>
      </c>
      <c r="B1053" s="85" t="s">
        <v>494</v>
      </c>
      <c r="C1053" s="85" t="s">
        <v>6</v>
      </c>
      <c r="D1053" s="85" t="s">
        <v>914</v>
      </c>
      <c r="E1053" s="85" t="s">
        <v>137</v>
      </c>
      <c r="F1053" s="85" t="s">
        <v>47</v>
      </c>
      <c r="G1053" s="85" t="s">
        <v>756</v>
      </c>
      <c r="H1053" s="35" t="s">
        <v>49</v>
      </c>
      <c r="I1053" s="85" t="s">
        <v>872</v>
      </c>
      <c r="J1053" s="144" t="s">
        <v>873</v>
      </c>
      <c r="K1053" s="144"/>
      <c r="L1053" s="30"/>
      <c r="M1053" s="30"/>
      <c r="N1053" s="30"/>
      <c r="O1053" s="243"/>
      <c r="P1053" s="119"/>
      <c r="Q1053" s="233"/>
      <c r="R1053" s="85" t="s">
        <v>880</v>
      </c>
      <c r="S1053" s="132" t="s">
        <v>922</v>
      </c>
      <c r="T1053" s="85"/>
      <c r="U1053" s="86"/>
      <c r="V1053" s="86"/>
      <c r="W1053" s="85"/>
      <c r="X1053" s="85"/>
      <c r="Y1053" s="85"/>
      <c r="Z1053" s="243"/>
      <c r="AA1053" s="119"/>
      <c r="AB1053" s="233"/>
    </row>
    <row r="1054" spans="1:28" s="242" customFormat="1" ht="63" customHeight="1">
      <c r="A1054" s="144">
        <v>1149</v>
      </c>
      <c r="B1054" s="85" t="s">
        <v>494</v>
      </c>
      <c r="C1054" s="85" t="s">
        <v>6</v>
      </c>
      <c r="D1054" s="85" t="s">
        <v>914</v>
      </c>
      <c r="E1054" s="85" t="s">
        <v>137</v>
      </c>
      <c r="F1054" s="85" t="s">
        <v>47</v>
      </c>
      <c r="G1054" s="85" t="s">
        <v>756</v>
      </c>
      <c r="H1054" s="35" t="s">
        <v>49</v>
      </c>
      <c r="I1054" s="85" t="s">
        <v>872</v>
      </c>
      <c r="J1054" s="144" t="s">
        <v>873</v>
      </c>
      <c r="K1054" s="144"/>
      <c r="L1054" s="30"/>
      <c r="M1054" s="30"/>
      <c r="N1054" s="30"/>
      <c r="O1054" s="243"/>
      <c r="P1054" s="119"/>
      <c r="Q1054" s="233"/>
      <c r="R1054" s="85" t="s">
        <v>880</v>
      </c>
      <c r="S1054" s="132" t="s">
        <v>922</v>
      </c>
      <c r="T1054" s="85"/>
      <c r="U1054" s="86"/>
      <c r="V1054" s="86"/>
      <c r="W1054" s="85"/>
      <c r="X1054" s="85"/>
      <c r="Y1054" s="85"/>
      <c r="Z1054" s="243"/>
      <c r="AA1054" s="119"/>
      <c r="AB1054" s="233"/>
    </row>
    <row r="1055" spans="1:28" s="242" customFormat="1" ht="63" customHeight="1">
      <c r="A1055" s="144">
        <v>1150</v>
      </c>
      <c r="B1055" s="85" t="s">
        <v>494</v>
      </c>
      <c r="C1055" s="85" t="s">
        <v>6</v>
      </c>
      <c r="D1055" s="85" t="s">
        <v>914</v>
      </c>
      <c r="E1055" s="85" t="s">
        <v>137</v>
      </c>
      <c r="F1055" s="85" t="s">
        <v>47</v>
      </c>
      <c r="G1055" s="85" t="s">
        <v>756</v>
      </c>
      <c r="H1055" s="35" t="s">
        <v>49</v>
      </c>
      <c r="I1055" s="85" t="s">
        <v>872</v>
      </c>
      <c r="J1055" s="144" t="s">
        <v>873</v>
      </c>
      <c r="K1055" s="144"/>
      <c r="L1055" s="30"/>
      <c r="M1055" s="30"/>
      <c r="N1055" s="30"/>
      <c r="O1055" s="243"/>
      <c r="P1055" s="119"/>
      <c r="Q1055" s="233"/>
      <c r="R1055" s="85" t="s">
        <v>880</v>
      </c>
      <c r="S1055" s="132" t="s">
        <v>922</v>
      </c>
      <c r="T1055" s="85"/>
      <c r="U1055" s="86"/>
      <c r="V1055" s="86"/>
      <c r="W1055" s="85"/>
      <c r="X1055" s="85"/>
      <c r="Y1055" s="85"/>
      <c r="Z1055" s="243"/>
      <c r="AA1055" s="119"/>
      <c r="AB1055" s="233"/>
    </row>
    <row r="1056" spans="1:28" s="242" customFormat="1" ht="1.5" customHeight="1">
      <c r="A1056" s="144">
        <v>1151</v>
      </c>
      <c r="B1056" s="85" t="s">
        <v>494</v>
      </c>
      <c r="C1056" s="85" t="s">
        <v>6</v>
      </c>
      <c r="D1056" s="85" t="s">
        <v>914</v>
      </c>
      <c r="E1056" s="85" t="s">
        <v>137</v>
      </c>
      <c r="F1056" s="85" t="s">
        <v>47</v>
      </c>
      <c r="G1056" s="85" t="s">
        <v>871</v>
      </c>
      <c r="H1056" s="35" t="s">
        <v>49</v>
      </c>
      <c r="I1056" s="85" t="s">
        <v>872</v>
      </c>
      <c r="J1056" s="144" t="s">
        <v>873</v>
      </c>
      <c r="K1056" s="144"/>
      <c r="L1056" s="30"/>
      <c r="M1056" s="30"/>
      <c r="N1056" s="30"/>
      <c r="O1056" s="243"/>
      <c r="P1056" s="119"/>
      <c r="Q1056" s="233"/>
      <c r="R1056" s="85" t="s">
        <v>880</v>
      </c>
      <c r="S1056" s="132" t="s">
        <v>919</v>
      </c>
      <c r="T1056" s="85"/>
      <c r="U1056" s="86"/>
      <c r="V1056" s="86"/>
      <c r="W1056" s="85"/>
      <c r="X1056" s="85"/>
      <c r="Y1056" s="85"/>
      <c r="Z1056" s="243"/>
      <c r="AA1056" s="119"/>
      <c r="AB1056" s="233"/>
    </row>
    <row r="1057" spans="1:28" s="242" customFormat="1" ht="162" customHeight="1">
      <c r="A1057" s="144">
        <v>1152</v>
      </c>
      <c r="B1057" s="85" t="s">
        <v>494</v>
      </c>
      <c r="C1057" s="85" t="s">
        <v>6</v>
      </c>
      <c r="D1057" s="85" t="s">
        <v>914</v>
      </c>
      <c r="E1057" s="85" t="s">
        <v>137</v>
      </c>
      <c r="F1057" s="85" t="s">
        <v>47</v>
      </c>
      <c r="G1057" s="85" t="s">
        <v>756</v>
      </c>
      <c r="H1057" s="35" t="s">
        <v>49</v>
      </c>
      <c r="I1057" s="85" t="s">
        <v>872</v>
      </c>
      <c r="J1057" s="144" t="s">
        <v>873</v>
      </c>
      <c r="K1057" s="144"/>
      <c r="L1057" s="30"/>
      <c r="M1057" s="30"/>
      <c r="N1057" s="30"/>
      <c r="O1057" s="72"/>
      <c r="P1057" s="392"/>
      <c r="Q1057" s="233"/>
      <c r="R1057" s="85" t="s">
        <v>874</v>
      </c>
      <c r="S1057" s="132" t="s">
        <v>932</v>
      </c>
      <c r="T1057" s="31" t="s">
        <v>761</v>
      </c>
      <c r="U1057" s="86">
        <v>0</v>
      </c>
      <c r="V1057" s="133">
        <v>0.8</v>
      </c>
      <c r="W1057" s="85" t="s">
        <v>933</v>
      </c>
      <c r="X1057" s="85" t="s">
        <v>934</v>
      </c>
      <c r="Y1057" s="85" t="s">
        <v>55</v>
      </c>
      <c r="Z1057" s="72">
        <v>0.9</v>
      </c>
      <c r="AA1057" s="394">
        <v>1</v>
      </c>
      <c r="AB1057" s="233" t="s">
        <v>1516</v>
      </c>
    </row>
    <row r="1058" spans="1:28" s="242" customFormat="1" ht="63" customHeight="1">
      <c r="A1058" s="144">
        <v>1153</v>
      </c>
      <c r="B1058" s="85" t="s">
        <v>494</v>
      </c>
      <c r="C1058" s="85" t="s">
        <v>6</v>
      </c>
      <c r="D1058" s="85" t="s">
        <v>914</v>
      </c>
      <c r="E1058" s="85" t="s">
        <v>137</v>
      </c>
      <c r="F1058" s="85" t="s">
        <v>47</v>
      </c>
      <c r="G1058" s="85" t="s">
        <v>756</v>
      </c>
      <c r="H1058" s="35" t="s">
        <v>49</v>
      </c>
      <c r="I1058" s="85" t="s">
        <v>872</v>
      </c>
      <c r="J1058" s="144" t="s">
        <v>873</v>
      </c>
      <c r="K1058" s="144"/>
      <c r="L1058" s="30"/>
      <c r="M1058" s="30"/>
      <c r="N1058" s="30"/>
      <c r="O1058" s="243"/>
      <c r="P1058" s="119"/>
      <c r="Q1058" s="233"/>
      <c r="R1058" s="85" t="s">
        <v>874</v>
      </c>
      <c r="S1058" s="132" t="s">
        <v>932</v>
      </c>
      <c r="T1058" s="85"/>
      <c r="U1058" s="86"/>
      <c r="V1058" s="86"/>
      <c r="W1058" s="85"/>
      <c r="X1058" s="85"/>
      <c r="Y1058" s="85"/>
      <c r="Z1058" s="243"/>
      <c r="AA1058" s="119"/>
      <c r="AB1058" s="233"/>
    </row>
    <row r="1059" spans="1:28" s="242" customFormat="1" ht="63" customHeight="1">
      <c r="A1059" s="144">
        <v>1154</v>
      </c>
      <c r="B1059" s="85" t="s">
        <v>494</v>
      </c>
      <c r="C1059" s="85" t="s">
        <v>6</v>
      </c>
      <c r="D1059" s="85" t="s">
        <v>914</v>
      </c>
      <c r="E1059" s="85" t="s">
        <v>137</v>
      </c>
      <c r="F1059" s="85" t="s">
        <v>47</v>
      </c>
      <c r="G1059" s="85" t="s">
        <v>756</v>
      </c>
      <c r="H1059" s="35" t="s">
        <v>49</v>
      </c>
      <c r="I1059" s="85" t="s">
        <v>872</v>
      </c>
      <c r="J1059" s="144" t="s">
        <v>873</v>
      </c>
      <c r="K1059" s="144"/>
      <c r="L1059" s="30"/>
      <c r="M1059" s="30"/>
      <c r="N1059" s="30"/>
      <c r="O1059" s="243"/>
      <c r="P1059" s="119"/>
      <c r="Q1059" s="233"/>
      <c r="R1059" s="85" t="s">
        <v>874</v>
      </c>
      <c r="S1059" s="132" t="s">
        <v>932</v>
      </c>
      <c r="T1059" s="85"/>
      <c r="U1059" s="86"/>
      <c r="V1059" s="86"/>
      <c r="W1059" s="85"/>
      <c r="X1059" s="85"/>
      <c r="Y1059" s="85"/>
      <c r="Z1059" s="243"/>
      <c r="AA1059" s="119"/>
      <c r="AB1059" s="233"/>
    </row>
    <row r="1060" spans="1:28" s="242" customFormat="1" ht="63" customHeight="1">
      <c r="A1060" s="144">
        <v>1155</v>
      </c>
      <c r="B1060" s="85" t="s">
        <v>494</v>
      </c>
      <c r="C1060" s="85" t="s">
        <v>6</v>
      </c>
      <c r="D1060" s="85" t="s">
        <v>914</v>
      </c>
      <c r="E1060" s="85" t="s">
        <v>137</v>
      </c>
      <c r="F1060" s="85" t="s">
        <v>47</v>
      </c>
      <c r="G1060" s="85" t="s">
        <v>756</v>
      </c>
      <c r="H1060" s="35" t="s">
        <v>49</v>
      </c>
      <c r="I1060" s="85" t="s">
        <v>872</v>
      </c>
      <c r="J1060" s="144" t="s">
        <v>873</v>
      </c>
      <c r="K1060" s="144"/>
      <c r="L1060" s="30"/>
      <c r="M1060" s="30"/>
      <c r="N1060" s="30"/>
      <c r="O1060" s="243"/>
      <c r="P1060" s="119"/>
      <c r="Q1060" s="233"/>
      <c r="R1060" s="85" t="s">
        <v>874</v>
      </c>
      <c r="S1060" s="132" t="s">
        <v>932</v>
      </c>
      <c r="T1060" s="85"/>
      <c r="U1060" s="86"/>
      <c r="V1060" s="86"/>
      <c r="W1060" s="85"/>
      <c r="X1060" s="85"/>
      <c r="Y1060" s="85"/>
      <c r="Z1060" s="243"/>
      <c r="AA1060" s="119"/>
      <c r="AB1060" s="233"/>
    </row>
    <row r="1061" spans="1:28" s="242" customFormat="1" ht="63" customHeight="1">
      <c r="A1061" s="144">
        <v>1156</v>
      </c>
      <c r="B1061" s="85" t="s">
        <v>494</v>
      </c>
      <c r="C1061" s="85" t="s">
        <v>6</v>
      </c>
      <c r="D1061" s="85" t="s">
        <v>914</v>
      </c>
      <c r="E1061" s="85" t="s">
        <v>137</v>
      </c>
      <c r="F1061" s="85" t="s">
        <v>47</v>
      </c>
      <c r="G1061" s="85" t="s">
        <v>756</v>
      </c>
      <c r="H1061" s="35" t="s">
        <v>49</v>
      </c>
      <c r="I1061" s="85" t="s">
        <v>872</v>
      </c>
      <c r="J1061" s="144" t="s">
        <v>873</v>
      </c>
      <c r="K1061" s="144"/>
      <c r="L1061" s="30"/>
      <c r="M1061" s="30"/>
      <c r="N1061" s="30"/>
      <c r="O1061" s="243"/>
      <c r="P1061" s="119"/>
      <c r="Q1061" s="233"/>
      <c r="R1061" s="85" t="s">
        <v>874</v>
      </c>
      <c r="S1061" s="132" t="s">
        <v>932</v>
      </c>
      <c r="T1061" s="85"/>
      <c r="U1061" s="86"/>
      <c r="V1061" s="86"/>
      <c r="W1061" s="85"/>
      <c r="X1061" s="85"/>
      <c r="Y1061" s="85"/>
      <c r="Z1061" s="243"/>
      <c r="AA1061" s="119"/>
      <c r="AB1061" s="233"/>
    </row>
    <row r="1062" spans="1:28" s="242" customFormat="1" ht="81" customHeight="1">
      <c r="A1062" s="144">
        <v>1157</v>
      </c>
      <c r="B1062" s="85" t="s">
        <v>494</v>
      </c>
      <c r="C1062" s="85" t="s">
        <v>6</v>
      </c>
      <c r="D1062" s="85" t="s">
        <v>914</v>
      </c>
      <c r="E1062" s="85" t="s">
        <v>137</v>
      </c>
      <c r="F1062" s="85" t="s">
        <v>47</v>
      </c>
      <c r="G1062" s="85" t="s">
        <v>756</v>
      </c>
      <c r="H1062" s="35" t="s">
        <v>49</v>
      </c>
      <c r="I1062" s="85" t="s">
        <v>872</v>
      </c>
      <c r="J1062" s="144" t="s">
        <v>873</v>
      </c>
      <c r="K1062" s="144"/>
      <c r="L1062" s="30"/>
      <c r="M1062" s="30"/>
      <c r="N1062" s="30"/>
      <c r="O1062" s="243"/>
      <c r="P1062" s="119"/>
      <c r="Q1062" s="233"/>
      <c r="R1062" s="85" t="s">
        <v>874</v>
      </c>
      <c r="S1062" s="132" t="s">
        <v>932</v>
      </c>
      <c r="T1062" s="85"/>
      <c r="U1062" s="86"/>
      <c r="V1062" s="86"/>
      <c r="W1062" s="85"/>
      <c r="X1062" s="85"/>
      <c r="Y1062" s="85"/>
      <c r="Z1062" s="243"/>
      <c r="AA1062" s="119"/>
      <c r="AB1062" s="233"/>
    </row>
    <row r="1063" spans="1:28" s="242" customFormat="1" ht="63" customHeight="1">
      <c r="A1063" s="144">
        <v>1158</v>
      </c>
      <c r="B1063" s="85" t="s">
        <v>494</v>
      </c>
      <c r="C1063" s="85" t="s">
        <v>6</v>
      </c>
      <c r="D1063" s="85" t="s">
        <v>914</v>
      </c>
      <c r="E1063" s="85" t="s">
        <v>137</v>
      </c>
      <c r="F1063" s="85" t="s">
        <v>47</v>
      </c>
      <c r="G1063" s="85" t="s">
        <v>756</v>
      </c>
      <c r="H1063" s="35" t="s">
        <v>49</v>
      </c>
      <c r="I1063" s="85" t="s">
        <v>872</v>
      </c>
      <c r="J1063" s="144" t="s">
        <v>873</v>
      </c>
      <c r="K1063" s="144"/>
      <c r="L1063" s="30"/>
      <c r="M1063" s="30"/>
      <c r="N1063" s="30"/>
      <c r="O1063" s="243"/>
      <c r="P1063" s="119"/>
      <c r="Q1063" s="233"/>
      <c r="R1063" s="85" t="s">
        <v>874</v>
      </c>
      <c r="S1063" s="132" t="s">
        <v>932</v>
      </c>
      <c r="T1063" s="85"/>
      <c r="U1063" s="86"/>
      <c r="V1063" s="86"/>
      <c r="W1063" s="85"/>
      <c r="X1063" s="85"/>
      <c r="Y1063" s="85"/>
      <c r="Z1063" s="243"/>
      <c r="AA1063" s="119"/>
      <c r="AB1063" s="233"/>
    </row>
    <row r="1064" spans="1:28" s="242" customFormat="1" ht="249" customHeight="1">
      <c r="A1064" s="144">
        <v>1159</v>
      </c>
      <c r="B1064" s="85" t="s">
        <v>494</v>
      </c>
      <c r="C1064" s="85" t="s">
        <v>6</v>
      </c>
      <c r="D1064" s="85" t="s">
        <v>914</v>
      </c>
      <c r="E1064" s="85" t="s">
        <v>137</v>
      </c>
      <c r="F1064" s="85" t="s">
        <v>47</v>
      </c>
      <c r="G1064" s="85" t="s">
        <v>871</v>
      </c>
      <c r="H1064" s="35" t="s">
        <v>49</v>
      </c>
      <c r="I1064" s="246" t="s">
        <v>872</v>
      </c>
      <c r="J1064" s="144" t="s">
        <v>873</v>
      </c>
      <c r="K1064" s="144"/>
      <c r="L1064" s="30"/>
      <c r="M1064" s="30"/>
      <c r="N1064" s="30"/>
      <c r="O1064" s="72"/>
      <c r="P1064" s="392"/>
      <c r="Q1064" s="233"/>
      <c r="R1064" s="85" t="s">
        <v>880</v>
      </c>
      <c r="S1064" s="132" t="s">
        <v>935</v>
      </c>
      <c r="T1064" s="85" t="s">
        <v>109</v>
      </c>
      <c r="U1064" s="86">
        <v>0</v>
      </c>
      <c r="V1064" s="133">
        <f>31/31</f>
        <v>1</v>
      </c>
      <c r="W1064" s="85" t="s">
        <v>611</v>
      </c>
      <c r="X1064" s="85" t="s">
        <v>936</v>
      </c>
      <c r="Y1064" s="85" t="s">
        <v>55</v>
      </c>
      <c r="Z1064" s="72"/>
      <c r="AA1064" s="394"/>
      <c r="AB1064" s="233"/>
    </row>
    <row r="1065" spans="1:28" s="242" customFormat="1" ht="63" customHeight="1">
      <c r="A1065" s="144">
        <v>1160</v>
      </c>
      <c r="B1065" s="85" t="s">
        <v>494</v>
      </c>
      <c r="C1065" s="85" t="s">
        <v>6</v>
      </c>
      <c r="D1065" s="85" t="s">
        <v>914</v>
      </c>
      <c r="E1065" s="85" t="s">
        <v>137</v>
      </c>
      <c r="F1065" s="85" t="s">
        <v>47</v>
      </c>
      <c r="G1065" s="85" t="s">
        <v>871</v>
      </c>
      <c r="H1065" s="35" t="s">
        <v>49</v>
      </c>
      <c r="I1065" s="246" t="s">
        <v>872</v>
      </c>
      <c r="J1065" s="144" t="s">
        <v>873</v>
      </c>
      <c r="K1065" s="144"/>
      <c r="L1065" s="30"/>
      <c r="M1065" s="30"/>
      <c r="N1065" s="30"/>
      <c r="O1065" s="243"/>
      <c r="P1065" s="119"/>
      <c r="Q1065" s="233"/>
      <c r="R1065" s="85" t="s">
        <v>880</v>
      </c>
      <c r="S1065" s="132" t="s">
        <v>935</v>
      </c>
      <c r="T1065" s="85"/>
      <c r="U1065" s="86"/>
      <c r="V1065" s="86"/>
      <c r="W1065" s="85"/>
      <c r="X1065" s="85"/>
      <c r="Y1065" s="85"/>
      <c r="Z1065" s="243"/>
      <c r="AA1065" s="119"/>
      <c r="AB1065" s="233"/>
    </row>
    <row r="1066" spans="1:28" s="242" customFormat="1" ht="63" customHeight="1">
      <c r="A1066" s="144">
        <v>1161</v>
      </c>
      <c r="B1066" s="85" t="s">
        <v>494</v>
      </c>
      <c r="C1066" s="85" t="s">
        <v>6</v>
      </c>
      <c r="D1066" s="85" t="s">
        <v>914</v>
      </c>
      <c r="E1066" s="85" t="s">
        <v>137</v>
      </c>
      <c r="F1066" s="85" t="s">
        <v>47</v>
      </c>
      <c r="G1066" s="85" t="s">
        <v>871</v>
      </c>
      <c r="H1066" s="35" t="s">
        <v>49</v>
      </c>
      <c r="I1066" s="246" t="s">
        <v>872</v>
      </c>
      <c r="J1066" s="144" t="s">
        <v>873</v>
      </c>
      <c r="K1066" s="144"/>
      <c r="L1066" s="30"/>
      <c r="M1066" s="30"/>
      <c r="N1066" s="30"/>
      <c r="O1066" s="243"/>
      <c r="P1066" s="119"/>
      <c r="Q1066" s="233"/>
      <c r="R1066" s="85" t="s">
        <v>880</v>
      </c>
      <c r="S1066" s="132" t="s">
        <v>935</v>
      </c>
      <c r="T1066" s="85"/>
      <c r="U1066" s="86"/>
      <c r="V1066" s="86"/>
      <c r="W1066" s="85"/>
      <c r="X1066" s="85"/>
      <c r="Y1066" s="85"/>
      <c r="Z1066" s="243"/>
      <c r="AA1066" s="119"/>
      <c r="AB1066" s="233"/>
    </row>
    <row r="1067" spans="1:28" s="242" customFormat="1" ht="63" customHeight="1">
      <c r="A1067" s="144">
        <v>1162</v>
      </c>
      <c r="B1067" s="85" t="s">
        <v>494</v>
      </c>
      <c r="C1067" s="85" t="s">
        <v>6</v>
      </c>
      <c r="D1067" s="85" t="s">
        <v>914</v>
      </c>
      <c r="E1067" s="85" t="s">
        <v>137</v>
      </c>
      <c r="F1067" s="85" t="s">
        <v>47</v>
      </c>
      <c r="G1067" s="85" t="s">
        <v>756</v>
      </c>
      <c r="H1067" s="35" t="s">
        <v>49</v>
      </c>
      <c r="I1067" s="85" t="s">
        <v>872</v>
      </c>
      <c r="J1067" s="144" t="s">
        <v>873</v>
      </c>
      <c r="K1067" s="144"/>
      <c r="L1067" s="30"/>
      <c r="M1067" s="30"/>
      <c r="N1067" s="30"/>
      <c r="O1067" s="243"/>
      <c r="P1067" s="119"/>
      <c r="Q1067" s="233"/>
      <c r="R1067" s="85" t="s">
        <v>877</v>
      </c>
      <c r="S1067" s="132" t="s">
        <v>926</v>
      </c>
      <c r="T1067" s="85"/>
      <c r="U1067" s="86"/>
      <c r="V1067" s="86"/>
      <c r="W1067" s="85"/>
      <c r="X1067" s="85"/>
      <c r="Y1067" s="85"/>
      <c r="Z1067" s="243"/>
      <c r="AA1067" s="119"/>
      <c r="AB1067" s="233"/>
    </row>
    <row r="1068" spans="1:28" s="242" customFormat="1" ht="63" customHeight="1">
      <c r="A1068" s="144">
        <v>1163</v>
      </c>
      <c r="B1068" s="85" t="s">
        <v>494</v>
      </c>
      <c r="C1068" s="85" t="s">
        <v>6</v>
      </c>
      <c r="D1068" s="85" t="s">
        <v>914</v>
      </c>
      <c r="E1068" s="85" t="s">
        <v>137</v>
      </c>
      <c r="F1068" s="85" t="s">
        <v>47</v>
      </c>
      <c r="G1068" s="85" t="s">
        <v>756</v>
      </c>
      <c r="H1068" s="35" t="s">
        <v>49</v>
      </c>
      <c r="I1068" s="85" t="s">
        <v>872</v>
      </c>
      <c r="J1068" s="144" t="s">
        <v>873</v>
      </c>
      <c r="K1068" s="144"/>
      <c r="L1068" s="30"/>
      <c r="M1068" s="30"/>
      <c r="N1068" s="30"/>
      <c r="O1068" s="243"/>
      <c r="P1068" s="119"/>
      <c r="Q1068" s="233"/>
      <c r="R1068" s="85" t="s">
        <v>877</v>
      </c>
      <c r="S1068" s="132" t="s">
        <v>926</v>
      </c>
      <c r="T1068" s="85"/>
      <c r="U1068" s="86"/>
      <c r="V1068" s="86"/>
      <c r="W1068" s="85"/>
      <c r="X1068" s="85"/>
      <c r="Y1068" s="85"/>
      <c r="Z1068" s="243"/>
      <c r="AA1068" s="119"/>
      <c r="AB1068" s="233"/>
    </row>
    <row r="1069" spans="1:28" s="242" customFormat="1" ht="63" customHeight="1">
      <c r="A1069" s="144">
        <v>1164</v>
      </c>
      <c r="B1069" s="85" t="s">
        <v>494</v>
      </c>
      <c r="C1069" s="85" t="s">
        <v>6</v>
      </c>
      <c r="D1069" s="85" t="s">
        <v>914</v>
      </c>
      <c r="E1069" s="85" t="s">
        <v>137</v>
      </c>
      <c r="F1069" s="85" t="s">
        <v>47</v>
      </c>
      <c r="G1069" s="85" t="s">
        <v>756</v>
      </c>
      <c r="H1069" s="35" t="s">
        <v>49</v>
      </c>
      <c r="I1069" s="85" t="s">
        <v>872</v>
      </c>
      <c r="J1069" s="144" t="s">
        <v>873</v>
      </c>
      <c r="K1069" s="144"/>
      <c r="L1069" s="30"/>
      <c r="M1069" s="30"/>
      <c r="N1069" s="30"/>
      <c r="O1069" s="243"/>
      <c r="P1069" s="119"/>
      <c r="Q1069" s="233"/>
      <c r="R1069" s="85" t="s">
        <v>877</v>
      </c>
      <c r="S1069" s="132" t="s">
        <v>926</v>
      </c>
      <c r="T1069" s="85"/>
      <c r="U1069" s="86"/>
      <c r="V1069" s="86"/>
      <c r="W1069" s="85"/>
      <c r="X1069" s="85"/>
      <c r="Y1069" s="85"/>
      <c r="Z1069" s="243"/>
      <c r="AA1069" s="119"/>
      <c r="AB1069" s="233"/>
    </row>
    <row r="1070" spans="1:28" s="242" customFormat="1" ht="63" customHeight="1">
      <c r="A1070" s="144">
        <v>1165</v>
      </c>
      <c r="B1070" s="85" t="s">
        <v>494</v>
      </c>
      <c r="C1070" s="85" t="s">
        <v>6</v>
      </c>
      <c r="D1070" s="85" t="s">
        <v>914</v>
      </c>
      <c r="E1070" s="85" t="s">
        <v>137</v>
      </c>
      <c r="F1070" s="85" t="s">
        <v>47</v>
      </c>
      <c r="G1070" s="85" t="s">
        <v>871</v>
      </c>
      <c r="H1070" s="35" t="s">
        <v>49</v>
      </c>
      <c r="I1070" s="85" t="s">
        <v>872</v>
      </c>
      <c r="J1070" s="144" t="s">
        <v>873</v>
      </c>
      <c r="K1070" s="144"/>
      <c r="L1070" s="30"/>
      <c r="M1070" s="30"/>
      <c r="N1070" s="30"/>
      <c r="O1070" s="243"/>
      <c r="P1070" s="119"/>
      <c r="Q1070" s="233"/>
      <c r="R1070" s="85" t="s">
        <v>880</v>
      </c>
      <c r="S1070" s="132" t="s">
        <v>919</v>
      </c>
      <c r="T1070" s="85"/>
      <c r="U1070" s="86"/>
      <c r="V1070" s="86"/>
      <c r="W1070" s="85"/>
      <c r="X1070" s="85"/>
      <c r="Y1070" s="85"/>
      <c r="Z1070" s="243"/>
      <c r="AA1070" s="119"/>
      <c r="AB1070" s="233"/>
    </row>
    <row r="1071" spans="1:28" s="242" customFormat="1" ht="63" customHeight="1">
      <c r="A1071" s="144">
        <v>1166</v>
      </c>
      <c r="B1071" s="85" t="s">
        <v>494</v>
      </c>
      <c r="C1071" s="85" t="s">
        <v>6</v>
      </c>
      <c r="D1071" s="85" t="s">
        <v>914</v>
      </c>
      <c r="E1071" s="85" t="s">
        <v>137</v>
      </c>
      <c r="F1071" s="85" t="s">
        <v>47</v>
      </c>
      <c r="G1071" s="85" t="s">
        <v>871</v>
      </c>
      <c r="H1071" s="35" t="s">
        <v>49</v>
      </c>
      <c r="I1071" s="85" t="s">
        <v>872</v>
      </c>
      <c r="J1071" s="144" t="s">
        <v>873</v>
      </c>
      <c r="K1071" s="144"/>
      <c r="L1071" s="30"/>
      <c r="M1071" s="30"/>
      <c r="N1071" s="30"/>
      <c r="O1071" s="243"/>
      <c r="P1071" s="119"/>
      <c r="Q1071" s="233"/>
      <c r="R1071" s="85" t="s">
        <v>880</v>
      </c>
      <c r="S1071" s="132" t="s">
        <v>919</v>
      </c>
      <c r="T1071" s="85"/>
      <c r="U1071" s="86"/>
      <c r="V1071" s="86"/>
      <c r="W1071" s="85"/>
      <c r="X1071" s="85"/>
      <c r="Y1071" s="85"/>
      <c r="Z1071" s="243"/>
      <c r="AA1071" s="119"/>
      <c r="AB1071" s="233"/>
    </row>
    <row r="1072" spans="1:28" s="242" customFormat="1" ht="63" customHeight="1">
      <c r="A1072" s="144">
        <v>1167</v>
      </c>
      <c r="B1072" s="85" t="s">
        <v>494</v>
      </c>
      <c r="C1072" s="85" t="s">
        <v>6</v>
      </c>
      <c r="D1072" s="85" t="s">
        <v>914</v>
      </c>
      <c r="E1072" s="85" t="s">
        <v>137</v>
      </c>
      <c r="F1072" s="85" t="s">
        <v>47</v>
      </c>
      <c r="G1072" s="85" t="s">
        <v>871</v>
      </c>
      <c r="H1072" s="35" t="s">
        <v>49</v>
      </c>
      <c r="I1072" s="246" t="s">
        <v>872</v>
      </c>
      <c r="J1072" s="144" t="s">
        <v>873</v>
      </c>
      <c r="K1072" s="144"/>
      <c r="L1072" s="30"/>
      <c r="M1072" s="30"/>
      <c r="N1072" s="30"/>
      <c r="O1072" s="243"/>
      <c r="P1072" s="119"/>
      <c r="Q1072" s="233"/>
      <c r="R1072" s="85" t="s">
        <v>880</v>
      </c>
      <c r="S1072" s="132" t="s">
        <v>935</v>
      </c>
      <c r="T1072" s="85"/>
      <c r="U1072" s="86"/>
      <c r="V1072" s="86"/>
      <c r="W1072" s="85"/>
      <c r="X1072" s="85"/>
      <c r="Y1072" s="85"/>
      <c r="Z1072" s="243"/>
      <c r="AA1072" s="119"/>
      <c r="AB1072" s="233"/>
    </row>
    <row r="1073" spans="1:28" s="242" customFormat="1" ht="63" customHeight="1">
      <c r="A1073" s="144">
        <v>1168</v>
      </c>
      <c r="B1073" s="85" t="s">
        <v>494</v>
      </c>
      <c r="C1073" s="85" t="s">
        <v>6</v>
      </c>
      <c r="D1073" s="85" t="s">
        <v>914</v>
      </c>
      <c r="E1073" s="85" t="s">
        <v>137</v>
      </c>
      <c r="F1073" s="85" t="s">
        <v>47</v>
      </c>
      <c r="G1073" s="85" t="s">
        <v>871</v>
      </c>
      <c r="H1073" s="35" t="s">
        <v>49</v>
      </c>
      <c r="I1073" s="246" t="s">
        <v>872</v>
      </c>
      <c r="J1073" s="144" t="s">
        <v>873</v>
      </c>
      <c r="K1073" s="144"/>
      <c r="L1073" s="30"/>
      <c r="M1073" s="30"/>
      <c r="N1073" s="30"/>
      <c r="O1073" s="243"/>
      <c r="P1073" s="119"/>
      <c r="Q1073" s="233"/>
      <c r="R1073" s="85" t="s">
        <v>880</v>
      </c>
      <c r="S1073" s="132" t="s">
        <v>935</v>
      </c>
      <c r="T1073" s="85"/>
      <c r="U1073" s="86"/>
      <c r="V1073" s="86"/>
      <c r="W1073" s="85"/>
      <c r="X1073" s="85"/>
      <c r="Y1073" s="85"/>
      <c r="Z1073" s="243"/>
      <c r="AA1073" s="119"/>
      <c r="AB1073" s="233"/>
    </row>
    <row r="1074" spans="1:28" s="242" customFormat="1" ht="95.25" customHeight="1">
      <c r="A1074" s="144">
        <v>1169</v>
      </c>
      <c r="B1074" s="85" t="s">
        <v>494</v>
      </c>
      <c r="C1074" s="85" t="s">
        <v>6</v>
      </c>
      <c r="D1074" s="85" t="s">
        <v>914</v>
      </c>
      <c r="E1074" s="85" t="s">
        <v>137</v>
      </c>
      <c r="F1074" s="85" t="s">
        <v>47</v>
      </c>
      <c r="G1074" s="85" t="s">
        <v>756</v>
      </c>
      <c r="H1074" s="35" t="s">
        <v>49</v>
      </c>
      <c r="I1074" s="85" t="s">
        <v>872</v>
      </c>
      <c r="J1074" s="144" t="s">
        <v>873</v>
      </c>
      <c r="K1074" s="144"/>
      <c r="L1074" s="30"/>
      <c r="M1074" s="30"/>
      <c r="N1074" s="30"/>
      <c r="O1074" s="72"/>
      <c r="P1074" s="392"/>
      <c r="Q1074" s="233"/>
      <c r="R1074" s="85" t="s">
        <v>878</v>
      </c>
      <c r="S1074" s="132" t="s">
        <v>937</v>
      </c>
      <c r="T1074" s="85" t="s">
        <v>109</v>
      </c>
      <c r="U1074" s="86">
        <v>0</v>
      </c>
      <c r="V1074" s="133">
        <v>0.8</v>
      </c>
      <c r="W1074" s="85" t="s">
        <v>611</v>
      </c>
      <c r="X1074" s="85" t="s">
        <v>938</v>
      </c>
      <c r="Y1074" s="85" t="s">
        <v>55</v>
      </c>
      <c r="Z1074" s="72"/>
      <c r="AA1074" s="394"/>
      <c r="AB1074" s="233"/>
    </row>
    <row r="1075" spans="1:28" s="242" customFormat="1" ht="63" customHeight="1">
      <c r="A1075" s="144">
        <v>1170</v>
      </c>
      <c r="B1075" s="85" t="s">
        <v>494</v>
      </c>
      <c r="C1075" s="85" t="s">
        <v>6</v>
      </c>
      <c r="D1075" s="85" t="s">
        <v>914</v>
      </c>
      <c r="E1075" s="85" t="s">
        <v>137</v>
      </c>
      <c r="F1075" s="85" t="s">
        <v>47</v>
      </c>
      <c r="G1075" s="85" t="s">
        <v>756</v>
      </c>
      <c r="H1075" s="35" t="s">
        <v>49</v>
      </c>
      <c r="I1075" s="85" t="s">
        <v>872</v>
      </c>
      <c r="J1075" s="144" t="s">
        <v>873</v>
      </c>
      <c r="K1075" s="144"/>
      <c r="L1075" s="30"/>
      <c r="M1075" s="30"/>
      <c r="N1075" s="30"/>
      <c r="O1075" s="243"/>
      <c r="P1075" s="395"/>
      <c r="Q1075" s="233"/>
      <c r="R1075" s="85" t="s">
        <v>878</v>
      </c>
      <c r="S1075" s="132" t="s">
        <v>937</v>
      </c>
      <c r="T1075" s="85"/>
      <c r="U1075" s="86"/>
      <c r="V1075" s="86"/>
      <c r="W1075" s="85"/>
      <c r="X1075" s="85"/>
      <c r="Y1075" s="85"/>
      <c r="Z1075" s="243"/>
      <c r="AA1075" s="395"/>
      <c r="AB1075" s="233"/>
    </row>
    <row r="1076" spans="1:28" s="242" customFormat="1" ht="63" customHeight="1">
      <c r="A1076" s="144">
        <v>1171</v>
      </c>
      <c r="B1076" s="85" t="s">
        <v>494</v>
      </c>
      <c r="C1076" s="85" t="s">
        <v>6</v>
      </c>
      <c r="D1076" s="85" t="s">
        <v>914</v>
      </c>
      <c r="E1076" s="85" t="s">
        <v>137</v>
      </c>
      <c r="F1076" s="85" t="s">
        <v>47</v>
      </c>
      <c r="G1076" s="85" t="s">
        <v>756</v>
      </c>
      <c r="H1076" s="35" t="s">
        <v>49</v>
      </c>
      <c r="I1076" s="85" t="s">
        <v>872</v>
      </c>
      <c r="J1076" s="144" t="s">
        <v>873</v>
      </c>
      <c r="K1076" s="144"/>
      <c r="L1076" s="30"/>
      <c r="M1076" s="30"/>
      <c r="N1076" s="30"/>
      <c r="O1076" s="243"/>
      <c r="P1076" s="119"/>
      <c r="Q1076" s="233"/>
      <c r="R1076" s="85" t="s">
        <v>878</v>
      </c>
      <c r="S1076" s="132" t="s">
        <v>937</v>
      </c>
      <c r="T1076" s="85"/>
      <c r="U1076" s="86"/>
      <c r="V1076" s="86"/>
      <c r="W1076" s="85"/>
      <c r="X1076" s="85"/>
      <c r="Y1076" s="85"/>
      <c r="Z1076" s="243"/>
      <c r="AA1076" s="119"/>
      <c r="AB1076" s="233"/>
    </row>
    <row r="1077" spans="1:28" s="242" customFormat="1" ht="63" customHeight="1">
      <c r="A1077" s="144">
        <v>1172</v>
      </c>
      <c r="B1077" s="85" t="s">
        <v>494</v>
      </c>
      <c r="C1077" s="85" t="s">
        <v>6</v>
      </c>
      <c r="D1077" s="85" t="s">
        <v>914</v>
      </c>
      <c r="E1077" s="85" t="s">
        <v>137</v>
      </c>
      <c r="F1077" s="85" t="s">
        <v>47</v>
      </c>
      <c r="G1077" s="85" t="s">
        <v>756</v>
      </c>
      <c r="H1077" s="35" t="s">
        <v>49</v>
      </c>
      <c r="I1077" s="85" t="s">
        <v>872</v>
      </c>
      <c r="J1077" s="144" t="s">
        <v>873</v>
      </c>
      <c r="K1077" s="144"/>
      <c r="L1077" s="30"/>
      <c r="M1077" s="30"/>
      <c r="N1077" s="30"/>
      <c r="O1077" s="243"/>
      <c r="P1077" s="119"/>
      <c r="Q1077" s="233"/>
      <c r="R1077" s="85" t="s">
        <v>878</v>
      </c>
      <c r="S1077" s="132" t="s">
        <v>937</v>
      </c>
      <c r="T1077" s="85"/>
      <c r="U1077" s="86"/>
      <c r="V1077" s="86"/>
      <c r="W1077" s="85"/>
      <c r="X1077" s="85"/>
      <c r="Y1077" s="85"/>
      <c r="Z1077" s="243"/>
      <c r="AA1077" s="119"/>
      <c r="AB1077" s="233"/>
    </row>
    <row r="1078" spans="1:28" s="242" customFormat="1" ht="120" customHeight="1">
      <c r="A1078" s="144">
        <v>1173</v>
      </c>
      <c r="B1078" s="85" t="s">
        <v>494</v>
      </c>
      <c r="C1078" s="85" t="s">
        <v>6</v>
      </c>
      <c r="D1078" s="85" t="s">
        <v>914</v>
      </c>
      <c r="E1078" s="85" t="s">
        <v>137</v>
      </c>
      <c r="F1078" s="85" t="s">
        <v>47</v>
      </c>
      <c r="G1078" s="85" t="s">
        <v>756</v>
      </c>
      <c r="H1078" s="85" t="s">
        <v>631</v>
      </c>
      <c r="I1078" s="85" t="s">
        <v>939</v>
      </c>
      <c r="J1078" s="144" t="s">
        <v>531</v>
      </c>
      <c r="K1078" s="144" t="s">
        <v>272</v>
      </c>
      <c r="L1078" s="30"/>
      <c r="M1078" s="30"/>
      <c r="N1078" s="30"/>
      <c r="O1078" s="72"/>
      <c r="P1078" s="392"/>
      <c r="Q1078" s="233"/>
      <c r="R1078" s="85" t="s">
        <v>878</v>
      </c>
      <c r="S1078" s="132" t="s">
        <v>940</v>
      </c>
      <c r="T1078" s="85" t="s">
        <v>109</v>
      </c>
      <c r="U1078" s="86">
        <v>0</v>
      </c>
      <c r="V1078" s="133">
        <f>11/11</f>
        <v>1</v>
      </c>
      <c r="W1078" s="85" t="s">
        <v>941</v>
      </c>
      <c r="X1078" s="85" t="s">
        <v>942</v>
      </c>
      <c r="Y1078" s="85" t="s">
        <v>55</v>
      </c>
      <c r="Z1078" s="72"/>
      <c r="AA1078" s="394"/>
      <c r="AB1078" s="233"/>
    </row>
    <row r="1079" spans="1:28" s="242" customFormat="1" ht="63" customHeight="1">
      <c r="A1079" s="144">
        <v>1174</v>
      </c>
      <c r="B1079" s="85" t="s">
        <v>494</v>
      </c>
      <c r="C1079" s="85" t="s">
        <v>6</v>
      </c>
      <c r="D1079" s="85" t="s">
        <v>914</v>
      </c>
      <c r="E1079" s="85" t="s">
        <v>137</v>
      </c>
      <c r="F1079" s="85" t="s">
        <v>47</v>
      </c>
      <c r="G1079" s="85" t="s">
        <v>756</v>
      </c>
      <c r="H1079" s="85" t="s">
        <v>631</v>
      </c>
      <c r="I1079" s="85" t="s">
        <v>939</v>
      </c>
      <c r="J1079" s="144" t="s">
        <v>531</v>
      </c>
      <c r="K1079" s="144"/>
      <c r="L1079" s="30"/>
      <c r="M1079" s="30"/>
      <c r="N1079" s="30"/>
      <c r="O1079" s="243"/>
      <c r="P1079" s="119"/>
      <c r="Q1079" s="233"/>
      <c r="R1079" s="85" t="s">
        <v>878</v>
      </c>
      <c r="S1079" s="132" t="s">
        <v>940</v>
      </c>
      <c r="T1079" s="85"/>
      <c r="U1079" s="86"/>
      <c r="V1079" s="86"/>
      <c r="W1079" s="85"/>
      <c r="X1079" s="85"/>
      <c r="Y1079" s="85"/>
      <c r="Z1079" s="243"/>
      <c r="AA1079" s="119"/>
      <c r="AB1079" s="233"/>
    </row>
    <row r="1080" spans="1:28" s="242" customFormat="1" ht="63" customHeight="1">
      <c r="A1080" s="144">
        <v>1175</v>
      </c>
      <c r="B1080" s="85" t="s">
        <v>494</v>
      </c>
      <c r="C1080" s="85" t="s">
        <v>6</v>
      </c>
      <c r="D1080" s="85" t="s">
        <v>914</v>
      </c>
      <c r="E1080" s="85" t="s">
        <v>137</v>
      </c>
      <c r="F1080" s="85" t="s">
        <v>47</v>
      </c>
      <c r="G1080" s="85" t="s">
        <v>756</v>
      </c>
      <c r="H1080" s="85" t="s">
        <v>631</v>
      </c>
      <c r="I1080" s="85" t="s">
        <v>939</v>
      </c>
      <c r="J1080" s="144" t="s">
        <v>531</v>
      </c>
      <c r="K1080" s="144"/>
      <c r="L1080" s="30"/>
      <c r="M1080" s="30"/>
      <c r="N1080" s="30"/>
      <c r="O1080" s="243"/>
      <c r="P1080" s="119"/>
      <c r="Q1080" s="233"/>
      <c r="R1080" s="85" t="s">
        <v>878</v>
      </c>
      <c r="S1080" s="132" t="s">
        <v>940</v>
      </c>
      <c r="T1080" s="85"/>
      <c r="U1080" s="86"/>
      <c r="V1080" s="86"/>
      <c r="W1080" s="85"/>
      <c r="X1080" s="85"/>
      <c r="Y1080" s="85"/>
      <c r="Z1080" s="243"/>
      <c r="AA1080" s="119"/>
      <c r="AB1080" s="233"/>
    </row>
    <row r="1081" spans="1:28" s="242" customFormat="1" ht="63" customHeight="1">
      <c r="A1081" s="144">
        <v>1176</v>
      </c>
      <c r="B1081" s="85" t="s">
        <v>494</v>
      </c>
      <c r="C1081" s="85" t="s">
        <v>6</v>
      </c>
      <c r="D1081" s="85" t="s">
        <v>914</v>
      </c>
      <c r="E1081" s="85" t="s">
        <v>137</v>
      </c>
      <c r="F1081" s="85" t="s">
        <v>47</v>
      </c>
      <c r="G1081" s="85" t="s">
        <v>756</v>
      </c>
      <c r="H1081" s="85" t="s">
        <v>631</v>
      </c>
      <c r="I1081" s="85" t="s">
        <v>939</v>
      </c>
      <c r="J1081" s="144" t="s">
        <v>531</v>
      </c>
      <c r="K1081" s="144"/>
      <c r="L1081" s="30"/>
      <c r="M1081" s="30"/>
      <c r="N1081" s="30"/>
      <c r="O1081" s="243"/>
      <c r="P1081" s="119"/>
      <c r="Q1081" s="233"/>
      <c r="R1081" s="85" t="s">
        <v>878</v>
      </c>
      <c r="S1081" s="132" t="s">
        <v>940</v>
      </c>
      <c r="T1081" s="85"/>
      <c r="U1081" s="86"/>
      <c r="V1081" s="86"/>
      <c r="W1081" s="85"/>
      <c r="X1081" s="85"/>
      <c r="Y1081" s="85"/>
      <c r="Z1081" s="243"/>
      <c r="AA1081" s="119"/>
      <c r="AB1081" s="233"/>
    </row>
    <row r="1082" spans="1:28" s="242" customFormat="1" ht="63" customHeight="1">
      <c r="A1082" s="144">
        <v>1177</v>
      </c>
      <c r="B1082" s="85" t="s">
        <v>494</v>
      </c>
      <c r="C1082" s="85" t="s">
        <v>6</v>
      </c>
      <c r="D1082" s="85" t="s">
        <v>914</v>
      </c>
      <c r="E1082" s="85" t="s">
        <v>137</v>
      </c>
      <c r="F1082" s="85" t="s">
        <v>47</v>
      </c>
      <c r="G1082" s="85" t="s">
        <v>871</v>
      </c>
      <c r="H1082" s="35" t="s">
        <v>49</v>
      </c>
      <c r="I1082" s="85" t="s">
        <v>872</v>
      </c>
      <c r="J1082" s="144" t="s">
        <v>873</v>
      </c>
      <c r="K1082" s="144"/>
      <c r="L1082" s="30"/>
      <c r="M1082" s="30"/>
      <c r="N1082" s="30"/>
      <c r="O1082" s="243"/>
      <c r="P1082" s="119"/>
      <c r="Q1082" s="233"/>
      <c r="R1082" s="85" t="s">
        <v>880</v>
      </c>
      <c r="S1082" s="132" t="s">
        <v>919</v>
      </c>
      <c r="T1082" s="85"/>
      <c r="U1082" s="86"/>
      <c r="V1082" s="86"/>
      <c r="W1082" s="85"/>
      <c r="X1082" s="85"/>
      <c r="Y1082" s="85"/>
      <c r="Z1082" s="243"/>
      <c r="AA1082" s="119"/>
      <c r="AB1082" s="233"/>
    </row>
    <row r="1083" spans="1:28" s="242" customFormat="1" ht="63" customHeight="1">
      <c r="A1083" s="144">
        <v>1178</v>
      </c>
      <c r="B1083" s="85" t="s">
        <v>494</v>
      </c>
      <c r="C1083" s="85" t="s">
        <v>6</v>
      </c>
      <c r="D1083" s="85" t="s">
        <v>914</v>
      </c>
      <c r="E1083" s="85" t="s">
        <v>137</v>
      </c>
      <c r="F1083" s="85" t="s">
        <v>47</v>
      </c>
      <c r="G1083" s="85" t="s">
        <v>871</v>
      </c>
      <c r="H1083" s="35" t="s">
        <v>49</v>
      </c>
      <c r="I1083" s="85" t="s">
        <v>872</v>
      </c>
      <c r="J1083" s="144" t="s">
        <v>873</v>
      </c>
      <c r="K1083" s="144"/>
      <c r="L1083" s="30"/>
      <c r="M1083" s="30"/>
      <c r="N1083" s="30"/>
      <c r="O1083" s="243"/>
      <c r="P1083" s="119"/>
      <c r="Q1083" s="233"/>
      <c r="R1083" s="85" t="s">
        <v>880</v>
      </c>
      <c r="S1083" s="132" t="s">
        <v>919</v>
      </c>
      <c r="T1083" s="85"/>
      <c r="U1083" s="86"/>
      <c r="V1083" s="86"/>
      <c r="W1083" s="85"/>
      <c r="X1083" s="85"/>
      <c r="Y1083" s="85"/>
      <c r="Z1083" s="243"/>
      <c r="AA1083" s="119"/>
      <c r="AB1083" s="233"/>
    </row>
    <row r="1084" spans="1:28" s="242" customFormat="1" ht="63" customHeight="1">
      <c r="A1084" s="144" t="s">
        <v>943</v>
      </c>
      <c r="B1084" s="85" t="s">
        <v>494</v>
      </c>
      <c r="C1084" s="85" t="s">
        <v>6</v>
      </c>
      <c r="D1084" s="85" t="s">
        <v>914</v>
      </c>
      <c r="E1084" s="85" t="s">
        <v>137</v>
      </c>
      <c r="F1084" s="85" t="s">
        <v>47</v>
      </c>
      <c r="G1084" s="85" t="s">
        <v>871</v>
      </c>
      <c r="H1084" s="35" t="s">
        <v>49</v>
      </c>
      <c r="I1084" s="85" t="s">
        <v>872</v>
      </c>
      <c r="J1084" s="144" t="s">
        <v>873</v>
      </c>
      <c r="K1084" s="144"/>
      <c r="L1084" s="30"/>
      <c r="M1084" s="30"/>
      <c r="N1084" s="30"/>
      <c r="O1084" s="243"/>
      <c r="P1084" s="119"/>
      <c r="Q1084" s="233"/>
      <c r="R1084" s="85" t="s">
        <v>880</v>
      </c>
      <c r="S1084" s="132" t="s">
        <v>919</v>
      </c>
      <c r="T1084" s="85"/>
      <c r="U1084" s="86"/>
      <c r="V1084" s="86"/>
      <c r="W1084" s="85"/>
      <c r="X1084" s="85"/>
      <c r="Y1084" s="85"/>
      <c r="Z1084" s="243"/>
      <c r="AA1084" s="119"/>
      <c r="AB1084" s="233"/>
    </row>
    <row r="1085" spans="1:28" s="242" customFormat="1" ht="63" customHeight="1">
      <c r="A1085" s="144">
        <v>1179</v>
      </c>
      <c r="B1085" s="85" t="s">
        <v>494</v>
      </c>
      <c r="C1085" s="85" t="s">
        <v>6</v>
      </c>
      <c r="D1085" s="85" t="s">
        <v>914</v>
      </c>
      <c r="E1085" s="85" t="s">
        <v>137</v>
      </c>
      <c r="F1085" s="85" t="s">
        <v>47</v>
      </c>
      <c r="G1085" s="85" t="s">
        <v>756</v>
      </c>
      <c r="H1085" s="35" t="s">
        <v>49</v>
      </c>
      <c r="I1085" s="85" t="s">
        <v>872</v>
      </c>
      <c r="J1085" s="144" t="s">
        <v>873</v>
      </c>
      <c r="K1085" s="144"/>
      <c r="L1085" s="30"/>
      <c r="M1085" s="30"/>
      <c r="N1085" s="30"/>
      <c r="O1085" s="243"/>
      <c r="P1085" s="119"/>
      <c r="Q1085" s="233"/>
      <c r="R1085" s="85" t="s">
        <v>880</v>
      </c>
      <c r="S1085" s="132" t="s">
        <v>928</v>
      </c>
      <c r="T1085" s="85"/>
      <c r="U1085" s="86"/>
      <c r="V1085" s="86"/>
      <c r="W1085" s="85"/>
      <c r="X1085" s="85"/>
      <c r="Y1085" s="85"/>
      <c r="Z1085" s="243"/>
      <c r="AA1085" s="119"/>
      <c r="AB1085" s="233"/>
    </row>
    <row r="1086" spans="1:28" s="242" customFormat="1" ht="63" customHeight="1">
      <c r="A1086" s="144">
        <v>1180</v>
      </c>
      <c r="B1086" s="85" t="s">
        <v>494</v>
      </c>
      <c r="C1086" s="85" t="s">
        <v>6</v>
      </c>
      <c r="D1086" s="85" t="s">
        <v>914</v>
      </c>
      <c r="E1086" s="85" t="s">
        <v>137</v>
      </c>
      <c r="F1086" s="85" t="s">
        <v>47</v>
      </c>
      <c r="G1086" s="85" t="s">
        <v>756</v>
      </c>
      <c r="H1086" s="35" t="s">
        <v>49</v>
      </c>
      <c r="I1086" s="85" t="s">
        <v>872</v>
      </c>
      <c r="J1086" s="144" t="s">
        <v>873</v>
      </c>
      <c r="K1086" s="144"/>
      <c r="L1086" s="30"/>
      <c r="M1086" s="30"/>
      <c r="N1086" s="30"/>
      <c r="O1086" s="243"/>
      <c r="P1086" s="119"/>
      <c r="Q1086" s="233"/>
      <c r="R1086" s="85" t="s">
        <v>880</v>
      </c>
      <c r="S1086" s="132" t="s">
        <v>928</v>
      </c>
      <c r="T1086" s="85"/>
      <c r="U1086" s="86"/>
      <c r="V1086" s="86"/>
      <c r="W1086" s="85"/>
      <c r="X1086" s="85"/>
      <c r="Y1086" s="85"/>
      <c r="Z1086" s="243"/>
      <c r="AA1086" s="119"/>
      <c r="AB1086" s="233"/>
    </row>
    <row r="1087" spans="1:28" s="242" customFormat="1" ht="63" customHeight="1">
      <c r="A1087" s="144">
        <v>1181</v>
      </c>
      <c r="B1087" s="85" t="s">
        <v>494</v>
      </c>
      <c r="C1087" s="85" t="s">
        <v>6</v>
      </c>
      <c r="D1087" s="85" t="s">
        <v>914</v>
      </c>
      <c r="E1087" s="85" t="s">
        <v>137</v>
      </c>
      <c r="F1087" s="85" t="s">
        <v>47</v>
      </c>
      <c r="G1087" s="85" t="s">
        <v>871</v>
      </c>
      <c r="H1087" s="35" t="s">
        <v>49</v>
      </c>
      <c r="I1087" s="246" t="s">
        <v>872</v>
      </c>
      <c r="J1087" s="144" t="s">
        <v>873</v>
      </c>
      <c r="K1087" s="144"/>
      <c r="L1087" s="30"/>
      <c r="M1087" s="30"/>
      <c r="N1087" s="30"/>
      <c r="O1087" s="243"/>
      <c r="P1087" s="119"/>
      <c r="Q1087" s="233"/>
      <c r="R1087" s="85" t="s">
        <v>880</v>
      </c>
      <c r="S1087" s="132" t="s">
        <v>935</v>
      </c>
      <c r="T1087" s="85"/>
      <c r="U1087" s="86"/>
      <c r="V1087" s="86"/>
      <c r="W1087" s="85"/>
      <c r="X1087" s="85"/>
      <c r="Y1087" s="85"/>
      <c r="Z1087" s="243"/>
      <c r="AA1087" s="119"/>
      <c r="AB1087" s="233"/>
    </row>
    <row r="1088" spans="1:28" s="242" customFormat="1" ht="63" customHeight="1">
      <c r="A1088" s="144">
        <v>1182</v>
      </c>
      <c r="B1088" s="85" t="s">
        <v>494</v>
      </c>
      <c r="C1088" s="85" t="s">
        <v>6</v>
      </c>
      <c r="D1088" s="85" t="s">
        <v>914</v>
      </c>
      <c r="E1088" s="85" t="s">
        <v>137</v>
      </c>
      <c r="F1088" s="85" t="s">
        <v>47</v>
      </c>
      <c r="G1088" s="85" t="s">
        <v>871</v>
      </c>
      <c r="H1088" s="35" t="s">
        <v>49</v>
      </c>
      <c r="I1088" s="246" t="s">
        <v>872</v>
      </c>
      <c r="J1088" s="144" t="s">
        <v>873</v>
      </c>
      <c r="K1088" s="144"/>
      <c r="L1088" s="30"/>
      <c r="M1088" s="30"/>
      <c r="N1088" s="30"/>
      <c r="O1088" s="243"/>
      <c r="P1088" s="119"/>
      <c r="Q1088" s="233"/>
      <c r="R1088" s="85" t="s">
        <v>880</v>
      </c>
      <c r="S1088" s="132" t="s">
        <v>935</v>
      </c>
      <c r="T1088" s="85"/>
      <c r="U1088" s="86"/>
      <c r="V1088" s="86"/>
      <c r="W1088" s="85"/>
      <c r="X1088" s="85"/>
      <c r="Y1088" s="85"/>
      <c r="Z1088" s="243"/>
      <c r="AA1088" s="119"/>
      <c r="AB1088" s="233"/>
    </row>
    <row r="1089" spans="1:28" s="242" customFormat="1" ht="63" customHeight="1">
      <c r="A1089" s="144">
        <v>1183</v>
      </c>
      <c r="B1089" s="85" t="s">
        <v>494</v>
      </c>
      <c r="C1089" s="85" t="s">
        <v>6</v>
      </c>
      <c r="D1089" s="85" t="s">
        <v>914</v>
      </c>
      <c r="E1089" s="85" t="s">
        <v>137</v>
      </c>
      <c r="F1089" s="85" t="s">
        <v>47</v>
      </c>
      <c r="G1089" s="85" t="s">
        <v>871</v>
      </c>
      <c r="H1089" s="35" t="s">
        <v>49</v>
      </c>
      <c r="I1089" s="246" t="s">
        <v>872</v>
      </c>
      <c r="J1089" s="144" t="s">
        <v>873</v>
      </c>
      <c r="K1089" s="144"/>
      <c r="L1089" s="30"/>
      <c r="M1089" s="30"/>
      <c r="N1089" s="30"/>
      <c r="O1089" s="243"/>
      <c r="P1089" s="119"/>
      <c r="Q1089" s="233"/>
      <c r="R1089" s="85" t="s">
        <v>880</v>
      </c>
      <c r="S1089" s="132" t="s">
        <v>935</v>
      </c>
      <c r="T1089" s="85"/>
      <c r="U1089" s="86"/>
      <c r="V1089" s="86"/>
      <c r="W1089" s="85"/>
      <c r="X1089" s="85"/>
      <c r="Y1089" s="85"/>
      <c r="Z1089" s="243"/>
      <c r="AA1089" s="119"/>
      <c r="AB1089" s="233"/>
    </row>
    <row r="1090" spans="1:28" s="242" customFormat="1" ht="190.5" customHeight="1">
      <c r="A1090" s="144">
        <v>1184</v>
      </c>
      <c r="B1090" s="85" t="s">
        <v>494</v>
      </c>
      <c r="C1090" s="85" t="s">
        <v>6</v>
      </c>
      <c r="D1090" s="85" t="s">
        <v>944</v>
      </c>
      <c r="E1090" s="85" t="s">
        <v>137</v>
      </c>
      <c r="F1090" s="85" t="s">
        <v>945</v>
      </c>
      <c r="G1090" s="85" t="s">
        <v>756</v>
      </c>
      <c r="H1090" s="85" t="s">
        <v>631</v>
      </c>
      <c r="I1090" s="85" t="s">
        <v>939</v>
      </c>
      <c r="J1090" s="144" t="s">
        <v>531</v>
      </c>
      <c r="K1090" s="144"/>
      <c r="L1090" s="30"/>
      <c r="M1090" s="30"/>
      <c r="N1090" s="30"/>
      <c r="O1090" s="72"/>
      <c r="P1090" s="119"/>
      <c r="Q1090" s="233"/>
      <c r="R1090" s="85" t="s">
        <v>946</v>
      </c>
      <c r="S1090" s="132" t="s">
        <v>947</v>
      </c>
      <c r="T1090" s="85" t="s">
        <v>286</v>
      </c>
      <c r="U1090" s="86">
        <v>0</v>
      </c>
      <c r="V1090" s="86">
        <v>1</v>
      </c>
      <c r="W1090" s="85" t="s">
        <v>948</v>
      </c>
      <c r="X1090" s="85" t="s">
        <v>949</v>
      </c>
      <c r="Y1090" s="31" t="s">
        <v>55</v>
      </c>
      <c r="Z1090" s="72">
        <v>0</v>
      </c>
      <c r="AA1090" s="399">
        <v>0</v>
      </c>
      <c r="AB1090" s="233" t="s">
        <v>1517</v>
      </c>
    </row>
    <row r="1091" spans="1:28" s="242" customFormat="1" ht="148.5" customHeight="1">
      <c r="A1091" s="144">
        <v>1185</v>
      </c>
      <c r="B1091" s="85" t="s">
        <v>494</v>
      </c>
      <c r="C1091" s="85" t="s">
        <v>6</v>
      </c>
      <c r="D1091" s="85" t="s">
        <v>944</v>
      </c>
      <c r="E1091" s="85" t="s">
        <v>137</v>
      </c>
      <c r="F1091" s="85" t="s">
        <v>945</v>
      </c>
      <c r="G1091" s="85" t="s">
        <v>756</v>
      </c>
      <c r="H1091" s="85" t="s">
        <v>631</v>
      </c>
      <c r="I1091" s="85" t="s">
        <v>939</v>
      </c>
      <c r="J1091" s="144" t="s">
        <v>531</v>
      </c>
      <c r="K1091" s="144"/>
      <c r="L1091" s="30"/>
      <c r="M1091" s="30"/>
      <c r="N1091" s="30"/>
      <c r="O1091" s="233"/>
      <c r="P1091" s="119"/>
      <c r="Q1091" s="233"/>
      <c r="R1091" s="85" t="s">
        <v>946</v>
      </c>
      <c r="S1091" s="132" t="s">
        <v>947</v>
      </c>
      <c r="T1091" s="85"/>
      <c r="U1091" s="86"/>
      <c r="V1091" s="86"/>
      <c r="W1091" s="85"/>
      <c r="X1091" s="85"/>
      <c r="Y1091" s="85"/>
      <c r="Z1091" s="233"/>
      <c r="AA1091" s="119"/>
      <c r="AB1091" s="233" t="s">
        <v>1518</v>
      </c>
    </row>
    <row r="1092" spans="1:28" s="242" customFormat="1" ht="309" customHeight="1">
      <c r="A1092" s="144">
        <v>1186</v>
      </c>
      <c r="B1092" s="85" t="s">
        <v>494</v>
      </c>
      <c r="C1092" s="85" t="s">
        <v>6</v>
      </c>
      <c r="D1092" s="85" t="s">
        <v>944</v>
      </c>
      <c r="E1092" s="85" t="s">
        <v>137</v>
      </c>
      <c r="F1092" s="85" t="s">
        <v>945</v>
      </c>
      <c r="G1092" s="85" t="s">
        <v>756</v>
      </c>
      <c r="H1092" s="85" t="s">
        <v>631</v>
      </c>
      <c r="I1092" s="85" t="s">
        <v>939</v>
      </c>
      <c r="J1092" s="144" t="s">
        <v>531</v>
      </c>
      <c r="K1092" s="144"/>
      <c r="L1092" s="30"/>
      <c r="M1092" s="30"/>
      <c r="N1092" s="30"/>
      <c r="O1092" s="233"/>
      <c r="P1092" s="119"/>
      <c r="Q1092" s="233"/>
      <c r="R1092" s="85" t="s">
        <v>946</v>
      </c>
      <c r="S1092" s="132" t="s">
        <v>947</v>
      </c>
      <c r="T1092" s="85"/>
      <c r="U1092" s="86"/>
      <c r="V1092" s="86"/>
      <c r="W1092" s="85"/>
      <c r="X1092" s="85"/>
      <c r="Y1092" s="85"/>
      <c r="Z1092" s="233"/>
      <c r="AA1092" s="119"/>
      <c r="AB1092" s="233" t="s">
        <v>1519</v>
      </c>
    </row>
    <row r="1093" spans="1:28" s="242" customFormat="1" ht="80.25" customHeight="1">
      <c r="A1093" s="144">
        <v>1187</v>
      </c>
      <c r="B1093" s="85" t="s">
        <v>494</v>
      </c>
      <c r="C1093" s="85" t="s">
        <v>6</v>
      </c>
      <c r="D1093" s="85" t="s">
        <v>944</v>
      </c>
      <c r="E1093" s="85" t="s">
        <v>137</v>
      </c>
      <c r="F1093" s="85" t="s">
        <v>945</v>
      </c>
      <c r="G1093" s="85" t="s">
        <v>756</v>
      </c>
      <c r="H1093" s="85" t="s">
        <v>631</v>
      </c>
      <c r="I1093" s="85" t="s">
        <v>939</v>
      </c>
      <c r="J1093" s="144" t="s">
        <v>531</v>
      </c>
      <c r="K1093" s="144"/>
      <c r="L1093" s="30"/>
      <c r="M1093" s="30"/>
      <c r="N1093" s="30"/>
      <c r="O1093" s="72"/>
      <c r="P1093" s="392"/>
      <c r="Q1093" s="233"/>
      <c r="R1093" s="85" t="s">
        <v>946</v>
      </c>
      <c r="S1093" s="132" t="s">
        <v>950</v>
      </c>
      <c r="T1093" s="85" t="s">
        <v>286</v>
      </c>
      <c r="U1093" s="86">
        <v>0</v>
      </c>
      <c r="V1093" s="86">
        <v>3</v>
      </c>
      <c r="W1093" s="85" t="s">
        <v>951</v>
      </c>
      <c r="X1093" s="85" t="s">
        <v>952</v>
      </c>
      <c r="Y1093" s="31" t="s">
        <v>55</v>
      </c>
      <c r="Z1093" s="72"/>
      <c r="AA1093" s="394"/>
      <c r="AB1093" s="233" t="s">
        <v>1520</v>
      </c>
    </row>
    <row r="1094" spans="1:28" s="242" customFormat="1" ht="81.75" customHeight="1">
      <c r="A1094" s="144">
        <v>1188</v>
      </c>
      <c r="B1094" s="85" t="s">
        <v>494</v>
      </c>
      <c r="C1094" s="85" t="s">
        <v>6</v>
      </c>
      <c r="D1094" s="85" t="s">
        <v>944</v>
      </c>
      <c r="E1094" s="85" t="s">
        <v>137</v>
      </c>
      <c r="F1094" s="85" t="s">
        <v>945</v>
      </c>
      <c r="G1094" s="85" t="s">
        <v>756</v>
      </c>
      <c r="H1094" s="85" t="s">
        <v>631</v>
      </c>
      <c r="I1094" s="85" t="s">
        <v>939</v>
      </c>
      <c r="J1094" s="144" t="s">
        <v>531</v>
      </c>
      <c r="K1094" s="144"/>
      <c r="L1094" s="30"/>
      <c r="M1094" s="30"/>
      <c r="N1094" s="30"/>
      <c r="O1094" s="72"/>
      <c r="P1094" s="392"/>
      <c r="Q1094" s="233"/>
      <c r="R1094" s="85" t="s">
        <v>946</v>
      </c>
      <c r="S1094" s="132" t="s">
        <v>953</v>
      </c>
      <c r="T1094" s="85" t="s">
        <v>286</v>
      </c>
      <c r="U1094" s="86">
        <v>0</v>
      </c>
      <c r="V1094" s="86">
        <v>5</v>
      </c>
      <c r="W1094" s="85" t="s">
        <v>954</v>
      </c>
      <c r="X1094" s="85" t="s">
        <v>955</v>
      </c>
      <c r="Y1094" s="31" t="s">
        <v>55</v>
      </c>
      <c r="Z1094" s="72">
        <v>4</v>
      </c>
      <c r="AA1094" s="394">
        <v>0.8</v>
      </c>
      <c r="AB1094" s="233" t="s">
        <v>1521</v>
      </c>
    </row>
    <row r="1095" spans="1:28" s="242" customFormat="1" ht="191.25" customHeight="1">
      <c r="A1095" s="144">
        <v>1189</v>
      </c>
      <c r="B1095" s="85" t="s">
        <v>494</v>
      </c>
      <c r="C1095" s="85" t="s">
        <v>6</v>
      </c>
      <c r="D1095" s="85" t="s">
        <v>944</v>
      </c>
      <c r="E1095" s="85" t="s">
        <v>137</v>
      </c>
      <c r="F1095" s="85" t="s">
        <v>945</v>
      </c>
      <c r="G1095" s="85" t="s">
        <v>756</v>
      </c>
      <c r="H1095" s="85" t="s">
        <v>631</v>
      </c>
      <c r="I1095" s="85" t="s">
        <v>939</v>
      </c>
      <c r="J1095" s="144" t="s">
        <v>531</v>
      </c>
      <c r="K1095" s="144"/>
      <c r="L1095" s="30"/>
      <c r="M1095" s="30"/>
      <c r="N1095" s="30"/>
      <c r="O1095" s="72"/>
      <c r="P1095" s="392"/>
      <c r="Q1095" s="233"/>
      <c r="R1095" s="85" t="s">
        <v>946</v>
      </c>
      <c r="S1095" s="132" t="s">
        <v>5</v>
      </c>
      <c r="T1095" s="85" t="s">
        <v>286</v>
      </c>
      <c r="U1095" s="86">
        <v>0</v>
      </c>
      <c r="V1095" s="86">
        <v>5</v>
      </c>
      <c r="W1095" s="85" t="s">
        <v>954</v>
      </c>
      <c r="X1095" s="85" t="s">
        <v>955</v>
      </c>
      <c r="Y1095" s="31" t="s">
        <v>55</v>
      </c>
      <c r="Z1095" s="72">
        <v>2</v>
      </c>
      <c r="AA1095" s="394">
        <v>0.4</v>
      </c>
      <c r="AB1095" s="233" t="s">
        <v>1522</v>
      </c>
    </row>
    <row r="1096" spans="1:28" s="242" customFormat="1" ht="148.5" customHeight="1">
      <c r="A1096" s="144">
        <v>1190</v>
      </c>
      <c r="B1096" s="85" t="s">
        <v>494</v>
      </c>
      <c r="C1096" s="85" t="s">
        <v>6</v>
      </c>
      <c r="D1096" s="85" t="s">
        <v>944</v>
      </c>
      <c r="E1096" s="85" t="s">
        <v>137</v>
      </c>
      <c r="F1096" s="85" t="s">
        <v>945</v>
      </c>
      <c r="G1096" s="85" t="s">
        <v>756</v>
      </c>
      <c r="H1096" s="85" t="s">
        <v>631</v>
      </c>
      <c r="I1096" s="85" t="s">
        <v>939</v>
      </c>
      <c r="J1096" s="144" t="s">
        <v>531</v>
      </c>
      <c r="K1096" s="144"/>
      <c r="L1096" s="30"/>
      <c r="M1096" s="30"/>
      <c r="N1096" s="30"/>
      <c r="O1096" s="248"/>
      <c r="P1096" s="119"/>
      <c r="Q1096" s="233"/>
      <c r="R1096" s="85" t="s">
        <v>946</v>
      </c>
      <c r="S1096" s="132" t="s">
        <v>5</v>
      </c>
      <c r="T1096" s="85"/>
      <c r="U1096" s="86"/>
      <c r="V1096" s="86"/>
      <c r="W1096" s="85"/>
      <c r="X1096" s="85"/>
      <c r="Y1096" s="85"/>
      <c r="Z1096" s="248"/>
      <c r="AA1096" s="119"/>
      <c r="AB1096" s="233" t="s">
        <v>1523</v>
      </c>
    </row>
    <row r="1097" spans="1:28" s="242" customFormat="1" ht="87.75" customHeight="1">
      <c r="A1097" s="144">
        <v>1191</v>
      </c>
      <c r="B1097" s="85" t="s">
        <v>494</v>
      </c>
      <c r="C1097" s="85" t="s">
        <v>6</v>
      </c>
      <c r="D1097" s="85" t="s">
        <v>944</v>
      </c>
      <c r="E1097" s="85" t="s">
        <v>137</v>
      </c>
      <c r="F1097" s="85" t="s">
        <v>945</v>
      </c>
      <c r="G1097" s="85" t="s">
        <v>756</v>
      </c>
      <c r="H1097" s="85" t="s">
        <v>631</v>
      </c>
      <c r="I1097" s="85" t="s">
        <v>939</v>
      </c>
      <c r="J1097" s="144" t="s">
        <v>531</v>
      </c>
      <c r="K1097" s="144"/>
      <c r="L1097" s="30"/>
      <c r="M1097" s="30"/>
      <c r="N1097" s="30"/>
      <c r="O1097" s="248"/>
      <c r="P1097" s="119"/>
      <c r="Q1097" s="233"/>
      <c r="R1097" s="85" t="s">
        <v>946</v>
      </c>
      <c r="S1097" s="132" t="s">
        <v>5</v>
      </c>
      <c r="T1097" s="85"/>
      <c r="U1097" s="86"/>
      <c r="V1097" s="86"/>
      <c r="W1097" s="85"/>
      <c r="X1097" s="85"/>
      <c r="Y1097" s="85"/>
      <c r="Z1097" s="248"/>
      <c r="AA1097" s="119"/>
      <c r="AB1097" s="233" t="s">
        <v>1524</v>
      </c>
    </row>
    <row r="1098" spans="1:28" s="242" customFormat="1" ht="321.75" customHeight="1">
      <c r="A1098" s="144">
        <v>1192</v>
      </c>
      <c r="B1098" s="85" t="s">
        <v>494</v>
      </c>
      <c r="C1098" s="85" t="s">
        <v>6</v>
      </c>
      <c r="D1098" s="85" t="s">
        <v>944</v>
      </c>
      <c r="E1098" s="85" t="s">
        <v>137</v>
      </c>
      <c r="F1098" s="85" t="s">
        <v>47</v>
      </c>
      <c r="G1098" s="85" t="s">
        <v>756</v>
      </c>
      <c r="H1098" s="35" t="s">
        <v>49</v>
      </c>
      <c r="I1098" s="85" t="s">
        <v>872</v>
      </c>
      <c r="J1098" s="144" t="s">
        <v>873</v>
      </c>
      <c r="K1098" s="144"/>
      <c r="L1098" s="30"/>
      <c r="M1098" s="30"/>
      <c r="N1098" s="30"/>
      <c r="O1098" s="72"/>
      <c r="P1098" s="392"/>
      <c r="Q1098" s="233"/>
      <c r="R1098" s="85" t="s">
        <v>946</v>
      </c>
      <c r="S1098" s="132" t="s">
        <v>956</v>
      </c>
      <c r="T1098" s="85" t="s">
        <v>286</v>
      </c>
      <c r="U1098" s="86">
        <v>0</v>
      </c>
      <c r="V1098" s="86">
        <v>1</v>
      </c>
      <c r="W1098" s="85" t="s">
        <v>141</v>
      </c>
      <c r="X1098" s="85" t="s">
        <v>957</v>
      </c>
      <c r="Y1098" s="31" t="s">
        <v>55</v>
      </c>
      <c r="Z1098" s="72">
        <v>1</v>
      </c>
      <c r="AA1098" s="394">
        <v>1</v>
      </c>
      <c r="AB1098" s="233" t="s">
        <v>958</v>
      </c>
    </row>
    <row r="1099" spans="1:28" s="242" customFormat="1" ht="63" customHeight="1">
      <c r="A1099" s="144">
        <v>1193</v>
      </c>
      <c r="B1099" s="85" t="s">
        <v>494</v>
      </c>
      <c r="C1099" s="85" t="s">
        <v>6</v>
      </c>
      <c r="D1099" s="85" t="s">
        <v>944</v>
      </c>
      <c r="E1099" s="85" t="s">
        <v>137</v>
      </c>
      <c r="F1099" s="85" t="s">
        <v>47</v>
      </c>
      <c r="G1099" s="85" t="s">
        <v>959</v>
      </c>
      <c r="H1099" s="35" t="s">
        <v>49</v>
      </c>
      <c r="I1099" s="85" t="s">
        <v>872</v>
      </c>
      <c r="J1099" s="144" t="s">
        <v>873</v>
      </c>
      <c r="K1099" s="144"/>
      <c r="L1099" s="30"/>
      <c r="M1099" s="30"/>
      <c r="N1099" s="30"/>
      <c r="O1099" s="241"/>
      <c r="P1099" s="119"/>
      <c r="Q1099" s="233"/>
      <c r="R1099" s="85" t="s">
        <v>946</v>
      </c>
      <c r="S1099" s="132" t="s">
        <v>956</v>
      </c>
      <c r="T1099" s="85"/>
      <c r="U1099" s="86"/>
      <c r="V1099" s="86"/>
      <c r="W1099" s="85"/>
      <c r="X1099" s="85"/>
      <c r="Y1099" s="85"/>
      <c r="Z1099" s="241"/>
      <c r="AA1099" s="119"/>
      <c r="AB1099" s="233"/>
    </row>
    <row r="1100" spans="1:28" s="242" customFormat="1" ht="63" customHeight="1">
      <c r="A1100" s="144">
        <v>1194</v>
      </c>
      <c r="B1100" s="85" t="s">
        <v>494</v>
      </c>
      <c r="C1100" s="85" t="s">
        <v>6</v>
      </c>
      <c r="D1100" s="85" t="s">
        <v>944</v>
      </c>
      <c r="E1100" s="85" t="s">
        <v>137</v>
      </c>
      <c r="F1100" s="85" t="s">
        <v>47</v>
      </c>
      <c r="G1100" s="85" t="s">
        <v>959</v>
      </c>
      <c r="H1100" s="35" t="s">
        <v>49</v>
      </c>
      <c r="I1100" s="85" t="s">
        <v>872</v>
      </c>
      <c r="J1100" s="144" t="s">
        <v>873</v>
      </c>
      <c r="K1100" s="144"/>
      <c r="L1100" s="30"/>
      <c r="M1100" s="30"/>
      <c r="N1100" s="30"/>
      <c r="O1100" s="119"/>
      <c r="P1100" s="119"/>
      <c r="Q1100" s="233"/>
      <c r="R1100" s="85" t="s">
        <v>946</v>
      </c>
      <c r="S1100" s="132" t="s">
        <v>956</v>
      </c>
      <c r="T1100" s="85"/>
      <c r="U1100" s="86"/>
      <c r="V1100" s="86"/>
      <c r="W1100" s="85"/>
      <c r="X1100" s="85"/>
      <c r="Y1100" s="85"/>
      <c r="Z1100" s="119"/>
      <c r="AA1100" s="119"/>
      <c r="AB1100" s="233"/>
    </row>
    <row r="1101" spans="1:28" s="45" customFormat="1" ht="81.75" customHeight="1">
      <c r="A1101" s="144">
        <v>1195</v>
      </c>
      <c r="B1101" s="85" t="s">
        <v>494</v>
      </c>
      <c r="C1101" s="85" t="s">
        <v>6</v>
      </c>
      <c r="D1101" s="85" t="s">
        <v>870</v>
      </c>
      <c r="E1101" s="85" t="s">
        <v>137</v>
      </c>
      <c r="F1101" s="85" t="s">
        <v>47</v>
      </c>
      <c r="G1101" s="85" t="s">
        <v>871</v>
      </c>
      <c r="H1101" s="35" t="s">
        <v>49</v>
      </c>
      <c r="I1101" s="85" t="s">
        <v>872</v>
      </c>
      <c r="J1101" s="144" t="s">
        <v>873</v>
      </c>
      <c r="K1101" s="144"/>
      <c r="L1101" s="30"/>
      <c r="M1101" s="30"/>
      <c r="N1101" s="30"/>
      <c r="O1101" s="233"/>
      <c r="P1101" s="119"/>
      <c r="Q1101" s="233"/>
      <c r="R1101" s="85" t="s">
        <v>874</v>
      </c>
      <c r="S1101" s="132"/>
      <c r="T1101" s="85"/>
      <c r="U1101" s="133"/>
      <c r="V1101" s="133"/>
      <c r="W1101" s="85"/>
      <c r="X1101" s="85" t="s">
        <v>876</v>
      </c>
      <c r="Y1101" s="85"/>
      <c r="Z1101" s="233"/>
      <c r="AA1101" s="119"/>
      <c r="AB1101" s="233"/>
    </row>
    <row r="1102" spans="1:28" s="45" customFormat="1" ht="90">
      <c r="A1102" s="144">
        <v>1196</v>
      </c>
      <c r="B1102" s="85" t="s">
        <v>494</v>
      </c>
      <c r="C1102" s="85" t="s">
        <v>6</v>
      </c>
      <c r="D1102" s="85" t="s">
        <v>870</v>
      </c>
      <c r="E1102" s="85" t="s">
        <v>137</v>
      </c>
      <c r="F1102" s="85" t="s">
        <v>47</v>
      </c>
      <c r="G1102" s="85" t="s">
        <v>871</v>
      </c>
      <c r="H1102" s="35" t="s">
        <v>49</v>
      </c>
      <c r="I1102" s="85" t="s">
        <v>872</v>
      </c>
      <c r="J1102" s="144" t="s">
        <v>873</v>
      </c>
      <c r="K1102" s="144"/>
      <c r="L1102" s="30"/>
      <c r="M1102" s="30"/>
      <c r="N1102" s="30"/>
      <c r="O1102" s="243"/>
      <c r="P1102" s="396"/>
      <c r="Q1102" s="233"/>
      <c r="R1102" s="85" t="s">
        <v>874</v>
      </c>
      <c r="S1102" s="132" t="s">
        <v>875</v>
      </c>
      <c r="T1102" s="249"/>
      <c r="U1102" s="249"/>
      <c r="V1102" s="249"/>
      <c r="W1102" s="249"/>
      <c r="X1102" s="249"/>
      <c r="Y1102" s="249"/>
      <c r="Z1102" s="243"/>
      <c r="AA1102" s="396"/>
      <c r="AB1102" s="233"/>
    </row>
    <row r="1103" spans="1:28" s="124" customFormat="1" ht="203.25" customHeight="1">
      <c r="A1103" s="30">
        <v>1197</v>
      </c>
      <c r="B1103" s="31" t="s">
        <v>494</v>
      </c>
      <c r="C1103" s="31" t="s">
        <v>7</v>
      </c>
      <c r="D1103" s="31" t="s">
        <v>960</v>
      </c>
      <c r="E1103" s="31" t="s">
        <v>137</v>
      </c>
      <c r="F1103" s="31" t="s">
        <v>168</v>
      </c>
      <c r="G1103" s="31" t="s">
        <v>961</v>
      </c>
      <c r="H1103" s="31" t="s">
        <v>962</v>
      </c>
      <c r="I1103" s="85" t="s">
        <v>963</v>
      </c>
      <c r="J1103" s="30" t="s">
        <v>531</v>
      </c>
      <c r="K1103" s="30" t="s">
        <v>277</v>
      </c>
      <c r="L1103" s="30">
        <v>500000</v>
      </c>
      <c r="M1103" s="30">
        <v>68080</v>
      </c>
      <c r="N1103" s="30">
        <v>110000</v>
      </c>
      <c r="O1103" s="250">
        <v>111682</v>
      </c>
      <c r="P1103" s="389">
        <f>TablaPrincipalConsolidada[[#This Row],[IR - Avance cuantitativo diciembre]]/TablaPrincipalConsolidada[[#This Row],[IR - Meta Acumulada 2019]]</f>
        <v>1.015290909090909</v>
      </c>
      <c r="Q1103" s="9" t="s">
        <v>1525</v>
      </c>
      <c r="R1103" s="31" t="s">
        <v>964</v>
      </c>
      <c r="S1103" s="85" t="s">
        <v>965</v>
      </c>
      <c r="T1103" s="31" t="s">
        <v>503</v>
      </c>
      <c r="U1103" s="330">
        <v>0.13</v>
      </c>
      <c r="V1103" s="330">
        <v>0.22</v>
      </c>
      <c r="W1103" s="31" t="s">
        <v>717</v>
      </c>
      <c r="X1103" s="31" t="s">
        <v>966</v>
      </c>
      <c r="Y1103" s="30" t="s">
        <v>188</v>
      </c>
      <c r="Z1103" s="149">
        <v>0.22</v>
      </c>
      <c r="AA1103" s="397">
        <v>1</v>
      </c>
      <c r="AB1103" s="9" t="s">
        <v>1621</v>
      </c>
    </row>
    <row r="1104" spans="1:28" s="124" customFormat="1" ht="86.25" customHeight="1">
      <c r="A1104" s="30">
        <v>1198</v>
      </c>
      <c r="B1104" s="31" t="s">
        <v>494</v>
      </c>
      <c r="C1104" s="31" t="s">
        <v>7</v>
      </c>
      <c r="D1104" s="31" t="s">
        <v>960</v>
      </c>
      <c r="E1104" s="31" t="s">
        <v>137</v>
      </c>
      <c r="F1104" s="31" t="s">
        <v>168</v>
      </c>
      <c r="G1104" s="31" t="s">
        <v>961</v>
      </c>
      <c r="H1104" s="31" t="s">
        <v>962</v>
      </c>
      <c r="I1104" s="85" t="s">
        <v>963</v>
      </c>
      <c r="J1104" s="30" t="s">
        <v>531</v>
      </c>
      <c r="K1104" s="30"/>
      <c r="L1104" s="30"/>
      <c r="M1104" s="30"/>
      <c r="N1104" s="30"/>
      <c r="O1104" s="14"/>
      <c r="P1104" s="13"/>
      <c r="Q1104" s="14"/>
      <c r="R1104" s="31" t="s">
        <v>964</v>
      </c>
      <c r="S1104" s="85" t="s">
        <v>965</v>
      </c>
      <c r="T1104" s="31"/>
      <c r="U1104" s="217"/>
      <c r="V1104" s="217"/>
      <c r="W1104" s="31"/>
      <c r="X1104" s="31" t="s">
        <v>966</v>
      </c>
      <c r="Y1104" s="30"/>
      <c r="Z1104" s="14"/>
      <c r="AA1104" s="13"/>
      <c r="AB1104" s="14"/>
    </row>
    <row r="1105" spans="1:28" s="124" customFormat="1" ht="86.25" customHeight="1">
      <c r="A1105" s="30">
        <v>1199</v>
      </c>
      <c r="B1105" s="31" t="s">
        <v>494</v>
      </c>
      <c r="C1105" s="31" t="s">
        <v>7</v>
      </c>
      <c r="D1105" s="31" t="s">
        <v>960</v>
      </c>
      <c r="E1105" s="31" t="s">
        <v>137</v>
      </c>
      <c r="F1105" s="31" t="s">
        <v>168</v>
      </c>
      <c r="G1105" s="31" t="s">
        <v>961</v>
      </c>
      <c r="H1105" s="31" t="s">
        <v>962</v>
      </c>
      <c r="I1105" s="85" t="s">
        <v>963</v>
      </c>
      <c r="J1105" s="30" t="s">
        <v>531</v>
      </c>
      <c r="K1105" s="30"/>
      <c r="L1105" s="30"/>
      <c r="M1105" s="30"/>
      <c r="N1105" s="30"/>
      <c r="O1105" s="14"/>
      <c r="P1105" s="13"/>
      <c r="Q1105" s="14"/>
      <c r="R1105" s="31" t="s">
        <v>964</v>
      </c>
      <c r="S1105" s="85" t="s">
        <v>965</v>
      </c>
      <c r="T1105" s="31"/>
      <c r="U1105" s="217"/>
      <c r="V1105" s="217"/>
      <c r="W1105" s="31"/>
      <c r="X1105" s="31" t="s">
        <v>967</v>
      </c>
      <c r="Y1105" s="30"/>
      <c r="Z1105" s="14"/>
      <c r="AA1105" s="13"/>
      <c r="AB1105" s="14"/>
    </row>
    <row r="1106" spans="1:28" s="124" customFormat="1" ht="175.5" customHeight="1">
      <c r="A1106" s="30">
        <v>1200</v>
      </c>
      <c r="B1106" s="31" t="s">
        <v>494</v>
      </c>
      <c r="C1106" s="31" t="s">
        <v>7</v>
      </c>
      <c r="D1106" s="31" t="s">
        <v>960</v>
      </c>
      <c r="E1106" s="31" t="s">
        <v>137</v>
      </c>
      <c r="F1106" s="31" t="s">
        <v>168</v>
      </c>
      <c r="G1106" s="31" t="s">
        <v>961</v>
      </c>
      <c r="H1106" s="31" t="s">
        <v>962</v>
      </c>
      <c r="I1106" s="85" t="s">
        <v>963</v>
      </c>
      <c r="J1106" s="30" t="s">
        <v>531</v>
      </c>
      <c r="K1106" s="30"/>
      <c r="L1106" s="30"/>
      <c r="M1106" s="30"/>
      <c r="N1106" s="30"/>
      <c r="O1106" s="149"/>
      <c r="P1106" s="393"/>
      <c r="Q1106" s="9"/>
      <c r="R1106" s="31" t="s">
        <v>968</v>
      </c>
      <c r="S1106" s="85" t="s">
        <v>969</v>
      </c>
      <c r="T1106" s="31" t="s">
        <v>296</v>
      </c>
      <c r="U1106" s="71">
        <v>0</v>
      </c>
      <c r="V1106" s="71">
        <v>1</v>
      </c>
      <c r="W1106" s="31" t="s">
        <v>717</v>
      </c>
      <c r="X1106" s="31" t="s">
        <v>970</v>
      </c>
      <c r="Y1106" s="30" t="s">
        <v>236</v>
      </c>
      <c r="Z1106" s="149">
        <v>1</v>
      </c>
      <c r="AA1106" s="397">
        <v>1</v>
      </c>
      <c r="AB1106" s="9" t="s">
        <v>1622</v>
      </c>
    </row>
    <row r="1107" spans="1:28" s="124" customFormat="1" ht="153" customHeight="1">
      <c r="A1107" s="30">
        <v>1201</v>
      </c>
      <c r="B1107" s="31" t="s">
        <v>494</v>
      </c>
      <c r="C1107" s="31" t="s">
        <v>7</v>
      </c>
      <c r="D1107" s="31" t="s">
        <v>960</v>
      </c>
      <c r="E1107" s="31" t="s">
        <v>137</v>
      </c>
      <c r="F1107" s="31" t="s">
        <v>168</v>
      </c>
      <c r="G1107" s="31" t="s">
        <v>961</v>
      </c>
      <c r="H1107" s="31" t="s">
        <v>962</v>
      </c>
      <c r="I1107" s="85" t="s">
        <v>963</v>
      </c>
      <c r="J1107" s="30" t="s">
        <v>531</v>
      </c>
      <c r="K1107" s="30"/>
      <c r="L1107" s="30"/>
      <c r="M1107" s="30"/>
      <c r="N1107" s="30"/>
      <c r="O1107" s="149"/>
      <c r="P1107" s="393"/>
      <c r="Q1107" s="9"/>
      <c r="R1107" s="31" t="s">
        <v>964</v>
      </c>
      <c r="S1107" s="85" t="s">
        <v>972</v>
      </c>
      <c r="T1107" s="31" t="s">
        <v>503</v>
      </c>
      <c r="U1107" s="71">
        <v>0</v>
      </c>
      <c r="V1107" s="71">
        <v>1</v>
      </c>
      <c r="W1107" s="31" t="s">
        <v>717</v>
      </c>
      <c r="X1107" s="31" t="s">
        <v>973</v>
      </c>
      <c r="Y1107" s="30" t="s">
        <v>188</v>
      </c>
      <c r="Z1107" s="149">
        <v>1</v>
      </c>
      <c r="AA1107" s="397">
        <v>1</v>
      </c>
      <c r="AB1107" s="9" t="s">
        <v>1623</v>
      </c>
    </row>
    <row r="1108" spans="1:28" s="124" customFormat="1" ht="86.25" customHeight="1">
      <c r="A1108" s="30">
        <v>1202</v>
      </c>
      <c r="B1108" s="31" t="s">
        <v>494</v>
      </c>
      <c r="C1108" s="31" t="s">
        <v>7</v>
      </c>
      <c r="D1108" s="31" t="s">
        <v>960</v>
      </c>
      <c r="E1108" s="31" t="s">
        <v>137</v>
      </c>
      <c r="F1108" s="31" t="s">
        <v>168</v>
      </c>
      <c r="G1108" s="31" t="s">
        <v>961</v>
      </c>
      <c r="H1108" s="31" t="s">
        <v>962</v>
      </c>
      <c r="I1108" s="85" t="s">
        <v>963</v>
      </c>
      <c r="J1108" s="30" t="s">
        <v>531</v>
      </c>
      <c r="K1108" s="30"/>
      <c r="L1108" s="30"/>
      <c r="M1108" s="30"/>
      <c r="N1108" s="30"/>
      <c r="O1108" s="14">
        <v>0</v>
      </c>
      <c r="P1108" s="13"/>
      <c r="Q1108" s="14"/>
      <c r="R1108" s="31" t="s">
        <v>964</v>
      </c>
      <c r="S1108" s="85" t="s">
        <v>972</v>
      </c>
      <c r="T1108" s="31"/>
      <c r="U1108" s="217"/>
      <c r="V1108" s="217"/>
      <c r="W1108" s="31"/>
      <c r="X1108" s="31"/>
      <c r="Y1108" s="30"/>
      <c r="Z1108" s="14"/>
      <c r="AA1108" s="13"/>
      <c r="AB1108" s="14"/>
    </row>
    <row r="1109" spans="1:28" s="124" customFormat="1" ht="86.25" customHeight="1">
      <c r="A1109" s="30">
        <v>1203</v>
      </c>
      <c r="B1109" s="31" t="s">
        <v>494</v>
      </c>
      <c r="C1109" s="31" t="s">
        <v>7</v>
      </c>
      <c r="D1109" s="31" t="s">
        <v>960</v>
      </c>
      <c r="E1109" s="31" t="s">
        <v>137</v>
      </c>
      <c r="F1109" s="31" t="s">
        <v>168</v>
      </c>
      <c r="G1109" s="31" t="s">
        <v>961</v>
      </c>
      <c r="H1109" s="31" t="s">
        <v>962</v>
      </c>
      <c r="I1109" s="85" t="s">
        <v>963</v>
      </c>
      <c r="J1109" s="30" t="s">
        <v>531</v>
      </c>
      <c r="K1109" s="30"/>
      <c r="L1109" s="30"/>
      <c r="M1109" s="30"/>
      <c r="N1109" s="30"/>
      <c r="O1109" s="14">
        <v>0</v>
      </c>
      <c r="P1109" s="13"/>
      <c r="Q1109" s="14"/>
      <c r="R1109" s="31" t="s">
        <v>964</v>
      </c>
      <c r="S1109" s="85" t="s">
        <v>965</v>
      </c>
      <c r="T1109" s="31"/>
      <c r="U1109" s="217"/>
      <c r="V1109" s="217"/>
      <c r="W1109" s="31"/>
      <c r="X1109" s="31" t="s">
        <v>974</v>
      </c>
      <c r="Y1109" s="30"/>
      <c r="Z1109" s="14"/>
      <c r="AA1109" s="13"/>
      <c r="AB1109" s="14"/>
    </row>
    <row r="1110" spans="1:28" s="124" customFormat="1" ht="86.25" customHeight="1">
      <c r="A1110" s="30" t="s">
        <v>975</v>
      </c>
      <c r="B1110" s="31" t="s">
        <v>494</v>
      </c>
      <c r="C1110" s="31" t="s">
        <v>7</v>
      </c>
      <c r="D1110" s="31" t="s">
        <v>960</v>
      </c>
      <c r="E1110" s="31" t="s">
        <v>137</v>
      </c>
      <c r="F1110" s="31" t="s">
        <v>168</v>
      </c>
      <c r="G1110" s="31" t="s">
        <v>961</v>
      </c>
      <c r="H1110" s="31" t="s">
        <v>962</v>
      </c>
      <c r="I1110" s="85" t="s">
        <v>963</v>
      </c>
      <c r="J1110" s="30" t="s">
        <v>531</v>
      </c>
      <c r="K1110" s="30"/>
      <c r="L1110" s="30"/>
      <c r="M1110" s="30"/>
      <c r="N1110" s="30"/>
      <c r="O1110" s="14">
        <v>0</v>
      </c>
      <c r="P1110" s="13"/>
      <c r="Q1110" s="14"/>
      <c r="R1110" s="31" t="s">
        <v>964</v>
      </c>
      <c r="S1110" s="85" t="s">
        <v>965</v>
      </c>
      <c r="T1110" s="31"/>
      <c r="U1110" s="217"/>
      <c r="V1110" s="217"/>
      <c r="W1110" s="31"/>
      <c r="X1110" s="31"/>
      <c r="Y1110" s="30"/>
      <c r="Z1110" s="14"/>
      <c r="AA1110" s="13"/>
      <c r="AB1110" s="14"/>
    </row>
    <row r="1111" spans="1:28" s="124" customFormat="1" ht="86.25" customHeight="1">
      <c r="A1111" s="30" t="s">
        <v>976</v>
      </c>
      <c r="B1111" s="31" t="s">
        <v>494</v>
      </c>
      <c r="C1111" s="31" t="s">
        <v>7</v>
      </c>
      <c r="D1111" s="31" t="s">
        <v>960</v>
      </c>
      <c r="E1111" s="31" t="s">
        <v>137</v>
      </c>
      <c r="F1111" s="31" t="s">
        <v>168</v>
      </c>
      <c r="G1111" s="31" t="s">
        <v>961</v>
      </c>
      <c r="H1111" s="31" t="s">
        <v>962</v>
      </c>
      <c r="I1111" s="85" t="s">
        <v>963</v>
      </c>
      <c r="J1111" s="30" t="s">
        <v>531</v>
      </c>
      <c r="K1111" s="30"/>
      <c r="L1111" s="30"/>
      <c r="M1111" s="30"/>
      <c r="N1111" s="30"/>
      <c r="O1111" s="14">
        <v>0</v>
      </c>
      <c r="P1111" s="13"/>
      <c r="Q1111" s="14"/>
      <c r="R1111" s="31" t="s">
        <v>964</v>
      </c>
      <c r="S1111" s="85" t="s">
        <v>965</v>
      </c>
      <c r="T1111" s="31"/>
      <c r="U1111" s="217"/>
      <c r="V1111" s="217"/>
      <c r="W1111" s="31"/>
      <c r="X1111" s="31"/>
      <c r="Y1111" s="30"/>
      <c r="Z1111" s="14"/>
      <c r="AA1111" s="13"/>
      <c r="AB1111" s="14"/>
    </row>
    <row r="1112" spans="1:28" s="124" customFormat="1" ht="86.25" customHeight="1">
      <c r="A1112" s="30" t="s">
        <v>977</v>
      </c>
      <c r="B1112" s="31" t="s">
        <v>494</v>
      </c>
      <c r="C1112" s="31" t="s">
        <v>7</v>
      </c>
      <c r="D1112" s="31" t="s">
        <v>960</v>
      </c>
      <c r="E1112" s="31" t="s">
        <v>137</v>
      </c>
      <c r="F1112" s="31" t="s">
        <v>168</v>
      </c>
      <c r="G1112" s="31" t="s">
        <v>961</v>
      </c>
      <c r="H1112" s="31" t="s">
        <v>962</v>
      </c>
      <c r="I1112" s="85" t="s">
        <v>963</v>
      </c>
      <c r="J1112" s="30" t="s">
        <v>531</v>
      </c>
      <c r="K1112" s="30"/>
      <c r="L1112" s="30"/>
      <c r="M1112" s="30"/>
      <c r="N1112" s="30"/>
      <c r="O1112" s="14">
        <v>0</v>
      </c>
      <c r="P1112" s="13"/>
      <c r="Q1112" s="14"/>
      <c r="R1112" s="31" t="s">
        <v>964</v>
      </c>
      <c r="S1112" s="85" t="s">
        <v>965</v>
      </c>
      <c r="T1112" s="31"/>
      <c r="U1112" s="217"/>
      <c r="V1112" s="217"/>
      <c r="W1112" s="31"/>
      <c r="X1112" s="31"/>
      <c r="Y1112" s="30"/>
      <c r="Z1112" s="14"/>
      <c r="AA1112" s="13"/>
      <c r="AB1112" s="14"/>
    </row>
    <row r="1113" spans="1:28" s="124" customFormat="1" ht="86.25" customHeight="1">
      <c r="A1113" s="30" t="s">
        <v>978</v>
      </c>
      <c r="B1113" s="31" t="s">
        <v>494</v>
      </c>
      <c r="C1113" s="31" t="s">
        <v>7</v>
      </c>
      <c r="D1113" s="31" t="s">
        <v>960</v>
      </c>
      <c r="E1113" s="31" t="s">
        <v>137</v>
      </c>
      <c r="F1113" s="31" t="s">
        <v>168</v>
      </c>
      <c r="G1113" s="31" t="s">
        <v>961</v>
      </c>
      <c r="H1113" s="31" t="s">
        <v>962</v>
      </c>
      <c r="I1113" s="85" t="s">
        <v>963</v>
      </c>
      <c r="J1113" s="30" t="s">
        <v>531</v>
      </c>
      <c r="K1113" s="30"/>
      <c r="L1113" s="30"/>
      <c r="M1113" s="30"/>
      <c r="N1113" s="30"/>
      <c r="O1113" s="14">
        <v>0</v>
      </c>
      <c r="P1113" s="13"/>
      <c r="Q1113" s="14"/>
      <c r="R1113" s="31" t="s">
        <v>964</v>
      </c>
      <c r="S1113" s="85" t="s">
        <v>965</v>
      </c>
      <c r="T1113" s="31"/>
      <c r="U1113" s="217"/>
      <c r="V1113" s="217"/>
      <c r="W1113" s="31"/>
      <c r="X1113" s="31"/>
      <c r="Y1113" s="30"/>
      <c r="Z1113" s="14"/>
      <c r="AA1113" s="13"/>
      <c r="AB1113" s="14"/>
    </row>
    <row r="1114" spans="1:28" s="124" customFormat="1" ht="86.25" customHeight="1">
      <c r="A1114" s="30" t="s">
        <v>979</v>
      </c>
      <c r="B1114" s="31" t="s">
        <v>494</v>
      </c>
      <c r="C1114" s="31" t="s">
        <v>7</v>
      </c>
      <c r="D1114" s="31" t="s">
        <v>960</v>
      </c>
      <c r="E1114" s="31" t="s">
        <v>137</v>
      </c>
      <c r="F1114" s="31" t="s">
        <v>168</v>
      </c>
      <c r="G1114" s="31" t="s">
        <v>961</v>
      </c>
      <c r="H1114" s="31" t="s">
        <v>962</v>
      </c>
      <c r="I1114" s="85" t="s">
        <v>963</v>
      </c>
      <c r="J1114" s="30" t="s">
        <v>531</v>
      </c>
      <c r="K1114" s="30"/>
      <c r="L1114" s="30"/>
      <c r="M1114" s="30"/>
      <c r="N1114" s="30"/>
      <c r="O1114" s="14">
        <v>0</v>
      </c>
      <c r="P1114" s="13"/>
      <c r="Q1114" s="14"/>
      <c r="R1114" s="31" t="s">
        <v>964</v>
      </c>
      <c r="S1114" s="85" t="s">
        <v>965</v>
      </c>
      <c r="T1114" s="31"/>
      <c r="U1114" s="217"/>
      <c r="V1114" s="217"/>
      <c r="W1114" s="31"/>
      <c r="X1114" s="31"/>
      <c r="Y1114" s="30"/>
      <c r="Z1114" s="14"/>
      <c r="AA1114" s="13"/>
      <c r="AB1114" s="14"/>
    </row>
    <row r="1115" spans="1:28" s="124" customFormat="1" ht="86.25" customHeight="1">
      <c r="A1115" s="30" t="s">
        <v>980</v>
      </c>
      <c r="B1115" s="31" t="s">
        <v>494</v>
      </c>
      <c r="C1115" s="31" t="s">
        <v>7</v>
      </c>
      <c r="D1115" s="31" t="s">
        <v>960</v>
      </c>
      <c r="E1115" s="31" t="s">
        <v>137</v>
      </c>
      <c r="F1115" s="31" t="s">
        <v>168</v>
      </c>
      <c r="G1115" s="31" t="s">
        <v>961</v>
      </c>
      <c r="H1115" s="31" t="s">
        <v>962</v>
      </c>
      <c r="I1115" s="85" t="s">
        <v>963</v>
      </c>
      <c r="J1115" s="30" t="s">
        <v>531</v>
      </c>
      <c r="K1115" s="30"/>
      <c r="L1115" s="30"/>
      <c r="M1115" s="30"/>
      <c r="N1115" s="30"/>
      <c r="O1115" s="14">
        <v>0</v>
      </c>
      <c r="P1115" s="13"/>
      <c r="Q1115" s="14"/>
      <c r="R1115" s="31" t="s">
        <v>964</v>
      </c>
      <c r="S1115" s="85" t="s">
        <v>965</v>
      </c>
      <c r="T1115" s="31"/>
      <c r="U1115" s="217"/>
      <c r="V1115" s="217"/>
      <c r="W1115" s="31"/>
      <c r="X1115" s="31"/>
      <c r="Y1115" s="30"/>
      <c r="Z1115" s="14"/>
      <c r="AA1115" s="13"/>
      <c r="AB1115" s="14"/>
    </row>
    <row r="1116" spans="1:28" s="124" customFormat="1" ht="86.25" customHeight="1">
      <c r="A1116" s="30" t="s">
        <v>981</v>
      </c>
      <c r="B1116" s="31" t="s">
        <v>494</v>
      </c>
      <c r="C1116" s="31" t="s">
        <v>7</v>
      </c>
      <c r="D1116" s="31" t="s">
        <v>960</v>
      </c>
      <c r="E1116" s="31" t="s">
        <v>137</v>
      </c>
      <c r="F1116" s="31" t="s">
        <v>168</v>
      </c>
      <c r="G1116" s="31" t="s">
        <v>961</v>
      </c>
      <c r="H1116" s="31" t="s">
        <v>962</v>
      </c>
      <c r="I1116" s="85" t="s">
        <v>963</v>
      </c>
      <c r="J1116" s="30" t="s">
        <v>531</v>
      </c>
      <c r="K1116" s="30"/>
      <c r="L1116" s="30"/>
      <c r="M1116" s="30"/>
      <c r="N1116" s="30"/>
      <c r="O1116" s="14">
        <v>0</v>
      </c>
      <c r="P1116" s="13"/>
      <c r="Q1116" s="14"/>
      <c r="R1116" s="31" t="s">
        <v>964</v>
      </c>
      <c r="S1116" s="85" t="s">
        <v>965</v>
      </c>
      <c r="T1116" s="31"/>
      <c r="U1116" s="217"/>
      <c r="V1116" s="217"/>
      <c r="W1116" s="31"/>
      <c r="X1116" s="31"/>
      <c r="Y1116" s="30"/>
      <c r="Z1116" s="14"/>
      <c r="AA1116" s="13"/>
      <c r="AB1116" s="14"/>
    </row>
    <row r="1117" spans="1:28" s="124" customFormat="1" ht="86.25" customHeight="1">
      <c r="A1117" s="30" t="s">
        <v>982</v>
      </c>
      <c r="B1117" s="31" t="s">
        <v>494</v>
      </c>
      <c r="C1117" s="31" t="s">
        <v>7</v>
      </c>
      <c r="D1117" s="31" t="s">
        <v>960</v>
      </c>
      <c r="E1117" s="31" t="s">
        <v>137</v>
      </c>
      <c r="F1117" s="31" t="s">
        <v>168</v>
      </c>
      <c r="G1117" s="31" t="s">
        <v>961</v>
      </c>
      <c r="H1117" s="31" t="s">
        <v>962</v>
      </c>
      <c r="I1117" s="85" t="s">
        <v>963</v>
      </c>
      <c r="J1117" s="30" t="s">
        <v>531</v>
      </c>
      <c r="K1117" s="30"/>
      <c r="L1117" s="30"/>
      <c r="M1117" s="30"/>
      <c r="N1117" s="30"/>
      <c r="O1117" s="14">
        <v>0</v>
      </c>
      <c r="P1117" s="13"/>
      <c r="Q1117" s="14"/>
      <c r="R1117" s="31" t="s">
        <v>964</v>
      </c>
      <c r="S1117" s="85" t="s">
        <v>965</v>
      </c>
      <c r="T1117" s="31"/>
      <c r="U1117" s="217"/>
      <c r="V1117" s="217"/>
      <c r="W1117" s="31"/>
      <c r="X1117" s="31"/>
      <c r="Y1117" s="30"/>
      <c r="Z1117" s="14"/>
      <c r="AA1117" s="13"/>
      <c r="AB1117" s="14"/>
    </row>
    <row r="1118" spans="1:28" s="124" customFormat="1" ht="86.25" customHeight="1">
      <c r="A1118" s="30" t="s">
        <v>983</v>
      </c>
      <c r="B1118" s="31" t="s">
        <v>494</v>
      </c>
      <c r="C1118" s="31" t="s">
        <v>7</v>
      </c>
      <c r="D1118" s="31" t="s">
        <v>960</v>
      </c>
      <c r="E1118" s="31" t="s">
        <v>137</v>
      </c>
      <c r="F1118" s="31" t="s">
        <v>168</v>
      </c>
      <c r="G1118" s="31" t="s">
        <v>961</v>
      </c>
      <c r="H1118" s="31" t="s">
        <v>962</v>
      </c>
      <c r="I1118" s="85" t="s">
        <v>963</v>
      </c>
      <c r="J1118" s="30" t="s">
        <v>531</v>
      </c>
      <c r="K1118" s="30"/>
      <c r="L1118" s="30"/>
      <c r="M1118" s="30"/>
      <c r="N1118" s="30"/>
      <c r="O1118" s="14">
        <v>0</v>
      </c>
      <c r="P1118" s="13"/>
      <c r="Q1118" s="14"/>
      <c r="R1118" s="31" t="s">
        <v>964</v>
      </c>
      <c r="S1118" s="85" t="s">
        <v>965</v>
      </c>
      <c r="T1118" s="31"/>
      <c r="U1118" s="217"/>
      <c r="V1118" s="217"/>
      <c r="W1118" s="31"/>
      <c r="X1118" s="31"/>
      <c r="Y1118" s="30"/>
      <c r="Z1118" s="14"/>
      <c r="AA1118" s="13"/>
      <c r="AB1118" s="14"/>
    </row>
    <row r="1119" spans="1:28" s="124" customFormat="1" ht="86.25" customHeight="1">
      <c r="A1119" s="30" t="s">
        <v>984</v>
      </c>
      <c r="B1119" s="31" t="s">
        <v>494</v>
      </c>
      <c r="C1119" s="31" t="s">
        <v>7</v>
      </c>
      <c r="D1119" s="31" t="s">
        <v>960</v>
      </c>
      <c r="E1119" s="31" t="s">
        <v>137</v>
      </c>
      <c r="F1119" s="31" t="s">
        <v>168</v>
      </c>
      <c r="G1119" s="31" t="s">
        <v>961</v>
      </c>
      <c r="H1119" s="31" t="s">
        <v>962</v>
      </c>
      <c r="I1119" s="85" t="s">
        <v>963</v>
      </c>
      <c r="J1119" s="30" t="s">
        <v>531</v>
      </c>
      <c r="K1119" s="30"/>
      <c r="L1119" s="30"/>
      <c r="M1119" s="30"/>
      <c r="N1119" s="30"/>
      <c r="O1119" s="14">
        <v>0</v>
      </c>
      <c r="P1119" s="13"/>
      <c r="Q1119" s="14"/>
      <c r="R1119" s="31" t="s">
        <v>964</v>
      </c>
      <c r="S1119" s="85" t="s">
        <v>965</v>
      </c>
      <c r="T1119" s="31"/>
      <c r="U1119" s="217"/>
      <c r="V1119" s="217"/>
      <c r="W1119" s="31"/>
      <c r="X1119" s="31"/>
      <c r="Y1119" s="30"/>
      <c r="Z1119" s="14"/>
      <c r="AA1119" s="13"/>
      <c r="AB1119" s="14"/>
    </row>
    <row r="1120" spans="1:28" s="124" customFormat="1" ht="86.25" customHeight="1">
      <c r="A1120" s="30" t="s">
        <v>985</v>
      </c>
      <c r="B1120" s="31" t="s">
        <v>494</v>
      </c>
      <c r="C1120" s="31" t="s">
        <v>7</v>
      </c>
      <c r="D1120" s="31" t="s">
        <v>960</v>
      </c>
      <c r="E1120" s="31" t="s">
        <v>137</v>
      </c>
      <c r="F1120" s="31" t="s">
        <v>168</v>
      </c>
      <c r="G1120" s="31" t="s">
        <v>961</v>
      </c>
      <c r="H1120" s="31" t="s">
        <v>962</v>
      </c>
      <c r="I1120" s="85" t="s">
        <v>963</v>
      </c>
      <c r="J1120" s="30" t="s">
        <v>531</v>
      </c>
      <c r="K1120" s="30"/>
      <c r="L1120" s="30"/>
      <c r="M1120" s="30"/>
      <c r="N1120" s="30"/>
      <c r="O1120" s="14">
        <v>0</v>
      </c>
      <c r="P1120" s="13"/>
      <c r="Q1120" s="14"/>
      <c r="R1120" s="31" t="s">
        <v>964</v>
      </c>
      <c r="S1120" s="85" t="s">
        <v>965</v>
      </c>
      <c r="T1120" s="31"/>
      <c r="U1120" s="217"/>
      <c r="V1120" s="217"/>
      <c r="W1120" s="31"/>
      <c r="X1120" s="31"/>
      <c r="Y1120" s="30"/>
      <c r="Z1120" s="14"/>
      <c r="AA1120" s="13"/>
      <c r="AB1120" s="14"/>
    </row>
    <row r="1121" spans="1:28" s="124" customFormat="1" ht="86.25" customHeight="1">
      <c r="A1121" s="30" t="s">
        <v>986</v>
      </c>
      <c r="B1121" s="31" t="s">
        <v>494</v>
      </c>
      <c r="C1121" s="31" t="s">
        <v>7</v>
      </c>
      <c r="D1121" s="31" t="s">
        <v>960</v>
      </c>
      <c r="E1121" s="31" t="s">
        <v>137</v>
      </c>
      <c r="F1121" s="31" t="s">
        <v>168</v>
      </c>
      <c r="G1121" s="31" t="s">
        <v>961</v>
      </c>
      <c r="H1121" s="31" t="s">
        <v>962</v>
      </c>
      <c r="I1121" s="85" t="s">
        <v>963</v>
      </c>
      <c r="J1121" s="30" t="s">
        <v>531</v>
      </c>
      <c r="K1121" s="30"/>
      <c r="L1121" s="30"/>
      <c r="M1121" s="30"/>
      <c r="N1121" s="30"/>
      <c r="O1121" s="14">
        <v>0</v>
      </c>
      <c r="P1121" s="13"/>
      <c r="Q1121" s="14"/>
      <c r="R1121" s="31" t="s">
        <v>964</v>
      </c>
      <c r="S1121" s="85" t="s">
        <v>965</v>
      </c>
      <c r="T1121" s="31"/>
      <c r="U1121" s="217"/>
      <c r="V1121" s="217"/>
      <c r="W1121" s="31"/>
      <c r="X1121" s="31"/>
      <c r="Y1121" s="30"/>
      <c r="Z1121" s="14"/>
      <c r="AA1121" s="13"/>
      <c r="AB1121" s="14"/>
    </row>
    <row r="1122" spans="1:28" s="124" customFormat="1" ht="86.25" customHeight="1">
      <c r="A1122" s="30" t="s">
        <v>987</v>
      </c>
      <c r="B1122" s="31" t="s">
        <v>494</v>
      </c>
      <c r="C1122" s="31" t="s">
        <v>7</v>
      </c>
      <c r="D1122" s="31" t="s">
        <v>960</v>
      </c>
      <c r="E1122" s="31" t="s">
        <v>137</v>
      </c>
      <c r="F1122" s="31" t="s">
        <v>168</v>
      </c>
      <c r="G1122" s="31" t="s">
        <v>961</v>
      </c>
      <c r="H1122" s="31" t="s">
        <v>962</v>
      </c>
      <c r="I1122" s="85" t="s">
        <v>963</v>
      </c>
      <c r="J1122" s="30" t="s">
        <v>531</v>
      </c>
      <c r="K1122" s="30"/>
      <c r="L1122" s="30"/>
      <c r="M1122" s="30"/>
      <c r="N1122" s="30"/>
      <c r="O1122" s="14">
        <v>0</v>
      </c>
      <c r="P1122" s="13"/>
      <c r="Q1122" s="14"/>
      <c r="R1122" s="31" t="s">
        <v>964</v>
      </c>
      <c r="S1122" s="85" t="s">
        <v>965</v>
      </c>
      <c r="T1122" s="31"/>
      <c r="U1122" s="217"/>
      <c r="V1122" s="217"/>
      <c r="W1122" s="31"/>
      <c r="X1122" s="31"/>
      <c r="Y1122" s="30"/>
      <c r="Z1122" s="14"/>
      <c r="AA1122" s="13"/>
      <c r="AB1122" s="14"/>
    </row>
    <row r="1123" spans="1:28" s="124" customFormat="1" ht="86.25" customHeight="1">
      <c r="A1123" s="30" t="s">
        <v>988</v>
      </c>
      <c r="B1123" s="31" t="s">
        <v>494</v>
      </c>
      <c r="C1123" s="31" t="s">
        <v>7</v>
      </c>
      <c r="D1123" s="31" t="s">
        <v>960</v>
      </c>
      <c r="E1123" s="31" t="s">
        <v>137</v>
      </c>
      <c r="F1123" s="31" t="s">
        <v>168</v>
      </c>
      <c r="G1123" s="31" t="s">
        <v>961</v>
      </c>
      <c r="H1123" s="31" t="s">
        <v>962</v>
      </c>
      <c r="I1123" s="85" t="s">
        <v>963</v>
      </c>
      <c r="J1123" s="30" t="s">
        <v>531</v>
      </c>
      <c r="K1123" s="30"/>
      <c r="L1123" s="30"/>
      <c r="M1123" s="30"/>
      <c r="N1123" s="30"/>
      <c r="O1123" s="14">
        <v>0</v>
      </c>
      <c r="P1123" s="13"/>
      <c r="Q1123" s="14"/>
      <c r="R1123" s="31" t="s">
        <v>964</v>
      </c>
      <c r="S1123" s="85" t="s">
        <v>965</v>
      </c>
      <c r="T1123" s="31"/>
      <c r="U1123" s="217"/>
      <c r="V1123" s="217"/>
      <c r="W1123" s="31"/>
      <c r="X1123" s="31"/>
      <c r="Y1123" s="30"/>
      <c r="Z1123" s="14"/>
      <c r="AA1123" s="13"/>
      <c r="AB1123" s="14"/>
    </row>
    <row r="1124" spans="1:28" s="124" customFormat="1" ht="86.25" customHeight="1">
      <c r="A1124" s="30" t="s">
        <v>989</v>
      </c>
      <c r="B1124" s="31" t="s">
        <v>494</v>
      </c>
      <c r="C1124" s="31" t="s">
        <v>7</v>
      </c>
      <c r="D1124" s="31" t="s">
        <v>960</v>
      </c>
      <c r="E1124" s="31" t="s">
        <v>137</v>
      </c>
      <c r="F1124" s="31" t="s">
        <v>168</v>
      </c>
      <c r="G1124" s="31" t="s">
        <v>961</v>
      </c>
      <c r="H1124" s="31" t="s">
        <v>962</v>
      </c>
      <c r="I1124" s="85" t="s">
        <v>963</v>
      </c>
      <c r="J1124" s="30" t="s">
        <v>531</v>
      </c>
      <c r="K1124" s="30"/>
      <c r="L1124" s="30"/>
      <c r="M1124" s="30"/>
      <c r="N1124" s="30"/>
      <c r="O1124" s="14">
        <v>0</v>
      </c>
      <c r="P1124" s="13"/>
      <c r="Q1124" s="14"/>
      <c r="R1124" s="31" t="s">
        <v>964</v>
      </c>
      <c r="S1124" s="85" t="s">
        <v>965</v>
      </c>
      <c r="T1124" s="31"/>
      <c r="U1124" s="217"/>
      <c r="V1124" s="217"/>
      <c r="W1124" s="31"/>
      <c r="X1124" s="31"/>
      <c r="Y1124" s="30"/>
      <c r="Z1124" s="14"/>
      <c r="AA1124" s="13"/>
      <c r="AB1124" s="14"/>
    </row>
    <row r="1125" spans="1:28" s="124" customFormat="1" ht="86.25" customHeight="1">
      <c r="A1125" s="30" t="s">
        <v>990</v>
      </c>
      <c r="B1125" s="31" t="s">
        <v>494</v>
      </c>
      <c r="C1125" s="31" t="s">
        <v>7</v>
      </c>
      <c r="D1125" s="31" t="s">
        <v>960</v>
      </c>
      <c r="E1125" s="31" t="s">
        <v>137</v>
      </c>
      <c r="F1125" s="31" t="s">
        <v>168</v>
      </c>
      <c r="G1125" s="31" t="s">
        <v>961</v>
      </c>
      <c r="H1125" s="31" t="s">
        <v>962</v>
      </c>
      <c r="I1125" s="85" t="s">
        <v>963</v>
      </c>
      <c r="J1125" s="30" t="s">
        <v>531</v>
      </c>
      <c r="K1125" s="30"/>
      <c r="L1125" s="30"/>
      <c r="M1125" s="30"/>
      <c r="N1125" s="30"/>
      <c r="O1125" s="14">
        <v>0</v>
      </c>
      <c r="P1125" s="13"/>
      <c r="Q1125" s="14"/>
      <c r="R1125" s="31" t="s">
        <v>964</v>
      </c>
      <c r="S1125" s="85" t="s">
        <v>965</v>
      </c>
      <c r="T1125" s="31"/>
      <c r="U1125" s="217"/>
      <c r="V1125" s="217"/>
      <c r="W1125" s="31"/>
      <c r="X1125" s="31"/>
      <c r="Y1125" s="30"/>
      <c r="Z1125" s="14"/>
      <c r="AA1125" s="13"/>
      <c r="AB1125" s="14"/>
    </row>
    <row r="1126" spans="1:28" s="124" customFormat="1" ht="86.25" customHeight="1">
      <c r="A1126" s="30" t="s">
        <v>989</v>
      </c>
      <c r="B1126" s="31" t="s">
        <v>494</v>
      </c>
      <c r="C1126" s="31" t="s">
        <v>7</v>
      </c>
      <c r="D1126" s="31" t="s">
        <v>960</v>
      </c>
      <c r="E1126" s="31" t="s">
        <v>137</v>
      </c>
      <c r="F1126" s="31" t="s">
        <v>168</v>
      </c>
      <c r="G1126" s="31" t="s">
        <v>961</v>
      </c>
      <c r="H1126" s="31" t="s">
        <v>962</v>
      </c>
      <c r="I1126" s="85" t="s">
        <v>963</v>
      </c>
      <c r="J1126" s="30" t="s">
        <v>531</v>
      </c>
      <c r="K1126" s="30"/>
      <c r="L1126" s="30"/>
      <c r="M1126" s="30"/>
      <c r="N1126" s="30"/>
      <c r="O1126" s="14">
        <v>0</v>
      </c>
      <c r="P1126" s="13"/>
      <c r="Q1126" s="14"/>
      <c r="R1126" s="31" t="s">
        <v>964</v>
      </c>
      <c r="S1126" s="85" t="s">
        <v>965</v>
      </c>
      <c r="T1126" s="31"/>
      <c r="U1126" s="217"/>
      <c r="V1126" s="217"/>
      <c r="W1126" s="31"/>
      <c r="X1126" s="31"/>
      <c r="Y1126" s="30"/>
      <c r="Z1126" s="14"/>
      <c r="AA1126" s="13"/>
      <c r="AB1126" s="14"/>
    </row>
    <row r="1127" spans="1:28" s="124" customFormat="1" ht="168" customHeight="1">
      <c r="A1127" s="30">
        <v>1204</v>
      </c>
      <c r="B1127" s="31" t="s">
        <v>494</v>
      </c>
      <c r="C1127" s="31" t="s">
        <v>7</v>
      </c>
      <c r="D1127" s="31" t="s">
        <v>960</v>
      </c>
      <c r="E1127" s="31" t="s">
        <v>137</v>
      </c>
      <c r="F1127" s="31" t="s">
        <v>168</v>
      </c>
      <c r="G1127" s="31" t="s">
        <v>961</v>
      </c>
      <c r="H1127" s="31" t="s">
        <v>962</v>
      </c>
      <c r="I1127" s="85" t="s">
        <v>963</v>
      </c>
      <c r="J1127" s="30" t="s">
        <v>531</v>
      </c>
      <c r="K1127" s="30"/>
      <c r="L1127" s="30"/>
      <c r="M1127" s="30"/>
      <c r="N1127" s="30"/>
      <c r="O1127" s="251"/>
      <c r="P1127" s="9"/>
      <c r="Q1127" s="9"/>
      <c r="R1127" s="31" t="s">
        <v>991</v>
      </c>
      <c r="S1127" s="85" t="s">
        <v>992</v>
      </c>
      <c r="T1127" s="31"/>
      <c r="U1127" s="252">
        <v>2222</v>
      </c>
      <c r="V1127" s="252">
        <v>2900</v>
      </c>
      <c r="W1127" s="31" t="s">
        <v>717</v>
      </c>
      <c r="X1127" s="31" t="s">
        <v>993</v>
      </c>
      <c r="Y1127" s="30" t="s">
        <v>188</v>
      </c>
      <c r="Z1127" s="251">
        <v>3626</v>
      </c>
      <c r="AA1127" s="384">
        <v>1</v>
      </c>
      <c r="AB1127" s="9" t="s">
        <v>1624</v>
      </c>
    </row>
    <row r="1128" spans="1:28" s="124" customFormat="1" ht="86.25" customHeight="1">
      <c r="A1128" s="30">
        <v>1205</v>
      </c>
      <c r="B1128" s="31" t="s">
        <v>494</v>
      </c>
      <c r="C1128" s="31" t="s">
        <v>7</v>
      </c>
      <c r="D1128" s="31" t="s">
        <v>960</v>
      </c>
      <c r="E1128" s="31" t="s">
        <v>137</v>
      </c>
      <c r="F1128" s="31" t="s">
        <v>168</v>
      </c>
      <c r="G1128" s="31" t="s">
        <v>961</v>
      </c>
      <c r="H1128" s="31" t="s">
        <v>962</v>
      </c>
      <c r="I1128" s="85" t="s">
        <v>963</v>
      </c>
      <c r="J1128" s="30" t="s">
        <v>531</v>
      </c>
      <c r="K1128" s="30"/>
      <c r="L1128" s="30"/>
      <c r="M1128" s="30"/>
      <c r="N1128" s="30"/>
      <c r="O1128" s="14">
        <v>0</v>
      </c>
      <c r="P1128" s="13"/>
      <c r="Q1128" s="14"/>
      <c r="R1128" s="31" t="s">
        <v>991</v>
      </c>
      <c r="S1128" s="85" t="s">
        <v>992</v>
      </c>
      <c r="T1128" s="31"/>
      <c r="U1128" s="217"/>
      <c r="V1128" s="217"/>
      <c r="W1128" s="31"/>
      <c r="X1128" s="31"/>
      <c r="Y1128" s="30"/>
      <c r="Z1128" s="14"/>
      <c r="AA1128" s="13"/>
      <c r="AB1128" s="14"/>
    </row>
    <row r="1129" spans="1:28" s="124" customFormat="1" ht="86.25" customHeight="1">
      <c r="A1129" s="30">
        <v>1206</v>
      </c>
      <c r="B1129" s="31" t="s">
        <v>494</v>
      </c>
      <c r="C1129" s="31" t="s">
        <v>7</v>
      </c>
      <c r="D1129" s="31" t="s">
        <v>960</v>
      </c>
      <c r="E1129" s="31" t="s">
        <v>137</v>
      </c>
      <c r="F1129" s="31" t="s">
        <v>168</v>
      </c>
      <c r="G1129" s="31" t="s">
        <v>961</v>
      </c>
      <c r="H1129" s="31" t="s">
        <v>962</v>
      </c>
      <c r="I1129" s="85" t="s">
        <v>963</v>
      </c>
      <c r="J1129" s="30" t="s">
        <v>531</v>
      </c>
      <c r="K1129" s="30"/>
      <c r="L1129" s="30"/>
      <c r="M1129" s="30"/>
      <c r="N1129" s="30"/>
      <c r="O1129" s="14">
        <v>0</v>
      </c>
      <c r="P1129" s="13"/>
      <c r="Q1129" s="14"/>
      <c r="R1129" s="31" t="s">
        <v>991</v>
      </c>
      <c r="S1129" s="85" t="s">
        <v>992</v>
      </c>
      <c r="T1129" s="31"/>
      <c r="U1129" s="217"/>
      <c r="V1129" s="217"/>
      <c r="W1129" s="31"/>
      <c r="X1129" s="31"/>
      <c r="Y1129" s="30"/>
      <c r="Z1129" s="14"/>
      <c r="AA1129" s="13"/>
      <c r="AB1129" s="14"/>
    </row>
    <row r="1130" spans="1:28" s="124" customFormat="1" ht="86.25" customHeight="1">
      <c r="A1130" s="30" t="s">
        <v>994</v>
      </c>
      <c r="B1130" s="31" t="s">
        <v>494</v>
      </c>
      <c r="C1130" s="31" t="s">
        <v>7</v>
      </c>
      <c r="D1130" s="31" t="s">
        <v>960</v>
      </c>
      <c r="E1130" s="31" t="s">
        <v>137</v>
      </c>
      <c r="F1130" s="31" t="s">
        <v>168</v>
      </c>
      <c r="G1130" s="31" t="s">
        <v>961</v>
      </c>
      <c r="H1130" s="31" t="s">
        <v>962</v>
      </c>
      <c r="I1130" s="85" t="s">
        <v>963</v>
      </c>
      <c r="J1130" s="30" t="s">
        <v>531</v>
      </c>
      <c r="K1130" s="30"/>
      <c r="L1130" s="30"/>
      <c r="M1130" s="30"/>
      <c r="N1130" s="30"/>
      <c r="O1130" s="14">
        <v>0</v>
      </c>
      <c r="P1130" s="13"/>
      <c r="Q1130" s="14"/>
      <c r="R1130" s="31" t="s">
        <v>991</v>
      </c>
      <c r="S1130" s="85" t="s">
        <v>992</v>
      </c>
      <c r="T1130" s="31"/>
      <c r="U1130" s="217"/>
      <c r="V1130" s="217"/>
      <c r="W1130" s="31"/>
      <c r="X1130" s="31"/>
      <c r="Y1130" s="30"/>
      <c r="Z1130" s="14"/>
      <c r="AA1130" s="13"/>
      <c r="AB1130" s="14"/>
    </row>
    <row r="1131" spans="1:28" s="124" customFormat="1" ht="86.25" customHeight="1">
      <c r="A1131" s="30" t="s">
        <v>995</v>
      </c>
      <c r="B1131" s="31" t="s">
        <v>494</v>
      </c>
      <c r="C1131" s="31" t="s">
        <v>7</v>
      </c>
      <c r="D1131" s="31" t="s">
        <v>960</v>
      </c>
      <c r="E1131" s="31" t="s">
        <v>137</v>
      </c>
      <c r="F1131" s="31" t="s">
        <v>168</v>
      </c>
      <c r="G1131" s="31" t="s">
        <v>961</v>
      </c>
      <c r="H1131" s="31" t="s">
        <v>962</v>
      </c>
      <c r="I1131" s="85" t="s">
        <v>963</v>
      </c>
      <c r="J1131" s="30" t="s">
        <v>531</v>
      </c>
      <c r="K1131" s="30"/>
      <c r="L1131" s="30"/>
      <c r="M1131" s="30"/>
      <c r="N1131" s="30"/>
      <c r="O1131" s="14">
        <v>0</v>
      </c>
      <c r="P1131" s="13"/>
      <c r="Q1131" s="14"/>
      <c r="R1131" s="31" t="s">
        <v>991</v>
      </c>
      <c r="S1131" s="85" t="s">
        <v>992</v>
      </c>
      <c r="T1131" s="31"/>
      <c r="U1131" s="217"/>
      <c r="V1131" s="217"/>
      <c r="W1131" s="31"/>
      <c r="X1131" s="31"/>
      <c r="Y1131" s="30"/>
      <c r="Z1131" s="14"/>
      <c r="AA1131" s="13"/>
      <c r="AB1131" s="14"/>
    </row>
    <row r="1132" spans="1:28" s="124" customFormat="1" ht="86.25" customHeight="1">
      <c r="A1132" s="30" t="s">
        <v>996</v>
      </c>
      <c r="B1132" s="31" t="s">
        <v>494</v>
      </c>
      <c r="C1132" s="31" t="s">
        <v>7</v>
      </c>
      <c r="D1132" s="31" t="s">
        <v>960</v>
      </c>
      <c r="E1132" s="31" t="s">
        <v>137</v>
      </c>
      <c r="F1132" s="31" t="s">
        <v>168</v>
      </c>
      <c r="G1132" s="31" t="s">
        <v>961</v>
      </c>
      <c r="H1132" s="31" t="s">
        <v>962</v>
      </c>
      <c r="I1132" s="85" t="s">
        <v>963</v>
      </c>
      <c r="J1132" s="30" t="s">
        <v>531</v>
      </c>
      <c r="K1132" s="30"/>
      <c r="L1132" s="30"/>
      <c r="M1132" s="30"/>
      <c r="N1132" s="30"/>
      <c r="O1132" s="14">
        <v>0</v>
      </c>
      <c r="P1132" s="13"/>
      <c r="Q1132" s="14"/>
      <c r="R1132" s="31" t="s">
        <v>991</v>
      </c>
      <c r="S1132" s="85" t="s">
        <v>992</v>
      </c>
      <c r="T1132" s="31"/>
      <c r="U1132" s="217"/>
      <c r="V1132" s="217"/>
      <c r="W1132" s="31"/>
      <c r="X1132" s="31"/>
      <c r="Y1132" s="30"/>
      <c r="Z1132" s="14"/>
      <c r="AA1132" s="13"/>
      <c r="AB1132" s="14"/>
    </row>
    <row r="1133" spans="1:28" s="124" customFormat="1" ht="86.25" customHeight="1">
      <c r="A1133" s="30">
        <v>1207</v>
      </c>
      <c r="B1133" s="31" t="s">
        <v>494</v>
      </c>
      <c r="C1133" s="31" t="s">
        <v>7</v>
      </c>
      <c r="D1133" s="31" t="s">
        <v>960</v>
      </c>
      <c r="E1133" s="31" t="s">
        <v>137</v>
      </c>
      <c r="F1133" s="31" t="s">
        <v>168</v>
      </c>
      <c r="G1133" s="31" t="s">
        <v>961</v>
      </c>
      <c r="H1133" s="31" t="s">
        <v>962</v>
      </c>
      <c r="I1133" s="85" t="s">
        <v>963</v>
      </c>
      <c r="J1133" s="30" t="s">
        <v>531</v>
      </c>
      <c r="K1133" s="30"/>
      <c r="L1133" s="30"/>
      <c r="M1133" s="30"/>
      <c r="N1133" s="30"/>
      <c r="O1133" s="14">
        <v>0</v>
      </c>
      <c r="P1133" s="13"/>
      <c r="Q1133" s="14"/>
      <c r="R1133" s="31" t="s">
        <v>964</v>
      </c>
      <c r="S1133" s="85" t="s">
        <v>972</v>
      </c>
      <c r="T1133" s="31"/>
      <c r="U1133" s="217"/>
      <c r="V1133" s="217"/>
      <c r="W1133" s="31"/>
      <c r="X1133" s="31"/>
      <c r="Y1133" s="30"/>
      <c r="Z1133" s="14"/>
      <c r="AA1133" s="13"/>
      <c r="AB1133" s="14"/>
    </row>
    <row r="1134" spans="1:28" s="124" customFormat="1" ht="86.25" customHeight="1">
      <c r="A1134" s="30">
        <v>1208</v>
      </c>
      <c r="B1134" s="31" t="s">
        <v>494</v>
      </c>
      <c r="C1134" s="31" t="s">
        <v>7</v>
      </c>
      <c r="D1134" s="31" t="s">
        <v>960</v>
      </c>
      <c r="E1134" s="31" t="s">
        <v>137</v>
      </c>
      <c r="F1134" s="31" t="s">
        <v>168</v>
      </c>
      <c r="G1134" s="31" t="s">
        <v>961</v>
      </c>
      <c r="H1134" s="31" t="s">
        <v>962</v>
      </c>
      <c r="I1134" s="85" t="s">
        <v>963</v>
      </c>
      <c r="J1134" s="30" t="s">
        <v>531</v>
      </c>
      <c r="K1134" s="30"/>
      <c r="L1134" s="30"/>
      <c r="M1134" s="30"/>
      <c r="N1134" s="30"/>
      <c r="O1134" s="14">
        <v>0</v>
      </c>
      <c r="P1134" s="13"/>
      <c r="Q1134" s="14"/>
      <c r="R1134" s="31" t="s">
        <v>964</v>
      </c>
      <c r="S1134" s="85" t="s">
        <v>972</v>
      </c>
      <c r="T1134" s="31"/>
      <c r="U1134" s="217"/>
      <c r="V1134" s="217"/>
      <c r="W1134" s="31"/>
      <c r="X1134" s="31"/>
      <c r="Y1134" s="30"/>
      <c r="Z1134" s="14"/>
      <c r="AA1134" s="13"/>
      <c r="AB1134" s="14"/>
    </row>
    <row r="1135" spans="1:28" s="124" customFormat="1" ht="86.25" customHeight="1">
      <c r="A1135" s="30">
        <v>1209</v>
      </c>
      <c r="B1135" s="31" t="s">
        <v>494</v>
      </c>
      <c r="C1135" s="31" t="s">
        <v>7</v>
      </c>
      <c r="D1135" s="31" t="s">
        <v>960</v>
      </c>
      <c r="E1135" s="31" t="s">
        <v>137</v>
      </c>
      <c r="F1135" s="31" t="s">
        <v>168</v>
      </c>
      <c r="G1135" s="31" t="s">
        <v>961</v>
      </c>
      <c r="H1135" s="31" t="s">
        <v>962</v>
      </c>
      <c r="I1135" s="85" t="s">
        <v>963</v>
      </c>
      <c r="J1135" s="30" t="s">
        <v>531</v>
      </c>
      <c r="K1135" s="30"/>
      <c r="L1135" s="30"/>
      <c r="M1135" s="30"/>
      <c r="N1135" s="30"/>
      <c r="O1135" s="14">
        <v>0</v>
      </c>
      <c r="P1135" s="13"/>
      <c r="Q1135" s="14"/>
      <c r="R1135" s="31" t="s">
        <v>964</v>
      </c>
      <c r="S1135" s="85" t="s">
        <v>972</v>
      </c>
      <c r="T1135" s="31"/>
      <c r="U1135" s="217"/>
      <c r="V1135" s="217"/>
      <c r="W1135" s="31"/>
      <c r="X1135" s="31"/>
      <c r="Y1135" s="30"/>
      <c r="Z1135" s="14"/>
      <c r="AA1135" s="13"/>
      <c r="AB1135" s="14"/>
    </row>
    <row r="1136" spans="1:28" s="124" customFormat="1" ht="86.25" customHeight="1">
      <c r="A1136" s="30">
        <v>1210</v>
      </c>
      <c r="B1136" s="31" t="s">
        <v>494</v>
      </c>
      <c r="C1136" s="31" t="s">
        <v>7</v>
      </c>
      <c r="D1136" s="31" t="s">
        <v>960</v>
      </c>
      <c r="E1136" s="31" t="s">
        <v>137</v>
      </c>
      <c r="F1136" s="31" t="s">
        <v>168</v>
      </c>
      <c r="G1136" s="31" t="s">
        <v>961</v>
      </c>
      <c r="H1136" s="31" t="s">
        <v>962</v>
      </c>
      <c r="I1136" s="85" t="s">
        <v>963</v>
      </c>
      <c r="J1136" s="30" t="s">
        <v>531</v>
      </c>
      <c r="K1136" s="30"/>
      <c r="L1136" s="30"/>
      <c r="M1136" s="30"/>
      <c r="N1136" s="30"/>
      <c r="O1136" s="14">
        <v>0</v>
      </c>
      <c r="P1136" s="13"/>
      <c r="Q1136" s="14"/>
      <c r="R1136" s="31" t="s">
        <v>964</v>
      </c>
      <c r="S1136" s="85" t="s">
        <v>972</v>
      </c>
      <c r="T1136" s="31"/>
      <c r="U1136" s="217"/>
      <c r="V1136" s="217"/>
      <c r="W1136" s="31"/>
      <c r="X1136" s="31"/>
      <c r="Y1136" s="30"/>
      <c r="Z1136" s="14"/>
      <c r="AA1136" s="13"/>
      <c r="AB1136" s="14"/>
    </row>
    <row r="1137" spans="1:28" s="124" customFormat="1" ht="86.25" customHeight="1">
      <c r="A1137" s="30">
        <v>1211</v>
      </c>
      <c r="B1137" s="31" t="s">
        <v>494</v>
      </c>
      <c r="C1137" s="31" t="s">
        <v>7</v>
      </c>
      <c r="D1137" s="31" t="s">
        <v>960</v>
      </c>
      <c r="E1137" s="31" t="s">
        <v>137</v>
      </c>
      <c r="F1137" s="31" t="s">
        <v>168</v>
      </c>
      <c r="G1137" s="31" t="s">
        <v>961</v>
      </c>
      <c r="H1137" s="31" t="s">
        <v>962</v>
      </c>
      <c r="I1137" s="85" t="s">
        <v>963</v>
      </c>
      <c r="J1137" s="30" t="s">
        <v>531</v>
      </c>
      <c r="K1137" s="30"/>
      <c r="L1137" s="30"/>
      <c r="M1137" s="30"/>
      <c r="N1137" s="30"/>
      <c r="O1137" s="14">
        <v>0</v>
      </c>
      <c r="P1137" s="13"/>
      <c r="Q1137" s="14"/>
      <c r="R1137" s="31" t="s">
        <v>964</v>
      </c>
      <c r="S1137" s="85" t="s">
        <v>972</v>
      </c>
      <c r="T1137" s="31"/>
      <c r="U1137" s="217"/>
      <c r="V1137" s="217"/>
      <c r="W1137" s="31"/>
      <c r="X1137" s="31"/>
      <c r="Y1137" s="30"/>
      <c r="Z1137" s="14"/>
      <c r="AA1137" s="13"/>
      <c r="AB1137" s="14"/>
    </row>
    <row r="1138" spans="1:28" s="124" customFormat="1" ht="86.25" customHeight="1">
      <c r="A1138" s="30" t="s">
        <v>997</v>
      </c>
      <c r="B1138" s="31" t="s">
        <v>494</v>
      </c>
      <c r="C1138" s="31" t="s">
        <v>7</v>
      </c>
      <c r="D1138" s="31" t="s">
        <v>960</v>
      </c>
      <c r="E1138" s="31" t="s">
        <v>137</v>
      </c>
      <c r="F1138" s="31" t="s">
        <v>168</v>
      </c>
      <c r="G1138" s="31" t="s">
        <v>961</v>
      </c>
      <c r="H1138" s="31" t="s">
        <v>962</v>
      </c>
      <c r="I1138" s="85" t="s">
        <v>963</v>
      </c>
      <c r="J1138" s="30" t="s">
        <v>531</v>
      </c>
      <c r="K1138" s="30"/>
      <c r="L1138" s="30"/>
      <c r="M1138" s="30"/>
      <c r="N1138" s="30"/>
      <c r="O1138" s="14">
        <v>0</v>
      </c>
      <c r="P1138" s="13"/>
      <c r="Q1138" s="14"/>
      <c r="R1138" s="31" t="s">
        <v>964</v>
      </c>
      <c r="S1138" s="85" t="s">
        <v>972</v>
      </c>
      <c r="T1138" s="31"/>
      <c r="U1138" s="217"/>
      <c r="V1138" s="217"/>
      <c r="W1138" s="31"/>
      <c r="X1138" s="31"/>
      <c r="Y1138" s="30"/>
      <c r="Z1138" s="14"/>
      <c r="AA1138" s="13"/>
      <c r="AB1138" s="14"/>
    </row>
    <row r="1139" spans="1:28" s="124" customFormat="1" ht="174" customHeight="1">
      <c r="A1139" s="30">
        <v>1212</v>
      </c>
      <c r="B1139" s="31" t="s">
        <v>494</v>
      </c>
      <c r="C1139" s="31" t="s">
        <v>7</v>
      </c>
      <c r="D1139" s="31" t="s">
        <v>998</v>
      </c>
      <c r="E1139" s="31" t="s">
        <v>137</v>
      </c>
      <c r="F1139" s="31" t="s">
        <v>168</v>
      </c>
      <c r="G1139" s="31" t="s">
        <v>961</v>
      </c>
      <c r="H1139" s="31" t="s">
        <v>962</v>
      </c>
      <c r="I1139" s="85" t="s">
        <v>963</v>
      </c>
      <c r="J1139" s="30" t="s">
        <v>531</v>
      </c>
      <c r="K1139" s="30"/>
      <c r="L1139" s="30"/>
      <c r="M1139" s="30"/>
      <c r="N1139" s="30"/>
      <c r="O1139" s="253"/>
      <c r="P1139" s="9"/>
      <c r="Q1139" s="9"/>
      <c r="R1139" s="254" t="s">
        <v>999</v>
      </c>
      <c r="S1139" s="85" t="s">
        <v>1000</v>
      </c>
      <c r="T1139" s="31" t="s">
        <v>503</v>
      </c>
      <c r="U1139" s="255">
        <v>3920</v>
      </c>
      <c r="V1139" s="255">
        <v>13000</v>
      </c>
      <c r="W1139" s="85" t="s">
        <v>717</v>
      </c>
      <c r="X1139" s="31" t="s">
        <v>1001</v>
      </c>
      <c r="Y1139" s="30" t="s">
        <v>236</v>
      </c>
      <c r="Z1139" s="253">
        <v>12456</v>
      </c>
      <c r="AA1139" s="384">
        <v>0.94008810572687229</v>
      </c>
      <c r="AB1139" s="9" t="s">
        <v>1625</v>
      </c>
    </row>
    <row r="1140" spans="1:28" s="124" customFormat="1" ht="141" customHeight="1">
      <c r="A1140" s="30">
        <v>1213</v>
      </c>
      <c r="B1140" s="31" t="s">
        <v>494</v>
      </c>
      <c r="C1140" s="31" t="s">
        <v>7</v>
      </c>
      <c r="D1140" s="31" t="s">
        <v>998</v>
      </c>
      <c r="E1140" s="31" t="s">
        <v>137</v>
      </c>
      <c r="F1140" s="31" t="s">
        <v>168</v>
      </c>
      <c r="G1140" s="31" t="s">
        <v>961</v>
      </c>
      <c r="H1140" s="31" t="s">
        <v>962</v>
      </c>
      <c r="I1140" s="85" t="s">
        <v>963</v>
      </c>
      <c r="J1140" s="30" t="s">
        <v>531</v>
      </c>
      <c r="K1140" s="30"/>
      <c r="L1140" s="30"/>
      <c r="M1140" s="30"/>
      <c r="N1140" s="30"/>
      <c r="O1140" s="14">
        <v>0</v>
      </c>
      <c r="P1140" s="9"/>
      <c r="Q1140" s="14"/>
      <c r="R1140" s="254" t="s">
        <v>999</v>
      </c>
      <c r="S1140" s="85" t="s">
        <v>1000</v>
      </c>
      <c r="T1140" s="31"/>
      <c r="U1140" s="256"/>
      <c r="V1140" s="256"/>
      <c r="W1140" s="31"/>
      <c r="X1140" s="31"/>
      <c r="Y1140" s="30"/>
      <c r="Z1140" s="14"/>
      <c r="AA1140" s="9"/>
      <c r="AB1140" s="14"/>
    </row>
    <row r="1141" spans="1:28" s="124" customFormat="1" ht="86.25" customHeight="1">
      <c r="A1141" s="30">
        <v>1214</v>
      </c>
      <c r="B1141" s="31" t="s">
        <v>494</v>
      </c>
      <c r="C1141" s="31" t="s">
        <v>7</v>
      </c>
      <c r="D1141" s="31" t="s">
        <v>960</v>
      </c>
      <c r="E1141" s="31" t="s">
        <v>137</v>
      </c>
      <c r="F1141" s="31" t="s">
        <v>168</v>
      </c>
      <c r="G1141" s="31" t="s">
        <v>961</v>
      </c>
      <c r="H1141" s="31" t="s">
        <v>962</v>
      </c>
      <c r="I1141" s="85" t="s">
        <v>963</v>
      </c>
      <c r="J1141" s="30" t="s">
        <v>531</v>
      </c>
      <c r="K1141" s="30"/>
      <c r="L1141" s="30"/>
      <c r="M1141" s="30"/>
      <c r="N1141" s="30"/>
      <c r="O1141" s="14">
        <v>0</v>
      </c>
      <c r="P1141" s="13"/>
      <c r="Q1141" s="14"/>
      <c r="R1141" s="31" t="s">
        <v>964</v>
      </c>
      <c r="S1141" s="85" t="s">
        <v>965</v>
      </c>
      <c r="T1141" s="31"/>
      <c r="U1141" s="217"/>
      <c r="V1141" s="217"/>
      <c r="W1141" s="31"/>
      <c r="X1141" s="31" t="s">
        <v>1002</v>
      </c>
      <c r="Y1141" s="30"/>
      <c r="Z1141" s="14"/>
      <c r="AA1141" s="13"/>
      <c r="AB1141" s="14"/>
    </row>
    <row r="1142" spans="1:28" s="124" customFormat="1" ht="86.25" customHeight="1">
      <c r="A1142" s="30">
        <v>1215</v>
      </c>
      <c r="B1142" s="31" t="s">
        <v>494</v>
      </c>
      <c r="C1142" s="31" t="s">
        <v>7</v>
      </c>
      <c r="D1142" s="31" t="s">
        <v>960</v>
      </c>
      <c r="E1142" s="31" t="s">
        <v>137</v>
      </c>
      <c r="F1142" s="31" t="s">
        <v>168</v>
      </c>
      <c r="G1142" s="31" t="s">
        <v>961</v>
      </c>
      <c r="H1142" s="31" t="s">
        <v>962</v>
      </c>
      <c r="I1142" s="85" t="s">
        <v>963</v>
      </c>
      <c r="J1142" s="30" t="s">
        <v>531</v>
      </c>
      <c r="K1142" s="30"/>
      <c r="L1142" s="30"/>
      <c r="M1142" s="30"/>
      <c r="N1142" s="30"/>
      <c r="O1142" s="14">
        <v>0</v>
      </c>
      <c r="P1142" s="13"/>
      <c r="Q1142" s="14"/>
      <c r="R1142" s="31" t="s">
        <v>964</v>
      </c>
      <c r="S1142" s="85" t="s">
        <v>965</v>
      </c>
      <c r="T1142" s="31"/>
      <c r="U1142" s="217"/>
      <c r="V1142" s="217"/>
      <c r="W1142" s="31"/>
      <c r="X1142" s="31" t="s">
        <v>1002</v>
      </c>
      <c r="Y1142" s="30"/>
      <c r="Z1142" s="14"/>
      <c r="AA1142" s="13"/>
      <c r="AB1142" s="14"/>
    </row>
    <row r="1143" spans="1:28" s="124" customFormat="1" ht="86.25" customHeight="1">
      <c r="A1143" s="30">
        <v>1216</v>
      </c>
      <c r="B1143" s="31" t="s">
        <v>494</v>
      </c>
      <c r="C1143" s="31" t="s">
        <v>7</v>
      </c>
      <c r="D1143" s="31" t="s">
        <v>960</v>
      </c>
      <c r="E1143" s="31" t="s">
        <v>137</v>
      </c>
      <c r="F1143" s="31" t="s">
        <v>168</v>
      </c>
      <c r="G1143" s="31" t="s">
        <v>961</v>
      </c>
      <c r="H1143" s="31" t="s">
        <v>962</v>
      </c>
      <c r="I1143" s="85" t="s">
        <v>963</v>
      </c>
      <c r="J1143" s="30" t="s">
        <v>531</v>
      </c>
      <c r="K1143" s="30"/>
      <c r="L1143" s="30"/>
      <c r="M1143" s="30"/>
      <c r="N1143" s="30"/>
      <c r="O1143" s="14">
        <v>0</v>
      </c>
      <c r="P1143" s="13"/>
      <c r="Q1143" s="14"/>
      <c r="R1143" s="31" t="s">
        <v>964</v>
      </c>
      <c r="S1143" s="85" t="s">
        <v>965</v>
      </c>
      <c r="T1143" s="31"/>
      <c r="U1143" s="217"/>
      <c r="V1143" s="217"/>
      <c r="W1143" s="31"/>
      <c r="X1143" s="31" t="s">
        <v>1002</v>
      </c>
      <c r="Y1143" s="30"/>
      <c r="Z1143" s="14"/>
      <c r="AA1143" s="13"/>
      <c r="AB1143" s="14"/>
    </row>
    <row r="1144" spans="1:28" s="124" customFormat="1" ht="86.25" customHeight="1">
      <c r="A1144" s="30">
        <v>1217</v>
      </c>
      <c r="B1144" s="31" t="s">
        <v>494</v>
      </c>
      <c r="C1144" s="31" t="s">
        <v>7</v>
      </c>
      <c r="D1144" s="31" t="s">
        <v>960</v>
      </c>
      <c r="E1144" s="31" t="s">
        <v>137</v>
      </c>
      <c r="F1144" s="31" t="s">
        <v>168</v>
      </c>
      <c r="G1144" s="31" t="s">
        <v>961</v>
      </c>
      <c r="H1144" s="31" t="s">
        <v>962</v>
      </c>
      <c r="I1144" s="85" t="s">
        <v>963</v>
      </c>
      <c r="J1144" s="30" t="s">
        <v>531</v>
      </c>
      <c r="K1144" s="30"/>
      <c r="L1144" s="30"/>
      <c r="M1144" s="30"/>
      <c r="N1144" s="30"/>
      <c r="O1144" s="14">
        <v>0</v>
      </c>
      <c r="P1144" s="13"/>
      <c r="Q1144" s="14"/>
      <c r="R1144" s="31" t="s">
        <v>964</v>
      </c>
      <c r="S1144" s="85" t="s">
        <v>965</v>
      </c>
      <c r="T1144" s="31"/>
      <c r="U1144" s="217"/>
      <c r="V1144" s="217"/>
      <c r="W1144" s="31"/>
      <c r="X1144" s="31" t="s">
        <v>1002</v>
      </c>
      <c r="Y1144" s="30"/>
      <c r="Z1144" s="14"/>
      <c r="AA1144" s="13"/>
      <c r="AB1144" s="14"/>
    </row>
    <row r="1145" spans="1:28" s="124" customFormat="1" ht="86.25" customHeight="1">
      <c r="A1145" s="30">
        <v>1218</v>
      </c>
      <c r="B1145" s="31" t="s">
        <v>494</v>
      </c>
      <c r="C1145" s="31" t="s">
        <v>7</v>
      </c>
      <c r="D1145" s="31" t="s">
        <v>960</v>
      </c>
      <c r="E1145" s="31" t="s">
        <v>137</v>
      </c>
      <c r="F1145" s="31" t="s">
        <v>168</v>
      </c>
      <c r="G1145" s="31" t="s">
        <v>961</v>
      </c>
      <c r="H1145" s="31" t="s">
        <v>962</v>
      </c>
      <c r="I1145" s="85" t="s">
        <v>963</v>
      </c>
      <c r="J1145" s="30" t="s">
        <v>531</v>
      </c>
      <c r="K1145" s="30"/>
      <c r="L1145" s="30"/>
      <c r="M1145" s="30"/>
      <c r="N1145" s="30"/>
      <c r="O1145" s="14">
        <v>0</v>
      </c>
      <c r="P1145" s="13"/>
      <c r="Q1145" s="14"/>
      <c r="R1145" s="31" t="s">
        <v>964</v>
      </c>
      <c r="S1145" s="85" t="s">
        <v>965</v>
      </c>
      <c r="T1145" s="31"/>
      <c r="U1145" s="217"/>
      <c r="V1145" s="217"/>
      <c r="W1145" s="31"/>
      <c r="X1145" s="31" t="s">
        <v>1002</v>
      </c>
      <c r="Y1145" s="30"/>
      <c r="Z1145" s="14"/>
      <c r="AA1145" s="13"/>
      <c r="AB1145" s="14"/>
    </row>
    <row r="1146" spans="1:28" s="124" customFormat="1" ht="86.25" customHeight="1">
      <c r="A1146" s="30" t="s">
        <v>1003</v>
      </c>
      <c r="B1146" s="31" t="s">
        <v>494</v>
      </c>
      <c r="C1146" s="31" t="s">
        <v>7</v>
      </c>
      <c r="D1146" s="31" t="s">
        <v>960</v>
      </c>
      <c r="E1146" s="31" t="s">
        <v>137</v>
      </c>
      <c r="F1146" s="31" t="s">
        <v>168</v>
      </c>
      <c r="G1146" s="31" t="s">
        <v>961</v>
      </c>
      <c r="H1146" s="31" t="s">
        <v>962</v>
      </c>
      <c r="I1146" s="85" t="s">
        <v>963</v>
      </c>
      <c r="J1146" s="30" t="s">
        <v>531</v>
      </c>
      <c r="K1146" s="30"/>
      <c r="L1146" s="30"/>
      <c r="M1146" s="30"/>
      <c r="N1146" s="30"/>
      <c r="O1146" s="14">
        <v>0</v>
      </c>
      <c r="P1146" s="13"/>
      <c r="Q1146" s="14"/>
      <c r="R1146" s="31" t="s">
        <v>964</v>
      </c>
      <c r="S1146" s="85" t="s">
        <v>965</v>
      </c>
      <c r="T1146" s="31"/>
      <c r="U1146" s="217"/>
      <c r="V1146" s="217"/>
      <c r="W1146" s="31"/>
      <c r="X1146" s="31"/>
      <c r="Y1146" s="30"/>
      <c r="Z1146" s="14"/>
      <c r="AA1146" s="13"/>
      <c r="AB1146" s="14"/>
    </row>
    <row r="1147" spans="1:28" s="124" customFormat="1" ht="86.25" customHeight="1">
      <c r="A1147" s="30" t="s">
        <v>1004</v>
      </c>
      <c r="B1147" s="31" t="s">
        <v>494</v>
      </c>
      <c r="C1147" s="31" t="s">
        <v>7</v>
      </c>
      <c r="D1147" s="31" t="s">
        <v>960</v>
      </c>
      <c r="E1147" s="31" t="s">
        <v>137</v>
      </c>
      <c r="F1147" s="31" t="s">
        <v>168</v>
      </c>
      <c r="G1147" s="31" t="s">
        <v>961</v>
      </c>
      <c r="H1147" s="31" t="s">
        <v>962</v>
      </c>
      <c r="I1147" s="85" t="s">
        <v>963</v>
      </c>
      <c r="J1147" s="30" t="s">
        <v>531</v>
      </c>
      <c r="K1147" s="30"/>
      <c r="L1147" s="30"/>
      <c r="M1147" s="30"/>
      <c r="N1147" s="30"/>
      <c r="O1147" s="14">
        <v>0</v>
      </c>
      <c r="P1147" s="13"/>
      <c r="Q1147" s="14"/>
      <c r="R1147" s="31" t="s">
        <v>964</v>
      </c>
      <c r="S1147" s="85" t="s">
        <v>965</v>
      </c>
      <c r="T1147" s="31"/>
      <c r="U1147" s="217"/>
      <c r="V1147" s="217"/>
      <c r="W1147" s="31"/>
      <c r="X1147" s="31"/>
      <c r="Y1147" s="30"/>
      <c r="Z1147" s="14"/>
      <c r="AA1147" s="13"/>
      <c r="AB1147" s="14"/>
    </row>
    <row r="1148" spans="1:28" s="124" customFormat="1" ht="86.25" customHeight="1">
      <c r="A1148" s="30" t="s">
        <v>1005</v>
      </c>
      <c r="B1148" s="31" t="s">
        <v>494</v>
      </c>
      <c r="C1148" s="31" t="s">
        <v>7</v>
      </c>
      <c r="D1148" s="31" t="s">
        <v>960</v>
      </c>
      <c r="E1148" s="31" t="s">
        <v>137</v>
      </c>
      <c r="F1148" s="31" t="s">
        <v>168</v>
      </c>
      <c r="G1148" s="31" t="s">
        <v>961</v>
      </c>
      <c r="H1148" s="31" t="s">
        <v>962</v>
      </c>
      <c r="I1148" s="85" t="s">
        <v>963</v>
      </c>
      <c r="J1148" s="30" t="s">
        <v>531</v>
      </c>
      <c r="K1148" s="30"/>
      <c r="L1148" s="30"/>
      <c r="M1148" s="30"/>
      <c r="N1148" s="30"/>
      <c r="O1148" s="14">
        <v>0</v>
      </c>
      <c r="P1148" s="13"/>
      <c r="Q1148" s="14"/>
      <c r="R1148" s="31" t="s">
        <v>964</v>
      </c>
      <c r="S1148" s="85" t="s">
        <v>965</v>
      </c>
      <c r="T1148" s="31"/>
      <c r="U1148" s="217"/>
      <c r="V1148" s="217"/>
      <c r="W1148" s="31"/>
      <c r="X1148" s="31"/>
      <c r="Y1148" s="30"/>
      <c r="Z1148" s="14"/>
      <c r="AA1148" s="13"/>
      <c r="AB1148" s="14"/>
    </row>
    <row r="1149" spans="1:28" s="124" customFormat="1" ht="86.25" customHeight="1">
      <c r="A1149" s="30">
        <v>1219</v>
      </c>
      <c r="B1149" s="31" t="s">
        <v>494</v>
      </c>
      <c r="C1149" s="31" t="s">
        <v>7</v>
      </c>
      <c r="D1149" s="31" t="s">
        <v>960</v>
      </c>
      <c r="E1149" s="31" t="s">
        <v>137</v>
      </c>
      <c r="F1149" s="31" t="s">
        <v>168</v>
      </c>
      <c r="G1149" s="31" t="s">
        <v>961</v>
      </c>
      <c r="H1149" s="31" t="s">
        <v>962</v>
      </c>
      <c r="I1149" s="85" t="s">
        <v>963</v>
      </c>
      <c r="J1149" s="30" t="s">
        <v>531</v>
      </c>
      <c r="K1149" s="30"/>
      <c r="L1149" s="30"/>
      <c r="M1149" s="30"/>
      <c r="N1149" s="30"/>
      <c r="O1149" s="14">
        <v>0</v>
      </c>
      <c r="P1149" s="13"/>
      <c r="Q1149" s="14"/>
      <c r="R1149" s="31" t="s">
        <v>964</v>
      </c>
      <c r="S1149" s="85" t="s">
        <v>965</v>
      </c>
      <c r="T1149" s="31"/>
      <c r="U1149" s="217"/>
      <c r="V1149" s="217"/>
      <c r="W1149" s="31"/>
      <c r="X1149" s="31" t="s">
        <v>971</v>
      </c>
      <c r="Y1149" s="30"/>
      <c r="Z1149" s="14"/>
      <c r="AA1149" s="13"/>
      <c r="AB1149" s="14"/>
    </row>
    <row r="1150" spans="1:28" s="124" customFormat="1" ht="86.25" customHeight="1">
      <c r="A1150" s="30">
        <v>1220</v>
      </c>
      <c r="B1150" s="31" t="s">
        <v>494</v>
      </c>
      <c r="C1150" s="31" t="s">
        <v>7</v>
      </c>
      <c r="D1150" s="31" t="s">
        <v>960</v>
      </c>
      <c r="E1150" s="31" t="s">
        <v>137</v>
      </c>
      <c r="F1150" s="31" t="s">
        <v>168</v>
      </c>
      <c r="G1150" s="31" t="s">
        <v>961</v>
      </c>
      <c r="H1150" s="31" t="s">
        <v>962</v>
      </c>
      <c r="I1150" s="85" t="s">
        <v>963</v>
      </c>
      <c r="J1150" s="30" t="s">
        <v>531</v>
      </c>
      <c r="K1150" s="30"/>
      <c r="L1150" s="30"/>
      <c r="M1150" s="30"/>
      <c r="N1150" s="30"/>
      <c r="O1150" s="14">
        <v>0</v>
      </c>
      <c r="P1150" s="13"/>
      <c r="Q1150" s="14"/>
      <c r="R1150" s="31" t="s">
        <v>964</v>
      </c>
      <c r="S1150" s="85" t="s">
        <v>965</v>
      </c>
      <c r="T1150" s="31"/>
      <c r="U1150" s="217"/>
      <c r="V1150" s="217"/>
      <c r="W1150" s="31"/>
      <c r="X1150" s="31" t="s">
        <v>971</v>
      </c>
      <c r="Y1150" s="30"/>
      <c r="Z1150" s="14"/>
      <c r="AA1150" s="13"/>
      <c r="AB1150" s="14"/>
    </row>
    <row r="1151" spans="1:28" s="124" customFormat="1" ht="86.25" customHeight="1">
      <c r="A1151" s="30" t="s">
        <v>1006</v>
      </c>
      <c r="B1151" s="31" t="s">
        <v>494</v>
      </c>
      <c r="C1151" s="31" t="s">
        <v>7</v>
      </c>
      <c r="D1151" s="31" t="s">
        <v>960</v>
      </c>
      <c r="E1151" s="31" t="s">
        <v>137</v>
      </c>
      <c r="F1151" s="31" t="s">
        <v>168</v>
      </c>
      <c r="G1151" s="31" t="s">
        <v>961</v>
      </c>
      <c r="H1151" s="31" t="s">
        <v>962</v>
      </c>
      <c r="I1151" s="85" t="s">
        <v>963</v>
      </c>
      <c r="J1151" s="30" t="s">
        <v>531</v>
      </c>
      <c r="K1151" s="30"/>
      <c r="L1151" s="30"/>
      <c r="M1151" s="30"/>
      <c r="N1151" s="30"/>
      <c r="O1151" s="14">
        <v>0</v>
      </c>
      <c r="P1151" s="13"/>
      <c r="Q1151" s="14"/>
      <c r="R1151" s="31" t="s">
        <v>964</v>
      </c>
      <c r="S1151" s="85" t="s">
        <v>965</v>
      </c>
      <c r="T1151" s="31"/>
      <c r="U1151" s="217"/>
      <c r="V1151" s="217"/>
      <c r="W1151" s="31"/>
      <c r="X1151" s="31"/>
      <c r="Y1151" s="30"/>
      <c r="Z1151" s="14"/>
      <c r="AA1151" s="13"/>
      <c r="AB1151" s="14"/>
    </row>
    <row r="1152" spans="1:28" s="124" customFormat="1" ht="86.25" customHeight="1">
      <c r="A1152" s="30">
        <v>1221</v>
      </c>
      <c r="B1152" s="31" t="s">
        <v>494</v>
      </c>
      <c r="C1152" s="31" t="s">
        <v>7</v>
      </c>
      <c r="D1152" s="31" t="s">
        <v>960</v>
      </c>
      <c r="E1152" s="31" t="s">
        <v>137</v>
      </c>
      <c r="F1152" s="31" t="s">
        <v>168</v>
      </c>
      <c r="G1152" s="31" t="s">
        <v>961</v>
      </c>
      <c r="H1152" s="31" t="s">
        <v>962</v>
      </c>
      <c r="I1152" s="85" t="s">
        <v>963</v>
      </c>
      <c r="J1152" s="30" t="s">
        <v>531</v>
      </c>
      <c r="K1152" s="30"/>
      <c r="L1152" s="30"/>
      <c r="M1152" s="30"/>
      <c r="N1152" s="30"/>
      <c r="O1152" s="14">
        <v>0</v>
      </c>
      <c r="P1152" s="13"/>
      <c r="Q1152" s="14"/>
      <c r="R1152" s="31" t="s">
        <v>964</v>
      </c>
      <c r="S1152" s="85" t="s">
        <v>965</v>
      </c>
      <c r="T1152" s="31"/>
      <c r="U1152" s="217"/>
      <c r="V1152" s="217"/>
      <c r="W1152" s="31"/>
      <c r="X1152" s="31" t="s">
        <v>1007</v>
      </c>
      <c r="Y1152" s="30"/>
      <c r="Z1152" s="14"/>
      <c r="AA1152" s="13"/>
      <c r="AB1152" s="14"/>
    </row>
    <row r="1153" spans="1:28" s="124" customFormat="1" ht="86.25" customHeight="1">
      <c r="A1153" s="30" t="s">
        <v>1008</v>
      </c>
      <c r="B1153" s="31" t="s">
        <v>494</v>
      </c>
      <c r="C1153" s="31" t="s">
        <v>7</v>
      </c>
      <c r="D1153" s="31" t="s">
        <v>960</v>
      </c>
      <c r="E1153" s="31" t="s">
        <v>137</v>
      </c>
      <c r="F1153" s="31" t="s">
        <v>168</v>
      </c>
      <c r="G1153" s="31" t="s">
        <v>961</v>
      </c>
      <c r="H1153" s="31" t="s">
        <v>962</v>
      </c>
      <c r="I1153" s="85" t="s">
        <v>963</v>
      </c>
      <c r="J1153" s="30" t="s">
        <v>531</v>
      </c>
      <c r="K1153" s="30"/>
      <c r="L1153" s="30"/>
      <c r="M1153" s="30"/>
      <c r="N1153" s="30"/>
      <c r="O1153" s="14">
        <v>0</v>
      </c>
      <c r="P1153" s="13"/>
      <c r="Q1153" s="14"/>
      <c r="R1153" s="31" t="s">
        <v>964</v>
      </c>
      <c r="S1153" s="85" t="s">
        <v>965</v>
      </c>
      <c r="T1153" s="31"/>
      <c r="U1153" s="217"/>
      <c r="V1153" s="217"/>
      <c r="W1153" s="31"/>
      <c r="X1153" s="31"/>
      <c r="Y1153" s="30"/>
      <c r="Z1153" s="14"/>
      <c r="AA1153" s="13"/>
      <c r="AB1153" s="14"/>
    </row>
    <row r="1154" spans="1:28" s="124" customFormat="1" ht="86.25" customHeight="1">
      <c r="A1154" s="30">
        <v>1222</v>
      </c>
      <c r="B1154" s="31" t="s">
        <v>494</v>
      </c>
      <c r="C1154" s="31" t="s">
        <v>7</v>
      </c>
      <c r="D1154" s="31" t="s">
        <v>960</v>
      </c>
      <c r="E1154" s="31" t="s">
        <v>137</v>
      </c>
      <c r="F1154" s="31" t="s">
        <v>168</v>
      </c>
      <c r="G1154" s="31" t="s">
        <v>961</v>
      </c>
      <c r="H1154" s="31" t="s">
        <v>962</v>
      </c>
      <c r="I1154" s="85" t="s">
        <v>963</v>
      </c>
      <c r="J1154" s="30" t="s">
        <v>531</v>
      </c>
      <c r="K1154" s="30"/>
      <c r="L1154" s="30"/>
      <c r="M1154" s="30"/>
      <c r="N1154" s="30"/>
      <c r="O1154" s="14">
        <v>0</v>
      </c>
      <c r="P1154" s="13"/>
      <c r="Q1154" s="14"/>
      <c r="R1154" s="31" t="s">
        <v>964</v>
      </c>
      <c r="S1154" s="85" t="s">
        <v>965</v>
      </c>
      <c r="T1154" s="31"/>
      <c r="U1154" s="217"/>
      <c r="V1154" s="217"/>
      <c r="W1154" s="31"/>
      <c r="X1154" s="31" t="s">
        <v>1009</v>
      </c>
      <c r="Y1154" s="30"/>
      <c r="Z1154" s="14"/>
      <c r="AA1154" s="13"/>
      <c r="AB1154" s="14"/>
    </row>
    <row r="1155" spans="1:28" s="124" customFormat="1" ht="86.25" customHeight="1">
      <c r="A1155" s="30" t="s">
        <v>1010</v>
      </c>
      <c r="B1155" s="31" t="s">
        <v>494</v>
      </c>
      <c r="C1155" s="31" t="s">
        <v>7</v>
      </c>
      <c r="D1155" s="31" t="s">
        <v>960</v>
      </c>
      <c r="E1155" s="31" t="s">
        <v>137</v>
      </c>
      <c r="F1155" s="31" t="s">
        <v>168</v>
      </c>
      <c r="G1155" s="31" t="s">
        <v>961</v>
      </c>
      <c r="H1155" s="31" t="s">
        <v>962</v>
      </c>
      <c r="I1155" s="85" t="s">
        <v>963</v>
      </c>
      <c r="J1155" s="30" t="s">
        <v>531</v>
      </c>
      <c r="K1155" s="30"/>
      <c r="L1155" s="30"/>
      <c r="M1155" s="30"/>
      <c r="N1155" s="30"/>
      <c r="O1155" s="14">
        <v>0</v>
      </c>
      <c r="P1155" s="13"/>
      <c r="Q1155" s="14"/>
      <c r="R1155" s="31" t="s">
        <v>964</v>
      </c>
      <c r="S1155" s="85" t="s">
        <v>965</v>
      </c>
      <c r="T1155" s="31"/>
      <c r="U1155" s="217"/>
      <c r="V1155" s="217"/>
      <c r="W1155" s="31"/>
      <c r="X1155" s="31"/>
      <c r="Y1155" s="30"/>
      <c r="Z1155" s="14"/>
      <c r="AA1155" s="13"/>
      <c r="AB1155" s="14"/>
    </row>
    <row r="1156" spans="1:28" s="124" customFormat="1" ht="86.25" customHeight="1">
      <c r="A1156" s="30" t="s">
        <v>1011</v>
      </c>
      <c r="B1156" s="31" t="s">
        <v>494</v>
      </c>
      <c r="C1156" s="31" t="s">
        <v>7</v>
      </c>
      <c r="D1156" s="31" t="s">
        <v>960</v>
      </c>
      <c r="E1156" s="31" t="s">
        <v>137</v>
      </c>
      <c r="F1156" s="31" t="s">
        <v>168</v>
      </c>
      <c r="G1156" s="31" t="s">
        <v>961</v>
      </c>
      <c r="H1156" s="31" t="s">
        <v>962</v>
      </c>
      <c r="I1156" s="85" t="s">
        <v>963</v>
      </c>
      <c r="J1156" s="30" t="s">
        <v>531</v>
      </c>
      <c r="K1156" s="30"/>
      <c r="L1156" s="30"/>
      <c r="M1156" s="30"/>
      <c r="N1156" s="30"/>
      <c r="O1156" s="14">
        <v>0</v>
      </c>
      <c r="P1156" s="13"/>
      <c r="Q1156" s="14"/>
      <c r="R1156" s="31" t="s">
        <v>964</v>
      </c>
      <c r="S1156" s="85" t="s">
        <v>965</v>
      </c>
      <c r="T1156" s="31"/>
      <c r="U1156" s="217"/>
      <c r="V1156" s="217"/>
      <c r="W1156" s="31"/>
      <c r="X1156" s="31"/>
      <c r="Y1156" s="30"/>
      <c r="Z1156" s="14"/>
      <c r="AA1156" s="13"/>
      <c r="AB1156" s="14"/>
    </row>
    <row r="1157" spans="1:28" s="124" customFormat="1" ht="86.25" customHeight="1">
      <c r="A1157" s="30" t="s">
        <v>1012</v>
      </c>
      <c r="B1157" s="31" t="s">
        <v>494</v>
      </c>
      <c r="C1157" s="31" t="s">
        <v>7</v>
      </c>
      <c r="D1157" s="31" t="s">
        <v>960</v>
      </c>
      <c r="E1157" s="31" t="s">
        <v>137</v>
      </c>
      <c r="F1157" s="31" t="s">
        <v>168</v>
      </c>
      <c r="G1157" s="31" t="s">
        <v>961</v>
      </c>
      <c r="H1157" s="31" t="s">
        <v>962</v>
      </c>
      <c r="I1157" s="85" t="s">
        <v>963</v>
      </c>
      <c r="J1157" s="30" t="s">
        <v>531</v>
      </c>
      <c r="K1157" s="30"/>
      <c r="L1157" s="30"/>
      <c r="M1157" s="30"/>
      <c r="N1157" s="30"/>
      <c r="O1157" s="14">
        <v>0</v>
      </c>
      <c r="P1157" s="13"/>
      <c r="Q1157" s="14"/>
      <c r="R1157" s="31" t="s">
        <v>964</v>
      </c>
      <c r="S1157" s="85" t="s">
        <v>965</v>
      </c>
      <c r="T1157" s="31"/>
      <c r="U1157" s="217"/>
      <c r="V1157" s="217"/>
      <c r="W1157" s="31"/>
      <c r="X1157" s="31"/>
      <c r="Y1157" s="30"/>
      <c r="Z1157" s="14"/>
      <c r="AA1157" s="13"/>
      <c r="AB1157" s="14"/>
    </row>
    <row r="1158" spans="1:28" s="124" customFormat="1" ht="86.25" customHeight="1">
      <c r="A1158" s="30" t="s">
        <v>1013</v>
      </c>
      <c r="B1158" s="31" t="s">
        <v>494</v>
      </c>
      <c r="C1158" s="31" t="s">
        <v>7</v>
      </c>
      <c r="D1158" s="31" t="s">
        <v>960</v>
      </c>
      <c r="E1158" s="31" t="s">
        <v>137</v>
      </c>
      <c r="F1158" s="31" t="s">
        <v>168</v>
      </c>
      <c r="G1158" s="31" t="s">
        <v>961</v>
      </c>
      <c r="H1158" s="31" t="s">
        <v>962</v>
      </c>
      <c r="I1158" s="85" t="s">
        <v>963</v>
      </c>
      <c r="J1158" s="30" t="s">
        <v>531</v>
      </c>
      <c r="K1158" s="30"/>
      <c r="L1158" s="30"/>
      <c r="M1158" s="30"/>
      <c r="N1158" s="30"/>
      <c r="O1158" s="14">
        <v>0</v>
      </c>
      <c r="P1158" s="13"/>
      <c r="Q1158" s="14"/>
      <c r="R1158" s="31" t="s">
        <v>964</v>
      </c>
      <c r="S1158" s="85" t="s">
        <v>965</v>
      </c>
      <c r="T1158" s="31"/>
      <c r="U1158" s="217"/>
      <c r="V1158" s="217"/>
      <c r="W1158" s="31"/>
      <c r="X1158" s="31"/>
      <c r="Y1158" s="30"/>
      <c r="Z1158" s="14"/>
      <c r="AA1158" s="13"/>
      <c r="AB1158" s="14"/>
    </row>
    <row r="1159" spans="1:28" s="124" customFormat="1" ht="86.25" customHeight="1">
      <c r="A1159" s="30" t="s">
        <v>1014</v>
      </c>
      <c r="B1159" s="31" t="s">
        <v>494</v>
      </c>
      <c r="C1159" s="31" t="s">
        <v>7</v>
      </c>
      <c r="D1159" s="31" t="s">
        <v>960</v>
      </c>
      <c r="E1159" s="31" t="s">
        <v>137</v>
      </c>
      <c r="F1159" s="31" t="s">
        <v>168</v>
      </c>
      <c r="G1159" s="31" t="s">
        <v>961</v>
      </c>
      <c r="H1159" s="31" t="s">
        <v>962</v>
      </c>
      <c r="I1159" s="85" t="s">
        <v>963</v>
      </c>
      <c r="J1159" s="30" t="s">
        <v>531</v>
      </c>
      <c r="K1159" s="30"/>
      <c r="L1159" s="30"/>
      <c r="M1159" s="30"/>
      <c r="N1159" s="30"/>
      <c r="O1159" s="14">
        <v>0</v>
      </c>
      <c r="P1159" s="13"/>
      <c r="Q1159" s="14"/>
      <c r="R1159" s="31" t="s">
        <v>964</v>
      </c>
      <c r="S1159" s="85" t="s">
        <v>965</v>
      </c>
      <c r="T1159" s="31"/>
      <c r="U1159" s="217"/>
      <c r="V1159" s="217"/>
      <c r="W1159" s="31"/>
      <c r="X1159" s="31"/>
      <c r="Y1159" s="30"/>
      <c r="Z1159" s="14"/>
      <c r="AA1159" s="13"/>
      <c r="AB1159" s="14"/>
    </row>
    <row r="1160" spans="1:28" s="124" customFormat="1" ht="86.25" customHeight="1">
      <c r="A1160" s="30" t="s">
        <v>1015</v>
      </c>
      <c r="B1160" s="31" t="s">
        <v>494</v>
      </c>
      <c r="C1160" s="31" t="s">
        <v>7</v>
      </c>
      <c r="D1160" s="31" t="s">
        <v>960</v>
      </c>
      <c r="E1160" s="31" t="s">
        <v>137</v>
      </c>
      <c r="F1160" s="31" t="s">
        <v>168</v>
      </c>
      <c r="G1160" s="31" t="s">
        <v>961</v>
      </c>
      <c r="H1160" s="31" t="s">
        <v>962</v>
      </c>
      <c r="I1160" s="85" t="s">
        <v>963</v>
      </c>
      <c r="J1160" s="30" t="s">
        <v>531</v>
      </c>
      <c r="K1160" s="30"/>
      <c r="L1160" s="30"/>
      <c r="M1160" s="30"/>
      <c r="N1160" s="30"/>
      <c r="O1160" s="14">
        <v>0</v>
      </c>
      <c r="P1160" s="13"/>
      <c r="Q1160" s="14"/>
      <c r="R1160" s="31" t="s">
        <v>964</v>
      </c>
      <c r="S1160" s="85" t="s">
        <v>965</v>
      </c>
      <c r="T1160" s="31"/>
      <c r="U1160" s="217"/>
      <c r="V1160" s="217"/>
      <c r="W1160" s="31"/>
      <c r="X1160" s="31"/>
      <c r="Y1160" s="30"/>
      <c r="Z1160" s="14"/>
      <c r="AA1160" s="13"/>
      <c r="AB1160" s="14"/>
    </row>
    <row r="1161" spans="1:28" s="124" customFormat="1" ht="86.25" customHeight="1">
      <c r="A1161" s="30" t="s">
        <v>1016</v>
      </c>
      <c r="B1161" s="31" t="s">
        <v>494</v>
      </c>
      <c r="C1161" s="31" t="s">
        <v>7</v>
      </c>
      <c r="D1161" s="31" t="s">
        <v>960</v>
      </c>
      <c r="E1161" s="31" t="s">
        <v>137</v>
      </c>
      <c r="F1161" s="31" t="s">
        <v>168</v>
      </c>
      <c r="G1161" s="31" t="s">
        <v>961</v>
      </c>
      <c r="H1161" s="31" t="s">
        <v>962</v>
      </c>
      <c r="I1161" s="85" t="s">
        <v>963</v>
      </c>
      <c r="J1161" s="30" t="s">
        <v>531</v>
      </c>
      <c r="K1161" s="30"/>
      <c r="L1161" s="30"/>
      <c r="M1161" s="30"/>
      <c r="N1161" s="30"/>
      <c r="O1161" s="14">
        <v>0</v>
      </c>
      <c r="P1161" s="13"/>
      <c r="Q1161" s="14"/>
      <c r="R1161" s="31" t="s">
        <v>964</v>
      </c>
      <c r="S1161" s="85" t="s">
        <v>965</v>
      </c>
      <c r="T1161" s="31"/>
      <c r="U1161" s="217"/>
      <c r="V1161" s="217"/>
      <c r="W1161" s="31"/>
      <c r="X1161" s="31"/>
      <c r="Y1161" s="30"/>
      <c r="Z1161" s="14"/>
      <c r="AA1161" s="13"/>
      <c r="AB1161" s="14"/>
    </row>
    <row r="1162" spans="1:28" s="124" customFormat="1" ht="86.25" customHeight="1">
      <c r="A1162" s="30" t="s">
        <v>1017</v>
      </c>
      <c r="B1162" s="31" t="s">
        <v>494</v>
      </c>
      <c r="C1162" s="31" t="s">
        <v>7</v>
      </c>
      <c r="D1162" s="31" t="s">
        <v>960</v>
      </c>
      <c r="E1162" s="31" t="s">
        <v>137</v>
      </c>
      <c r="F1162" s="31" t="s">
        <v>168</v>
      </c>
      <c r="G1162" s="31" t="s">
        <v>961</v>
      </c>
      <c r="H1162" s="31" t="s">
        <v>962</v>
      </c>
      <c r="I1162" s="85" t="s">
        <v>963</v>
      </c>
      <c r="J1162" s="30" t="s">
        <v>531</v>
      </c>
      <c r="K1162" s="30"/>
      <c r="L1162" s="30"/>
      <c r="M1162" s="30"/>
      <c r="N1162" s="30"/>
      <c r="O1162" s="14">
        <v>0</v>
      </c>
      <c r="P1162" s="13"/>
      <c r="Q1162" s="14"/>
      <c r="R1162" s="31" t="s">
        <v>964</v>
      </c>
      <c r="S1162" s="85" t="s">
        <v>965</v>
      </c>
      <c r="T1162" s="31"/>
      <c r="U1162" s="217"/>
      <c r="V1162" s="217"/>
      <c r="W1162" s="31"/>
      <c r="X1162" s="31"/>
      <c r="Y1162" s="30"/>
      <c r="Z1162" s="14"/>
      <c r="AA1162" s="13"/>
      <c r="AB1162" s="14"/>
    </row>
    <row r="1163" spans="1:28" s="124" customFormat="1" ht="86.25" customHeight="1">
      <c r="A1163" s="30" t="s">
        <v>1018</v>
      </c>
      <c r="B1163" s="31" t="s">
        <v>494</v>
      </c>
      <c r="C1163" s="31" t="s">
        <v>7</v>
      </c>
      <c r="D1163" s="31" t="s">
        <v>960</v>
      </c>
      <c r="E1163" s="31" t="s">
        <v>137</v>
      </c>
      <c r="F1163" s="31" t="s">
        <v>168</v>
      </c>
      <c r="G1163" s="31" t="s">
        <v>961</v>
      </c>
      <c r="H1163" s="31" t="s">
        <v>962</v>
      </c>
      <c r="I1163" s="85" t="s">
        <v>963</v>
      </c>
      <c r="J1163" s="30" t="s">
        <v>531</v>
      </c>
      <c r="K1163" s="30"/>
      <c r="L1163" s="30"/>
      <c r="M1163" s="30"/>
      <c r="N1163" s="30"/>
      <c r="O1163" s="14">
        <v>0</v>
      </c>
      <c r="P1163" s="13"/>
      <c r="Q1163" s="14"/>
      <c r="R1163" s="31" t="s">
        <v>964</v>
      </c>
      <c r="S1163" s="85" t="s">
        <v>965</v>
      </c>
      <c r="T1163" s="31"/>
      <c r="U1163" s="217"/>
      <c r="V1163" s="217"/>
      <c r="W1163" s="31"/>
      <c r="X1163" s="31"/>
      <c r="Y1163" s="30"/>
      <c r="Z1163" s="14"/>
      <c r="AA1163" s="13"/>
      <c r="AB1163" s="14"/>
    </row>
    <row r="1164" spans="1:28" s="124" customFormat="1" ht="86.25" customHeight="1">
      <c r="A1164" s="30" t="s">
        <v>1019</v>
      </c>
      <c r="B1164" s="31" t="s">
        <v>494</v>
      </c>
      <c r="C1164" s="31" t="s">
        <v>7</v>
      </c>
      <c r="D1164" s="31" t="s">
        <v>960</v>
      </c>
      <c r="E1164" s="31" t="s">
        <v>137</v>
      </c>
      <c r="F1164" s="31" t="s">
        <v>168</v>
      </c>
      <c r="G1164" s="31" t="s">
        <v>961</v>
      </c>
      <c r="H1164" s="31" t="s">
        <v>962</v>
      </c>
      <c r="I1164" s="85" t="s">
        <v>963</v>
      </c>
      <c r="J1164" s="30" t="s">
        <v>531</v>
      </c>
      <c r="K1164" s="30"/>
      <c r="L1164" s="30"/>
      <c r="M1164" s="30"/>
      <c r="N1164" s="30"/>
      <c r="O1164" s="14">
        <v>0</v>
      </c>
      <c r="P1164" s="13"/>
      <c r="Q1164" s="14"/>
      <c r="R1164" s="31" t="s">
        <v>964</v>
      </c>
      <c r="S1164" s="85" t="s">
        <v>965</v>
      </c>
      <c r="T1164" s="31"/>
      <c r="U1164" s="217"/>
      <c r="V1164" s="217"/>
      <c r="W1164" s="31"/>
      <c r="X1164" s="31"/>
      <c r="Y1164" s="30"/>
      <c r="Z1164" s="14"/>
      <c r="AA1164" s="13"/>
      <c r="AB1164" s="14"/>
    </row>
    <row r="1165" spans="1:28" s="124" customFormat="1" ht="86.25" customHeight="1">
      <c r="A1165" s="30" t="s">
        <v>1020</v>
      </c>
      <c r="B1165" s="31" t="s">
        <v>494</v>
      </c>
      <c r="C1165" s="31" t="s">
        <v>7</v>
      </c>
      <c r="D1165" s="31" t="s">
        <v>960</v>
      </c>
      <c r="E1165" s="31" t="s">
        <v>137</v>
      </c>
      <c r="F1165" s="31" t="s">
        <v>168</v>
      </c>
      <c r="G1165" s="31" t="s">
        <v>961</v>
      </c>
      <c r="H1165" s="31" t="s">
        <v>962</v>
      </c>
      <c r="I1165" s="85" t="s">
        <v>963</v>
      </c>
      <c r="J1165" s="30" t="s">
        <v>531</v>
      </c>
      <c r="K1165" s="30"/>
      <c r="L1165" s="30"/>
      <c r="M1165" s="30"/>
      <c r="N1165" s="30"/>
      <c r="O1165" s="14">
        <v>0</v>
      </c>
      <c r="P1165" s="13"/>
      <c r="Q1165" s="14"/>
      <c r="R1165" s="31" t="s">
        <v>964</v>
      </c>
      <c r="S1165" s="85" t="s">
        <v>965</v>
      </c>
      <c r="T1165" s="31"/>
      <c r="U1165" s="217"/>
      <c r="V1165" s="217"/>
      <c r="W1165" s="31"/>
      <c r="X1165" s="31"/>
      <c r="Y1165" s="30"/>
      <c r="Z1165" s="14"/>
      <c r="AA1165" s="13"/>
      <c r="AB1165" s="14"/>
    </row>
    <row r="1166" spans="1:28" s="124" customFormat="1" ht="86.25" customHeight="1">
      <c r="A1166" s="30" t="s">
        <v>1021</v>
      </c>
      <c r="B1166" s="31" t="s">
        <v>494</v>
      </c>
      <c r="C1166" s="31" t="s">
        <v>7</v>
      </c>
      <c r="D1166" s="31" t="s">
        <v>960</v>
      </c>
      <c r="E1166" s="31" t="s">
        <v>137</v>
      </c>
      <c r="F1166" s="31" t="s">
        <v>168</v>
      </c>
      <c r="G1166" s="31" t="s">
        <v>961</v>
      </c>
      <c r="H1166" s="31" t="s">
        <v>962</v>
      </c>
      <c r="I1166" s="85" t="s">
        <v>963</v>
      </c>
      <c r="J1166" s="30" t="s">
        <v>531</v>
      </c>
      <c r="K1166" s="30"/>
      <c r="L1166" s="30"/>
      <c r="M1166" s="30"/>
      <c r="N1166" s="30"/>
      <c r="O1166" s="14">
        <v>0</v>
      </c>
      <c r="P1166" s="13"/>
      <c r="Q1166" s="14"/>
      <c r="R1166" s="31" t="s">
        <v>964</v>
      </c>
      <c r="S1166" s="85" t="s">
        <v>965</v>
      </c>
      <c r="T1166" s="31"/>
      <c r="U1166" s="217"/>
      <c r="V1166" s="217"/>
      <c r="W1166" s="31"/>
      <c r="X1166" s="31"/>
      <c r="Y1166" s="30"/>
      <c r="Z1166" s="14"/>
      <c r="AA1166" s="13"/>
      <c r="AB1166" s="14"/>
    </row>
    <row r="1167" spans="1:28" s="124" customFormat="1" ht="86.25" customHeight="1">
      <c r="A1167" s="30" t="s">
        <v>1022</v>
      </c>
      <c r="B1167" s="31" t="s">
        <v>494</v>
      </c>
      <c r="C1167" s="31" t="s">
        <v>7</v>
      </c>
      <c r="D1167" s="31" t="s">
        <v>960</v>
      </c>
      <c r="E1167" s="31" t="s">
        <v>137</v>
      </c>
      <c r="F1167" s="31" t="s">
        <v>168</v>
      </c>
      <c r="G1167" s="31" t="s">
        <v>961</v>
      </c>
      <c r="H1167" s="31" t="s">
        <v>962</v>
      </c>
      <c r="I1167" s="85" t="s">
        <v>963</v>
      </c>
      <c r="J1167" s="30" t="s">
        <v>531</v>
      </c>
      <c r="K1167" s="30"/>
      <c r="L1167" s="30"/>
      <c r="M1167" s="30"/>
      <c r="N1167" s="30"/>
      <c r="O1167" s="14">
        <v>0</v>
      </c>
      <c r="P1167" s="13"/>
      <c r="Q1167" s="14"/>
      <c r="R1167" s="31" t="s">
        <v>964</v>
      </c>
      <c r="S1167" s="85" t="s">
        <v>965</v>
      </c>
      <c r="T1167" s="31"/>
      <c r="U1167" s="217"/>
      <c r="V1167" s="217"/>
      <c r="W1167" s="31"/>
      <c r="X1167" s="31"/>
      <c r="Y1167" s="30"/>
      <c r="Z1167" s="14"/>
      <c r="AA1167" s="13"/>
      <c r="AB1167" s="14"/>
    </row>
    <row r="1168" spans="1:28" s="124" customFormat="1" ht="86.25" customHeight="1">
      <c r="A1168" s="30" t="s">
        <v>1023</v>
      </c>
      <c r="B1168" s="31" t="s">
        <v>494</v>
      </c>
      <c r="C1168" s="31" t="s">
        <v>7</v>
      </c>
      <c r="D1168" s="31" t="s">
        <v>960</v>
      </c>
      <c r="E1168" s="31" t="s">
        <v>137</v>
      </c>
      <c r="F1168" s="31" t="s">
        <v>168</v>
      </c>
      <c r="G1168" s="31" t="s">
        <v>961</v>
      </c>
      <c r="H1168" s="31" t="s">
        <v>962</v>
      </c>
      <c r="I1168" s="85" t="s">
        <v>963</v>
      </c>
      <c r="J1168" s="30" t="s">
        <v>531</v>
      </c>
      <c r="K1168" s="30"/>
      <c r="L1168" s="30"/>
      <c r="M1168" s="30"/>
      <c r="N1168" s="30"/>
      <c r="O1168" s="14">
        <v>0</v>
      </c>
      <c r="P1168" s="13"/>
      <c r="Q1168" s="14"/>
      <c r="R1168" s="31" t="s">
        <v>964</v>
      </c>
      <c r="S1168" s="85" t="s">
        <v>965</v>
      </c>
      <c r="T1168" s="31"/>
      <c r="U1168" s="217"/>
      <c r="V1168" s="217"/>
      <c r="W1168" s="31"/>
      <c r="X1168" s="31"/>
      <c r="Y1168" s="30"/>
      <c r="Z1168" s="14"/>
      <c r="AA1168" s="13"/>
      <c r="AB1168" s="14"/>
    </row>
    <row r="1169" spans="1:28" s="124" customFormat="1" ht="86.25" customHeight="1">
      <c r="A1169" s="30" t="s">
        <v>1024</v>
      </c>
      <c r="B1169" s="31" t="s">
        <v>494</v>
      </c>
      <c r="C1169" s="31" t="s">
        <v>7</v>
      </c>
      <c r="D1169" s="31" t="s">
        <v>960</v>
      </c>
      <c r="E1169" s="31" t="s">
        <v>137</v>
      </c>
      <c r="F1169" s="31" t="s">
        <v>168</v>
      </c>
      <c r="G1169" s="31" t="s">
        <v>961</v>
      </c>
      <c r="H1169" s="31" t="s">
        <v>962</v>
      </c>
      <c r="I1169" s="85" t="s">
        <v>963</v>
      </c>
      <c r="J1169" s="30" t="s">
        <v>531</v>
      </c>
      <c r="K1169" s="30"/>
      <c r="L1169" s="30"/>
      <c r="M1169" s="30"/>
      <c r="N1169" s="30"/>
      <c r="O1169" s="14">
        <v>0</v>
      </c>
      <c r="P1169" s="13"/>
      <c r="Q1169" s="14"/>
      <c r="R1169" s="31" t="s">
        <v>964</v>
      </c>
      <c r="S1169" s="85" t="s">
        <v>965</v>
      </c>
      <c r="T1169" s="31"/>
      <c r="U1169" s="217"/>
      <c r="V1169" s="217"/>
      <c r="W1169" s="31"/>
      <c r="X1169" s="31"/>
      <c r="Y1169" s="30"/>
      <c r="Z1169" s="14"/>
      <c r="AA1169" s="13"/>
      <c r="AB1169" s="14"/>
    </row>
    <row r="1170" spans="1:28" s="124" customFormat="1" ht="86.25" customHeight="1">
      <c r="A1170" s="30" t="s">
        <v>1025</v>
      </c>
      <c r="B1170" s="31" t="s">
        <v>494</v>
      </c>
      <c r="C1170" s="31" t="s">
        <v>7</v>
      </c>
      <c r="D1170" s="31" t="s">
        <v>960</v>
      </c>
      <c r="E1170" s="31" t="s">
        <v>137</v>
      </c>
      <c r="F1170" s="31" t="s">
        <v>168</v>
      </c>
      <c r="G1170" s="31" t="s">
        <v>961</v>
      </c>
      <c r="H1170" s="31" t="s">
        <v>962</v>
      </c>
      <c r="I1170" s="85" t="s">
        <v>963</v>
      </c>
      <c r="J1170" s="30" t="s">
        <v>531</v>
      </c>
      <c r="K1170" s="30"/>
      <c r="L1170" s="30"/>
      <c r="M1170" s="30"/>
      <c r="N1170" s="30"/>
      <c r="O1170" s="14">
        <v>0</v>
      </c>
      <c r="P1170" s="13"/>
      <c r="Q1170" s="14"/>
      <c r="R1170" s="31" t="s">
        <v>964</v>
      </c>
      <c r="S1170" s="85" t="s">
        <v>965</v>
      </c>
      <c r="T1170" s="31"/>
      <c r="U1170" s="217"/>
      <c r="V1170" s="217"/>
      <c r="W1170" s="31"/>
      <c r="X1170" s="31"/>
      <c r="Y1170" s="30"/>
      <c r="Z1170" s="14"/>
      <c r="AA1170" s="13"/>
      <c r="AB1170" s="14"/>
    </row>
    <row r="1171" spans="1:28" s="124" customFormat="1" ht="86.25" customHeight="1">
      <c r="A1171" s="30" t="s">
        <v>1026</v>
      </c>
      <c r="B1171" s="31" t="s">
        <v>494</v>
      </c>
      <c r="C1171" s="31" t="s">
        <v>7</v>
      </c>
      <c r="D1171" s="31" t="s">
        <v>960</v>
      </c>
      <c r="E1171" s="31" t="s">
        <v>137</v>
      </c>
      <c r="F1171" s="31" t="s">
        <v>168</v>
      </c>
      <c r="G1171" s="31" t="s">
        <v>961</v>
      </c>
      <c r="H1171" s="31" t="s">
        <v>962</v>
      </c>
      <c r="I1171" s="85" t="s">
        <v>963</v>
      </c>
      <c r="J1171" s="30" t="s">
        <v>531</v>
      </c>
      <c r="K1171" s="30"/>
      <c r="L1171" s="30"/>
      <c r="M1171" s="30"/>
      <c r="N1171" s="30"/>
      <c r="O1171" s="14">
        <v>0</v>
      </c>
      <c r="P1171" s="13"/>
      <c r="Q1171" s="14"/>
      <c r="R1171" s="31" t="s">
        <v>964</v>
      </c>
      <c r="S1171" s="85" t="s">
        <v>965</v>
      </c>
      <c r="T1171" s="31"/>
      <c r="U1171" s="217"/>
      <c r="V1171" s="217"/>
      <c r="W1171" s="31"/>
      <c r="X1171" s="31"/>
      <c r="Y1171" s="30"/>
      <c r="Z1171" s="14"/>
      <c r="AA1171" s="13"/>
      <c r="AB1171" s="14"/>
    </row>
    <row r="1172" spans="1:28" s="124" customFormat="1" ht="86.25" customHeight="1">
      <c r="A1172" s="30" t="s">
        <v>1027</v>
      </c>
      <c r="B1172" s="31" t="s">
        <v>494</v>
      </c>
      <c r="C1172" s="31" t="s">
        <v>7</v>
      </c>
      <c r="D1172" s="31" t="s">
        <v>960</v>
      </c>
      <c r="E1172" s="31" t="s">
        <v>137</v>
      </c>
      <c r="F1172" s="31" t="s">
        <v>168</v>
      </c>
      <c r="G1172" s="31" t="s">
        <v>961</v>
      </c>
      <c r="H1172" s="31" t="s">
        <v>962</v>
      </c>
      <c r="I1172" s="85" t="s">
        <v>963</v>
      </c>
      <c r="J1172" s="30" t="s">
        <v>531</v>
      </c>
      <c r="K1172" s="30"/>
      <c r="L1172" s="30"/>
      <c r="M1172" s="30"/>
      <c r="N1172" s="30"/>
      <c r="O1172" s="14">
        <v>0</v>
      </c>
      <c r="P1172" s="13"/>
      <c r="Q1172" s="14"/>
      <c r="R1172" s="31" t="s">
        <v>964</v>
      </c>
      <c r="S1172" s="85" t="s">
        <v>965</v>
      </c>
      <c r="T1172" s="31"/>
      <c r="U1172" s="217"/>
      <c r="V1172" s="217"/>
      <c r="W1172" s="31"/>
      <c r="X1172" s="31"/>
      <c r="Y1172" s="30"/>
      <c r="Z1172" s="14"/>
      <c r="AA1172" s="13"/>
      <c r="AB1172" s="14"/>
    </row>
    <row r="1173" spans="1:28" s="124" customFormat="1" ht="86.25" customHeight="1">
      <c r="A1173" s="30" t="s">
        <v>1028</v>
      </c>
      <c r="B1173" s="31" t="s">
        <v>494</v>
      </c>
      <c r="C1173" s="31" t="s">
        <v>7</v>
      </c>
      <c r="D1173" s="31" t="s">
        <v>960</v>
      </c>
      <c r="E1173" s="31" t="s">
        <v>137</v>
      </c>
      <c r="F1173" s="31" t="s">
        <v>168</v>
      </c>
      <c r="G1173" s="31" t="s">
        <v>961</v>
      </c>
      <c r="H1173" s="31" t="s">
        <v>962</v>
      </c>
      <c r="I1173" s="85" t="s">
        <v>963</v>
      </c>
      <c r="J1173" s="30" t="s">
        <v>531</v>
      </c>
      <c r="K1173" s="30"/>
      <c r="L1173" s="30"/>
      <c r="M1173" s="30"/>
      <c r="N1173" s="30"/>
      <c r="O1173" s="14">
        <v>0</v>
      </c>
      <c r="P1173" s="13"/>
      <c r="Q1173" s="14"/>
      <c r="R1173" s="31" t="s">
        <v>964</v>
      </c>
      <c r="S1173" s="85" t="s">
        <v>965</v>
      </c>
      <c r="T1173" s="31"/>
      <c r="U1173" s="217"/>
      <c r="V1173" s="217"/>
      <c r="W1173" s="31"/>
      <c r="X1173" s="31"/>
      <c r="Y1173" s="30"/>
      <c r="Z1173" s="14"/>
      <c r="AA1173" s="13"/>
      <c r="AB1173" s="14"/>
    </row>
    <row r="1174" spans="1:28" s="124" customFormat="1" ht="86.25" customHeight="1">
      <c r="A1174" s="30" t="s">
        <v>1029</v>
      </c>
      <c r="B1174" s="31" t="s">
        <v>494</v>
      </c>
      <c r="C1174" s="31" t="s">
        <v>7</v>
      </c>
      <c r="D1174" s="31" t="s">
        <v>960</v>
      </c>
      <c r="E1174" s="31" t="s">
        <v>137</v>
      </c>
      <c r="F1174" s="31" t="s">
        <v>168</v>
      </c>
      <c r="G1174" s="31" t="s">
        <v>961</v>
      </c>
      <c r="H1174" s="31" t="s">
        <v>962</v>
      </c>
      <c r="I1174" s="85" t="s">
        <v>963</v>
      </c>
      <c r="J1174" s="30" t="s">
        <v>531</v>
      </c>
      <c r="K1174" s="30"/>
      <c r="L1174" s="30"/>
      <c r="M1174" s="30"/>
      <c r="N1174" s="30"/>
      <c r="O1174" s="14">
        <v>0</v>
      </c>
      <c r="P1174" s="13"/>
      <c r="Q1174" s="14"/>
      <c r="R1174" s="31" t="s">
        <v>964</v>
      </c>
      <c r="S1174" s="85" t="s">
        <v>965</v>
      </c>
      <c r="T1174" s="31"/>
      <c r="U1174" s="217"/>
      <c r="V1174" s="217"/>
      <c r="W1174" s="31"/>
      <c r="X1174" s="31"/>
      <c r="Y1174" s="30"/>
      <c r="Z1174" s="14"/>
      <c r="AA1174" s="13"/>
      <c r="AB1174" s="14"/>
    </row>
    <row r="1175" spans="1:28" s="124" customFormat="1" ht="86.25" customHeight="1">
      <c r="A1175" s="30" t="s">
        <v>1030</v>
      </c>
      <c r="B1175" s="31" t="s">
        <v>494</v>
      </c>
      <c r="C1175" s="31" t="s">
        <v>7</v>
      </c>
      <c r="D1175" s="31" t="s">
        <v>960</v>
      </c>
      <c r="E1175" s="31" t="s">
        <v>137</v>
      </c>
      <c r="F1175" s="31" t="s">
        <v>168</v>
      </c>
      <c r="G1175" s="31" t="s">
        <v>961</v>
      </c>
      <c r="H1175" s="31" t="s">
        <v>962</v>
      </c>
      <c r="I1175" s="85" t="s">
        <v>963</v>
      </c>
      <c r="J1175" s="30" t="s">
        <v>531</v>
      </c>
      <c r="K1175" s="30"/>
      <c r="L1175" s="30"/>
      <c r="M1175" s="30"/>
      <c r="N1175" s="30"/>
      <c r="O1175" s="14">
        <v>0</v>
      </c>
      <c r="P1175" s="13"/>
      <c r="Q1175" s="14"/>
      <c r="R1175" s="31" t="s">
        <v>964</v>
      </c>
      <c r="S1175" s="85" t="s">
        <v>965</v>
      </c>
      <c r="T1175" s="31"/>
      <c r="U1175" s="217"/>
      <c r="V1175" s="217"/>
      <c r="W1175" s="31"/>
      <c r="X1175" s="31"/>
      <c r="Y1175" s="30"/>
      <c r="Z1175" s="14"/>
      <c r="AA1175" s="13"/>
      <c r="AB1175" s="14"/>
    </row>
    <row r="1176" spans="1:28" s="124" customFormat="1" ht="86.25" customHeight="1">
      <c r="A1176" s="30" t="s">
        <v>1031</v>
      </c>
      <c r="B1176" s="31" t="s">
        <v>494</v>
      </c>
      <c r="C1176" s="31" t="s">
        <v>7</v>
      </c>
      <c r="D1176" s="31" t="s">
        <v>960</v>
      </c>
      <c r="E1176" s="31" t="s">
        <v>137</v>
      </c>
      <c r="F1176" s="31" t="s">
        <v>168</v>
      </c>
      <c r="G1176" s="31" t="s">
        <v>961</v>
      </c>
      <c r="H1176" s="31" t="s">
        <v>962</v>
      </c>
      <c r="I1176" s="85" t="s">
        <v>963</v>
      </c>
      <c r="J1176" s="30" t="s">
        <v>531</v>
      </c>
      <c r="K1176" s="30"/>
      <c r="L1176" s="30"/>
      <c r="M1176" s="30"/>
      <c r="N1176" s="30"/>
      <c r="O1176" s="14">
        <v>0</v>
      </c>
      <c r="P1176" s="13"/>
      <c r="Q1176" s="14"/>
      <c r="R1176" s="31" t="s">
        <v>964</v>
      </c>
      <c r="S1176" s="85" t="s">
        <v>965</v>
      </c>
      <c r="T1176" s="31"/>
      <c r="U1176" s="217"/>
      <c r="V1176" s="217"/>
      <c r="W1176" s="31"/>
      <c r="X1176" s="31"/>
      <c r="Y1176" s="30"/>
      <c r="Z1176" s="14"/>
      <c r="AA1176" s="13"/>
      <c r="AB1176" s="14"/>
    </row>
    <row r="1177" spans="1:28" s="124" customFormat="1" ht="86.25" customHeight="1">
      <c r="A1177" s="30">
        <v>1223</v>
      </c>
      <c r="B1177" s="31" t="s">
        <v>494</v>
      </c>
      <c r="C1177" s="31" t="s">
        <v>7</v>
      </c>
      <c r="D1177" s="31" t="s">
        <v>960</v>
      </c>
      <c r="E1177" s="31" t="s">
        <v>137</v>
      </c>
      <c r="F1177" s="31" t="s">
        <v>168</v>
      </c>
      <c r="G1177" s="31" t="s">
        <v>961</v>
      </c>
      <c r="H1177" s="31" t="s">
        <v>962</v>
      </c>
      <c r="I1177" s="85" t="s">
        <v>963</v>
      </c>
      <c r="J1177" s="30" t="s">
        <v>531</v>
      </c>
      <c r="K1177" s="30"/>
      <c r="L1177" s="30"/>
      <c r="M1177" s="30"/>
      <c r="N1177" s="30"/>
      <c r="O1177" s="14">
        <v>0</v>
      </c>
      <c r="P1177" s="13"/>
      <c r="Q1177" s="14"/>
      <c r="R1177" s="31" t="s">
        <v>964</v>
      </c>
      <c r="S1177" s="85" t="s">
        <v>965</v>
      </c>
      <c r="T1177" s="31"/>
      <c r="U1177" s="217"/>
      <c r="V1177" s="217"/>
      <c r="W1177" s="31"/>
      <c r="X1177" s="31" t="s">
        <v>1032</v>
      </c>
      <c r="Y1177" s="30"/>
      <c r="Z1177" s="14"/>
      <c r="AA1177" s="13"/>
      <c r="AB1177" s="14"/>
    </row>
    <row r="1178" spans="1:28" s="124" customFormat="1" ht="86.25" customHeight="1">
      <c r="A1178" s="30">
        <v>1224</v>
      </c>
      <c r="B1178" s="31" t="s">
        <v>494</v>
      </c>
      <c r="C1178" s="31" t="s">
        <v>7</v>
      </c>
      <c r="D1178" s="31" t="s">
        <v>960</v>
      </c>
      <c r="E1178" s="31" t="s">
        <v>137</v>
      </c>
      <c r="F1178" s="31" t="s">
        <v>168</v>
      </c>
      <c r="G1178" s="31" t="s">
        <v>961</v>
      </c>
      <c r="H1178" s="31" t="s">
        <v>962</v>
      </c>
      <c r="I1178" s="85" t="s">
        <v>963</v>
      </c>
      <c r="J1178" s="30" t="s">
        <v>531</v>
      </c>
      <c r="K1178" s="30"/>
      <c r="L1178" s="30"/>
      <c r="M1178" s="30"/>
      <c r="N1178" s="30"/>
      <c r="O1178" s="14">
        <v>0</v>
      </c>
      <c r="P1178" s="13"/>
      <c r="Q1178" s="14"/>
      <c r="R1178" s="31" t="s">
        <v>964</v>
      </c>
      <c r="S1178" s="85" t="s">
        <v>965</v>
      </c>
      <c r="T1178" s="31"/>
      <c r="U1178" s="217"/>
      <c r="V1178" s="217"/>
      <c r="W1178" s="31"/>
      <c r="X1178" s="31" t="s">
        <v>1033</v>
      </c>
      <c r="Y1178" s="30"/>
      <c r="Z1178" s="14"/>
      <c r="AA1178" s="13"/>
      <c r="AB1178" s="14"/>
    </row>
    <row r="1179" spans="1:28" s="124" customFormat="1" ht="86.25" customHeight="1">
      <c r="A1179" s="30">
        <v>1225</v>
      </c>
      <c r="B1179" s="31" t="s">
        <v>494</v>
      </c>
      <c r="C1179" s="31" t="s">
        <v>7</v>
      </c>
      <c r="D1179" s="31" t="s">
        <v>960</v>
      </c>
      <c r="E1179" s="31" t="s">
        <v>137</v>
      </c>
      <c r="F1179" s="31" t="s">
        <v>168</v>
      </c>
      <c r="G1179" s="31" t="s">
        <v>961</v>
      </c>
      <c r="H1179" s="31" t="s">
        <v>962</v>
      </c>
      <c r="I1179" s="85" t="s">
        <v>963</v>
      </c>
      <c r="J1179" s="30" t="s">
        <v>531</v>
      </c>
      <c r="K1179" s="30"/>
      <c r="L1179" s="30"/>
      <c r="M1179" s="30"/>
      <c r="N1179" s="30"/>
      <c r="O1179" s="14">
        <v>0</v>
      </c>
      <c r="P1179" s="13"/>
      <c r="Q1179" s="14"/>
      <c r="R1179" s="31" t="s">
        <v>964</v>
      </c>
      <c r="S1179" s="85" t="s">
        <v>965</v>
      </c>
      <c r="T1179" s="31"/>
      <c r="U1179" s="217"/>
      <c r="V1179" s="217"/>
      <c r="W1179" s="31"/>
      <c r="X1179" s="31" t="s">
        <v>1033</v>
      </c>
      <c r="Y1179" s="30"/>
      <c r="Z1179" s="14"/>
      <c r="AA1179" s="13"/>
      <c r="AB1179" s="14"/>
    </row>
    <row r="1180" spans="1:28" s="124" customFormat="1" ht="86.25" customHeight="1">
      <c r="A1180" s="30" t="s">
        <v>1034</v>
      </c>
      <c r="B1180" s="31" t="s">
        <v>494</v>
      </c>
      <c r="C1180" s="31" t="s">
        <v>7</v>
      </c>
      <c r="D1180" s="31" t="s">
        <v>960</v>
      </c>
      <c r="E1180" s="31" t="s">
        <v>137</v>
      </c>
      <c r="F1180" s="31" t="s">
        <v>168</v>
      </c>
      <c r="G1180" s="31" t="s">
        <v>961</v>
      </c>
      <c r="H1180" s="31" t="s">
        <v>962</v>
      </c>
      <c r="I1180" s="85" t="s">
        <v>963</v>
      </c>
      <c r="J1180" s="30" t="s">
        <v>531</v>
      </c>
      <c r="K1180" s="30"/>
      <c r="L1180" s="30"/>
      <c r="M1180" s="30"/>
      <c r="N1180" s="30"/>
      <c r="O1180" s="14">
        <v>0</v>
      </c>
      <c r="P1180" s="13"/>
      <c r="Q1180" s="14"/>
      <c r="R1180" s="31" t="s">
        <v>964</v>
      </c>
      <c r="S1180" s="85" t="s">
        <v>965</v>
      </c>
      <c r="T1180" s="31"/>
      <c r="U1180" s="217"/>
      <c r="V1180" s="217"/>
      <c r="W1180" s="31"/>
      <c r="X1180" s="31"/>
      <c r="Y1180" s="30"/>
      <c r="Z1180" s="14"/>
      <c r="AA1180" s="13"/>
      <c r="AB1180" s="14"/>
    </row>
    <row r="1181" spans="1:28" s="124" customFormat="1" ht="86.25" customHeight="1">
      <c r="A1181" s="30">
        <v>1226</v>
      </c>
      <c r="B1181" s="31" t="s">
        <v>494</v>
      </c>
      <c r="C1181" s="31" t="s">
        <v>7</v>
      </c>
      <c r="D1181" s="31" t="s">
        <v>960</v>
      </c>
      <c r="E1181" s="31" t="s">
        <v>137</v>
      </c>
      <c r="F1181" s="31" t="s">
        <v>168</v>
      </c>
      <c r="G1181" s="31" t="s">
        <v>961</v>
      </c>
      <c r="H1181" s="31" t="s">
        <v>962</v>
      </c>
      <c r="I1181" s="85" t="s">
        <v>963</v>
      </c>
      <c r="J1181" s="30" t="s">
        <v>531</v>
      </c>
      <c r="K1181" s="30"/>
      <c r="L1181" s="30"/>
      <c r="M1181" s="30"/>
      <c r="N1181" s="30"/>
      <c r="O1181" s="14">
        <v>0</v>
      </c>
      <c r="P1181" s="13"/>
      <c r="Q1181" s="14"/>
      <c r="R1181" s="254" t="s">
        <v>1035</v>
      </c>
      <c r="S1181" s="85" t="s">
        <v>965</v>
      </c>
      <c r="T1181" s="31"/>
      <c r="U1181" s="217"/>
      <c r="V1181" s="217"/>
      <c r="W1181" s="31"/>
      <c r="X1181" s="31" t="s">
        <v>1033</v>
      </c>
      <c r="Y1181" s="30"/>
      <c r="Z1181" s="14"/>
      <c r="AA1181" s="13"/>
      <c r="AB1181" s="14"/>
    </row>
    <row r="1182" spans="1:28" s="124" customFormat="1" ht="86.25" customHeight="1">
      <c r="A1182" s="30">
        <v>1227</v>
      </c>
      <c r="B1182" s="31" t="s">
        <v>494</v>
      </c>
      <c r="C1182" s="31" t="s">
        <v>7</v>
      </c>
      <c r="D1182" s="31" t="s">
        <v>960</v>
      </c>
      <c r="E1182" s="31" t="s">
        <v>137</v>
      </c>
      <c r="F1182" s="31" t="s">
        <v>168</v>
      </c>
      <c r="G1182" s="31" t="s">
        <v>961</v>
      </c>
      <c r="H1182" s="31" t="s">
        <v>962</v>
      </c>
      <c r="I1182" s="85" t="s">
        <v>963</v>
      </c>
      <c r="J1182" s="30" t="s">
        <v>531</v>
      </c>
      <c r="K1182" s="30"/>
      <c r="L1182" s="30"/>
      <c r="M1182" s="30"/>
      <c r="N1182" s="30"/>
      <c r="O1182" s="14">
        <v>0</v>
      </c>
      <c r="P1182" s="13"/>
      <c r="Q1182" s="14"/>
      <c r="R1182" s="31" t="s">
        <v>964</v>
      </c>
      <c r="S1182" s="85" t="s">
        <v>972</v>
      </c>
      <c r="T1182" s="31"/>
      <c r="U1182" s="217"/>
      <c r="V1182" s="217"/>
      <c r="W1182" s="31"/>
      <c r="X1182" s="31"/>
      <c r="Y1182" s="30"/>
      <c r="Z1182" s="14"/>
      <c r="AA1182" s="13"/>
      <c r="AB1182" s="14"/>
    </row>
    <row r="1183" spans="1:28" s="242" customFormat="1" ht="120" customHeight="1">
      <c r="A1183" s="144">
        <v>342</v>
      </c>
      <c r="B1183" s="85" t="s">
        <v>1036</v>
      </c>
      <c r="C1183" s="85" t="s">
        <v>1037</v>
      </c>
      <c r="D1183" s="85" t="s">
        <v>1038</v>
      </c>
      <c r="E1183" s="85" t="s">
        <v>137</v>
      </c>
      <c r="F1183" s="85" t="s">
        <v>168</v>
      </c>
      <c r="G1183" s="85" t="s">
        <v>1039</v>
      </c>
      <c r="H1183" s="85" t="s">
        <v>1040</v>
      </c>
      <c r="I1183" s="85" t="s">
        <v>1041</v>
      </c>
      <c r="J1183" s="144" t="s">
        <v>531</v>
      </c>
      <c r="K1183" s="97" t="s">
        <v>232</v>
      </c>
      <c r="L1183" s="30">
        <v>1</v>
      </c>
      <c r="M1183" s="30">
        <v>0</v>
      </c>
      <c r="N1183" s="30">
        <v>30</v>
      </c>
      <c r="O1183" s="98">
        <v>27</v>
      </c>
      <c r="P1183" s="398">
        <f>TablaPrincipalConsolidada[[#This Row],[IR - Avance cuantitativo diciembre]]/TablaPrincipalConsolidada[[#This Row],[IR - Meta Acumulada 2019]]</f>
        <v>0.9</v>
      </c>
      <c r="Q1183" s="233"/>
      <c r="R1183" s="85" t="s">
        <v>1042</v>
      </c>
      <c r="S1183" s="85" t="s">
        <v>1043</v>
      </c>
      <c r="T1183" s="85" t="s">
        <v>1044</v>
      </c>
      <c r="U1183" s="86">
        <v>0</v>
      </c>
      <c r="V1183" s="258">
        <v>1</v>
      </c>
      <c r="W1183" s="85" t="s">
        <v>48</v>
      </c>
      <c r="X1183" s="85" t="s">
        <v>1045</v>
      </c>
      <c r="Y1183" s="85" t="s">
        <v>277</v>
      </c>
      <c r="Z1183" s="259">
        <v>0.8</v>
      </c>
      <c r="AA1183" s="399">
        <v>0.8</v>
      </c>
      <c r="AB1183" s="233" t="s">
        <v>1526</v>
      </c>
    </row>
    <row r="1184" spans="1:28" s="242" customFormat="1" ht="60" customHeight="1">
      <c r="A1184" s="144">
        <v>343</v>
      </c>
      <c r="B1184" s="85" t="s">
        <v>1036</v>
      </c>
      <c r="C1184" s="85" t="s">
        <v>1037</v>
      </c>
      <c r="D1184" s="85" t="s">
        <v>1038</v>
      </c>
      <c r="E1184" s="85" t="s">
        <v>137</v>
      </c>
      <c r="F1184" s="85" t="s">
        <v>168</v>
      </c>
      <c r="G1184" s="85" t="s">
        <v>1039</v>
      </c>
      <c r="H1184" s="85" t="s">
        <v>1040</v>
      </c>
      <c r="I1184" s="85" t="s">
        <v>1041</v>
      </c>
      <c r="J1184" s="144" t="s">
        <v>531</v>
      </c>
      <c r="K1184" s="144"/>
      <c r="L1184" s="30"/>
      <c r="M1184" s="30"/>
      <c r="N1184" s="30"/>
      <c r="O1184" s="261"/>
      <c r="P1184" s="395"/>
      <c r="Q1184" s="233"/>
      <c r="R1184" s="85" t="s">
        <v>1042</v>
      </c>
      <c r="S1184" s="85" t="s">
        <v>1043</v>
      </c>
      <c r="T1184" s="85"/>
      <c r="U1184" s="86"/>
      <c r="V1184" s="117"/>
      <c r="W1184" s="85"/>
      <c r="X1184" s="85"/>
      <c r="Y1184" s="85"/>
      <c r="Z1184" s="261"/>
      <c r="AA1184" s="395"/>
      <c r="AB1184" s="233"/>
    </row>
    <row r="1185" spans="1:28" s="265" customFormat="1" ht="54" customHeight="1">
      <c r="A1185" s="262">
        <v>344</v>
      </c>
      <c r="B1185" s="122" t="s">
        <v>1036</v>
      </c>
      <c r="C1185" s="122" t="s">
        <v>1037</v>
      </c>
      <c r="D1185" s="122" t="s">
        <v>1038</v>
      </c>
      <c r="E1185" s="122" t="s">
        <v>137</v>
      </c>
      <c r="F1185" s="122" t="s">
        <v>168</v>
      </c>
      <c r="G1185" s="122" t="s">
        <v>1039</v>
      </c>
      <c r="H1185" s="122" t="s">
        <v>1040</v>
      </c>
      <c r="I1185" s="122" t="s">
        <v>1041</v>
      </c>
      <c r="J1185" s="262" t="s">
        <v>531</v>
      </c>
      <c r="K1185" s="262"/>
      <c r="L1185" s="30"/>
      <c r="M1185" s="30"/>
      <c r="N1185" s="30"/>
      <c r="O1185" s="259"/>
      <c r="P1185" s="395"/>
      <c r="Q1185" s="233"/>
      <c r="R1185" s="122" t="s">
        <v>1042</v>
      </c>
      <c r="S1185" s="122" t="s">
        <v>1046</v>
      </c>
      <c r="T1185" s="122" t="s">
        <v>1044</v>
      </c>
      <c r="U1185" s="263">
        <v>0</v>
      </c>
      <c r="V1185" s="264">
        <v>1</v>
      </c>
      <c r="W1185" s="122" t="s">
        <v>48</v>
      </c>
      <c r="X1185" s="122" t="s">
        <v>1047</v>
      </c>
      <c r="Y1185" s="85" t="s">
        <v>277</v>
      </c>
      <c r="Z1185" s="259">
        <v>0.9</v>
      </c>
      <c r="AA1185" s="399">
        <v>0.9</v>
      </c>
      <c r="AB1185" s="233" t="s">
        <v>1527</v>
      </c>
    </row>
    <row r="1186" spans="1:28" s="265" customFormat="1" ht="102.75" customHeight="1">
      <c r="A1186" s="262">
        <v>345</v>
      </c>
      <c r="B1186" s="122" t="s">
        <v>1036</v>
      </c>
      <c r="C1186" s="122" t="s">
        <v>1037</v>
      </c>
      <c r="D1186" s="122" t="s">
        <v>1038</v>
      </c>
      <c r="E1186" s="122" t="s">
        <v>137</v>
      </c>
      <c r="F1186" s="122" t="s">
        <v>168</v>
      </c>
      <c r="G1186" s="122" t="s">
        <v>1039</v>
      </c>
      <c r="H1186" s="122" t="s">
        <v>1040</v>
      </c>
      <c r="I1186" s="122" t="s">
        <v>1041</v>
      </c>
      <c r="J1186" s="262" t="s">
        <v>531</v>
      </c>
      <c r="K1186" s="262"/>
      <c r="L1186" s="30"/>
      <c r="M1186" s="30"/>
      <c r="N1186" s="30"/>
      <c r="O1186" s="259"/>
      <c r="P1186" s="395"/>
      <c r="Q1186" s="233"/>
      <c r="R1186" s="122" t="s">
        <v>1042</v>
      </c>
      <c r="S1186" s="122" t="s">
        <v>1048</v>
      </c>
      <c r="T1186" s="122" t="s">
        <v>1044</v>
      </c>
      <c r="U1186" s="263">
        <v>0</v>
      </c>
      <c r="V1186" s="263">
        <v>80</v>
      </c>
      <c r="W1186" s="122" t="s">
        <v>48</v>
      </c>
      <c r="X1186" s="122" t="s">
        <v>1049</v>
      </c>
      <c r="Y1186" s="85" t="s">
        <v>500</v>
      </c>
      <c r="Z1186" s="259">
        <v>121</v>
      </c>
      <c r="AA1186" s="399">
        <v>1</v>
      </c>
      <c r="AB1186" s="233" t="s">
        <v>1528</v>
      </c>
    </row>
    <row r="1187" spans="1:28" s="242" customFormat="1" ht="54" customHeight="1">
      <c r="A1187" s="144">
        <v>346</v>
      </c>
      <c r="B1187" s="85" t="s">
        <v>1036</v>
      </c>
      <c r="C1187" s="85" t="s">
        <v>1037</v>
      </c>
      <c r="D1187" s="85" t="s">
        <v>1038</v>
      </c>
      <c r="E1187" s="85" t="s">
        <v>137</v>
      </c>
      <c r="F1187" s="85" t="s">
        <v>168</v>
      </c>
      <c r="G1187" s="85" t="s">
        <v>1039</v>
      </c>
      <c r="H1187" s="85" t="s">
        <v>1040</v>
      </c>
      <c r="I1187" s="85" t="s">
        <v>1041</v>
      </c>
      <c r="J1187" s="144" t="s">
        <v>531</v>
      </c>
      <c r="K1187" s="144"/>
      <c r="L1187" s="30"/>
      <c r="M1187" s="30"/>
      <c r="N1187" s="30"/>
      <c r="O1187" s="261"/>
      <c r="P1187" s="395"/>
      <c r="Q1187" s="233"/>
      <c r="R1187" s="85" t="s">
        <v>1042</v>
      </c>
      <c r="S1187" s="85" t="s">
        <v>1048</v>
      </c>
      <c r="T1187" s="85"/>
      <c r="U1187" s="86"/>
      <c r="V1187" s="117"/>
      <c r="W1187" s="85"/>
      <c r="X1187" s="85"/>
      <c r="Y1187" s="85"/>
      <c r="Z1187" s="261"/>
      <c r="AA1187" s="395"/>
      <c r="AB1187" s="233"/>
    </row>
    <row r="1188" spans="1:28" s="242" customFormat="1" ht="48.75" customHeight="1">
      <c r="A1188" s="144">
        <v>347</v>
      </c>
      <c r="B1188" s="85" t="s">
        <v>1036</v>
      </c>
      <c r="C1188" s="85" t="s">
        <v>1037</v>
      </c>
      <c r="D1188" s="85" t="s">
        <v>1038</v>
      </c>
      <c r="E1188" s="85" t="s">
        <v>137</v>
      </c>
      <c r="F1188" s="85" t="s">
        <v>168</v>
      </c>
      <c r="G1188" s="85" t="s">
        <v>1039</v>
      </c>
      <c r="H1188" s="85" t="s">
        <v>1040</v>
      </c>
      <c r="I1188" s="85" t="s">
        <v>1041</v>
      </c>
      <c r="J1188" s="144" t="s">
        <v>531</v>
      </c>
      <c r="K1188" s="144"/>
      <c r="L1188" s="30"/>
      <c r="M1188" s="30"/>
      <c r="N1188" s="30"/>
      <c r="O1188" s="261"/>
      <c r="P1188" s="395"/>
      <c r="Q1188" s="233"/>
      <c r="R1188" s="85" t="s">
        <v>1042</v>
      </c>
      <c r="S1188" s="85" t="s">
        <v>1048</v>
      </c>
      <c r="T1188" s="85"/>
      <c r="U1188" s="86"/>
      <c r="V1188" s="117"/>
      <c r="W1188" s="85"/>
      <c r="X1188" s="85"/>
      <c r="Y1188" s="85"/>
      <c r="Z1188" s="261"/>
      <c r="AA1188" s="395"/>
      <c r="AB1188" s="233"/>
    </row>
    <row r="1189" spans="1:28" s="265" customFormat="1" ht="63.75" customHeight="1">
      <c r="A1189" s="262">
        <v>348</v>
      </c>
      <c r="B1189" s="122" t="s">
        <v>1036</v>
      </c>
      <c r="C1189" s="122" t="s">
        <v>1037</v>
      </c>
      <c r="D1189" s="122" t="s">
        <v>1038</v>
      </c>
      <c r="E1189" s="122" t="s">
        <v>137</v>
      </c>
      <c r="F1189" s="122" t="s">
        <v>168</v>
      </c>
      <c r="G1189" s="122" t="s">
        <v>1039</v>
      </c>
      <c r="H1189" s="122" t="s">
        <v>1040</v>
      </c>
      <c r="I1189" s="122" t="s">
        <v>1041</v>
      </c>
      <c r="J1189" s="262" t="s">
        <v>531</v>
      </c>
      <c r="K1189" s="262"/>
      <c r="L1189" s="30"/>
      <c r="M1189" s="30"/>
      <c r="N1189" s="30"/>
      <c r="O1189" s="259"/>
      <c r="P1189" s="395"/>
      <c r="Q1189" s="233"/>
      <c r="R1189" s="122" t="s">
        <v>1042</v>
      </c>
      <c r="S1189" s="122" t="s">
        <v>1050</v>
      </c>
      <c r="T1189" s="122" t="s">
        <v>1051</v>
      </c>
      <c r="U1189" s="263">
        <v>0</v>
      </c>
      <c r="V1189" s="262">
        <v>1</v>
      </c>
      <c r="W1189" s="122" t="s">
        <v>48</v>
      </c>
      <c r="X1189" s="122" t="s">
        <v>1052</v>
      </c>
      <c r="Y1189" s="85" t="s">
        <v>232</v>
      </c>
      <c r="Z1189" s="259">
        <v>1</v>
      </c>
      <c r="AA1189" s="399">
        <v>1</v>
      </c>
      <c r="AB1189" s="233" t="s">
        <v>1053</v>
      </c>
    </row>
    <row r="1190" spans="1:28" s="242" customFormat="1" ht="54" customHeight="1">
      <c r="A1190" s="144">
        <v>349</v>
      </c>
      <c r="B1190" s="85" t="s">
        <v>1036</v>
      </c>
      <c r="C1190" s="85" t="s">
        <v>1037</v>
      </c>
      <c r="D1190" s="85" t="s">
        <v>1054</v>
      </c>
      <c r="E1190" s="85" t="s">
        <v>137</v>
      </c>
      <c r="F1190" s="85" t="s">
        <v>168</v>
      </c>
      <c r="G1190" s="85" t="s">
        <v>1039</v>
      </c>
      <c r="H1190" s="85" t="s">
        <v>1040</v>
      </c>
      <c r="I1190" s="85" t="s">
        <v>1041</v>
      </c>
      <c r="J1190" s="144" t="s">
        <v>531</v>
      </c>
      <c r="K1190" s="144"/>
      <c r="L1190" s="30"/>
      <c r="M1190" s="30"/>
      <c r="N1190" s="30"/>
      <c r="O1190" s="261"/>
      <c r="P1190" s="395"/>
      <c r="Q1190" s="233"/>
      <c r="R1190" s="85" t="s">
        <v>1042</v>
      </c>
      <c r="S1190" s="246" t="s">
        <v>1050</v>
      </c>
      <c r="T1190" s="85"/>
      <c r="U1190" s="86"/>
      <c r="V1190" s="144"/>
      <c r="W1190" s="85"/>
      <c r="X1190" s="85"/>
      <c r="Y1190" s="85"/>
      <c r="Z1190" s="261"/>
      <c r="AA1190" s="395"/>
      <c r="AB1190" s="233"/>
    </row>
    <row r="1191" spans="1:28" s="242" customFormat="1" ht="54" customHeight="1">
      <c r="A1191" s="144">
        <v>350</v>
      </c>
      <c r="B1191" s="85" t="s">
        <v>1036</v>
      </c>
      <c r="C1191" s="85" t="s">
        <v>1037</v>
      </c>
      <c r="D1191" s="85" t="s">
        <v>1054</v>
      </c>
      <c r="E1191" s="85" t="s">
        <v>137</v>
      </c>
      <c r="F1191" s="85" t="s">
        <v>168</v>
      </c>
      <c r="G1191" s="85" t="s">
        <v>1039</v>
      </c>
      <c r="H1191" s="85" t="s">
        <v>1040</v>
      </c>
      <c r="I1191" s="85" t="s">
        <v>1041</v>
      </c>
      <c r="J1191" s="144" t="s">
        <v>531</v>
      </c>
      <c r="K1191" s="144"/>
      <c r="L1191" s="30"/>
      <c r="M1191" s="30"/>
      <c r="N1191" s="30"/>
      <c r="O1191" s="261"/>
      <c r="P1191" s="395"/>
      <c r="Q1191" s="233"/>
      <c r="R1191" s="85" t="s">
        <v>1042</v>
      </c>
      <c r="S1191" s="85" t="s">
        <v>1050</v>
      </c>
      <c r="T1191" s="85"/>
      <c r="U1191" s="86"/>
      <c r="V1191" s="144"/>
      <c r="W1191" s="85"/>
      <c r="X1191" s="85"/>
      <c r="Y1191" s="85"/>
      <c r="Z1191" s="261"/>
      <c r="AA1191" s="395"/>
      <c r="AB1191" s="233"/>
    </row>
    <row r="1192" spans="1:28" s="242" customFormat="1" ht="54" customHeight="1">
      <c r="A1192" s="144">
        <v>351</v>
      </c>
      <c r="B1192" s="85" t="s">
        <v>1036</v>
      </c>
      <c r="C1192" s="85" t="s">
        <v>1037</v>
      </c>
      <c r="D1192" s="85" t="s">
        <v>1054</v>
      </c>
      <c r="E1192" s="85" t="s">
        <v>137</v>
      </c>
      <c r="F1192" s="85" t="s">
        <v>168</v>
      </c>
      <c r="G1192" s="85" t="s">
        <v>1039</v>
      </c>
      <c r="H1192" s="85" t="s">
        <v>1040</v>
      </c>
      <c r="I1192" s="85" t="s">
        <v>1041</v>
      </c>
      <c r="J1192" s="144" t="s">
        <v>531</v>
      </c>
      <c r="K1192" s="144"/>
      <c r="L1192" s="30"/>
      <c r="M1192" s="30"/>
      <c r="N1192" s="30"/>
      <c r="O1192" s="261"/>
      <c r="P1192" s="395"/>
      <c r="Q1192" s="233"/>
      <c r="R1192" s="85" t="s">
        <v>1042</v>
      </c>
      <c r="S1192" s="85" t="s">
        <v>1050</v>
      </c>
      <c r="T1192" s="85"/>
      <c r="U1192" s="86"/>
      <c r="V1192" s="144"/>
      <c r="W1192" s="85"/>
      <c r="X1192" s="85"/>
      <c r="Y1192" s="85"/>
      <c r="Z1192" s="261"/>
      <c r="AA1192" s="395"/>
      <c r="AB1192" s="233"/>
    </row>
    <row r="1193" spans="1:28" s="265" customFormat="1" ht="90" customHeight="1">
      <c r="A1193" s="262">
        <v>352</v>
      </c>
      <c r="B1193" s="122" t="s">
        <v>1036</v>
      </c>
      <c r="C1193" s="122" t="s">
        <v>1037</v>
      </c>
      <c r="D1193" s="122" t="s">
        <v>1038</v>
      </c>
      <c r="E1193" s="122" t="s">
        <v>137</v>
      </c>
      <c r="F1193" s="122" t="s">
        <v>168</v>
      </c>
      <c r="G1193" s="122" t="s">
        <v>1039</v>
      </c>
      <c r="H1193" s="122" t="s">
        <v>1040</v>
      </c>
      <c r="I1193" s="122" t="s">
        <v>1041</v>
      </c>
      <c r="J1193" s="262" t="s">
        <v>531</v>
      </c>
      <c r="K1193" s="262"/>
      <c r="L1193" s="30"/>
      <c r="M1193" s="30"/>
      <c r="N1193" s="30"/>
      <c r="O1193" s="259"/>
      <c r="P1193" s="395"/>
      <c r="Q1193" s="233"/>
      <c r="R1193" s="122" t="s">
        <v>1042</v>
      </c>
      <c r="S1193" s="122" t="s">
        <v>1055</v>
      </c>
      <c r="T1193" s="122" t="s">
        <v>1044</v>
      </c>
      <c r="U1193" s="266">
        <v>0</v>
      </c>
      <c r="V1193" s="266">
        <v>5</v>
      </c>
      <c r="W1193" s="122" t="s">
        <v>48</v>
      </c>
      <c r="X1193" s="122" t="s">
        <v>1056</v>
      </c>
      <c r="Y1193" s="85" t="s">
        <v>277</v>
      </c>
      <c r="Z1193" s="259">
        <v>0</v>
      </c>
      <c r="AA1193" s="399">
        <v>0</v>
      </c>
      <c r="AB1193" s="233" t="s">
        <v>1529</v>
      </c>
    </row>
    <row r="1194" spans="1:28" s="242" customFormat="1" ht="76.5" customHeight="1">
      <c r="A1194" s="144">
        <v>353</v>
      </c>
      <c r="B1194" s="85" t="s">
        <v>1036</v>
      </c>
      <c r="C1194" s="85" t="s">
        <v>1037</v>
      </c>
      <c r="D1194" s="85" t="s">
        <v>1038</v>
      </c>
      <c r="E1194" s="85" t="s">
        <v>137</v>
      </c>
      <c r="F1194" s="85" t="s">
        <v>168</v>
      </c>
      <c r="G1194" s="85" t="s">
        <v>1039</v>
      </c>
      <c r="H1194" s="85" t="s">
        <v>1040</v>
      </c>
      <c r="I1194" s="85" t="s">
        <v>1041</v>
      </c>
      <c r="J1194" s="144" t="s">
        <v>531</v>
      </c>
      <c r="K1194" s="144"/>
      <c r="L1194" s="30"/>
      <c r="M1194" s="30"/>
      <c r="N1194" s="30"/>
      <c r="O1194" s="261"/>
      <c r="P1194" s="395"/>
      <c r="Q1194" s="233"/>
      <c r="R1194" s="85" t="s">
        <v>1042</v>
      </c>
      <c r="S1194" s="85" t="s">
        <v>1055</v>
      </c>
      <c r="T1194" s="85"/>
      <c r="U1194" s="86"/>
      <c r="V1194" s="86"/>
      <c r="W1194" s="85"/>
      <c r="X1194" s="85"/>
      <c r="Y1194" s="85"/>
      <c r="Z1194" s="261"/>
      <c r="AA1194" s="395"/>
      <c r="AB1194" s="233"/>
    </row>
    <row r="1195" spans="1:28" s="242" customFormat="1" ht="54" customHeight="1">
      <c r="A1195" s="144">
        <v>354</v>
      </c>
      <c r="B1195" s="85" t="s">
        <v>1036</v>
      </c>
      <c r="C1195" s="85" t="s">
        <v>1037</v>
      </c>
      <c r="D1195" s="85" t="s">
        <v>1038</v>
      </c>
      <c r="E1195" s="85" t="s">
        <v>137</v>
      </c>
      <c r="F1195" s="85" t="s">
        <v>168</v>
      </c>
      <c r="G1195" s="85" t="s">
        <v>1039</v>
      </c>
      <c r="H1195" s="85" t="s">
        <v>1040</v>
      </c>
      <c r="I1195" s="85" t="s">
        <v>1041</v>
      </c>
      <c r="J1195" s="144" t="s">
        <v>531</v>
      </c>
      <c r="K1195" s="144"/>
      <c r="L1195" s="30"/>
      <c r="M1195" s="30"/>
      <c r="N1195" s="30"/>
      <c r="O1195" s="261"/>
      <c r="P1195" s="395"/>
      <c r="Q1195" s="233"/>
      <c r="R1195" s="85" t="s">
        <v>1042</v>
      </c>
      <c r="S1195" s="85" t="s">
        <v>1048</v>
      </c>
      <c r="T1195" s="85"/>
      <c r="U1195" s="86"/>
      <c r="V1195" s="86"/>
      <c r="W1195" s="85"/>
      <c r="X1195" s="85"/>
      <c r="Y1195" s="85"/>
      <c r="Z1195" s="261"/>
      <c r="AA1195" s="395"/>
      <c r="AB1195" s="233"/>
    </row>
    <row r="1196" spans="1:28" s="242" customFormat="1" ht="54" customHeight="1">
      <c r="A1196" s="144">
        <v>355</v>
      </c>
      <c r="B1196" s="85" t="s">
        <v>1036</v>
      </c>
      <c r="C1196" s="85" t="s">
        <v>1037</v>
      </c>
      <c r="D1196" s="85" t="s">
        <v>1038</v>
      </c>
      <c r="E1196" s="85" t="s">
        <v>137</v>
      </c>
      <c r="F1196" s="85" t="s">
        <v>168</v>
      </c>
      <c r="G1196" s="85" t="s">
        <v>1039</v>
      </c>
      <c r="H1196" s="85" t="s">
        <v>1040</v>
      </c>
      <c r="I1196" s="85" t="s">
        <v>1041</v>
      </c>
      <c r="J1196" s="144" t="s">
        <v>531</v>
      </c>
      <c r="K1196" s="144"/>
      <c r="L1196" s="30"/>
      <c r="M1196" s="30"/>
      <c r="N1196" s="30"/>
      <c r="O1196" s="261"/>
      <c r="P1196" s="395"/>
      <c r="Q1196" s="233"/>
      <c r="R1196" s="85" t="s">
        <v>1042</v>
      </c>
      <c r="S1196" s="85" t="s">
        <v>1057</v>
      </c>
      <c r="T1196" s="85"/>
      <c r="U1196" s="86"/>
      <c r="V1196" s="86"/>
      <c r="W1196" s="85"/>
      <c r="X1196" s="85"/>
      <c r="Y1196" s="85"/>
      <c r="Z1196" s="261"/>
      <c r="AA1196" s="395"/>
      <c r="AB1196" s="233"/>
    </row>
    <row r="1197" spans="1:28" s="242" customFormat="1" ht="54" customHeight="1">
      <c r="A1197" s="144">
        <v>356</v>
      </c>
      <c r="B1197" s="85" t="s">
        <v>1036</v>
      </c>
      <c r="C1197" s="85" t="s">
        <v>1037</v>
      </c>
      <c r="D1197" s="85" t="s">
        <v>1038</v>
      </c>
      <c r="E1197" s="85" t="s">
        <v>137</v>
      </c>
      <c r="F1197" s="85" t="s">
        <v>168</v>
      </c>
      <c r="G1197" s="85" t="s">
        <v>1039</v>
      </c>
      <c r="H1197" s="85" t="s">
        <v>1040</v>
      </c>
      <c r="I1197" s="85" t="s">
        <v>1041</v>
      </c>
      <c r="J1197" s="144" t="s">
        <v>531</v>
      </c>
      <c r="K1197" s="144"/>
      <c r="L1197" s="30"/>
      <c r="M1197" s="30"/>
      <c r="N1197" s="30"/>
      <c r="O1197" s="261"/>
      <c r="P1197" s="395"/>
      <c r="Q1197" s="233"/>
      <c r="R1197" s="85" t="s">
        <v>1042</v>
      </c>
      <c r="S1197" s="85" t="s">
        <v>1048</v>
      </c>
      <c r="T1197" s="85"/>
      <c r="U1197" s="86"/>
      <c r="V1197" s="86"/>
      <c r="W1197" s="85"/>
      <c r="X1197" s="85"/>
      <c r="Y1197" s="85"/>
      <c r="Z1197" s="261"/>
      <c r="AA1197" s="395"/>
      <c r="AB1197" s="233"/>
    </row>
    <row r="1198" spans="1:28" s="242" customFormat="1" ht="54" customHeight="1">
      <c r="A1198" s="144">
        <v>357</v>
      </c>
      <c r="B1198" s="85" t="s">
        <v>1036</v>
      </c>
      <c r="C1198" s="85" t="s">
        <v>1037</v>
      </c>
      <c r="D1198" s="85" t="s">
        <v>1038</v>
      </c>
      <c r="E1198" s="85" t="s">
        <v>137</v>
      </c>
      <c r="F1198" s="85" t="s">
        <v>168</v>
      </c>
      <c r="G1198" s="85" t="s">
        <v>1039</v>
      </c>
      <c r="H1198" s="85" t="s">
        <v>1040</v>
      </c>
      <c r="I1198" s="85" t="s">
        <v>1041</v>
      </c>
      <c r="J1198" s="144" t="s">
        <v>531</v>
      </c>
      <c r="K1198" s="144"/>
      <c r="L1198" s="30"/>
      <c r="M1198" s="30"/>
      <c r="N1198" s="30"/>
      <c r="O1198" s="261"/>
      <c r="P1198" s="395"/>
      <c r="Q1198" s="233"/>
      <c r="R1198" s="85" t="s">
        <v>1042</v>
      </c>
      <c r="S1198" s="85" t="s">
        <v>1048</v>
      </c>
      <c r="T1198" s="85"/>
      <c r="U1198" s="86"/>
      <c r="V1198" s="86"/>
      <c r="W1198" s="85"/>
      <c r="X1198" s="85"/>
      <c r="Y1198" s="85"/>
      <c r="Z1198" s="261"/>
      <c r="AA1198" s="395"/>
      <c r="AB1198" s="233"/>
    </row>
    <row r="1199" spans="1:28" s="242" customFormat="1" ht="54" customHeight="1">
      <c r="A1199" s="144">
        <v>358</v>
      </c>
      <c r="B1199" s="85" t="s">
        <v>1036</v>
      </c>
      <c r="C1199" s="85" t="s">
        <v>1037</v>
      </c>
      <c r="D1199" s="85" t="s">
        <v>1038</v>
      </c>
      <c r="E1199" s="85" t="s">
        <v>137</v>
      </c>
      <c r="F1199" s="85" t="s">
        <v>168</v>
      </c>
      <c r="G1199" s="85" t="s">
        <v>1039</v>
      </c>
      <c r="H1199" s="85" t="s">
        <v>1040</v>
      </c>
      <c r="I1199" s="85" t="s">
        <v>1041</v>
      </c>
      <c r="J1199" s="144" t="s">
        <v>531</v>
      </c>
      <c r="K1199" s="144"/>
      <c r="L1199" s="30"/>
      <c r="M1199" s="30"/>
      <c r="N1199" s="30"/>
      <c r="O1199" s="261"/>
      <c r="P1199" s="395"/>
      <c r="Q1199" s="233"/>
      <c r="R1199" s="85" t="s">
        <v>1042</v>
      </c>
      <c r="S1199" s="85" t="s">
        <v>1048</v>
      </c>
      <c r="T1199" s="85"/>
      <c r="U1199" s="86"/>
      <c r="V1199" s="86"/>
      <c r="W1199" s="85"/>
      <c r="X1199" s="85"/>
      <c r="Y1199" s="85"/>
      <c r="Z1199" s="261"/>
      <c r="AA1199" s="395"/>
      <c r="AB1199" s="233"/>
    </row>
    <row r="1200" spans="1:28" s="242" customFormat="1" ht="54" customHeight="1">
      <c r="A1200" s="144">
        <v>359</v>
      </c>
      <c r="B1200" s="85" t="s">
        <v>1036</v>
      </c>
      <c r="C1200" s="85" t="s">
        <v>1037</v>
      </c>
      <c r="D1200" s="85" t="s">
        <v>1038</v>
      </c>
      <c r="E1200" s="85" t="s">
        <v>137</v>
      </c>
      <c r="F1200" s="85" t="s">
        <v>168</v>
      </c>
      <c r="G1200" s="85" t="s">
        <v>1039</v>
      </c>
      <c r="H1200" s="85" t="s">
        <v>1040</v>
      </c>
      <c r="I1200" s="85" t="s">
        <v>1041</v>
      </c>
      <c r="J1200" s="144" t="s">
        <v>531</v>
      </c>
      <c r="K1200" s="144"/>
      <c r="L1200" s="30"/>
      <c r="M1200" s="30"/>
      <c r="N1200" s="30"/>
      <c r="O1200" s="261"/>
      <c r="P1200" s="395"/>
      <c r="Q1200" s="233"/>
      <c r="R1200" s="85" t="s">
        <v>1042</v>
      </c>
      <c r="S1200" s="85" t="s">
        <v>1048</v>
      </c>
      <c r="T1200" s="85"/>
      <c r="U1200" s="86"/>
      <c r="V1200" s="86"/>
      <c r="W1200" s="85"/>
      <c r="X1200" s="85"/>
      <c r="Y1200" s="85"/>
      <c r="Z1200" s="261"/>
      <c r="AA1200" s="395"/>
      <c r="AB1200" s="233"/>
    </row>
    <row r="1201" spans="1:28" s="242" customFormat="1" ht="54" customHeight="1">
      <c r="A1201" s="144">
        <v>360</v>
      </c>
      <c r="B1201" s="85" t="s">
        <v>1036</v>
      </c>
      <c r="C1201" s="85" t="s">
        <v>1037</v>
      </c>
      <c r="D1201" s="85" t="s">
        <v>1038</v>
      </c>
      <c r="E1201" s="85" t="s">
        <v>137</v>
      </c>
      <c r="F1201" s="85" t="s">
        <v>168</v>
      </c>
      <c r="G1201" s="85" t="s">
        <v>1039</v>
      </c>
      <c r="H1201" s="85" t="s">
        <v>1040</v>
      </c>
      <c r="I1201" s="85" t="s">
        <v>1041</v>
      </c>
      <c r="J1201" s="144" t="s">
        <v>531</v>
      </c>
      <c r="K1201" s="144"/>
      <c r="L1201" s="30"/>
      <c r="M1201" s="30"/>
      <c r="N1201" s="30"/>
      <c r="O1201" s="261"/>
      <c r="P1201" s="395"/>
      <c r="Q1201" s="233"/>
      <c r="R1201" s="85" t="s">
        <v>1042</v>
      </c>
      <c r="S1201" s="85" t="s">
        <v>1048</v>
      </c>
      <c r="T1201" s="85"/>
      <c r="U1201" s="86"/>
      <c r="V1201" s="86"/>
      <c r="W1201" s="85"/>
      <c r="X1201" s="85"/>
      <c r="Y1201" s="85"/>
      <c r="Z1201" s="261"/>
      <c r="AA1201" s="395"/>
      <c r="AB1201" s="233"/>
    </row>
    <row r="1202" spans="1:28" s="242" customFormat="1" ht="54" customHeight="1">
      <c r="A1202" s="144">
        <v>361</v>
      </c>
      <c r="B1202" s="85" t="s">
        <v>1036</v>
      </c>
      <c r="C1202" s="85" t="s">
        <v>1037</v>
      </c>
      <c r="D1202" s="85" t="s">
        <v>1038</v>
      </c>
      <c r="E1202" s="85" t="s">
        <v>137</v>
      </c>
      <c r="F1202" s="85" t="s">
        <v>168</v>
      </c>
      <c r="G1202" s="85" t="s">
        <v>1039</v>
      </c>
      <c r="H1202" s="85" t="s">
        <v>1040</v>
      </c>
      <c r="I1202" s="85" t="s">
        <v>1041</v>
      </c>
      <c r="J1202" s="144" t="s">
        <v>531</v>
      </c>
      <c r="K1202" s="144"/>
      <c r="L1202" s="30"/>
      <c r="M1202" s="30"/>
      <c r="N1202" s="30"/>
      <c r="O1202" s="261"/>
      <c r="P1202" s="395"/>
      <c r="Q1202" s="233"/>
      <c r="R1202" s="85" t="s">
        <v>1042</v>
      </c>
      <c r="S1202" s="85" t="s">
        <v>1048</v>
      </c>
      <c r="T1202" s="85"/>
      <c r="U1202" s="86"/>
      <c r="V1202" s="86"/>
      <c r="W1202" s="85"/>
      <c r="X1202" s="85"/>
      <c r="Y1202" s="85"/>
      <c r="Z1202" s="261"/>
      <c r="AA1202" s="395"/>
      <c r="AB1202" s="233"/>
    </row>
    <row r="1203" spans="1:28" s="242" customFormat="1" ht="54" customHeight="1">
      <c r="A1203" s="144">
        <v>362</v>
      </c>
      <c r="B1203" s="85" t="s">
        <v>1036</v>
      </c>
      <c r="C1203" s="85" t="s">
        <v>1037</v>
      </c>
      <c r="D1203" s="85" t="s">
        <v>1038</v>
      </c>
      <c r="E1203" s="85" t="s">
        <v>137</v>
      </c>
      <c r="F1203" s="85" t="s">
        <v>168</v>
      </c>
      <c r="G1203" s="85" t="s">
        <v>1039</v>
      </c>
      <c r="H1203" s="85" t="s">
        <v>1040</v>
      </c>
      <c r="I1203" s="85" t="s">
        <v>1041</v>
      </c>
      <c r="J1203" s="144" t="s">
        <v>531</v>
      </c>
      <c r="K1203" s="144"/>
      <c r="L1203" s="30"/>
      <c r="M1203" s="30"/>
      <c r="N1203" s="30"/>
      <c r="O1203" s="261"/>
      <c r="P1203" s="395"/>
      <c r="Q1203" s="233"/>
      <c r="R1203" s="85" t="s">
        <v>1042</v>
      </c>
      <c r="S1203" s="85" t="s">
        <v>1048</v>
      </c>
      <c r="T1203" s="85"/>
      <c r="U1203" s="86"/>
      <c r="V1203" s="86"/>
      <c r="W1203" s="85"/>
      <c r="X1203" s="85"/>
      <c r="Y1203" s="85"/>
      <c r="Z1203" s="261"/>
      <c r="AA1203" s="395"/>
      <c r="AB1203" s="233"/>
    </row>
    <row r="1204" spans="1:28" s="242" customFormat="1" ht="54" customHeight="1">
      <c r="A1204" s="144">
        <v>363</v>
      </c>
      <c r="B1204" s="85" t="s">
        <v>1036</v>
      </c>
      <c r="C1204" s="85" t="s">
        <v>1037</v>
      </c>
      <c r="D1204" s="85" t="s">
        <v>1038</v>
      </c>
      <c r="E1204" s="85" t="s">
        <v>137</v>
      </c>
      <c r="F1204" s="85" t="s">
        <v>168</v>
      </c>
      <c r="G1204" s="85" t="s">
        <v>1039</v>
      </c>
      <c r="H1204" s="85" t="s">
        <v>1040</v>
      </c>
      <c r="I1204" s="85" t="s">
        <v>1041</v>
      </c>
      <c r="J1204" s="144" t="s">
        <v>531</v>
      </c>
      <c r="K1204" s="144"/>
      <c r="L1204" s="30"/>
      <c r="M1204" s="30"/>
      <c r="N1204" s="30"/>
      <c r="O1204" s="261"/>
      <c r="P1204" s="395"/>
      <c r="Q1204" s="233"/>
      <c r="R1204" s="85" t="s">
        <v>1042</v>
      </c>
      <c r="S1204" s="85" t="s">
        <v>1048</v>
      </c>
      <c r="T1204" s="85"/>
      <c r="U1204" s="86"/>
      <c r="V1204" s="86"/>
      <c r="W1204" s="85"/>
      <c r="X1204" s="85"/>
      <c r="Y1204" s="85"/>
      <c r="Z1204" s="261"/>
      <c r="AA1204" s="395"/>
      <c r="AB1204" s="233"/>
    </row>
    <row r="1205" spans="1:28" s="242" customFormat="1" ht="54" customHeight="1">
      <c r="A1205" s="144" t="s">
        <v>1058</v>
      </c>
      <c r="B1205" s="85" t="s">
        <v>1036</v>
      </c>
      <c r="C1205" s="85" t="s">
        <v>1037</v>
      </c>
      <c r="D1205" s="85" t="s">
        <v>1038</v>
      </c>
      <c r="E1205" s="85" t="s">
        <v>137</v>
      </c>
      <c r="F1205" s="85" t="s">
        <v>168</v>
      </c>
      <c r="G1205" s="85" t="s">
        <v>1039</v>
      </c>
      <c r="H1205" s="85" t="s">
        <v>1040</v>
      </c>
      <c r="I1205" s="85" t="s">
        <v>1041</v>
      </c>
      <c r="J1205" s="144" t="s">
        <v>531</v>
      </c>
      <c r="K1205" s="144"/>
      <c r="L1205" s="30"/>
      <c r="M1205" s="30"/>
      <c r="N1205" s="30"/>
      <c r="O1205" s="261"/>
      <c r="P1205" s="395"/>
      <c r="Q1205" s="233"/>
      <c r="R1205" s="85" t="s">
        <v>1042</v>
      </c>
      <c r="S1205" s="85" t="s">
        <v>1048</v>
      </c>
      <c r="T1205" s="85"/>
      <c r="U1205" s="86"/>
      <c r="V1205" s="86"/>
      <c r="W1205" s="85"/>
      <c r="X1205" s="85"/>
      <c r="Y1205" s="85"/>
      <c r="Z1205" s="261"/>
      <c r="AA1205" s="395"/>
      <c r="AB1205" s="233"/>
    </row>
    <row r="1206" spans="1:28" s="242" customFormat="1" ht="54" customHeight="1">
      <c r="A1206" s="144" t="s">
        <v>1059</v>
      </c>
      <c r="B1206" s="85" t="s">
        <v>1036</v>
      </c>
      <c r="C1206" s="85" t="s">
        <v>1037</v>
      </c>
      <c r="D1206" s="85" t="s">
        <v>1038</v>
      </c>
      <c r="E1206" s="85" t="s">
        <v>137</v>
      </c>
      <c r="F1206" s="85" t="s">
        <v>168</v>
      </c>
      <c r="G1206" s="85" t="s">
        <v>1039</v>
      </c>
      <c r="H1206" s="85" t="s">
        <v>1040</v>
      </c>
      <c r="I1206" s="85" t="s">
        <v>1041</v>
      </c>
      <c r="J1206" s="144" t="s">
        <v>531</v>
      </c>
      <c r="K1206" s="144"/>
      <c r="L1206" s="30"/>
      <c r="M1206" s="30"/>
      <c r="N1206" s="30"/>
      <c r="O1206" s="261"/>
      <c r="P1206" s="395"/>
      <c r="Q1206" s="233"/>
      <c r="R1206" s="85" t="s">
        <v>1042</v>
      </c>
      <c r="S1206" s="85" t="s">
        <v>1048</v>
      </c>
      <c r="T1206" s="85"/>
      <c r="U1206" s="86"/>
      <c r="V1206" s="86"/>
      <c r="W1206" s="85"/>
      <c r="X1206" s="85"/>
      <c r="Y1206" s="85"/>
      <c r="Z1206" s="261"/>
      <c r="AA1206" s="395"/>
      <c r="AB1206" s="233"/>
    </row>
    <row r="1207" spans="1:28" s="242" customFormat="1" ht="54" customHeight="1">
      <c r="A1207" s="144">
        <v>364</v>
      </c>
      <c r="B1207" s="85" t="s">
        <v>1036</v>
      </c>
      <c r="C1207" s="85" t="s">
        <v>1037</v>
      </c>
      <c r="D1207" s="85" t="s">
        <v>1038</v>
      </c>
      <c r="E1207" s="85" t="s">
        <v>137</v>
      </c>
      <c r="F1207" s="85" t="s">
        <v>168</v>
      </c>
      <c r="G1207" s="85" t="s">
        <v>1039</v>
      </c>
      <c r="H1207" s="85" t="s">
        <v>1040</v>
      </c>
      <c r="I1207" s="85" t="s">
        <v>1041</v>
      </c>
      <c r="J1207" s="144" t="s">
        <v>531</v>
      </c>
      <c r="K1207" s="144"/>
      <c r="L1207" s="30"/>
      <c r="M1207" s="30"/>
      <c r="N1207" s="30"/>
      <c r="O1207" s="261"/>
      <c r="P1207" s="395"/>
      <c r="Q1207" s="233"/>
      <c r="R1207" s="85" t="s">
        <v>1042</v>
      </c>
      <c r="S1207" s="85" t="s">
        <v>1048</v>
      </c>
      <c r="T1207" s="85"/>
      <c r="U1207" s="86"/>
      <c r="V1207" s="86"/>
      <c r="W1207" s="85"/>
      <c r="X1207" s="85"/>
      <c r="Y1207" s="85"/>
      <c r="Z1207" s="261"/>
      <c r="AA1207" s="395"/>
      <c r="AB1207" s="233"/>
    </row>
    <row r="1208" spans="1:28" s="242" customFormat="1" ht="54" customHeight="1">
      <c r="A1208" s="144">
        <v>365</v>
      </c>
      <c r="B1208" s="85" t="s">
        <v>1036</v>
      </c>
      <c r="C1208" s="85" t="s">
        <v>1037</v>
      </c>
      <c r="D1208" s="85" t="s">
        <v>1038</v>
      </c>
      <c r="E1208" s="85" t="s">
        <v>137</v>
      </c>
      <c r="F1208" s="85" t="s">
        <v>168</v>
      </c>
      <c r="G1208" s="85" t="s">
        <v>1039</v>
      </c>
      <c r="H1208" s="85" t="s">
        <v>1040</v>
      </c>
      <c r="I1208" s="85" t="s">
        <v>1041</v>
      </c>
      <c r="J1208" s="144" t="s">
        <v>531</v>
      </c>
      <c r="K1208" s="144"/>
      <c r="L1208" s="30"/>
      <c r="M1208" s="30"/>
      <c r="N1208" s="30"/>
      <c r="O1208" s="261"/>
      <c r="P1208" s="395"/>
      <c r="Q1208" s="233"/>
      <c r="R1208" s="85" t="s">
        <v>1042</v>
      </c>
      <c r="S1208" s="85" t="s">
        <v>1048</v>
      </c>
      <c r="T1208" s="85"/>
      <c r="U1208" s="86"/>
      <c r="V1208" s="86"/>
      <c r="W1208" s="85"/>
      <c r="X1208" s="85"/>
      <c r="Y1208" s="85"/>
      <c r="Z1208" s="261"/>
      <c r="AA1208" s="395"/>
      <c r="AB1208" s="233"/>
    </row>
    <row r="1209" spans="1:28" s="242" customFormat="1" ht="54" customHeight="1">
      <c r="A1209" s="144">
        <v>366</v>
      </c>
      <c r="B1209" s="85" t="s">
        <v>1036</v>
      </c>
      <c r="C1209" s="85" t="s">
        <v>1037</v>
      </c>
      <c r="D1209" s="85" t="s">
        <v>1038</v>
      </c>
      <c r="E1209" s="85" t="s">
        <v>137</v>
      </c>
      <c r="F1209" s="85" t="s">
        <v>168</v>
      </c>
      <c r="G1209" s="85" t="s">
        <v>1039</v>
      </c>
      <c r="H1209" s="85" t="s">
        <v>1040</v>
      </c>
      <c r="I1209" s="85" t="s">
        <v>1041</v>
      </c>
      <c r="J1209" s="144" t="s">
        <v>531</v>
      </c>
      <c r="K1209" s="144"/>
      <c r="L1209" s="30"/>
      <c r="M1209" s="30"/>
      <c r="N1209" s="30"/>
      <c r="O1209" s="261"/>
      <c r="P1209" s="395"/>
      <c r="Q1209" s="233"/>
      <c r="R1209" s="85" t="s">
        <v>1042</v>
      </c>
      <c r="S1209" s="85" t="s">
        <v>1048</v>
      </c>
      <c r="T1209" s="85"/>
      <c r="U1209" s="86"/>
      <c r="V1209" s="86"/>
      <c r="W1209" s="85"/>
      <c r="X1209" s="85"/>
      <c r="Y1209" s="85"/>
      <c r="Z1209" s="261"/>
      <c r="AA1209" s="395"/>
      <c r="AB1209" s="233"/>
    </row>
    <row r="1210" spans="1:28" s="242" customFormat="1" ht="54" customHeight="1">
      <c r="A1210" s="144">
        <v>367</v>
      </c>
      <c r="B1210" s="85" t="s">
        <v>1036</v>
      </c>
      <c r="C1210" s="85" t="s">
        <v>1037</v>
      </c>
      <c r="D1210" s="85" t="s">
        <v>1038</v>
      </c>
      <c r="E1210" s="85" t="s">
        <v>137</v>
      </c>
      <c r="F1210" s="85" t="s">
        <v>168</v>
      </c>
      <c r="G1210" s="85" t="s">
        <v>1039</v>
      </c>
      <c r="H1210" s="85" t="s">
        <v>1040</v>
      </c>
      <c r="I1210" s="85" t="s">
        <v>1041</v>
      </c>
      <c r="J1210" s="144" t="s">
        <v>531</v>
      </c>
      <c r="K1210" s="144"/>
      <c r="L1210" s="30"/>
      <c r="M1210" s="30"/>
      <c r="N1210" s="30"/>
      <c r="O1210" s="261"/>
      <c r="P1210" s="395"/>
      <c r="Q1210" s="233"/>
      <c r="R1210" s="85" t="s">
        <v>1042</v>
      </c>
      <c r="S1210" s="85" t="s">
        <v>1048</v>
      </c>
      <c r="T1210" s="85"/>
      <c r="U1210" s="86"/>
      <c r="V1210" s="86"/>
      <c r="W1210" s="85"/>
      <c r="X1210" s="85"/>
      <c r="Y1210" s="85"/>
      <c r="Z1210" s="261"/>
      <c r="AA1210" s="395"/>
      <c r="AB1210" s="233"/>
    </row>
    <row r="1211" spans="1:28" s="242" customFormat="1" ht="54" customHeight="1">
      <c r="A1211" s="144">
        <v>368</v>
      </c>
      <c r="B1211" s="85" t="s">
        <v>1036</v>
      </c>
      <c r="C1211" s="85" t="s">
        <v>1037</v>
      </c>
      <c r="D1211" s="85" t="s">
        <v>1038</v>
      </c>
      <c r="E1211" s="85" t="s">
        <v>137</v>
      </c>
      <c r="F1211" s="85" t="s">
        <v>168</v>
      </c>
      <c r="G1211" s="85" t="s">
        <v>1039</v>
      </c>
      <c r="H1211" s="85" t="s">
        <v>1040</v>
      </c>
      <c r="I1211" s="85" t="s">
        <v>1041</v>
      </c>
      <c r="J1211" s="144" t="s">
        <v>531</v>
      </c>
      <c r="K1211" s="144"/>
      <c r="L1211" s="30"/>
      <c r="M1211" s="30"/>
      <c r="N1211" s="30"/>
      <c r="O1211" s="261"/>
      <c r="P1211" s="395"/>
      <c r="Q1211" s="233"/>
      <c r="R1211" s="85" t="s">
        <v>1042</v>
      </c>
      <c r="S1211" s="85" t="s">
        <v>1048</v>
      </c>
      <c r="T1211" s="85"/>
      <c r="U1211" s="86"/>
      <c r="V1211" s="86"/>
      <c r="W1211" s="85"/>
      <c r="X1211" s="85"/>
      <c r="Y1211" s="85"/>
      <c r="Z1211" s="261"/>
      <c r="AA1211" s="395"/>
      <c r="AB1211" s="233"/>
    </row>
    <row r="1212" spans="1:28" s="242" customFormat="1" ht="54" customHeight="1">
      <c r="A1212" s="144">
        <v>369</v>
      </c>
      <c r="B1212" s="85" t="s">
        <v>1036</v>
      </c>
      <c r="C1212" s="85" t="s">
        <v>1037</v>
      </c>
      <c r="D1212" s="85" t="s">
        <v>1038</v>
      </c>
      <c r="E1212" s="85" t="s">
        <v>137</v>
      </c>
      <c r="F1212" s="85" t="s">
        <v>168</v>
      </c>
      <c r="G1212" s="85" t="s">
        <v>1039</v>
      </c>
      <c r="H1212" s="85" t="s">
        <v>1040</v>
      </c>
      <c r="I1212" s="85" t="s">
        <v>1041</v>
      </c>
      <c r="J1212" s="144" t="s">
        <v>531</v>
      </c>
      <c r="K1212" s="144"/>
      <c r="L1212" s="30"/>
      <c r="M1212" s="30"/>
      <c r="N1212" s="30"/>
      <c r="O1212" s="261"/>
      <c r="P1212" s="395"/>
      <c r="Q1212" s="233"/>
      <c r="R1212" s="85" t="s">
        <v>1042</v>
      </c>
      <c r="S1212" s="85" t="s">
        <v>1048</v>
      </c>
      <c r="T1212" s="85"/>
      <c r="U1212" s="86"/>
      <c r="V1212" s="86"/>
      <c r="W1212" s="85"/>
      <c r="X1212" s="85"/>
      <c r="Y1212" s="85"/>
      <c r="Z1212" s="261"/>
      <c r="AA1212" s="395"/>
      <c r="AB1212" s="233"/>
    </row>
    <row r="1213" spans="1:28" s="242" customFormat="1" ht="54" customHeight="1">
      <c r="A1213" s="144">
        <v>370</v>
      </c>
      <c r="B1213" s="85" t="s">
        <v>1036</v>
      </c>
      <c r="C1213" s="85" t="s">
        <v>1037</v>
      </c>
      <c r="D1213" s="85" t="s">
        <v>1038</v>
      </c>
      <c r="E1213" s="85" t="s">
        <v>137</v>
      </c>
      <c r="F1213" s="85" t="s">
        <v>168</v>
      </c>
      <c r="G1213" s="85" t="s">
        <v>1039</v>
      </c>
      <c r="H1213" s="85" t="s">
        <v>1040</v>
      </c>
      <c r="I1213" s="85" t="s">
        <v>1041</v>
      </c>
      <c r="J1213" s="144" t="s">
        <v>531</v>
      </c>
      <c r="K1213" s="144"/>
      <c r="L1213" s="30"/>
      <c r="M1213" s="30"/>
      <c r="N1213" s="30"/>
      <c r="O1213" s="261"/>
      <c r="P1213" s="395"/>
      <c r="Q1213" s="233"/>
      <c r="R1213" s="85" t="s">
        <v>1042</v>
      </c>
      <c r="S1213" s="85" t="s">
        <v>1048</v>
      </c>
      <c r="T1213" s="85"/>
      <c r="U1213" s="86"/>
      <c r="V1213" s="86"/>
      <c r="W1213" s="85"/>
      <c r="X1213" s="85"/>
      <c r="Y1213" s="85"/>
      <c r="Z1213" s="261"/>
      <c r="AA1213" s="395"/>
      <c r="AB1213" s="233"/>
    </row>
    <row r="1214" spans="1:28" s="242" customFormat="1" ht="54" customHeight="1">
      <c r="A1214" s="144">
        <v>371</v>
      </c>
      <c r="B1214" s="85" t="s">
        <v>1036</v>
      </c>
      <c r="C1214" s="85" t="s">
        <v>1037</v>
      </c>
      <c r="D1214" s="85" t="s">
        <v>1038</v>
      </c>
      <c r="E1214" s="85" t="s">
        <v>137</v>
      </c>
      <c r="F1214" s="85" t="s">
        <v>168</v>
      </c>
      <c r="G1214" s="85" t="s">
        <v>1039</v>
      </c>
      <c r="H1214" s="85" t="s">
        <v>1040</v>
      </c>
      <c r="I1214" s="85" t="s">
        <v>1041</v>
      </c>
      <c r="J1214" s="144" t="s">
        <v>531</v>
      </c>
      <c r="K1214" s="144"/>
      <c r="L1214" s="30"/>
      <c r="M1214" s="30"/>
      <c r="N1214" s="30"/>
      <c r="O1214" s="261"/>
      <c r="P1214" s="395"/>
      <c r="Q1214" s="233"/>
      <c r="R1214" s="85" t="s">
        <v>1042</v>
      </c>
      <c r="S1214" s="85" t="s">
        <v>1048</v>
      </c>
      <c r="T1214" s="85"/>
      <c r="U1214" s="86"/>
      <c r="V1214" s="86"/>
      <c r="W1214" s="85"/>
      <c r="X1214" s="85"/>
      <c r="Y1214" s="85"/>
      <c r="Z1214" s="261"/>
      <c r="AA1214" s="395"/>
      <c r="AB1214" s="233"/>
    </row>
    <row r="1215" spans="1:28" s="242" customFormat="1" ht="54" customHeight="1">
      <c r="A1215" s="144">
        <v>372</v>
      </c>
      <c r="B1215" s="85" t="s">
        <v>1036</v>
      </c>
      <c r="C1215" s="85" t="s">
        <v>1037</v>
      </c>
      <c r="D1215" s="85" t="s">
        <v>1038</v>
      </c>
      <c r="E1215" s="85" t="s">
        <v>137</v>
      </c>
      <c r="F1215" s="85" t="s">
        <v>168</v>
      </c>
      <c r="G1215" s="85" t="s">
        <v>1039</v>
      </c>
      <c r="H1215" s="85" t="s">
        <v>1040</v>
      </c>
      <c r="I1215" s="85" t="s">
        <v>1041</v>
      </c>
      <c r="J1215" s="144" t="s">
        <v>531</v>
      </c>
      <c r="K1215" s="144"/>
      <c r="L1215" s="30"/>
      <c r="M1215" s="30"/>
      <c r="N1215" s="30"/>
      <c r="O1215" s="261"/>
      <c r="P1215" s="395"/>
      <c r="Q1215" s="233"/>
      <c r="R1215" s="85" t="s">
        <v>1042</v>
      </c>
      <c r="S1215" s="85" t="s">
        <v>1048</v>
      </c>
      <c r="T1215" s="85"/>
      <c r="U1215" s="86"/>
      <c r="V1215" s="86"/>
      <c r="W1215" s="85"/>
      <c r="X1215" s="85"/>
      <c r="Y1215" s="85"/>
      <c r="Z1215" s="261"/>
      <c r="AA1215" s="395"/>
      <c r="AB1215" s="233"/>
    </row>
    <row r="1216" spans="1:28" s="242" customFormat="1" ht="54" customHeight="1">
      <c r="A1216" s="144" t="s">
        <v>1060</v>
      </c>
      <c r="B1216" s="85" t="s">
        <v>1036</v>
      </c>
      <c r="C1216" s="85" t="s">
        <v>1037</v>
      </c>
      <c r="D1216" s="85" t="s">
        <v>1038</v>
      </c>
      <c r="E1216" s="85" t="s">
        <v>137</v>
      </c>
      <c r="F1216" s="85" t="s">
        <v>168</v>
      </c>
      <c r="G1216" s="85" t="s">
        <v>1039</v>
      </c>
      <c r="H1216" s="85" t="s">
        <v>1040</v>
      </c>
      <c r="I1216" s="85" t="s">
        <v>1041</v>
      </c>
      <c r="J1216" s="144" t="s">
        <v>531</v>
      </c>
      <c r="K1216" s="144"/>
      <c r="L1216" s="30"/>
      <c r="M1216" s="30"/>
      <c r="N1216" s="30"/>
      <c r="O1216" s="261"/>
      <c r="P1216" s="395"/>
      <c r="Q1216" s="233"/>
      <c r="R1216" s="85" t="s">
        <v>1042</v>
      </c>
      <c r="S1216" s="85" t="s">
        <v>1048</v>
      </c>
      <c r="T1216" s="85"/>
      <c r="U1216" s="86"/>
      <c r="V1216" s="86"/>
      <c r="W1216" s="85"/>
      <c r="X1216" s="85"/>
      <c r="Y1216" s="85"/>
      <c r="Z1216" s="261"/>
      <c r="AA1216" s="395"/>
      <c r="AB1216" s="233"/>
    </row>
    <row r="1217" spans="1:28" s="242" customFormat="1" ht="54" customHeight="1">
      <c r="A1217" s="144">
        <v>373</v>
      </c>
      <c r="B1217" s="85" t="s">
        <v>1036</v>
      </c>
      <c r="C1217" s="85" t="s">
        <v>1037</v>
      </c>
      <c r="D1217" s="85" t="s">
        <v>1038</v>
      </c>
      <c r="E1217" s="85" t="s">
        <v>137</v>
      </c>
      <c r="F1217" s="85" t="s">
        <v>168</v>
      </c>
      <c r="G1217" s="85" t="s">
        <v>1039</v>
      </c>
      <c r="H1217" s="85" t="s">
        <v>1040</v>
      </c>
      <c r="I1217" s="85" t="s">
        <v>1041</v>
      </c>
      <c r="J1217" s="144" t="s">
        <v>531</v>
      </c>
      <c r="K1217" s="144"/>
      <c r="L1217" s="30"/>
      <c r="M1217" s="30"/>
      <c r="N1217" s="30"/>
      <c r="O1217" s="261"/>
      <c r="P1217" s="395"/>
      <c r="Q1217" s="233"/>
      <c r="R1217" s="85" t="s">
        <v>1042</v>
      </c>
      <c r="S1217" s="85" t="s">
        <v>1048</v>
      </c>
      <c r="T1217" s="85"/>
      <c r="U1217" s="86"/>
      <c r="V1217" s="86"/>
      <c r="W1217" s="85"/>
      <c r="X1217" s="85"/>
      <c r="Y1217" s="85"/>
      <c r="Z1217" s="261"/>
      <c r="AA1217" s="395"/>
      <c r="AB1217" s="233"/>
    </row>
    <row r="1218" spans="1:28" s="242" customFormat="1" ht="54" customHeight="1">
      <c r="A1218" s="144">
        <v>374</v>
      </c>
      <c r="B1218" s="85" t="s">
        <v>1036</v>
      </c>
      <c r="C1218" s="85" t="s">
        <v>1037</v>
      </c>
      <c r="D1218" s="85" t="s">
        <v>1038</v>
      </c>
      <c r="E1218" s="85" t="s">
        <v>137</v>
      </c>
      <c r="F1218" s="85" t="s">
        <v>168</v>
      </c>
      <c r="G1218" s="85" t="s">
        <v>1039</v>
      </c>
      <c r="H1218" s="85" t="s">
        <v>1040</v>
      </c>
      <c r="I1218" s="85" t="s">
        <v>1041</v>
      </c>
      <c r="J1218" s="144" t="s">
        <v>531</v>
      </c>
      <c r="K1218" s="144"/>
      <c r="L1218" s="30"/>
      <c r="M1218" s="30"/>
      <c r="N1218" s="30"/>
      <c r="O1218" s="261"/>
      <c r="P1218" s="395"/>
      <c r="Q1218" s="233"/>
      <c r="R1218" s="85" t="s">
        <v>1042</v>
      </c>
      <c r="S1218" s="85" t="s">
        <v>1048</v>
      </c>
      <c r="T1218" s="85"/>
      <c r="U1218" s="86"/>
      <c r="V1218" s="86"/>
      <c r="W1218" s="85"/>
      <c r="X1218" s="85"/>
      <c r="Y1218" s="85"/>
      <c r="Z1218" s="261"/>
      <c r="AA1218" s="395"/>
      <c r="AB1218" s="233"/>
    </row>
    <row r="1219" spans="1:28" s="242" customFormat="1" ht="54" customHeight="1">
      <c r="A1219" s="144">
        <v>375</v>
      </c>
      <c r="B1219" s="85" t="s">
        <v>1036</v>
      </c>
      <c r="C1219" s="85" t="s">
        <v>1037</v>
      </c>
      <c r="D1219" s="85" t="s">
        <v>1038</v>
      </c>
      <c r="E1219" s="85" t="s">
        <v>137</v>
      </c>
      <c r="F1219" s="85" t="s">
        <v>168</v>
      </c>
      <c r="G1219" s="85" t="s">
        <v>1039</v>
      </c>
      <c r="H1219" s="85" t="s">
        <v>1040</v>
      </c>
      <c r="I1219" s="85" t="s">
        <v>1041</v>
      </c>
      <c r="J1219" s="144" t="s">
        <v>531</v>
      </c>
      <c r="K1219" s="144"/>
      <c r="L1219" s="30"/>
      <c r="M1219" s="30"/>
      <c r="N1219" s="30"/>
      <c r="O1219" s="261"/>
      <c r="P1219" s="395"/>
      <c r="Q1219" s="233"/>
      <c r="R1219" s="85" t="s">
        <v>1042</v>
      </c>
      <c r="S1219" s="85" t="s">
        <v>1048</v>
      </c>
      <c r="T1219" s="85"/>
      <c r="U1219" s="86"/>
      <c r="V1219" s="86"/>
      <c r="W1219" s="85"/>
      <c r="X1219" s="85"/>
      <c r="Y1219" s="85"/>
      <c r="Z1219" s="261"/>
      <c r="AA1219" s="395"/>
      <c r="AB1219" s="233"/>
    </row>
    <row r="1220" spans="1:28" s="242" customFormat="1" ht="54" customHeight="1">
      <c r="A1220" s="144">
        <v>376</v>
      </c>
      <c r="B1220" s="85" t="s">
        <v>1036</v>
      </c>
      <c r="C1220" s="85" t="s">
        <v>1037</v>
      </c>
      <c r="D1220" s="85" t="s">
        <v>1038</v>
      </c>
      <c r="E1220" s="85" t="s">
        <v>137</v>
      </c>
      <c r="F1220" s="85" t="s">
        <v>168</v>
      </c>
      <c r="G1220" s="85" t="s">
        <v>1039</v>
      </c>
      <c r="H1220" s="85" t="s">
        <v>1040</v>
      </c>
      <c r="I1220" s="85" t="s">
        <v>1041</v>
      </c>
      <c r="J1220" s="144" t="s">
        <v>531</v>
      </c>
      <c r="K1220" s="144"/>
      <c r="L1220" s="30"/>
      <c r="M1220" s="30"/>
      <c r="N1220" s="30"/>
      <c r="O1220" s="261"/>
      <c r="P1220" s="395"/>
      <c r="Q1220" s="233"/>
      <c r="R1220" s="85" t="s">
        <v>1042</v>
      </c>
      <c r="S1220" s="85" t="s">
        <v>1048</v>
      </c>
      <c r="T1220" s="85"/>
      <c r="U1220" s="86"/>
      <c r="V1220" s="86"/>
      <c r="W1220" s="85"/>
      <c r="X1220" s="85"/>
      <c r="Y1220" s="85"/>
      <c r="Z1220" s="261"/>
      <c r="AA1220" s="395"/>
      <c r="AB1220" s="233"/>
    </row>
    <row r="1221" spans="1:28" s="242" customFormat="1" ht="54" customHeight="1">
      <c r="A1221" s="144">
        <v>377</v>
      </c>
      <c r="B1221" s="85" t="s">
        <v>1036</v>
      </c>
      <c r="C1221" s="85" t="s">
        <v>1037</v>
      </c>
      <c r="D1221" s="85" t="s">
        <v>1038</v>
      </c>
      <c r="E1221" s="85" t="s">
        <v>137</v>
      </c>
      <c r="F1221" s="85" t="s">
        <v>168</v>
      </c>
      <c r="G1221" s="85" t="s">
        <v>1039</v>
      </c>
      <c r="H1221" s="85" t="s">
        <v>1040</v>
      </c>
      <c r="I1221" s="85" t="s">
        <v>1041</v>
      </c>
      <c r="J1221" s="144" t="s">
        <v>531</v>
      </c>
      <c r="K1221" s="144"/>
      <c r="L1221" s="30"/>
      <c r="M1221" s="30"/>
      <c r="N1221" s="30"/>
      <c r="O1221" s="261"/>
      <c r="P1221" s="395"/>
      <c r="Q1221" s="233"/>
      <c r="R1221" s="85" t="s">
        <v>1042</v>
      </c>
      <c r="S1221" s="85" t="s">
        <v>1048</v>
      </c>
      <c r="T1221" s="85"/>
      <c r="U1221" s="86"/>
      <c r="V1221" s="86"/>
      <c r="W1221" s="85"/>
      <c r="X1221" s="85"/>
      <c r="Y1221" s="85"/>
      <c r="Z1221" s="261"/>
      <c r="AA1221" s="395"/>
      <c r="AB1221" s="233"/>
    </row>
    <row r="1222" spans="1:28" s="242" customFormat="1" ht="54" customHeight="1">
      <c r="A1222" s="144" t="s">
        <v>1061</v>
      </c>
      <c r="B1222" s="85" t="s">
        <v>1036</v>
      </c>
      <c r="C1222" s="85" t="s">
        <v>1037</v>
      </c>
      <c r="D1222" s="85" t="s">
        <v>1038</v>
      </c>
      <c r="E1222" s="85" t="s">
        <v>137</v>
      </c>
      <c r="F1222" s="85" t="s">
        <v>168</v>
      </c>
      <c r="G1222" s="85" t="s">
        <v>1039</v>
      </c>
      <c r="H1222" s="85" t="s">
        <v>1040</v>
      </c>
      <c r="I1222" s="85" t="s">
        <v>1041</v>
      </c>
      <c r="J1222" s="144" t="s">
        <v>531</v>
      </c>
      <c r="K1222" s="144"/>
      <c r="L1222" s="30"/>
      <c r="M1222" s="30"/>
      <c r="N1222" s="30"/>
      <c r="O1222" s="261"/>
      <c r="P1222" s="395"/>
      <c r="Q1222" s="233"/>
      <c r="R1222" s="85" t="s">
        <v>1042</v>
      </c>
      <c r="S1222" s="85" t="s">
        <v>1048</v>
      </c>
      <c r="T1222" s="85"/>
      <c r="U1222" s="86"/>
      <c r="V1222" s="86"/>
      <c r="W1222" s="85"/>
      <c r="X1222" s="85"/>
      <c r="Y1222" s="85"/>
      <c r="Z1222" s="261"/>
      <c r="AA1222" s="395"/>
      <c r="AB1222" s="233"/>
    </row>
    <row r="1223" spans="1:28" s="242" customFormat="1" ht="54" customHeight="1">
      <c r="A1223" s="144">
        <v>378</v>
      </c>
      <c r="B1223" s="85" t="s">
        <v>1036</v>
      </c>
      <c r="C1223" s="85" t="s">
        <v>1037</v>
      </c>
      <c r="D1223" s="85" t="s">
        <v>1038</v>
      </c>
      <c r="E1223" s="85" t="s">
        <v>137</v>
      </c>
      <c r="F1223" s="85" t="s">
        <v>168</v>
      </c>
      <c r="G1223" s="85" t="s">
        <v>1039</v>
      </c>
      <c r="H1223" s="85" t="s">
        <v>1040</v>
      </c>
      <c r="I1223" s="85" t="s">
        <v>1041</v>
      </c>
      <c r="J1223" s="144" t="s">
        <v>531</v>
      </c>
      <c r="K1223" s="144"/>
      <c r="L1223" s="30"/>
      <c r="M1223" s="30"/>
      <c r="N1223" s="30"/>
      <c r="O1223" s="261"/>
      <c r="P1223" s="395"/>
      <c r="Q1223" s="233"/>
      <c r="R1223" s="85" t="s">
        <v>1042</v>
      </c>
      <c r="S1223" s="85" t="s">
        <v>1055</v>
      </c>
      <c r="T1223" s="85"/>
      <c r="U1223" s="86"/>
      <c r="V1223" s="86"/>
      <c r="W1223" s="85"/>
      <c r="X1223" s="85"/>
      <c r="Y1223" s="85"/>
      <c r="Z1223" s="261"/>
      <c r="AA1223" s="395"/>
      <c r="AB1223" s="233"/>
    </row>
    <row r="1224" spans="1:28" s="242" customFormat="1" ht="54" customHeight="1">
      <c r="A1224" s="144" t="s">
        <v>1062</v>
      </c>
      <c r="B1224" s="85" t="s">
        <v>1036</v>
      </c>
      <c r="C1224" s="85" t="s">
        <v>1037</v>
      </c>
      <c r="D1224" s="85" t="s">
        <v>1054</v>
      </c>
      <c r="E1224" s="85" t="s">
        <v>137</v>
      </c>
      <c r="F1224" s="85" t="s">
        <v>168</v>
      </c>
      <c r="G1224" s="85" t="s">
        <v>1039</v>
      </c>
      <c r="H1224" s="85" t="s">
        <v>1040</v>
      </c>
      <c r="I1224" s="85" t="s">
        <v>1041</v>
      </c>
      <c r="J1224" s="144" t="s">
        <v>531</v>
      </c>
      <c r="K1224" s="144"/>
      <c r="L1224" s="30"/>
      <c r="M1224" s="30"/>
      <c r="N1224" s="30"/>
      <c r="O1224" s="261"/>
      <c r="P1224" s="395"/>
      <c r="Q1224" s="233"/>
      <c r="R1224" s="85" t="s">
        <v>1042</v>
      </c>
      <c r="S1224" s="85" t="s">
        <v>1055</v>
      </c>
      <c r="T1224" s="85"/>
      <c r="U1224" s="86"/>
      <c r="V1224" s="86"/>
      <c r="W1224" s="85"/>
      <c r="X1224" s="85"/>
      <c r="Y1224" s="85"/>
      <c r="Z1224" s="261"/>
      <c r="AA1224" s="395"/>
      <c r="AB1224" s="233"/>
    </row>
    <row r="1225" spans="1:28" s="242" customFormat="1" ht="54" customHeight="1">
      <c r="A1225" s="144">
        <v>379</v>
      </c>
      <c r="B1225" s="85" t="s">
        <v>1036</v>
      </c>
      <c r="C1225" s="85" t="s">
        <v>1037</v>
      </c>
      <c r="D1225" s="85" t="s">
        <v>1054</v>
      </c>
      <c r="E1225" s="85" t="s">
        <v>137</v>
      </c>
      <c r="F1225" s="85" t="s">
        <v>168</v>
      </c>
      <c r="G1225" s="85" t="s">
        <v>1039</v>
      </c>
      <c r="H1225" s="85" t="s">
        <v>1040</v>
      </c>
      <c r="I1225" s="85" t="s">
        <v>1041</v>
      </c>
      <c r="J1225" s="144" t="s">
        <v>531</v>
      </c>
      <c r="K1225" s="144"/>
      <c r="L1225" s="30"/>
      <c r="M1225" s="30"/>
      <c r="N1225" s="30"/>
      <c r="O1225" s="261"/>
      <c r="P1225" s="395"/>
      <c r="Q1225" s="233"/>
      <c r="R1225" s="85" t="s">
        <v>1042</v>
      </c>
      <c r="S1225" s="85" t="s">
        <v>1055</v>
      </c>
      <c r="T1225" s="85"/>
      <c r="U1225" s="86"/>
      <c r="V1225" s="86"/>
      <c r="W1225" s="85"/>
      <c r="X1225" s="85"/>
      <c r="Y1225" s="85"/>
      <c r="Z1225" s="261"/>
      <c r="AA1225" s="395"/>
      <c r="AB1225" s="233"/>
    </row>
    <row r="1226" spans="1:28" s="242" customFormat="1" ht="54" customHeight="1">
      <c r="A1226" s="144">
        <v>380</v>
      </c>
      <c r="B1226" s="85" t="s">
        <v>1036</v>
      </c>
      <c r="C1226" s="85" t="s">
        <v>1037</v>
      </c>
      <c r="D1226" s="85" t="s">
        <v>1054</v>
      </c>
      <c r="E1226" s="85" t="s">
        <v>137</v>
      </c>
      <c r="F1226" s="85" t="s">
        <v>168</v>
      </c>
      <c r="G1226" s="85" t="s">
        <v>1039</v>
      </c>
      <c r="H1226" s="85" t="s">
        <v>1040</v>
      </c>
      <c r="I1226" s="85" t="s">
        <v>1041</v>
      </c>
      <c r="J1226" s="144" t="s">
        <v>531</v>
      </c>
      <c r="K1226" s="144"/>
      <c r="L1226" s="30"/>
      <c r="M1226" s="30"/>
      <c r="N1226" s="30"/>
      <c r="O1226" s="261"/>
      <c r="P1226" s="395"/>
      <c r="Q1226" s="233"/>
      <c r="R1226" s="85" t="s">
        <v>1042</v>
      </c>
      <c r="S1226" s="85" t="s">
        <v>1055</v>
      </c>
      <c r="T1226" s="85"/>
      <c r="U1226" s="86"/>
      <c r="V1226" s="86"/>
      <c r="W1226" s="85"/>
      <c r="X1226" s="85"/>
      <c r="Y1226" s="85"/>
      <c r="Z1226" s="261"/>
      <c r="AA1226" s="395"/>
      <c r="AB1226" s="233"/>
    </row>
    <row r="1227" spans="1:28" s="242" customFormat="1" ht="54" customHeight="1">
      <c r="A1227" s="144">
        <v>381</v>
      </c>
      <c r="B1227" s="85" t="s">
        <v>1036</v>
      </c>
      <c r="C1227" s="85" t="s">
        <v>1037</v>
      </c>
      <c r="D1227" s="85" t="s">
        <v>1054</v>
      </c>
      <c r="E1227" s="85" t="s">
        <v>137</v>
      </c>
      <c r="F1227" s="85" t="s">
        <v>168</v>
      </c>
      <c r="G1227" s="85" t="s">
        <v>1039</v>
      </c>
      <c r="H1227" s="85" t="s">
        <v>1040</v>
      </c>
      <c r="I1227" s="85" t="s">
        <v>1041</v>
      </c>
      <c r="J1227" s="144" t="s">
        <v>531</v>
      </c>
      <c r="K1227" s="144"/>
      <c r="L1227" s="30"/>
      <c r="M1227" s="30"/>
      <c r="N1227" s="30"/>
      <c r="O1227" s="261"/>
      <c r="P1227" s="395"/>
      <c r="Q1227" s="233"/>
      <c r="R1227" s="85" t="s">
        <v>1042</v>
      </c>
      <c r="S1227" s="85" t="s">
        <v>1055</v>
      </c>
      <c r="T1227" s="85"/>
      <c r="U1227" s="86"/>
      <c r="V1227" s="86"/>
      <c r="W1227" s="85"/>
      <c r="X1227" s="85"/>
      <c r="Y1227" s="85"/>
      <c r="Z1227" s="261"/>
      <c r="AA1227" s="395"/>
      <c r="AB1227" s="233"/>
    </row>
    <row r="1228" spans="1:28" s="242" customFormat="1" ht="54" customHeight="1">
      <c r="A1228" s="144" t="s">
        <v>1063</v>
      </c>
      <c r="B1228" s="85" t="s">
        <v>1036</v>
      </c>
      <c r="C1228" s="85" t="s">
        <v>1037</v>
      </c>
      <c r="D1228" s="85" t="s">
        <v>1054</v>
      </c>
      <c r="E1228" s="85" t="s">
        <v>137</v>
      </c>
      <c r="F1228" s="85" t="s">
        <v>168</v>
      </c>
      <c r="G1228" s="85" t="s">
        <v>1039</v>
      </c>
      <c r="H1228" s="85" t="s">
        <v>1040</v>
      </c>
      <c r="I1228" s="85" t="s">
        <v>1041</v>
      </c>
      <c r="J1228" s="144" t="s">
        <v>531</v>
      </c>
      <c r="K1228" s="144"/>
      <c r="L1228" s="30"/>
      <c r="M1228" s="30"/>
      <c r="N1228" s="30"/>
      <c r="O1228" s="261"/>
      <c r="P1228" s="395"/>
      <c r="Q1228" s="233"/>
      <c r="R1228" s="85" t="s">
        <v>1042</v>
      </c>
      <c r="S1228" s="85" t="s">
        <v>1055</v>
      </c>
      <c r="T1228" s="85"/>
      <c r="U1228" s="86"/>
      <c r="V1228" s="86"/>
      <c r="W1228" s="85"/>
      <c r="X1228" s="85"/>
      <c r="Y1228" s="85"/>
      <c r="Z1228" s="261"/>
      <c r="AA1228" s="395"/>
      <c r="AB1228" s="233"/>
    </row>
    <row r="1229" spans="1:28" s="242" customFormat="1" ht="54" customHeight="1">
      <c r="A1229" s="144">
        <v>382</v>
      </c>
      <c r="B1229" s="85" t="s">
        <v>1036</v>
      </c>
      <c r="C1229" s="85" t="s">
        <v>1037</v>
      </c>
      <c r="D1229" s="85" t="s">
        <v>1054</v>
      </c>
      <c r="E1229" s="85" t="s">
        <v>137</v>
      </c>
      <c r="F1229" s="85" t="s">
        <v>168</v>
      </c>
      <c r="G1229" s="85" t="s">
        <v>1039</v>
      </c>
      <c r="H1229" s="85" t="s">
        <v>1040</v>
      </c>
      <c r="I1229" s="85" t="s">
        <v>1041</v>
      </c>
      <c r="J1229" s="144" t="s">
        <v>531</v>
      </c>
      <c r="K1229" s="144"/>
      <c r="L1229" s="30"/>
      <c r="M1229" s="30"/>
      <c r="N1229" s="30"/>
      <c r="O1229" s="261"/>
      <c r="P1229" s="395"/>
      <c r="Q1229" s="233"/>
      <c r="R1229" s="85" t="s">
        <v>1042</v>
      </c>
      <c r="S1229" s="85" t="s">
        <v>1055</v>
      </c>
      <c r="T1229" s="85"/>
      <c r="U1229" s="86"/>
      <c r="V1229" s="86"/>
      <c r="W1229" s="85"/>
      <c r="X1229" s="85"/>
      <c r="Y1229" s="85"/>
      <c r="Z1229" s="261"/>
      <c r="AA1229" s="395"/>
      <c r="AB1229" s="233"/>
    </row>
    <row r="1230" spans="1:28" s="242" customFormat="1" ht="54" customHeight="1">
      <c r="A1230" s="144">
        <v>383</v>
      </c>
      <c r="B1230" s="85" t="s">
        <v>1036</v>
      </c>
      <c r="C1230" s="85" t="s">
        <v>1037</v>
      </c>
      <c r="D1230" s="85" t="s">
        <v>1054</v>
      </c>
      <c r="E1230" s="85" t="s">
        <v>137</v>
      </c>
      <c r="F1230" s="85" t="s">
        <v>168</v>
      </c>
      <c r="G1230" s="85" t="s">
        <v>1039</v>
      </c>
      <c r="H1230" s="85" t="s">
        <v>1040</v>
      </c>
      <c r="I1230" s="85" t="s">
        <v>1041</v>
      </c>
      <c r="J1230" s="144" t="s">
        <v>531</v>
      </c>
      <c r="K1230" s="144"/>
      <c r="L1230" s="30"/>
      <c r="M1230" s="30"/>
      <c r="N1230" s="30"/>
      <c r="O1230" s="261"/>
      <c r="P1230" s="395"/>
      <c r="Q1230" s="233"/>
      <c r="R1230" s="85" t="s">
        <v>1042</v>
      </c>
      <c r="S1230" s="85" t="s">
        <v>1055</v>
      </c>
      <c r="T1230" s="85"/>
      <c r="U1230" s="86"/>
      <c r="V1230" s="86"/>
      <c r="W1230" s="85"/>
      <c r="X1230" s="85"/>
      <c r="Y1230" s="85"/>
      <c r="Z1230" s="261"/>
      <c r="AA1230" s="395"/>
      <c r="AB1230" s="233"/>
    </row>
    <row r="1231" spans="1:28" s="242" customFormat="1" ht="54" customHeight="1">
      <c r="A1231" s="144">
        <v>384</v>
      </c>
      <c r="B1231" s="85" t="s">
        <v>1036</v>
      </c>
      <c r="C1231" s="85" t="s">
        <v>1037</v>
      </c>
      <c r="D1231" s="85" t="s">
        <v>1054</v>
      </c>
      <c r="E1231" s="85" t="s">
        <v>137</v>
      </c>
      <c r="F1231" s="85" t="s">
        <v>168</v>
      </c>
      <c r="G1231" s="85" t="s">
        <v>1039</v>
      </c>
      <c r="H1231" s="85" t="s">
        <v>1040</v>
      </c>
      <c r="I1231" s="85" t="s">
        <v>1041</v>
      </c>
      <c r="J1231" s="144" t="s">
        <v>531</v>
      </c>
      <c r="K1231" s="144"/>
      <c r="L1231" s="30"/>
      <c r="M1231" s="30"/>
      <c r="N1231" s="30"/>
      <c r="O1231" s="261"/>
      <c r="P1231" s="395"/>
      <c r="Q1231" s="233"/>
      <c r="R1231" s="85" t="s">
        <v>1042</v>
      </c>
      <c r="S1231" s="85" t="s">
        <v>1055</v>
      </c>
      <c r="T1231" s="85"/>
      <c r="U1231" s="86"/>
      <c r="V1231" s="86"/>
      <c r="W1231" s="85"/>
      <c r="X1231" s="85"/>
      <c r="Y1231" s="85"/>
      <c r="Z1231" s="261"/>
      <c r="AA1231" s="395"/>
      <c r="AB1231" s="233"/>
    </row>
    <row r="1232" spans="1:28" s="242" customFormat="1" ht="54" customHeight="1">
      <c r="A1232" s="144">
        <v>385</v>
      </c>
      <c r="B1232" s="85" t="s">
        <v>1036</v>
      </c>
      <c r="C1232" s="85" t="s">
        <v>1037</v>
      </c>
      <c r="D1232" s="85" t="s">
        <v>1054</v>
      </c>
      <c r="E1232" s="85" t="s">
        <v>137</v>
      </c>
      <c r="F1232" s="85" t="s">
        <v>168</v>
      </c>
      <c r="G1232" s="85" t="s">
        <v>1039</v>
      </c>
      <c r="H1232" s="85" t="s">
        <v>1040</v>
      </c>
      <c r="I1232" s="85" t="s">
        <v>1041</v>
      </c>
      <c r="J1232" s="144" t="s">
        <v>531</v>
      </c>
      <c r="K1232" s="144"/>
      <c r="L1232" s="30"/>
      <c r="M1232" s="30"/>
      <c r="N1232" s="30"/>
      <c r="O1232" s="261"/>
      <c r="P1232" s="395"/>
      <c r="Q1232" s="233"/>
      <c r="R1232" s="85" t="s">
        <v>1042</v>
      </c>
      <c r="S1232" s="85" t="s">
        <v>1055</v>
      </c>
      <c r="T1232" s="85"/>
      <c r="U1232" s="86"/>
      <c r="V1232" s="86"/>
      <c r="W1232" s="85"/>
      <c r="X1232" s="85"/>
      <c r="Y1232" s="85"/>
      <c r="Z1232" s="261"/>
      <c r="AA1232" s="395"/>
      <c r="AB1232" s="233"/>
    </row>
    <row r="1233" spans="1:28" s="242" customFormat="1" ht="54" customHeight="1">
      <c r="A1233" s="144">
        <v>386</v>
      </c>
      <c r="B1233" s="85" t="s">
        <v>1036</v>
      </c>
      <c r="C1233" s="85" t="s">
        <v>1037</v>
      </c>
      <c r="D1233" s="85" t="s">
        <v>1054</v>
      </c>
      <c r="E1233" s="85" t="s">
        <v>137</v>
      </c>
      <c r="F1233" s="85" t="s">
        <v>168</v>
      </c>
      <c r="G1233" s="85" t="s">
        <v>1039</v>
      </c>
      <c r="H1233" s="85" t="s">
        <v>1040</v>
      </c>
      <c r="I1233" s="85" t="s">
        <v>1041</v>
      </c>
      <c r="J1233" s="144" t="s">
        <v>531</v>
      </c>
      <c r="K1233" s="144"/>
      <c r="L1233" s="30"/>
      <c r="M1233" s="30"/>
      <c r="N1233" s="30"/>
      <c r="O1233" s="261"/>
      <c r="P1233" s="395"/>
      <c r="Q1233" s="233"/>
      <c r="R1233" s="85" t="s">
        <v>1042</v>
      </c>
      <c r="S1233" s="85" t="s">
        <v>1055</v>
      </c>
      <c r="T1233" s="85"/>
      <c r="U1233" s="86"/>
      <c r="V1233" s="86"/>
      <c r="W1233" s="85"/>
      <c r="X1233" s="85"/>
      <c r="Y1233" s="85"/>
      <c r="Z1233" s="261"/>
      <c r="AA1233" s="395"/>
      <c r="AB1233" s="233"/>
    </row>
    <row r="1234" spans="1:28" s="242" customFormat="1" ht="54" customHeight="1">
      <c r="A1234" s="144">
        <v>387</v>
      </c>
      <c r="B1234" s="85" t="s">
        <v>1036</v>
      </c>
      <c r="C1234" s="85" t="s">
        <v>1037</v>
      </c>
      <c r="D1234" s="85" t="s">
        <v>1054</v>
      </c>
      <c r="E1234" s="85" t="s">
        <v>137</v>
      </c>
      <c r="F1234" s="85" t="s">
        <v>168</v>
      </c>
      <c r="G1234" s="85" t="s">
        <v>1039</v>
      </c>
      <c r="H1234" s="85" t="s">
        <v>1040</v>
      </c>
      <c r="I1234" s="85" t="s">
        <v>1041</v>
      </c>
      <c r="J1234" s="144" t="s">
        <v>531</v>
      </c>
      <c r="K1234" s="144"/>
      <c r="L1234" s="30"/>
      <c r="M1234" s="30"/>
      <c r="N1234" s="30"/>
      <c r="O1234" s="261"/>
      <c r="P1234" s="395"/>
      <c r="Q1234" s="233"/>
      <c r="R1234" s="85" t="s">
        <v>1042</v>
      </c>
      <c r="S1234" s="85" t="s">
        <v>1055</v>
      </c>
      <c r="T1234" s="85"/>
      <c r="U1234" s="86"/>
      <c r="V1234" s="86"/>
      <c r="W1234" s="85"/>
      <c r="X1234" s="85"/>
      <c r="Y1234" s="85"/>
      <c r="Z1234" s="261"/>
      <c r="AA1234" s="395"/>
      <c r="AB1234" s="233"/>
    </row>
    <row r="1235" spans="1:28" s="45" customFormat="1" ht="39.950000000000003" customHeight="1">
      <c r="A1235" s="144">
        <v>388</v>
      </c>
      <c r="B1235" s="85" t="s">
        <v>1036</v>
      </c>
      <c r="C1235" s="85" t="s">
        <v>1037</v>
      </c>
      <c r="D1235" s="85" t="s">
        <v>1054</v>
      </c>
      <c r="E1235" s="85" t="s">
        <v>137</v>
      </c>
      <c r="F1235" s="85" t="s">
        <v>168</v>
      </c>
      <c r="G1235" s="85" t="s">
        <v>1039</v>
      </c>
      <c r="H1235" s="85" t="s">
        <v>1040</v>
      </c>
      <c r="I1235" s="85" t="s">
        <v>1041</v>
      </c>
      <c r="J1235" s="144" t="s">
        <v>531</v>
      </c>
      <c r="K1235" s="144"/>
      <c r="L1235" s="30"/>
      <c r="M1235" s="30"/>
      <c r="N1235" s="30"/>
      <c r="O1235" s="261"/>
      <c r="P1235" s="395"/>
      <c r="Q1235" s="233"/>
      <c r="R1235" s="85" t="s">
        <v>1042</v>
      </c>
      <c r="S1235" s="85" t="s">
        <v>1055</v>
      </c>
      <c r="T1235" s="85"/>
      <c r="U1235" s="86"/>
      <c r="V1235" s="86"/>
      <c r="W1235" s="85"/>
      <c r="X1235" s="85"/>
      <c r="Y1235" s="85"/>
      <c r="Z1235" s="261"/>
      <c r="AA1235" s="395"/>
      <c r="AB1235" s="233"/>
    </row>
    <row r="1236" spans="1:28" s="45" customFormat="1" ht="39.950000000000003" customHeight="1">
      <c r="A1236" s="144">
        <v>389</v>
      </c>
      <c r="B1236" s="85" t="s">
        <v>1036</v>
      </c>
      <c r="C1236" s="85" t="s">
        <v>1037</v>
      </c>
      <c r="D1236" s="85" t="s">
        <v>1054</v>
      </c>
      <c r="E1236" s="85" t="s">
        <v>137</v>
      </c>
      <c r="F1236" s="85" t="s">
        <v>168</v>
      </c>
      <c r="G1236" s="85" t="s">
        <v>1039</v>
      </c>
      <c r="H1236" s="85" t="s">
        <v>1040</v>
      </c>
      <c r="I1236" s="85" t="s">
        <v>1041</v>
      </c>
      <c r="J1236" s="144" t="s">
        <v>531</v>
      </c>
      <c r="K1236" s="144"/>
      <c r="L1236" s="30"/>
      <c r="M1236" s="30"/>
      <c r="N1236" s="30"/>
      <c r="O1236" s="261"/>
      <c r="P1236" s="395"/>
      <c r="Q1236" s="233"/>
      <c r="R1236" s="85" t="s">
        <v>1042</v>
      </c>
      <c r="S1236" s="85" t="s">
        <v>1055</v>
      </c>
      <c r="T1236" s="85"/>
      <c r="U1236" s="86"/>
      <c r="V1236" s="86"/>
      <c r="W1236" s="85"/>
      <c r="X1236" s="85"/>
      <c r="Y1236" s="85"/>
      <c r="Z1236" s="261"/>
      <c r="AA1236" s="395"/>
      <c r="AB1236" s="233"/>
    </row>
    <row r="1237" spans="1:28" s="45" customFormat="1" ht="39.950000000000003" customHeight="1">
      <c r="A1237" s="144">
        <v>390</v>
      </c>
      <c r="B1237" s="85" t="s">
        <v>1036</v>
      </c>
      <c r="C1237" s="85" t="s">
        <v>1037</v>
      </c>
      <c r="D1237" s="85" t="s">
        <v>1038</v>
      </c>
      <c r="E1237" s="85" t="s">
        <v>137</v>
      </c>
      <c r="F1237" s="85" t="s">
        <v>168</v>
      </c>
      <c r="G1237" s="85" t="s">
        <v>1039</v>
      </c>
      <c r="H1237" s="85" t="s">
        <v>1040</v>
      </c>
      <c r="I1237" s="85" t="s">
        <v>1041</v>
      </c>
      <c r="J1237" s="144" t="s">
        <v>531</v>
      </c>
      <c r="K1237" s="144"/>
      <c r="L1237" s="30"/>
      <c r="M1237" s="30"/>
      <c r="N1237" s="30"/>
      <c r="O1237" s="261"/>
      <c r="P1237" s="395"/>
      <c r="Q1237" s="233"/>
      <c r="R1237" s="85" t="s">
        <v>1042</v>
      </c>
      <c r="S1237" s="85" t="s">
        <v>1055</v>
      </c>
      <c r="T1237" s="85"/>
      <c r="U1237" s="86"/>
      <c r="V1237" s="86"/>
      <c r="W1237" s="85"/>
      <c r="X1237" s="85"/>
      <c r="Y1237" s="85"/>
      <c r="Z1237" s="261"/>
      <c r="AA1237" s="395"/>
      <c r="AB1237" s="233"/>
    </row>
    <row r="1238" spans="1:28" s="45" customFormat="1" ht="39.950000000000003" customHeight="1">
      <c r="A1238" s="144">
        <v>391</v>
      </c>
      <c r="B1238" s="85" t="s">
        <v>1036</v>
      </c>
      <c r="C1238" s="85" t="s">
        <v>1037</v>
      </c>
      <c r="D1238" s="85" t="s">
        <v>1038</v>
      </c>
      <c r="E1238" s="85" t="s">
        <v>137</v>
      </c>
      <c r="F1238" s="85" t="s">
        <v>168</v>
      </c>
      <c r="G1238" s="85" t="s">
        <v>1039</v>
      </c>
      <c r="H1238" s="85" t="s">
        <v>1040</v>
      </c>
      <c r="I1238" s="85" t="s">
        <v>1041</v>
      </c>
      <c r="J1238" s="144" t="s">
        <v>531</v>
      </c>
      <c r="K1238" s="144"/>
      <c r="L1238" s="30"/>
      <c r="M1238" s="30"/>
      <c r="N1238" s="30"/>
      <c r="O1238" s="261"/>
      <c r="P1238" s="395"/>
      <c r="Q1238" s="233"/>
      <c r="R1238" s="85" t="s">
        <v>1042</v>
      </c>
      <c r="S1238" s="85" t="s">
        <v>1055</v>
      </c>
      <c r="T1238" s="85"/>
      <c r="U1238" s="86"/>
      <c r="V1238" s="86"/>
      <c r="W1238" s="85"/>
      <c r="X1238" s="85"/>
      <c r="Y1238" s="85"/>
      <c r="Z1238" s="261"/>
      <c r="AA1238" s="395"/>
      <c r="AB1238" s="233"/>
    </row>
    <row r="1239" spans="1:28" s="45" customFormat="1" ht="68.25" customHeight="1">
      <c r="A1239" s="144">
        <v>392</v>
      </c>
      <c r="B1239" s="85" t="s">
        <v>1036</v>
      </c>
      <c r="C1239" s="85" t="s">
        <v>1037</v>
      </c>
      <c r="D1239" s="85" t="s">
        <v>1038</v>
      </c>
      <c r="E1239" s="85" t="s">
        <v>137</v>
      </c>
      <c r="F1239" s="85" t="s">
        <v>168</v>
      </c>
      <c r="G1239" s="85" t="s">
        <v>1039</v>
      </c>
      <c r="H1239" s="85" t="s">
        <v>1040</v>
      </c>
      <c r="I1239" s="85" t="s">
        <v>1041</v>
      </c>
      <c r="J1239" s="144" t="s">
        <v>531</v>
      </c>
      <c r="K1239" s="144"/>
      <c r="L1239" s="30"/>
      <c r="M1239" s="30"/>
      <c r="N1239" s="30"/>
      <c r="O1239" s="261"/>
      <c r="P1239" s="395"/>
      <c r="Q1239" s="233"/>
      <c r="R1239" s="85" t="s">
        <v>1042</v>
      </c>
      <c r="S1239" s="85" t="s">
        <v>1055</v>
      </c>
      <c r="T1239" s="85"/>
      <c r="U1239" s="86"/>
      <c r="V1239" s="86"/>
      <c r="W1239" s="85"/>
      <c r="X1239" s="85"/>
      <c r="Y1239" s="85"/>
      <c r="Z1239" s="261"/>
      <c r="AA1239" s="395"/>
      <c r="AB1239" s="233"/>
    </row>
    <row r="1240" spans="1:28" s="45" customFormat="1" ht="68.25" customHeight="1">
      <c r="A1240" s="144">
        <v>393</v>
      </c>
      <c r="B1240" s="85" t="s">
        <v>1036</v>
      </c>
      <c r="C1240" s="85" t="s">
        <v>1037</v>
      </c>
      <c r="D1240" s="85" t="s">
        <v>1054</v>
      </c>
      <c r="E1240" s="85" t="s">
        <v>137</v>
      </c>
      <c r="F1240" s="85" t="s">
        <v>168</v>
      </c>
      <c r="G1240" s="85" t="s">
        <v>1039</v>
      </c>
      <c r="H1240" s="85" t="s">
        <v>1040</v>
      </c>
      <c r="I1240" s="85" t="s">
        <v>1041</v>
      </c>
      <c r="J1240" s="144" t="s">
        <v>531</v>
      </c>
      <c r="K1240" s="144"/>
      <c r="L1240" s="30"/>
      <c r="M1240" s="30"/>
      <c r="N1240" s="30"/>
      <c r="O1240" s="261"/>
      <c r="P1240" s="395"/>
      <c r="Q1240" s="233"/>
      <c r="R1240" s="85" t="s">
        <v>1042</v>
      </c>
      <c r="S1240" s="85" t="s">
        <v>1055</v>
      </c>
      <c r="T1240" s="85"/>
      <c r="U1240" s="86"/>
      <c r="V1240" s="86"/>
      <c r="W1240" s="85"/>
      <c r="X1240" s="85"/>
      <c r="Y1240" s="85"/>
      <c r="Z1240" s="261"/>
      <c r="AA1240" s="395"/>
      <c r="AB1240" s="233"/>
    </row>
    <row r="1241" spans="1:28" s="45" customFormat="1" ht="39.950000000000003" customHeight="1">
      <c r="A1241" s="144" t="s">
        <v>1064</v>
      </c>
      <c r="B1241" s="85" t="s">
        <v>1036</v>
      </c>
      <c r="C1241" s="85" t="s">
        <v>1037</v>
      </c>
      <c r="D1241" s="85" t="s">
        <v>1054</v>
      </c>
      <c r="E1241" s="85" t="s">
        <v>137</v>
      </c>
      <c r="F1241" s="85" t="s">
        <v>168</v>
      </c>
      <c r="G1241" s="85" t="s">
        <v>1039</v>
      </c>
      <c r="H1241" s="85" t="s">
        <v>1040</v>
      </c>
      <c r="I1241" s="85" t="s">
        <v>1041</v>
      </c>
      <c r="J1241" s="144" t="s">
        <v>531</v>
      </c>
      <c r="K1241" s="144"/>
      <c r="L1241" s="30"/>
      <c r="M1241" s="30"/>
      <c r="N1241" s="30"/>
      <c r="O1241" s="261"/>
      <c r="P1241" s="395"/>
      <c r="Q1241" s="233"/>
      <c r="R1241" s="85" t="s">
        <v>1042</v>
      </c>
      <c r="S1241" s="85" t="s">
        <v>1055</v>
      </c>
      <c r="T1241" s="85"/>
      <c r="U1241" s="86"/>
      <c r="V1241" s="86"/>
      <c r="W1241" s="85"/>
      <c r="X1241" s="85"/>
      <c r="Y1241" s="85"/>
      <c r="Z1241" s="261"/>
      <c r="AA1241" s="395"/>
      <c r="AB1241" s="233"/>
    </row>
    <row r="1242" spans="1:28" s="45" customFormat="1" ht="39.950000000000003" customHeight="1">
      <c r="A1242" s="144">
        <v>394</v>
      </c>
      <c r="B1242" s="85" t="s">
        <v>1036</v>
      </c>
      <c r="C1242" s="85" t="s">
        <v>1037</v>
      </c>
      <c r="D1242" s="85" t="s">
        <v>1054</v>
      </c>
      <c r="E1242" s="85" t="s">
        <v>137</v>
      </c>
      <c r="F1242" s="85" t="s">
        <v>168</v>
      </c>
      <c r="G1242" s="85" t="s">
        <v>1039</v>
      </c>
      <c r="H1242" s="85" t="s">
        <v>1040</v>
      </c>
      <c r="I1242" s="85" t="s">
        <v>1041</v>
      </c>
      <c r="J1242" s="144" t="s">
        <v>531</v>
      </c>
      <c r="K1242" s="144"/>
      <c r="L1242" s="30"/>
      <c r="M1242" s="30"/>
      <c r="N1242" s="30"/>
      <c r="O1242" s="261"/>
      <c r="P1242" s="395"/>
      <c r="Q1242" s="233"/>
      <c r="R1242" s="85" t="s">
        <v>1042</v>
      </c>
      <c r="S1242" s="85" t="s">
        <v>1055</v>
      </c>
      <c r="T1242" s="85"/>
      <c r="U1242" s="86"/>
      <c r="V1242" s="86"/>
      <c r="W1242" s="85"/>
      <c r="X1242" s="85"/>
      <c r="Y1242" s="85"/>
      <c r="Z1242" s="261"/>
      <c r="AA1242" s="395"/>
      <c r="AB1242" s="233"/>
    </row>
    <row r="1243" spans="1:28" s="45" customFormat="1" ht="39.950000000000003" customHeight="1">
      <c r="A1243" s="144">
        <v>395</v>
      </c>
      <c r="B1243" s="85" t="s">
        <v>1036</v>
      </c>
      <c r="C1243" s="85" t="s">
        <v>1037</v>
      </c>
      <c r="D1243" s="85" t="s">
        <v>1054</v>
      </c>
      <c r="E1243" s="85" t="s">
        <v>137</v>
      </c>
      <c r="F1243" s="85" t="s">
        <v>168</v>
      </c>
      <c r="G1243" s="85" t="s">
        <v>1039</v>
      </c>
      <c r="H1243" s="85" t="s">
        <v>1040</v>
      </c>
      <c r="I1243" s="85" t="s">
        <v>1041</v>
      </c>
      <c r="J1243" s="144" t="s">
        <v>531</v>
      </c>
      <c r="K1243" s="144"/>
      <c r="L1243" s="30"/>
      <c r="M1243" s="30"/>
      <c r="N1243" s="30"/>
      <c r="O1243" s="261"/>
      <c r="P1243" s="395"/>
      <c r="Q1243" s="233"/>
      <c r="R1243" s="85" t="s">
        <v>1042</v>
      </c>
      <c r="S1243" s="85" t="s">
        <v>1055</v>
      </c>
      <c r="T1243" s="85"/>
      <c r="U1243" s="86"/>
      <c r="V1243" s="86"/>
      <c r="W1243" s="85"/>
      <c r="X1243" s="85"/>
      <c r="Y1243" s="85"/>
      <c r="Z1243" s="261"/>
      <c r="AA1243" s="395"/>
      <c r="AB1243" s="233"/>
    </row>
    <row r="1244" spans="1:28" s="45" customFormat="1" ht="39.950000000000003" customHeight="1">
      <c r="A1244" s="144">
        <v>396</v>
      </c>
      <c r="B1244" s="85" t="s">
        <v>1036</v>
      </c>
      <c r="C1244" s="85" t="s">
        <v>1037</v>
      </c>
      <c r="D1244" s="85" t="s">
        <v>1054</v>
      </c>
      <c r="E1244" s="85" t="s">
        <v>137</v>
      </c>
      <c r="F1244" s="85" t="s">
        <v>168</v>
      </c>
      <c r="G1244" s="85" t="s">
        <v>1039</v>
      </c>
      <c r="H1244" s="85" t="s">
        <v>1040</v>
      </c>
      <c r="I1244" s="85" t="s">
        <v>1041</v>
      </c>
      <c r="J1244" s="144" t="s">
        <v>531</v>
      </c>
      <c r="K1244" s="144"/>
      <c r="L1244" s="30"/>
      <c r="M1244" s="30"/>
      <c r="N1244" s="30"/>
      <c r="O1244" s="261"/>
      <c r="P1244" s="395"/>
      <c r="Q1244" s="233"/>
      <c r="R1244" s="85" t="s">
        <v>1042</v>
      </c>
      <c r="S1244" s="85" t="s">
        <v>1055</v>
      </c>
      <c r="T1244" s="85"/>
      <c r="U1244" s="86"/>
      <c r="V1244" s="86"/>
      <c r="W1244" s="85"/>
      <c r="X1244" s="85"/>
      <c r="Y1244" s="85"/>
      <c r="Z1244" s="261"/>
      <c r="AA1244" s="395"/>
      <c r="AB1244" s="233"/>
    </row>
    <row r="1245" spans="1:28" s="45" customFormat="1" ht="39.950000000000003" customHeight="1">
      <c r="A1245" s="144">
        <v>397</v>
      </c>
      <c r="B1245" s="85" t="s">
        <v>1036</v>
      </c>
      <c r="C1245" s="85" t="s">
        <v>1037</v>
      </c>
      <c r="D1245" s="85" t="s">
        <v>1054</v>
      </c>
      <c r="E1245" s="85" t="s">
        <v>137</v>
      </c>
      <c r="F1245" s="85" t="s">
        <v>168</v>
      </c>
      <c r="G1245" s="85" t="s">
        <v>1039</v>
      </c>
      <c r="H1245" s="85" t="s">
        <v>1040</v>
      </c>
      <c r="I1245" s="85" t="s">
        <v>1041</v>
      </c>
      <c r="J1245" s="144" t="s">
        <v>531</v>
      </c>
      <c r="K1245" s="144"/>
      <c r="L1245" s="30"/>
      <c r="M1245" s="30"/>
      <c r="N1245" s="30"/>
      <c r="O1245" s="261"/>
      <c r="P1245" s="395"/>
      <c r="Q1245" s="233"/>
      <c r="R1245" s="85" t="s">
        <v>1042</v>
      </c>
      <c r="S1245" s="85" t="s">
        <v>1055</v>
      </c>
      <c r="T1245" s="85"/>
      <c r="U1245" s="86"/>
      <c r="V1245" s="86"/>
      <c r="W1245" s="85"/>
      <c r="X1245" s="85"/>
      <c r="Y1245" s="85"/>
      <c r="Z1245" s="261"/>
      <c r="AA1245" s="395"/>
      <c r="AB1245" s="233"/>
    </row>
    <row r="1246" spans="1:28" s="45" customFormat="1" ht="39.950000000000003" customHeight="1">
      <c r="A1246" s="144" t="s">
        <v>1065</v>
      </c>
      <c r="B1246" s="85" t="s">
        <v>1036</v>
      </c>
      <c r="C1246" s="85" t="s">
        <v>1037</v>
      </c>
      <c r="D1246" s="85" t="s">
        <v>1054</v>
      </c>
      <c r="E1246" s="85" t="s">
        <v>137</v>
      </c>
      <c r="F1246" s="85" t="s">
        <v>168</v>
      </c>
      <c r="G1246" s="85" t="s">
        <v>1039</v>
      </c>
      <c r="H1246" s="85" t="s">
        <v>1040</v>
      </c>
      <c r="I1246" s="85" t="s">
        <v>1041</v>
      </c>
      <c r="J1246" s="144" t="s">
        <v>531</v>
      </c>
      <c r="K1246" s="144"/>
      <c r="L1246" s="30"/>
      <c r="M1246" s="30"/>
      <c r="N1246" s="30"/>
      <c r="O1246" s="261"/>
      <c r="P1246" s="395"/>
      <c r="Q1246" s="233"/>
      <c r="R1246" s="85" t="s">
        <v>1042</v>
      </c>
      <c r="S1246" s="85" t="s">
        <v>1055</v>
      </c>
      <c r="T1246" s="85"/>
      <c r="U1246" s="86"/>
      <c r="V1246" s="86"/>
      <c r="W1246" s="85"/>
      <c r="X1246" s="85"/>
      <c r="Y1246" s="85"/>
      <c r="Z1246" s="261"/>
      <c r="AA1246" s="395"/>
      <c r="AB1246" s="233"/>
    </row>
    <row r="1247" spans="1:28" s="45" customFormat="1" ht="46.5" customHeight="1">
      <c r="A1247" s="144">
        <v>398</v>
      </c>
      <c r="B1247" s="85" t="s">
        <v>1036</v>
      </c>
      <c r="C1247" s="85" t="s">
        <v>1037</v>
      </c>
      <c r="D1247" s="85" t="s">
        <v>1054</v>
      </c>
      <c r="E1247" s="85" t="s">
        <v>137</v>
      </c>
      <c r="F1247" s="85" t="s">
        <v>168</v>
      </c>
      <c r="G1247" s="85" t="s">
        <v>1039</v>
      </c>
      <c r="H1247" s="85" t="s">
        <v>1040</v>
      </c>
      <c r="I1247" s="85" t="s">
        <v>1041</v>
      </c>
      <c r="J1247" s="144" t="s">
        <v>531</v>
      </c>
      <c r="K1247" s="144"/>
      <c r="L1247" s="30"/>
      <c r="M1247" s="30"/>
      <c r="N1247" s="30"/>
      <c r="O1247" s="261"/>
      <c r="P1247" s="395"/>
      <c r="Q1247" s="233"/>
      <c r="R1247" s="85" t="s">
        <v>1042</v>
      </c>
      <c r="S1247" s="85" t="s">
        <v>1055</v>
      </c>
      <c r="T1247" s="85"/>
      <c r="U1247" s="86"/>
      <c r="V1247" s="86"/>
      <c r="W1247" s="85"/>
      <c r="X1247" s="85"/>
      <c r="Y1247" s="85"/>
      <c r="Z1247" s="261"/>
      <c r="AA1247" s="395"/>
      <c r="AB1247" s="233"/>
    </row>
    <row r="1248" spans="1:28" s="45" customFormat="1" ht="74.25" customHeight="1">
      <c r="A1248" s="144">
        <v>399</v>
      </c>
      <c r="B1248" s="85" t="s">
        <v>1036</v>
      </c>
      <c r="C1248" s="85" t="s">
        <v>1037</v>
      </c>
      <c r="D1248" s="85" t="s">
        <v>1054</v>
      </c>
      <c r="E1248" s="85" t="s">
        <v>137</v>
      </c>
      <c r="F1248" s="85" t="s">
        <v>168</v>
      </c>
      <c r="G1248" s="85" t="s">
        <v>1039</v>
      </c>
      <c r="H1248" s="85" t="s">
        <v>1040</v>
      </c>
      <c r="I1248" s="85" t="s">
        <v>1041</v>
      </c>
      <c r="J1248" s="144" t="s">
        <v>531</v>
      </c>
      <c r="K1248" s="144"/>
      <c r="L1248" s="30"/>
      <c r="M1248" s="30"/>
      <c r="N1248" s="30"/>
      <c r="O1248" s="261"/>
      <c r="P1248" s="395"/>
      <c r="Q1248" s="233"/>
      <c r="R1248" s="85" t="s">
        <v>1042</v>
      </c>
      <c r="S1248" s="85" t="s">
        <v>1055</v>
      </c>
      <c r="T1248" s="85"/>
      <c r="U1248" s="86"/>
      <c r="V1248" s="86"/>
      <c r="W1248" s="85"/>
      <c r="X1248" s="85"/>
      <c r="Y1248" s="85"/>
      <c r="Z1248" s="261"/>
      <c r="AA1248" s="395"/>
      <c r="AB1248" s="233"/>
    </row>
    <row r="1249" spans="1:28" s="45" customFormat="1" ht="26.25" customHeight="1">
      <c r="A1249" s="144">
        <v>400</v>
      </c>
      <c r="B1249" s="85" t="s">
        <v>1036</v>
      </c>
      <c r="C1249" s="85" t="s">
        <v>1037</v>
      </c>
      <c r="D1249" s="85" t="s">
        <v>1054</v>
      </c>
      <c r="E1249" s="85" t="s">
        <v>137</v>
      </c>
      <c r="F1249" s="85" t="s">
        <v>168</v>
      </c>
      <c r="G1249" s="85" t="s">
        <v>1039</v>
      </c>
      <c r="H1249" s="85" t="s">
        <v>1040</v>
      </c>
      <c r="I1249" s="85" t="s">
        <v>1041</v>
      </c>
      <c r="J1249" s="144" t="s">
        <v>531</v>
      </c>
      <c r="K1249" s="144"/>
      <c r="L1249" s="30"/>
      <c r="M1249" s="30"/>
      <c r="N1249" s="30"/>
      <c r="O1249" s="261"/>
      <c r="P1249" s="395"/>
      <c r="Q1249" s="233"/>
      <c r="R1249" s="85" t="s">
        <v>1042</v>
      </c>
      <c r="S1249" s="85" t="s">
        <v>1055</v>
      </c>
      <c r="T1249" s="85"/>
      <c r="U1249" s="86"/>
      <c r="V1249" s="86"/>
      <c r="W1249" s="85"/>
      <c r="X1249" s="85"/>
      <c r="Y1249" s="85"/>
      <c r="Z1249" s="261"/>
      <c r="AA1249" s="395"/>
      <c r="AB1249" s="233"/>
    </row>
    <row r="1250" spans="1:28" s="45" customFormat="1" ht="27.75" customHeight="1">
      <c r="A1250" s="144">
        <v>401</v>
      </c>
      <c r="B1250" s="85" t="s">
        <v>1036</v>
      </c>
      <c r="C1250" s="85" t="s">
        <v>1037</v>
      </c>
      <c r="D1250" s="85" t="s">
        <v>1054</v>
      </c>
      <c r="E1250" s="85" t="s">
        <v>137</v>
      </c>
      <c r="F1250" s="85" t="s">
        <v>168</v>
      </c>
      <c r="G1250" s="85" t="s">
        <v>1039</v>
      </c>
      <c r="H1250" s="85" t="s">
        <v>1040</v>
      </c>
      <c r="I1250" s="85" t="s">
        <v>1041</v>
      </c>
      <c r="J1250" s="144" t="s">
        <v>531</v>
      </c>
      <c r="K1250" s="144"/>
      <c r="L1250" s="30"/>
      <c r="M1250" s="30"/>
      <c r="N1250" s="30"/>
      <c r="O1250" s="261"/>
      <c r="P1250" s="395"/>
      <c r="Q1250" s="233"/>
      <c r="R1250" s="85" t="s">
        <v>1042</v>
      </c>
      <c r="S1250" s="85" t="s">
        <v>1055</v>
      </c>
      <c r="T1250" s="85"/>
      <c r="U1250" s="86"/>
      <c r="V1250" s="86"/>
      <c r="W1250" s="85"/>
      <c r="X1250" s="85"/>
      <c r="Y1250" s="85"/>
      <c r="Z1250" s="261"/>
      <c r="AA1250" s="395"/>
      <c r="AB1250" s="233"/>
    </row>
    <row r="1251" spans="1:28" s="45" customFormat="1" ht="27.75" customHeight="1">
      <c r="A1251" s="144">
        <v>402</v>
      </c>
      <c r="B1251" s="85" t="s">
        <v>1036</v>
      </c>
      <c r="C1251" s="85" t="s">
        <v>1037</v>
      </c>
      <c r="D1251" s="85" t="s">
        <v>1054</v>
      </c>
      <c r="E1251" s="85" t="s">
        <v>137</v>
      </c>
      <c r="F1251" s="85" t="s">
        <v>168</v>
      </c>
      <c r="G1251" s="85" t="s">
        <v>1039</v>
      </c>
      <c r="H1251" s="85" t="s">
        <v>1040</v>
      </c>
      <c r="I1251" s="85" t="s">
        <v>1041</v>
      </c>
      <c r="J1251" s="144" t="s">
        <v>531</v>
      </c>
      <c r="K1251" s="144"/>
      <c r="L1251" s="30"/>
      <c r="M1251" s="30"/>
      <c r="N1251" s="30"/>
      <c r="O1251" s="261"/>
      <c r="P1251" s="395"/>
      <c r="Q1251" s="233"/>
      <c r="R1251" s="85" t="s">
        <v>1042</v>
      </c>
      <c r="S1251" s="85" t="s">
        <v>1055</v>
      </c>
      <c r="T1251" s="85"/>
      <c r="U1251" s="86"/>
      <c r="V1251" s="86"/>
      <c r="W1251" s="85"/>
      <c r="X1251" s="85"/>
      <c r="Y1251" s="85"/>
      <c r="Z1251" s="261"/>
      <c r="AA1251" s="395"/>
      <c r="AB1251" s="233"/>
    </row>
    <row r="1252" spans="1:28" s="45" customFormat="1" ht="39.950000000000003" customHeight="1">
      <c r="A1252" s="144">
        <v>403</v>
      </c>
      <c r="B1252" s="85" t="s">
        <v>1036</v>
      </c>
      <c r="C1252" s="85" t="s">
        <v>1037</v>
      </c>
      <c r="D1252" s="85" t="s">
        <v>1054</v>
      </c>
      <c r="E1252" s="85" t="s">
        <v>137</v>
      </c>
      <c r="F1252" s="85" t="s">
        <v>168</v>
      </c>
      <c r="G1252" s="85" t="s">
        <v>1039</v>
      </c>
      <c r="H1252" s="85" t="s">
        <v>1040</v>
      </c>
      <c r="I1252" s="85" t="s">
        <v>1041</v>
      </c>
      <c r="J1252" s="144" t="s">
        <v>531</v>
      </c>
      <c r="K1252" s="144"/>
      <c r="L1252" s="30"/>
      <c r="M1252" s="30"/>
      <c r="N1252" s="30"/>
      <c r="O1252" s="261"/>
      <c r="P1252" s="395"/>
      <c r="Q1252" s="233"/>
      <c r="R1252" s="85" t="s">
        <v>1042</v>
      </c>
      <c r="S1252" s="85" t="s">
        <v>1055</v>
      </c>
      <c r="T1252" s="85"/>
      <c r="U1252" s="86"/>
      <c r="V1252" s="86"/>
      <c r="W1252" s="85"/>
      <c r="X1252" s="85"/>
      <c r="Y1252" s="85"/>
      <c r="Z1252" s="261"/>
      <c r="AA1252" s="395"/>
      <c r="AB1252" s="233"/>
    </row>
    <row r="1253" spans="1:28" s="45" customFormat="1" ht="36" customHeight="1">
      <c r="A1253" s="144">
        <v>404</v>
      </c>
      <c r="B1253" s="85" t="s">
        <v>1036</v>
      </c>
      <c r="C1253" s="85" t="s">
        <v>1037</v>
      </c>
      <c r="D1253" s="85" t="s">
        <v>1054</v>
      </c>
      <c r="E1253" s="85" t="s">
        <v>137</v>
      </c>
      <c r="F1253" s="85" t="s">
        <v>168</v>
      </c>
      <c r="G1253" s="85" t="s">
        <v>1039</v>
      </c>
      <c r="H1253" s="85" t="s">
        <v>1040</v>
      </c>
      <c r="I1253" s="85" t="s">
        <v>1041</v>
      </c>
      <c r="J1253" s="144" t="s">
        <v>531</v>
      </c>
      <c r="K1253" s="144"/>
      <c r="L1253" s="30"/>
      <c r="M1253" s="30"/>
      <c r="N1253" s="30"/>
      <c r="O1253" s="261"/>
      <c r="P1253" s="395"/>
      <c r="Q1253" s="233"/>
      <c r="R1253" s="85" t="s">
        <v>1042</v>
      </c>
      <c r="S1253" s="85" t="s">
        <v>1055</v>
      </c>
      <c r="T1253" s="85"/>
      <c r="U1253" s="86"/>
      <c r="V1253" s="86"/>
      <c r="W1253" s="85"/>
      <c r="X1253" s="85"/>
      <c r="Y1253" s="85"/>
      <c r="Z1253" s="261"/>
      <c r="AA1253" s="395"/>
      <c r="AB1253" s="233"/>
    </row>
    <row r="1254" spans="1:28" s="45" customFormat="1" ht="39.950000000000003" customHeight="1">
      <c r="A1254" s="144">
        <v>405</v>
      </c>
      <c r="B1254" s="85" t="s">
        <v>1036</v>
      </c>
      <c r="C1254" s="85" t="s">
        <v>1037</v>
      </c>
      <c r="D1254" s="85" t="s">
        <v>1054</v>
      </c>
      <c r="E1254" s="85" t="s">
        <v>137</v>
      </c>
      <c r="F1254" s="85" t="s">
        <v>168</v>
      </c>
      <c r="G1254" s="85" t="s">
        <v>1039</v>
      </c>
      <c r="H1254" s="85" t="s">
        <v>1040</v>
      </c>
      <c r="I1254" s="85" t="s">
        <v>1041</v>
      </c>
      <c r="J1254" s="144" t="s">
        <v>531</v>
      </c>
      <c r="K1254" s="144"/>
      <c r="L1254" s="30"/>
      <c r="M1254" s="30"/>
      <c r="N1254" s="30"/>
      <c r="O1254" s="261"/>
      <c r="P1254" s="395"/>
      <c r="Q1254" s="233"/>
      <c r="R1254" s="85" t="s">
        <v>1042</v>
      </c>
      <c r="S1254" s="85" t="s">
        <v>1055</v>
      </c>
      <c r="T1254" s="85"/>
      <c r="U1254" s="86"/>
      <c r="V1254" s="86"/>
      <c r="W1254" s="85"/>
      <c r="X1254" s="85"/>
      <c r="Y1254" s="85"/>
      <c r="Z1254" s="261"/>
      <c r="AA1254" s="395"/>
      <c r="AB1254" s="233"/>
    </row>
    <row r="1255" spans="1:28" s="45" customFormat="1" ht="67.5" customHeight="1">
      <c r="A1255" s="144">
        <v>406</v>
      </c>
      <c r="B1255" s="85" t="s">
        <v>1036</v>
      </c>
      <c r="C1255" s="85" t="s">
        <v>1037</v>
      </c>
      <c r="D1255" s="85" t="s">
        <v>1066</v>
      </c>
      <c r="E1255" s="85" t="s">
        <v>137</v>
      </c>
      <c r="F1255" s="85" t="s">
        <v>168</v>
      </c>
      <c r="G1255" s="85" t="s">
        <v>1039</v>
      </c>
      <c r="H1255" s="85" t="s">
        <v>1040</v>
      </c>
      <c r="I1255" s="85" t="s">
        <v>1041</v>
      </c>
      <c r="J1255" s="144" t="s">
        <v>531</v>
      </c>
      <c r="K1255" s="144"/>
      <c r="L1255" s="30"/>
      <c r="M1255" s="30"/>
      <c r="N1255" s="30"/>
      <c r="O1255" s="261"/>
      <c r="P1255" s="395"/>
      <c r="Q1255" s="233"/>
      <c r="R1255" s="85" t="s">
        <v>1042</v>
      </c>
      <c r="S1255" s="85" t="s">
        <v>1067</v>
      </c>
      <c r="T1255" s="85"/>
      <c r="U1255" s="86"/>
      <c r="V1255" s="86"/>
      <c r="W1255" s="85"/>
      <c r="X1255" s="85"/>
      <c r="Y1255" s="85"/>
      <c r="Z1255" s="261"/>
      <c r="AA1255" s="395"/>
      <c r="AB1255" s="233"/>
    </row>
    <row r="1256" spans="1:28" s="45" customFormat="1" ht="65.25" customHeight="1">
      <c r="A1256" s="144">
        <v>407</v>
      </c>
      <c r="B1256" s="85" t="s">
        <v>1036</v>
      </c>
      <c r="C1256" s="85" t="s">
        <v>1037</v>
      </c>
      <c r="D1256" s="85" t="s">
        <v>1066</v>
      </c>
      <c r="E1256" s="85" t="s">
        <v>137</v>
      </c>
      <c r="F1256" s="85" t="s">
        <v>168</v>
      </c>
      <c r="G1256" s="85" t="s">
        <v>1039</v>
      </c>
      <c r="H1256" s="85" t="s">
        <v>1040</v>
      </c>
      <c r="I1256" s="85" t="s">
        <v>1041</v>
      </c>
      <c r="J1256" s="144" t="s">
        <v>531</v>
      </c>
      <c r="K1256" s="144"/>
      <c r="L1256" s="30"/>
      <c r="M1256" s="30"/>
      <c r="N1256" s="30"/>
      <c r="O1256" s="261"/>
      <c r="P1256" s="395"/>
      <c r="Q1256" s="233"/>
      <c r="R1256" s="85" t="s">
        <v>1042</v>
      </c>
      <c r="S1256" s="85" t="s">
        <v>1067</v>
      </c>
      <c r="T1256" s="85"/>
      <c r="U1256" s="86"/>
      <c r="V1256" s="86"/>
      <c r="W1256" s="85"/>
      <c r="X1256" s="85"/>
      <c r="Y1256" s="85"/>
      <c r="Z1256" s="261"/>
      <c r="AA1256" s="395"/>
      <c r="AB1256" s="233"/>
    </row>
    <row r="1257" spans="1:28" s="45" customFormat="1" ht="28.5" customHeight="1">
      <c r="A1257" s="144">
        <v>408</v>
      </c>
      <c r="B1257" s="85" t="s">
        <v>1036</v>
      </c>
      <c r="C1257" s="85" t="s">
        <v>1037</v>
      </c>
      <c r="D1257" s="85" t="s">
        <v>1066</v>
      </c>
      <c r="E1257" s="85" t="s">
        <v>137</v>
      </c>
      <c r="F1257" s="85" t="s">
        <v>168</v>
      </c>
      <c r="G1257" s="85" t="s">
        <v>1039</v>
      </c>
      <c r="H1257" s="85" t="s">
        <v>1040</v>
      </c>
      <c r="I1257" s="85" t="s">
        <v>1041</v>
      </c>
      <c r="J1257" s="144" t="s">
        <v>531</v>
      </c>
      <c r="K1257" s="144"/>
      <c r="L1257" s="30"/>
      <c r="M1257" s="30"/>
      <c r="N1257" s="30"/>
      <c r="O1257" s="261"/>
      <c r="P1257" s="395"/>
      <c r="Q1257" s="233"/>
      <c r="R1257" s="85" t="s">
        <v>1042</v>
      </c>
      <c r="S1257" s="85" t="s">
        <v>1067</v>
      </c>
      <c r="T1257" s="85"/>
      <c r="U1257" s="86"/>
      <c r="V1257" s="86"/>
      <c r="W1257" s="85"/>
      <c r="X1257" s="85"/>
      <c r="Y1257" s="85"/>
      <c r="Z1257" s="261"/>
      <c r="AA1257" s="395"/>
      <c r="AB1257" s="233"/>
    </row>
    <row r="1258" spans="1:28" s="45" customFormat="1" ht="39.950000000000003" customHeight="1">
      <c r="A1258" s="144">
        <v>409</v>
      </c>
      <c r="B1258" s="85" t="s">
        <v>1036</v>
      </c>
      <c r="C1258" s="85" t="s">
        <v>1037</v>
      </c>
      <c r="D1258" s="85" t="s">
        <v>1038</v>
      </c>
      <c r="E1258" s="85" t="s">
        <v>137</v>
      </c>
      <c r="F1258" s="85" t="s">
        <v>168</v>
      </c>
      <c r="G1258" s="85" t="s">
        <v>1039</v>
      </c>
      <c r="H1258" s="85" t="s">
        <v>1040</v>
      </c>
      <c r="I1258" s="85" t="s">
        <v>1041</v>
      </c>
      <c r="J1258" s="144" t="s">
        <v>531</v>
      </c>
      <c r="K1258" s="144"/>
      <c r="L1258" s="30"/>
      <c r="M1258" s="30"/>
      <c r="N1258" s="30"/>
      <c r="O1258" s="261"/>
      <c r="P1258" s="395"/>
      <c r="Q1258" s="233"/>
      <c r="R1258" s="85" t="s">
        <v>1042</v>
      </c>
      <c r="S1258" s="85" t="s">
        <v>1067</v>
      </c>
      <c r="T1258" s="85"/>
      <c r="U1258" s="86"/>
      <c r="V1258" s="144"/>
      <c r="W1258" s="85"/>
      <c r="X1258" s="85"/>
      <c r="Y1258" s="85"/>
      <c r="Z1258" s="261"/>
      <c r="AA1258" s="395"/>
      <c r="AB1258" s="233"/>
    </row>
    <row r="1259" spans="1:28" s="45" customFormat="1" ht="75">
      <c r="A1259" s="144">
        <v>410</v>
      </c>
      <c r="B1259" s="85" t="s">
        <v>1036</v>
      </c>
      <c r="C1259" s="85" t="s">
        <v>1037</v>
      </c>
      <c r="D1259" s="85" t="s">
        <v>1054</v>
      </c>
      <c r="E1259" s="85" t="s">
        <v>137</v>
      </c>
      <c r="F1259" s="85" t="s">
        <v>168</v>
      </c>
      <c r="G1259" s="85" t="s">
        <v>1039</v>
      </c>
      <c r="H1259" s="85" t="s">
        <v>1040</v>
      </c>
      <c r="I1259" s="85" t="s">
        <v>1041</v>
      </c>
      <c r="J1259" s="144" t="s">
        <v>531</v>
      </c>
      <c r="K1259" s="144"/>
      <c r="L1259" s="30"/>
      <c r="M1259" s="30"/>
      <c r="N1259" s="30"/>
      <c r="O1259" s="261"/>
      <c r="P1259" s="395"/>
      <c r="Q1259" s="233"/>
      <c r="R1259" s="85" t="s">
        <v>1042</v>
      </c>
      <c r="S1259" s="85" t="s">
        <v>1067</v>
      </c>
      <c r="T1259" s="85"/>
      <c r="U1259" s="86"/>
      <c r="V1259" s="144"/>
      <c r="W1259" s="85"/>
      <c r="X1259" s="85"/>
      <c r="Y1259" s="85"/>
      <c r="Z1259" s="261"/>
      <c r="AA1259" s="395"/>
      <c r="AB1259" s="233"/>
    </row>
    <row r="1260" spans="1:28" s="267" customFormat="1" ht="92.25" customHeight="1">
      <c r="A1260" s="262">
        <v>411</v>
      </c>
      <c r="B1260" s="122" t="s">
        <v>1036</v>
      </c>
      <c r="C1260" s="122" t="s">
        <v>1037</v>
      </c>
      <c r="D1260" s="122" t="s">
        <v>1038</v>
      </c>
      <c r="E1260" s="122" t="s">
        <v>137</v>
      </c>
      <c r="F1260" s="122" t="s">
        <v>168</v>
      </c>
      <c r="G1260" s="122" t="s">
        <v>1039</v>
      </c>
      <c r="H1260" s="122" t="s">
        <v>1040</v>
      </c>
      <c r="I1260" s="122" t="s">
        <v>1041</v>
      </c>
      <c r="J1260" s="262" t="s">
        <v>531</v>
      </c>
      <c r="K1260" s="262"/>
      <c r="L1260" s="30"/>
      <c r="M1260" s="30"/>
      <c r="N1260" s="30"/>
      <c r="O1260" s="259"/>
      <c r="P1260" s="395"/>
      <c r="Q1260" s="233"/>
      <c r="R1260" s="122" t="s">
        <v>1042</v>
      </c>
      <c r="S1260" s="122" t="s">
        <v>1068</v>
      </c>
      <c r="T1260" s="122" t="s">
        <v>1044</v>
      </c>
      <c r="U1260" s="263">
        <v>0</v>
      </c>
      <c r="V1260" s="263">
        <v>150</v>
      </c>
      <c r="W1260" s="122" t="s">
        <v>48</v>
      </c>
      <c r="X1260" s="122" t="s">
        <v>1069</v>
      </c>
      <c r="Y1260" s="85" t="s">
        <v>500</v>
      </c>
      <c r="Z1260" s="259">
        <v>165</v>
      </c>
      <c r="AA1260" s="399">
        <v>1.1000000000000001</v>
      </c>
      <c r="AB1260" s="233" t="s">
        <v>1530</v>
      </c>
    </row>
    <row r="1261" spans="1:28" s="267" customFormat="1" ht="86.25" customHeight="1">
      <c r="A1261" s="144">
        <v>412</v>
      </c>
      <c r="B1261" s="85" t="s">
        <v>1036</v>
      </c>
      <c r="C1261" s="85" t="s">
        <v>1037</v>
      </c>
      <c r="D1261" s="85" t="s">
        <v>1038</v>
      </c>
      <c r="E1261" s="85" t="s">
        <v>137</v>
      </c>
      <c r="F1261" s="85" t="s">
        <v>168</v>
      </c>
      <c r="G1261" s="85" t="s">
        <v>1039</v>
      </c>
      <c r="H1261" s="85" t="s">
        <v>1040</v>
      </c>
      <c r="I1261" s="85" t="s">
        <v>1041</v>
      </c>
      <c r="J1261" s="144" t="s">
        <v>531</v>
      </c>
      <c r="K1261" s="144"/>
      <c r="L1261" s="30"/>
      <c r="M1261" s="30"/>
      <c r="N1261" s="30"/>
      <c r="O1261" s="261"/>
      <c r="P1261" s="395"/>
      <c r="Q1261" s="233"/>
      <c r="R1261" s="85" t="s">
        <v>1042</v>
      </c>
      <c r="S1261" s="85" t="s">
        <v>1068</v>
      </c>
      <c r="T1261" s="85"/>
      <c r="U1261" s="86"/>
      <c r="V1261" s="86"/>
      <c r="W1261" s="85"/>
      <c r="X1261" s="85"/>
      <c r="Y1261" s="85"/>
      <c r="Z1261" s="261"/>
      <c r="AA1261" s="395"/>
      <c r="AB1261" s="233"/>
    </row>
    <row r="1262" spans="1:28" s="267" customFormat="1" ht="123.75" customHeight="1">
      <c r="A1262" s="262">
        <v>413</v>
      </c>
      <c r="B1262" s="122" t="s">
        <v>1036</v>
      </c>
      <c r="C1262" s="122" t="s">
        <v>1037</v>
      </c>
      <c r="D1262" s="122" t="s">
        <v>1038</v>
      </c>
      <c r="E1262" s="122" t="s">
        <v>137</v>
      </c>
      <c r="F1262" s="122" t="s">
        <v>168</v>
      </c>
      <c r="G1262" s="122" t="s">
        <v>1039</v>
      </c>
      <c r="H1262" s="122" t="s">
        <v>1040</v>
      </c>
      <c r="I1262" s="122" t="s">
        <v>1041</v>
      </c>
      <c r="J1262" s="262" t="s">
        <v>531</v>
      </c>
      <c r="K1262" s="262"/>
      <c r="L1262" s="30"/>
      <c r="M1262" s="30"/>
      <c r="N1262" s="30"/>
      <c r="O1262" s="259"/>
      <c r="P1262" s="395"/>
      <c r="Q1262" s="233"/>
      <c r="R1262" s="122" t="s">
        <v>1042</v>
      </c>
      <c r="S1262" s="122" t="s">
        <v>1057</v>
      </c>
      <c r="T1262" s="122" t="s">
        <v>1044</v>
      </c>
      <c r="U1262" s="263">
        <v>0</v>
      </c>
      <c r="V1262" s="262">
        <v>2</v>
      </c>
      <c r="W1262" s="122" t="s">
        <v>48</v>
      </c>
      <c r="X1262" s="122" t="s">
        <v>1070</v>
      </c>
      <c r="Y1262" s="85" t="s">
        <v>500</v>
      </c>
      <c r="Z1262" s="259">
        <v>2</v>
      </c>
      <c r="AA1262" s="399">
        <v>1</v>
      </c>
      <c r="AB1262" s="233" t="s">
        <v>1071</v>
      </c>
    </row>
    <row r="1263" spans="1:28" s="267" customFormat="1" ht="86.25" customHeight="1">
      <c r="A1263" s="144">
        <v>414</v>
      </c>
      <c r="B1263" s="85" t="s">
        <v>1036</v>
      </c>
      <c r="C1263" s="85" t="s">
        <v>1037</v>
      </c>
      <c r="D1263" s="85" t="s">
        <v>1038</v>
      </c>
      <c r="E1263" s="85" t="s">
        <v>137</v>
      </c>
      <c r="F1263" s="85" t="s">
        <v>168</v>
      </c>
      <c r="G1263" s="85" t="s">
        <v>1039</v>
      </c>
      <c r="H1263" s="85" t="s">
        <v>1040</v>
      </c>
      <c r="I1263" s="85" t="s">
        <v>1041</v>
      </c>
      <c r="J1263" s="144" t="s">
        <v>531</v>
      </c>
      <c r="K1263" s="144"/>
      <c r="L1263" s="30"/>
      <c r="M1263" s="30"/>
      <c r="N1263" s="30"/>
      <c r="O1263" s="261"/>
      <c r="P1263" s="395"/>
      <c r="Q1263" s="233"/>
      <c r="R1263" s="85" t="s">
        <v>1042</v>
      </c>
      <c r="S1263" s="85" t="s">
        <v>1057</v>
      </c>
      <c r="T1263" s="85"/>
      <c r="U1263" s="86"/>
      <c r="V1263" s="144"/>
      <c r="W1263" s="85"/>
      <c r="X1263" s="85"/>
      <c r="Y1263" s="85"/>
      <c r="Z1263" s="261"/>
      <c r="AA1263" s="395"/>
      <c r="AB1263" s="233"/>
    </row>
    <row r="1264" spans="1:28" s="267" customFormat="1" ht="86.25" customHeight="1">
      <c r="A1264" s="262">
        <v>415</v>
      </c>
      <c r="B1264" s="122" t="s">
        <v>1036</v>
      </c>
      <c r="C1264" s="122" t="s">
        <v>1037</v>
      </c>
      <c r="D1264" s="122" t="s">
        <v>1038</v>
      </c>
      <c r="E1264" s="122" t="s">
        <v>137</v>
      </c>
      <c r="F1264" s="122" t="s">
        <v>168</v>
      </c>
      <c r="G1264" s="122" t="s">
        <v>1039</v>
      </c>
      <c r="H1264" s="122" t="s">
        <v>1040</v>
      </c>
      <c r="I1264" s="122" t="s">
        <v>1041</v>
      </c>
      <c r="J1264" s="262" t="s">
        <v>531</v>
      </c>
      <c r="K1264" s="262"/>
      <c r="L1264" s="30"/>
      <c r="M1264" s="30"/>
      <c r="N1264" s="30"/>
      <c r="O1264" s="259"/>
      <c r="P1264" s="395"/>
      <c r="Q1264" s="233"/>
      <c r="R1264" s="122" t="s">
        <v>1042</v>
      </c>
      <c r="S1264" s="122" t="s">
        <v>1072</v>
      </c>
      <c r="T1264" s="122" t="s">
        <v>1044</v>
      </c>
      <c r="U1264" s="123">
        <v>0</v>
      </c>
      <c r="V1264" s="123">
        <v>0.6</v>
      </c>
      <c r="W1264" s="122" t="s">
        <v>48</v>
      </c>
      <c r="X1264" s="122" t="s">
        <v>1073</v>
      </c>
      <c r="Y1264" s="85" t="s">
        <v>500</v>
      </c>
      <c r="Z1264" s="259">
        <v>0.52467532467532463</v>
      </c>
      <c r="AA1264" s="399">
        <v>0.87445887445887438</v>
      </c>
      <c r="AB1264" s="233" t="s">
        <v>1531</v>
      </c>
    </row>
    <row r="1265" spans="1:28" s="267" customFormat="1" ht="86.25" customHeight="1">
      <c r="A1265" s="144">
        <v>416</v>
      </c>
      <c r="B1265" s="85" t="s">
        <v>1036</v>
      </c>
      <c r="C1265" s="85" t="s">
        <v>1037</v>
      </c>
      <c r="D1265" s="85" t="s">
        <v>1038</v>
      </c>
      <c r="E1265" s="85" t="s">
        <v>137</v>
      </c>
      <c r="F1265" s="85" t="s">
        <v>168</v>
      </c>
      <c r="G1265" s="85" t="s">
        <v>1039</v>
      </c>
      <c r="H1265" s="85" t="s">
        <v>1040</v>
      </c>
      <c r="I1265" s="260" t="s">
        <v>1041</v>
      </c>
      <c r="J1265" s="144" t="s">
        <v>531</v>
      </c>
      <c r="K1265" s="144"/>
      <c r="L1265" s="30"/>
      <c r="M1265" s="30"/>
      <c r="N1265" s="30"/>
      <c r="O1265" s="261"/>
      <c r="P1265" s="395"/>
      <c r="Q1265" s="233"/>
      <c r="R1265" s="85" t="s">
        <v>1042</v>
      </c>
      <c r="S1265" s="85" t="s">
        <v>1072</v>
      </c>
      <c r="T1265" s="122"/>
      <c r="U1265" s="133"/>
      <c r="V1265" s="133"/>
      <c r="W1265" s="85"/>
      <c r="X1265" s="85"/>
      <c r="Y1265" s="85"/>
      <c r="Z1265" s="261"/>
      <c r="AA1265" s="395"/>
      <c r="AB1265" s="233"/>
    </row>
    <row r="1266" spans="1:28" s="267" customFormat="1" ht="86.25" customHeight="1">
      <c r="A1266" s="144">
        <v>417</v>
      </c>
      <c r="B1266" s="85" t="s">
        <v>1036</v>
      </c>
      <c r="C1266" s="85" t="s">
        <v>1037</v>
      </c>
      <c r="D1266" s="85" t="s">
        <v>1038</v>
      </c>
      <c r="E1266" s="85" t="s">
        <v>137</v>
      </c>
      <c r="F1266" s="85" t="s">
        <v>168</v>
      </c>
      <c r="G1266" s="85" t="s">
        <v>1039</v>
      </c>
      <c r="H1266" s="85" t="s">
        <v>1040</v>
      </c>
      <c r="I1266" s="85" t="s">
        <v>1041</v>
      </c>
      <c r="J1266" s="144" t="s">
        <v>531</v>
      </c>
      <c r="K1266" s="144"/>
      <c r="L1266" s="30"/>
      <c r="M1266" s="30"/>
      <c r="N1266" s="30"/>
      <c r="O1266" s="261"/>
      <c r="P1266" s="395"/>
      <c r="Q1266" s="233"/>
      <c r="R1266" s="85" t="s">
        <v>1042</v>
      </c>
      <c r="S1266" s="85" t="s">
        <v>1072</v>
      </c>
      <c r="T1266" s="122"/>
      <c r="U1266" s="133"/>
      <c r="V1266" s="133"/>
      <c r="W1266" s="85"/>
      <c r="X1266" s="85"/>
      <c r="Y1266" s="85"/>
      <c r="Z1266" s="261"/>
      <c r="AA1266" s="395"/>
      <c r="AB1266" s="233"/>
    </row>
    <row r="1267" spans="1:28" s="267" customFormat="1" ht="86.25" customHeight="1">
      <c r="A1267" s="144">
        <v>418</v>
      </c>
      <c r="B1267" s="85" t="s">
        <v>1036</v>
      </c>
      <c r="C1267" s="85" t="s">
        <v>1037</v>
      </c>
      <c r="D1267" s="85" t="s">
        <v>1038</v>
      </c>
      <c r="E1267" s="85" t="s">
        <v>137</v>
      </c>
      <c r="F1267" s="85" t="s">
        <v>168</v>
      </c>
      <c r="G1267" s="85" t="s">
        <v>1039</v>
      </c>
      <c r="H1267" s="85" t="s">
        <v>1040</v>
      </c>
      <c r="I1267" s="85" t="s">
        <v>1041</v>
      </c>
      <c r="J1267" s="144" t="s">
        <v>531</v>
      </c>
      <c r="K1267" s="144"/>
      <c r="L1267" s="30"/>
      <c r="M1267" s="30"/>
      <c r="N1267" s="30"/>
      <c r="O1267" s="261"/>
      <c r="P1267" s="395"/>
      <c r="Q1267" s="233"/>
      <c r="R1267" s="85" t="s">
        <v>1042</v>
      </c>
      <c r="S1267" s="85" t="s">
        <v>1072</v>
      </c>
      <c r="T1267" s="122"/>
      <c r="U1267" s="133"/>
      <c r="V1267" s="133"/>
      <c r="W1267" s="85"/>
      <c r="X1267" s="85"/>
      <c r="Y1267" s="85"/>
      <c r="Z1267" s="261"/>
      <c r="AA1267" s="395"/>
      <c r="AB1267" s="233"/>
    </row>
    <row r="1268" spans="1:28" s="267" customFormat="1" ht="86.25" customHeight="1">
      <c r="A1268" s="144">
        <v>419</v>
      </c>
      <c r="B1268" s="85" t="s">
        <v>1036</v>
      </c>
      <c r="C1268" s="85" t="s">
        <v>1037</v>
      </c>
      <c r="D1268" s="85" t="s">
        <v>1038</v>
      </c>
      <c r="E1268" s="85" t="s">
        <v>137</v>
      </c>
      <c r="F1268" s="85" t="s">
        <v>168</v>
      </c>
      <c r="G1268" s="85" t="s">
        <v>1039</v>
      </c>
      <c r="H1268" s="85" t="s">
        <v>1040</v>
      </c>
      <c r="I1268" s="85" t="s">
        <v>1041</v>
      </c>
      <c r="J1268" s="144" t="s">
        <v>531</v>
      </c>
      <c r="K1268" s="144"/>
      <c r="L1268" s="30"/>
      <c r="M1268" s="30"/>
      <c r="N1268" s="30"/>
      <c r="O1268" s="261"/>
      <c r="P1268" s="395"/>
      <c r="Q1268" s="233"/>
      <c r="R1268" s="85" t="s">
        <v>1042</v>
      </c>
      <c r="S1268" s="85" t="s">
        <v>1072</v>
      </c>
      <c r="T1268" s="122"/>
      <c r="U1268" s="133"/>
      <c r="V1268" s="133"/>
      <c r="W1268" s="85"/>
      <c r="X1268" s="85"/>
      <c r="Y1268" s="85"/>
      <c r="Z1268" s="261"/>
      <c r="AA1268" s="395"/>
      <c r="AB1268" s="233"/>
    </row>
    <row r="1269" spans="1:28" s="267" customFormat="1" ht="86.25" customHeight="1">
      <c r="A1269" s="144">
        <v>420</v>
      </c>
      <c r="B1269" s="85" t="s">
        <v>1036</v>
      </c>
      <c r="C1269" s="85" t="s">
        <v>1037</v>
      </c>
      <c r="D1269" s="85" t="s">
        <v>1038</v>
      </c>
      <c r="E1269" s="85" t="s">
        <v>137</v>
      </c>
      <c r="F1269" s="85" t="s">
        <v>168</v>
      </c>
      <c r="G1269" s="85" t="s">
        <v>1039</v>
      </c>
      <c r="H1269" s="85" t="s">
        <v>1040</v>
      </c>
      <c r="I1269" s="85" t="s">
        <v>1041</v>
      </c>
      <c r="J1269" s="144" t="s">
        <v>531</v>
      </c>
      <c r="K1269" s="144"/>
      <c r="L1269" s="30"/>
      <c r="M1269" s="30"/>
      <c r="N1269" s="30"/>
      <c r="O1269" s="261"/>
      <c r="P1269" s="395"/>
      <c r="Q1269" s="233"/>
      <c r="R1269" s="85" t="s">
        <v>1042</v>
      </c>
      <c r="S1269" s="85" t="s">
        <v>1072</v>
      </c>
      <c r="T1269" s="122"/>
      <c r="U1269" s="133"/>
      <c r="V1269" s="133"/>
      <c r="W1269" s="85"/>
      <c r="X1269" s="85"/>
      <c r="Y1269" s="85"/>
      <c r="Z1269" s="261"/>
      <c r="AA1269" s="395"/>
      <c r="AB1269" s="233"/>
    </row>
    <row r="1270" spans="1:28" s="267" customFormat="1" ht="86.25" customHeight="1">
      <c r="A1270" s="144">
        <v>421</v>
      </c>
      <c r="B1270" s="85" t="s">
        <v>1036</v>
      </c>
      <c r="C1270" s="85" t="s">
        <v>1037</v>
      </c>
      <c r="D1270" s="85" t="s">
        <v>1038</v>
      </c>
      <c r="E1270" s="85" t="s">
        <v>137</v>
      </c>
      <c r="F1270" s="85" t="s">
        <v>168</v>
      </c>
      <c r="G1270" s="85" t="s">
        <v>1039</v>
      </c>
      <c r="H1270" s="85" t="s">
        <v>1040</v>
      </c>
      <c r="I1270" s="85" t="s">
        <v>1041</v>
      </c>
      <c r="J1270" s="144" t="s">
        <v>531</v>
      </c>
      <c r="K1270" s="144"/>
      <c r="L1270" s="30"/>
      <c r="M1270" s="30"/>
      <c r="N1270" s="30"/>
      <c r="O1270" s="261"/>
      <c r="P1270" s="395"/>
      <c r="Q1270" s="233"/>
      <c r="R1270" s="85" t="s">
        <v>1042</v>
      </c>
      <c r="S1270" s="85" t="s">
        <v>1072</v>
      </c>
      <c r="T1270" s="122"/>
      <c r="U1270" s="133"/>
      <c r="V1270" s="133"/>
      <c r="W1270" s="85"/>
      <c r="X1270" s="85"/>
      <c r="Y1270" s="85"/>
      <c r="Z1270" s="261"/>
      <c r="AA1270" s="395"/>
      <c r="AB1270" s="233"/>
    </row>
    <row r="1271" spans="1:28" s="267" customFormat="1" ht="86.25" customHeight="1">
      <c r="A1271" s="144">
        <v>422</v>
      </c>
      <c r="B1271" s="85" t="s">
        <v>1036</v>
      </c>
      <c r="C1271" s="85" t="s">
        <v>1037</v>
      </c>
      <c r="D1271" s="85" t="s">
        <v>1038</v>
      </c>
      <c r="E1271" s="85" t="s">
        <v>137</v>
      </c>
      <c r="F1271" s="85" t="s">
        <v>168</v>
      </c>
      <c r="G1271" s="85" t="s">
        <v>1039</v>
      </c>
      <c r="H1271" s="85" t="s">
        <v>1040</v>
      </c>
      <c r="I1271" s="85" t="s">
        <v>1041</v>
      </c>
      <c r="J1271" s="144" t="s">
        <v>531</v>
      </c>
      <c r="K1271" s="144"/>
      <c r="L1271" s="30"/>
      <c r="M1271" s="30"/>
      <c r="N1271" s="30"/>
      <c r="O1271" s="261"/>
      <c r="P1271" s="395"/>
      <c r="Q1271" s="233"/>
      <c r="R1271" s="85" t="s">
        <v>1042</v>
      </c>
      <c r="S1271" s="85" t="s">
        <v>1072</v>
      </c>
      <c r="T1271" s="122"/>
      <c r="U1271" s="133"/>
      <c r="V1271" s="133"/>
      <c r="W1271" s="85"/>
      <c r="X1271" s="85"/>
      <c r="Y1271" s="85"/>
      <c r="Z1271" s="261"/>
      <c r="AA1271" s="395"/>
      <c r="AB1271" s="233"/>
    </row>
    <row r="1272" spans="1:28" s="267" customFormat="1" ht="86.25" customHeight="1">
      <c r="A1272" s="144">
        <v>423</v>
      </c>
      <c r="B1272" s="85" t="s">
        <v>1036</v>
      </c>
      <c r="C1272" s="85" t="s">
        <v>1037</v>
      </c>
      <c r="D1272" s="85" t="s">
        <v>1038</v>
      </c>
      <c r="E1272" s="85" t="s">
        <v>137</v>
      </c>
      <c r="F1272" s="85" t="s">
        <v>168</v>
      </c>
      <c r="G1272" s="85" t="s">
        <v>1039</v>
      </c>
      <c r="H1272" s="85" t="s">
        <v>1040</v>
      </c>
      <c r="I1272" s="85" t="s">
        <v>1041</v>
      </c>
      <c r="J1272" s="144" t="s">
        <v>531</v>
      </c>
      <c r="K1272" s="144"/>
      <c r="L1272" s="30"/>
      <c r="M1272" s="30"/>
      <c r="N1272" s="30"/>
      <c r="O1272" s="261"/>
      <c r="P1272" s="395"/>
      <c r="Q1272" s="233"/>
      <c r="R1272" s="85" t="s">
        <v>1042</v>
      </c>
      <c r="S1272" s="85" t="s">
        <v>1072</v>
      </c>
      <c r="T1272" s="122"/>
      <c r="U1272" s="133"/>
      <c r="V1272" s="133"/>
      <c r="W1272" s="85"/>
      <c r="X1272" s="85"/>
      <c r="Y1272" s="85"/>
      <c r="Z1272" s="261"/>
      <c r="AA1272" s="395"/>
      <c r="AB1272" s="233"/>
    </row>
    <row r="1273" spans="1:28" s="267" customFormat="1" ht="86.25" customHeight="1">
      <c r="A1273" s="144">
        <v>424</v>
      </c>
      <c r="B1273" s="85" t="s">
        <v>1036</v>
      </c>
      <c r="C1273" s="85" t="s">
        <v>1037</v>
      </c>
      <c r="D1273" s="85" t="s">
        <v>1038</v>
      </c>
      <c r="E1273" s="85" t="s">
        <v>137</v>
      </c>
      <c r="F1273" s="85" t="s">
        <v>168</v>
      </c>
      <c r="G1273" s="85" t="s">
        <v>1039</v>
      </c>
      <c r="H1273" s="85" t="s">
        <v>1040</v>
      </c>
      <c r="I1273" s="85" t="s">
        <v>1041</v>
      </c>
      <c r="J1273" s="144" t="s">
        <v>531</v>
      </c>
      <c r="K1273" s="144"/>
      <c r="L1273" s="30"/>
      <c r="M1273" s="30"/>
      <c r="N1273" s="30"/>
      <c r="O1273" s="261"/>
      <c r="P1273" s="395"/>
      <c r="Q1273" s="233"/>
      <c r="R1273" s="85" t="s">
        <v>1042</v>
      </c>
      <c r="S1273" s="85" t="s">
        <v>1072</v>
      </c>
      <c r="T1273" s="122"/>
      <c r="U1273" s="133"/>
      <c r="V1273" s="133"/>
      <c r="W1273" s="85"/>
      <c r="X1273" s="85"/>
      <c r="Y1273" s="85"/>
      <c r="Z1273" s="261"/>
      <c r="AA1273" s="395"/>
      <c r="AB1273" s="233"/>
    </row>
    <row r="1274" spans="1:28" s="267" customFormat="1" ht="86.25" customHeight="1">
      <c r="A1274" s="144">
        <v>425</v>
      </c>
      <c r="B1274" s="85" t="s">
        <v>1036</v>
      </c>
      <c r="C1274" s="85" t="s">
        <v>1037</v>
      </c>
      <c r="D1274" s="85" t="s">
        <v>1038</v>
      </c>
      <c r="E1274" s="85" t="s">
        <v>137</v>
      </c>
      <c r="F1274" s="85" t="s">
        <v>168</v>
      </c>
      <c r="G1274" s="85" t="s">
        <v>1039</v>
      </c>
      <c r="H1274" s="85" t="s">
        <v>1040</v>
      </c>
      <c r="I1274" s="85" t="s">
        <v>1041</v>
      </c>
      <c r="J1274" s="144" t="s">
        <v>531</v>
      </c>
      <c r="K1274" s="144"/>
      <c r="L1274" s="30"/>
      <c r="M1274" s="30"/>
      <c r="N1274" s="30"/>
      <c r="O1274" s="261"/>
      <c r="P1274" s="395"/>
      <c r="Q1274" s="233"/>
      <c r="R1274" s="85" t="s">
        <v>1042</v>
      </c>
      <c r="S1274" s="85" t="s">
        <v>1072</v>
      </c>
      <c r="T1274" s="122"/>
      <c r="U1274" s="133"/>
      <c r="V1274" s="133"/>
      <c r="W1274" s="85"/>
      <c r="X1274" s="85"/>
      <c r="Y1274" s="85"/>
      <c r="Z1274" s="261"/>
      <c r="AA1274" s="395"/>
      <c r="AB1274" s="233"/>
    </row>
    <row r="1275" spans="1:28" s="267" customFormat="1" ht="86.25" customHeight="1">
      <c r="A1275" s="144" t="s">
        <v>1074</v>
      </c>
      <c r="B1275" s="85" t="s">
        <v>1036</v>
      </c>
      <c r="C1275" s="85" t="s">
        <v>1037</v>
      </c>
      <c r="D1275" s="85" t="s">
        <v>1038</v>
      </c>
      <c r="E1275" s="85" t="s">
        <v>137</v>
      </c>
      <c r="F1275" s="85" t="s">
        <v>168</v>
      </c>
      <c r="G1275" s="85" t="s">
        <v>1039</v>
      </c>
      <c r="H1275" s="85" t="s">
        <v>1040</v>
      </c>
      <c r="I1275" s="85" t="s">
        <v>1041</v>
      </c>
      <c r="J1275" s="144" t="s">
        <v>531</v>
      </c>
      <c r="K1275" s="144"/>
      <c r="L1275" s="30"/>
      <c r="M1275" s="30"/>
      <c r="N1275" s="30"/>
      <c r="O1275" s="261"/>
      <c r="P1275" s="395"/>
      <c r="Q1275" s="233"/>
      <c r="R1275" s="85" t="s">
        <v>1042</v>
      </c>
      <c r="S1275" s="85" t="s">
        <v>1072</v>
      </c>
      <c r="T1275" s="122"/>
      <c r="U1275" s="133"/>
      <c r="V1275" s="133"/>
      <c r="W1275" s="85"/>
      <c r="X1275" s="85"/>
      <c r="Y1275" s="85"/>
      <c r="Z1275" s="261"/>
      <c r="AA1275" s="395"/>
      <c r="AB1275" s="233"/>
    </row>
    <row r="1276" spans="1:28" s="45" customFormat="1" ht="52.5" customHeight="1">
      <c r="A1276" s="144">
        <v>426</v>
      </c>
      <c r="B1276" s="85" t="s">
        <v>1036</v>
      </c>
      <c r="C1276" s="85" t="s">
        <v>1037</v>
      </c>
      <c r="D1276" s="85" t="s">
        <v>1038</v>
      </c>
      <c r="E1276" s="85" t="s">
        <v>137</v>
      </c>
      <c r="F1276" s="85" t="s">
        <v>168</v>
      </c>
      <c r="G1276" s="85" t="s">
        <v>1039</v>
      </c>
      <c r="H1276" s="85" t="s">
        <v>1040</v>
      </c>
      <c r="I1276" s="85" t="s">
        <v>1041</v>
      </c>
      <c r="J1276" s="144" t="s">
        <v>531</v>
      </c>
      <c r="K1276" s="144"/>
      <c r="L1276" s="30"/>
      <c r="M1276" s="30"/>
      <c r="N1276" s="30"/>
      <c r="O1276" s="261"/>
      <c r="P1276" s="395"/>
      <c r="Q1276" s="233"/>
      <c r="R1276" s="85" t="s">
        <v>1042</v>
      </c>
      <c r="S1276" s="85" t="s">
        <v>1072</v>
      </c>
      <c r="T1276" s="122"/>
      <c r="U1276" s="133"/>
      <c r="V1276" s="133"/>
      <c r="W1276" s="85"/>
      <c r="X1276" s="85"/>
      <c r="Y1276" s="85"/>
      <c r="Z1276" s="261"/>
      <c r="AA1276" s="395"/>
      <c r="AB1276" s="233"/>
    </row>
    <row r="1277" spans="1:28" s="45" customFormat="1" ht="75">
      <c r="A1277" s="144">
        <v>427</v>
      </c>
      <c r="B1277" s="85" t="s">
        <v>1036</v>
      </c>
      <c r="C1277" s="85" t="s">
        <v>1037</v>
      </c>
      <c r="D1277" s="85" t="s">
        <v>1038</v>
      </c>
      <c r="E1277" s="85" t="s">
        <v>137</v>
      </c>
      <c r="F1277" s="85" t="s">
        <v>168</v>
      </c>
      <c r="G1277" s="85" t="s">
        <v>1039</v>
      </c>
      <c r="H1277" s="85" t="s">
        <v>1040</v>
      </c>
      <c r="I1277" s="85" t="s">
        <v>1041</v>
      </c>
      <c r="J1277" s="144" t="s">
        <v>531</v>
      </c>
      <c r="K1277" s="144"/>
      <c r="L1277" s="30"/>
      <c r="M1277" s="30"/>
      <c r="N1277" s="30"/>
      <c r="O1277" s="261"/>
      <c r="P1277" s="395"/>
      <c r="Q1277" s="233"/>
      <c r="R1277" s="85" t="s">
        <v>1042</v>
      </c>
      <c r="S1277" s="85" t="s">
        <v>1072</v>
      </c>
      <c r="T1277" s="122"/>
      <c r="U1277" s="133"/>
      <c r="V1277" s="133"/>
      <c r="W1277" s="85"/>
      <c r="X1277" s="85"/>
      <c r="Y1277" s="85"/>
      <c r="Z1277" s="261"/>
      <c r="AA1277" s="395"/>
      <c r="AB1277" s="233"/>
    </row>
    <row r="1278" spans="1:28" s="45" customFormat="1" ht="75">
      <c r="A1278" s="144">
        <v>428</v>
      </c>
      <c r="B1278" s="85" t="s">
        <v>1036</v>
      </c>
      <c r="C1278" s="85" t="s">
        <v>1037</v>
      </c>
      <c r="D1278" s="85" t="s">
        <v>1038</v>
      </c>
      <c r="E1278" s="85" t="s">
        <v>137</v>
      </c>
      <c r="F1278" s="85" t="s">
        <v>168</v>
      </c>
      <c r="G1278" s="85" t="s">
        <v>1039</v>
      </c>
      <c r="H1278" s="85" t="s">
        <v>1040</v>
      </c>
      <c r="I1278" s="85" t="s">
        <v>1041</v>
      </c>
      <c r="J1278" s="144" t="s">
        <v>531</v>
      </c>
      <c r="K1278" s="144"/>
      <c r="L1278" s="30"/>
      <c r="M1278" s="30"/>
      <c r="N1278" s="30"/>
      <c r="O1278" s="261"/>
      <c r="P1278" s="395"/>
      <c r="Q1278" s="233"/>
      <c r="R1278" s="85" t="s">
        <v>1042</v>
      </c>
      <c r="S1278" s="85" t="s">
        <v>1072</v>
      </c>
      <c r="T1278" s="122"/>
      <c r="U1278" s="133"/>
      <c r="V1278" s="133"/>
      <c r="W1278" s="85"/>
      <c r="X1278" s="85"/>
      <c r="Y1278" s="85"/>
      <c r="Z1278" s="261"/>
      <c r="AA1278" s="395"/>
      <c r="AB1278" s="233"/>
    </row>
    <row r="1279" spans="1:28" s="45" customFormat="1" ht="75">
      <c r="A1279" s="144">
        <v>429</v>
      </c>
      <c r="B1279" s="85" t="s">
        <v>1036</v>
      </c>
      <c r="C1279" s="85" t="s">
        <v>1037</v>
      </c>
      <c r="D1279" s="85" t="s">
        <v>1038</v>
      </c>
      <c r="E1279" s="85" t="s">
        <v>137</v>
      </c>
      <c r="F1279" s="85" t="s">
        <v>168</v>
      </c>
      <c r="G1279" s="85" t="s">
        <v>1039</v>
      </c>
      <c r="H1279" s="85" t="s">
        <v>1040</v>
      </c>
      <c r="I1279" s="85" t="s">
        <v>1041</v>
      </c>
      <c r="J1279" s="144" t="s">
        <v>531</v>
      </c>
      <c r="K1279" s="144"/>
      <c r="L1279" s="30"/>
      <c r="M1279" s="30"/>
      <c r="N1279" s="30"/>
      <c r="O1279" s="261"/>
      <c r="P1279" s="395"/>
      <c r="Q1279" s="233"/>
      <c r="R1279" s="85" t="s">
        <v>1042</v>
      </c>
      <c r="S1279" s="85" t="s">
        <v>1072</v>
      </c>
      <c r="T1279" s="122"/>
      <c r="U1279" s="133"/>
      <c r="V1279" s="133"/>
      <c r="W1279" s="85"/>
      <c r="X1279" s="85"/>
      <c r="Y1279" s="85"/>
      <c r="Z1279" s="261"/>
      <c r="AA1279" s="395"/>
      <c r="AB1279" s="233"/>
    </row>
    <row r="1280" spans="1:28" s="45" customFormat="1" ht="75">
      <c r="A1280" s="144">
        <v>430</v>
      </c>
      <c r="B1280" s="85" t="s">
        <v>1036</v>
      </c>
      <c r="C1280" s="85" t="s">
        <v>1037</v>
      </c>
      <c r="D1280" s="85" t="s">
        <v>1038</v>
      </c>
      <c r="E1280" s="85" t="s">
        <v>137</v>
      </c>
      <c r="F1280" s="85" t="s">
        <v>168</v>
      </c>
      <c r="G1280" s="85" t="s">
        <v>1039</v>
      </c>
      <c r="H1280" s="85" t="s">
        <v>1040</v>
      </c>
      <c r="I1280" s="85" t="s">
        <v>1041</v>
      </c>
      <c r="J1280" s="144" t="s">
        <v>531</v>
      </c>
      <c r="K1280" s="144"/>
      <c r="L1280" s="30"/>
      <c r="M1280" s="30"/>
      <c r="N1280" s="30"/>
      <c r="O1280" s="261"/>
      <c r="P1280" s="395"/>
      <c r="Q1280" s="233"/>
      <c r="R1280" s="85" t="s">
        <v>1042</v>
      </c>
      <c r="S1280" s="85" t="s">
        <v>1072</v>
      </c>
      <c r="T1280" s="122"/>
      <c r="U1280" s="133"/>
      <c r="V1280" s="133"/>
      <c r="W1280" s="85"/>
      <c r="X1280" s="85"/>
      <c r="Y1280" s="85"/>
      <c r="Z1280" s="261"/>
      <c r="AA1280" s="395"/>
      <c r="AB1280" s="233"/>
    </row>
    <row r="1281" spans="1:28" s="45" customFormat="1" ht="75">
      <c r="A1281" s="144">
        <v>431</v>
      </c>
      <c r="B1281" s="85" t="s">
        <v>1036</v>
      </c>
      <c r="C1281" s="85" t="s">
        <v>1037</v>
      </c>
      <c r="D1281" s="85" t="s">
        <v>1038</v>
      </c>
      <c r="E1281" s="85" t="s">
        <v>137</v>
      </c>
      <c r="F1281" s="85" t="s">
        <v>168</v>
      </c>
      <c r="G1281" s="85" t="s">
        <v>1039</v>
      </c>
      <c r="H1281" s="85" t="s">
        <v>1040</v>
      </c>
      <c r="I1281" s="85" t="s">
        <v>1041</v>
      </c>
      <c r="J1281" s="144" t="s">
        <v>531</v>
      </c>
      <c r="K1281" s="144"/>
      <c r="L1281" s="30"/>
      <c r="M1281" s="30"/>
      <c r="N1281" s="30"/>
      <c r="O1281" s="261"/>
      <c r="P1281" s="395"/>
      <c r="Q1281" s="233"/>
      <c r="R1281" s="85" t="s">
        <v>1042</v>
      </c>
      <c r="S1281" s="85" t="s">
        <v>1072</v>
      </c>
      <c r="T1281" s="122"/>
      <c r="U1281" s="133"/>
      <c r="V1281" s="133"/>
      <c r="W1281" s="85"/>
      <c r="X1281" s="85"/>
      <c r="Y1281" s="85"/>
      <c r="Z1281" s="261"/>
      <c r="AA1281" s="395"/>
      <c r="AB1281" s="233"/>
    </row>
    <row r="1282" spans="1:28" s="45" customFormat="1" ht="75">
      <c r="A1282" s="144">
        <v>432</v>
      </c>
      <c r="B1282" s="85" t="s">
        <v>1036</v>
      </c>
      <c r="C1282" s="85" t="s">
        <v>1037</v>
      </c>
      <c r="D1282" s="85" t="s">
        <v>1038</v>
      </c>
      <c r="E1282" s="85" t="s">
        <v>137</v>
      </c>
      <c r="F1282" s="85" t="s">
        <v>168</v>
      </c>
      <c r="G1282" s="85" t="s">
        <v>1039</v>
      </c>
      <c r="H1282" s="85" t="s">
        <v>1040</v>
      </c>
      <c r="I1282" s="85" t="s">
        <v>1041</v>
      </c>
      <c r="J1282" s="144" t="s">
        <v>531</v>
      </c>
      <c r="K1282" s="144"/>
      <c r="L1282" s="30"/>
      <c r="M1282" s="30"/>
      <c r="N1282" s="30"/>
      <c r="O1282" s="261"/>
      <c r="P1282" s="395"/>
      <c r="Q1282" s="233"/>
      <c r="R1282" s="85" t="s">
        <v>1042</v>
      </c>
      <c r="S1282" s="85" t="s">
        <v>1072</v>
      </c>
      <c r="T1282" s="122"/>
      <c r="U1282" s="133"/>
      <c r="V1282" s="133"/>
      <c r="W1282" s="85"/>
      <c r="X1282" s="85"/>
      <c r="Y1282" s="85"/>
      <c r="Z1282" s="261"/>
      <c r="AA1282" s="395"/>
      <c r="AB1282" s="233"/>
    </row>
    <row r="1283" spans="1:28" s="45" customFormat="1" ht="75">
      <c r="A1283" s="144">
        <v>433</v>
      </c>
      <c r="B1283" s="85" t="s">
        <v>1036</v>
      </c>
      <c r="C1283" s="85" t="s">
        <v>1037</v>
      </c>
      <c r="D1283" s="85" t="s">
        <v>1038</v>
      </c>
      <c r="E1283" s="85" t="s">
        <v>137</v>
      </c>
      <c r="F1283" s="85" t="s">
        <v>168</v>
      </c>
      <c r="G1283" s="85" t="s">
        <v>1039</v>
      </c>
      <c r="H1283" s="85" t="s">
        <v>1040</v>
      </c>
      <c r="I1283" s="85" t="s">
        <v>1041</v>
      </c>
      <c r="J1283" s="144" t="s">
        <v>531</v>
      </c>
      <c r="K1283" s="144"/>
      <c r="L1283" s="30"/>
      <c r="M1283" s="30"/>
      <c r="N1283" s="30"/>
      <c r="O1283" s="261"/>
      <c r="P1283" s="395"/>
      <c r="Q1283" s="233"/>
      <c r="R1283" s="85" t="s">
        <v>1042</v>
      </c>
      <c r="S1283" s="85" t="s">
        <v>1072</v>
      </c>
      <c r="T1283" s="122"/>
      <c r="U1283" s="133"/>
      <c r="V1283" s="133"/>
      <c r="W1283" s="85"/>
      <c r="X1283" s="85"/>
      <c r="Y1283" s="268"/>
      <c r="Z1283" s="261"/>
      <c r="AA1283" s="395"/>
      <c r="AB1283" s="233"/>
    </row>
    <row r="1284" spans="1:28" s="45" customFormat="1" ht="75">
      <c r="A1284" s="144">
        <v>434</v>
      </c>
      <c r="B1284" s="85" t="s">
        <v>1036</v>
      </c>
      <c r="C1284" s="85" t="s">
        <v>1037</v>
      </c>
      <c r="D1284" s="85" t="s">
        <v>1038</v>
      </c>
      <c r="E1284" s="85" t="s">
        <v>137</v>
      </c>
      <c r="F1284" s="85" t="s">
        <v>168</v>
      </c>
      <c r="G1284" s="85" t="s">
        <v>1039</v>
      </c>
      <c r="H1284" s="85" t="s">
        <v>1040</v>
      </c>
      <c r="I1284" s="85" t="s">
        <v>1041</v>
      </c>
      <c r="J1284" s="144" t="s">
        <v>531</v>
      </c>
      <c r="K1284" s="144"/>
      <c r="L1284" s="30"/>
      <c r="M1284" s="30"/>
      <c r="N1284" s="30"/>
      <c r="O1284" s="261"/>
      <c r="P1284" s="395"/>
      <c r="Q1284" s="233"/>
      <c r="R1284" s="85" t="s">
        <v>1042</v>
      </c>
      <c r="S1284" s="85" t="s">
        <v>1072</v>
      </c>
      <c r="T1284" s="122"/>
      <c r="U1284" s="133"/>
      <c r="V1284" s="133"/>
      <c r="W1284" s="85"/>
      <c r="X1284" s="85"/>
      <c r="Y1284" s="85"/>
      <c r="Z1284" s="261"/>
      <c r="AA1284" s="395"/>
      <c r="AB1284" s="233"/>
    </row>
    <row r="1285" spans="1:28" s="45" customFormat="1" ht="70.5" customHeight="1">
      <c r="A1285" s="144">
        <v>435</v>
      </c>
      <c r="B1285" s="85" t="s">
        <v>1036</v>
      </c>
      <c r="C1285" s="85" t="s">
        <v>1037</v>
      </c>
      <c r="D1285" s="85" t="s">
        <v>1038</v>
      </c>
      <c r="E1285" s="85" t="s">
        <v>137</v>
      </c>
      <c r="F1285" s="85" t="s">
        <v>168</v>
      </c>
      <c r="G1285" s="85" t="s">
        <v>1039</v>
      </c>
      <c r="H1285" s="85" t="s">
        <v>1040</v>
      </c>
      <c r="I1285" s="85" t="s">
        <v>1041</v>
      </c>
      <c r="J1285" s="144" t="s">
        <v>531</v>
      </c>
      <c r="K1285" s="144"/>
      <c r="L1285" s="30"/>
      <c r="M1285" s="30"/>
      <c r="N1285" s="30"/>
      <c r="O1285" s="261"/>
      <c r="P1285" s="395"/>
      <c r="Q1285" s="233"/>
      <c r="R1285" s="85" t="s">
        <v>1042</v>
      </c>
      <c r="S1285" s="85" t="s">
        <v>1072</v>
      </c>
      <c r="T1285" s="122"/>
      <c r="U1285" s="133"/>
      <c r="V1285" s="133"/>
      <c r="W1285" s="85"/>
      <c r="X1285" s="85"/>
      <c r="Y1285" s="85"/>
      <c r="Z1285" s="261"/>
      <c r="AA1285" s="395"/>
      <c r="AB1285" s="233"/>
    </row>
    <row r="1286" spans="1:28" s="45" customFormat="1" ht="75">
      <c r="A1286" s="144">
        <v>436</v>
      </c>
      <c r="B1286" s="85" t="s">
        <v>1036</v>
      </c>
      <c r="C1286" s="85" t="s">
        <v>1037</v>
      </c>
      <c r="D1286" s="85" t="s">
        <v>1038</v>
      </c>
      <c r="E1286" s="85" t="s">
        <v>137</v>
      </c>
      <c r="F1286" s="85" t="s">
        <v>168</v>
      </c>
      <c r="G1286" s="85" t="s">
        <v>1039</v>
      </c>
      <c r="H1286" s="85" t="s">
        <v>1040</v>
      </c>
      <c r="I1286" s="85" t="s">
        <v>1041</v>
      </c>
      <c r="J1286" s="144" t="s">
        <v>531</v>
      </c>
      <c r="K1286" s="144"/>
      <c r="L1286" s="30"/>
      <c r="M1286" s="30"/>
      <c r="N1286" s="30"/>
      <c r="O1286" s="261"/>
      <c r="P1286" s="395"/>
      <c r="Q1286" s="233"/>
      <c r="R1286" s="85" t="s">
        <v>1042</v>
      </c>
      <c r="S1286" s="85" t="s">
        <v>1072</v>
      </c>
      <c r="T1286" s="122"/>
      <c r="U1286" s="133"/>
      <c r="V1286" s="133"/>
      <c r="W1286" s="85"/>
      <c r="X1286" s="85"/>
      <c r="Y1286" s="85"/>
      <c r="Z1286" s="261"/>
      <c r="AA1286" s="395"/>
      <c r="AB1286" s="233"/>
    </row>
    <row r="1287" spans="1:28" s="45" customFormat="1" ht="75">
      <c r="A1287" s="144" t="s">
        <v>1074</v>
      </c>
      <c r="B1287" s="85" t="s">
        <v>1036</v>
      </c>
      <c r="C1287" s="85" t="s">
        <v>1037</v>
      </c>
      <c r="D1287" s="85" t="s">
        <v>1038</v>
      </c>
      <c r="E1287" s="85" t="s">
        <v>137</v>
      </c>
      <c r="F1287" s="85" t="s">
        <v>168</v>
      </c>
      <c r="G1287" s="85" t="s">
        <v>1039</v>
      </c>
      <c r="H1287" s="85" t="s">
        <v>1040</v>
      </c>
      <c r="I1287" s="85" t="s">
        <v>1041</v>
      </c>
      <c r="J1287" s="144" t="s">
        <v>531</v>
      </c>
      <c r="K1287" s="144"/>
      <c r="L1287" s="30"/>
      <c r="M1287" s="30"/>
      <c r="N1287" s="30"/>
      <c r="O1287" s="261"/>
      <c r="P1287" s="395"/>
      <c r="Q1287" s="233"/>
      <c r="R1287" s="85" t="s">
        <v>1042</v>
      </c>
      <c r="S1287" s="85" t="s">
        <v>1072</v>
      </c>
      <c r="T1287" s="122"/>
      <c r="U1287" s="133"/>
      <c r="V1287" s="133"/>
      <c r="W1287" s="85"/>
      <c r="X1287" s="85"/>
      <c r="Y1287" s="85"/>
      <c r="Z1287" s="261"/>
      <c r="AA1287" s="395"/>
      <c r="AB1287" s="233"/>
    </row>
    <row r="1288" spans="1:28" s="45" customFormat="1" ht="75">
      <c r="A1288" s="144">
        <v>437</v>
      </c>
      <c r="B1288" s="85" t="s">
        <v>1036</v>
      </c>
      <c r="C1288" s="85" t="s">
        <v>1037</v>
      </c>
      <c r="D1288" s="85" t="s">
        <v>1038</v>
      </c>
      <c r="E1288" s="85" t="s">
        <v>137</v>
      </c>
      <c r="F1288" s="85" t="s">
        <v>168</v>
      </c>
      <c r="G1288" s="85" t="s">
        <v>1039</v>
      </c>
      <c r="H1288" s="85" t="s">
        <v>1040</v>
      </c>
      <c r="I1288" s="85" t="s">
        <v>1041</v>
      </c>
      <c r="J1288" s="144" t="s">
        <v>531</v>
      </c>
      <c r="K1288" s="144"/>
      <c r="L1288" s="30"/>
      <c r="M1288" s="30"/>
      <c r="N1288" s="30"/>
      <c r="O1288" s="261"/>
      <c r="P1288" s="395"/>
      <c r="Q1288" s="233"/>
      <c r="R1288" s="85" t="s">
        <v>1042</v>
      </c>
      <c r="S1288" s="85" t="s">
        <v>1072</v>
      </c>
      <c r="T1288" s="122"/>
      <c r="U1288" s="133"/>
      <c r="V1288" s="133"/>
      <c r="W1288" s="85"/>
      <c r="X1288" s="85"/>
      <c r="Y1288" s="85"/>
      <c r="Z1288" s="261"/>
      <c r="AA1288" s="395"/>
      <c r="AB1288" s="233"/>
    </row>
    <row r="1289" spans="1:28" s="45" customFormat="1" ht="75">
      <c r="A1289" s="144">
        <v>438</v>
      </c>
      <c r="B1289" s="85" t="s">
        <v>1036</v>
      </c>
      <c r="C1289" s="85" t="s">
        <v>1037</v>
      </c>
      <c r="D1289" s="85" t="s">
        <v>1038</v>
      </c>
      <c r="E1289" s="85" t="s">
        <v>137</v>
      </c>
      <c r="F1289" s="85" t="s">
        <v>168</v>
      </c>
      <c r="G1289" s="85" t="s">
        <v>1039</v>
      </c>
      <c r="H1289" s="85" t="s">
        <v>1040</v>
      </c>
      <c r="I1289" s="85" t="s">
        <v>1041</v>
      </c>
      <c r="J1289" s="144" t="s">
        <v>531</v>
      </c>
      <c r="K1289" s="144"/>
      <c r="L1289" s="30"/>
      <c r="M1289" s="30"/>
      <c r="N1289" s="30"/>
      <c r="O1289" s="261"/>
      <c r="P1289" s="395"/>
      <c r="Q1289" s="233"/>
      <c r="R1289" s="85" t="s">
        <v>1042</v>
      </c>
      <c r="S1289" s="85" t="s">
        <v>1072</v>
      </c>
      <c r="T1289" s="122"/>
      <c r="U1289" s="133"/>
      <c r="V1289" s="133"/>
      <c r="W1289" s="85"/>
      <c r="X1289" s="85"/>
      <c r="Y1289" s="85"/>
      <c r="Z1289" s="261"/>
      <c r="AA1289" s="395"/>
      <c r="AB1289" s="233"/>
    </row>
    <row r="1290" spans="1:28" s="45" customFormat="1" ht="75">
      <c r="A1290" s="144" t="s">
        <v>1075</v>
      </c>
      <c r="B1290" s="85" t="s">
        <v>1036</v>
      </c>
      <c r="C1290" s="85" t="s">
        <v>1037</v>
      </c>
      <c r="D1290" s="85" t="s">
        <v>1038</v>
      </c>
      <c r="E1290" s="85" t="s">
        <v>137</v>
      </c>
      <c r="F1290" s="85" t="s">
        <v>168</v>
      </c>
      <c r="G1290" s="85" t="s">
        <v>1039</v>
      </c>
      <c r="H1290" s="85" t="s">
        <v>1040</v>
      </c>
      <c r="I1290" s="85" t="s">
        <v>1041</v>
      </c>
      <c r="J1290" s="144" t="s">
        <v>531</v>
      </c>
      <c r="K1290" s="144"/>
      <c r="L1290" s="30"/>
      <c r="M1290" s="30"/>
      <c r="N1290" s="30"/>
      <c r="O1290" s="261"/>
      <c r="P1290" s="395"/>
      <c r="Q1290" s="233"/>
      <c r="R1290" s="85" t="s">
        <v>1042</v>
      </c>
      <c r="S1290" s="85" t="s">
        <v>1072</v>
      </c>
      <c r="T1290" s="122"/>
      <c r="U1290" s="133"/>
      <c r="V1290" s="133"/>
      <c r="W1290" s="85"/>
      <c r="X1290" s="85"/>
      <c r="Y1290" s="85"/>
      <c r="Z1290" s="261"/>
      <c r="AA1290" s="395"/>
      <c r="AB1290" s="233"/>
    </row>
    <row r="1291" spans="1:28" s="45" customFormat="1" ht="75">
      <c r="A1291" s="144" t="s">
        <v>1076</v>
      </c>
      <c r="B1291" s="85" t="s">
        <v>1036</v>
      </c>
      <c r="C1291" s="85" t="s">
        <v>1037</v>
      </c>
      <c r="D1291" s="85" t="s">
        <v>1038</v>
      </c>
      <c r="E1291" s="85" t="s">
        <v>137</v>
      </c>
      <c r="F1291" s="85" t="s">
        <v>168</v>
      </c>
      <c r="G1291" s="85" t="s">
        <v>1039</v>
      </c>
      <c r="H1291" s="85" t="s">
        <v>1040</v>
      </c>
      <c r="I1291" s="85" t="s">
        <v>1041</v>
      </c>
      <c r="J1291" s="144" t="s">
        <v>531</v>
      </c>
      <c r="K1291" s="144"/>
      <c r="L1291" s="30"/>
      <c r="M1291" s="30"/>
      <c r="N1291" s="30"/>
      <c r="O1291" s="261"/>
      <c r="P1291" s="395"/>
      <c r="Q1291" s="233"/>
      <c r="R1291" s="85" t="s">
        <v>1042</v>
      </c>
      <c r="S1291" s="85" t="s">
        <v>1072</v>
      </c>
      <c r="T1291" s="122"/>
      <c r="U1291" s="133"/>
      <c r="V1291" s="133"/>
      <c r="W1291" s="85"/>
      <c r="X1291" s="85"/>
      <c r="Y1291" s="85"/>
      <c r="Z1291" s="261"/>
      <c r="AA1291" s="395"/>
      <c r="AB1291" s="233"/>
    </row>
    <row r="1292" spans="1:28" s="45" customFormat="1" ht="75">
      <c r="A1292" s="144">
        <v>439</v>
      </c>
      <c r="B1292" s="85" t="s">
        <v>1036</v>
      </c>
      <c r="C1292" s="85" t="s">
        <v>1037</v>
      </c>
      <c r="D1292" s="85" t="s">
        <v>1038</v>
      </c>
      <c r="E1292" s="85" t="s">
        <v>137</v>
      </c>
      <c r="F1292" s="85" t="s">
        <v>168</v>
      </c>
      <c r="G1292" s="85" t="s">
        <v>1039</v>
      </c>
      <c r="H1292" s="85" t="s">
        <v>1040</v>
      </c>
      <c r="I1292" s="85" t="s">
        <v>1041</v>
      </c>
      <c r="J1292" s="144" t="s">
        <v>531</v>
      </c>
      <c r="K1292" s="144"/>
      <c r="L1292" s="30"/>
      <c r="M1292" s="30"/>
      <c r="N1292" s="30"/>
      <c r="O1292" s="261"/>
      <c r="P1292" s="395"/>
      <c r="Q1292" s="233"/>
      <c r="R1292" s="85" t="s">
        <v>1042</v>
      </c>
      <c r="S1292" s="85" t="s">
        <v>1072</v>
      </c>
      <c r="T1292" s="122"/>
      <c r="U1292" s="133"/>
      <c r="V1292" s="133"/>
      <c r="W1292" s="85"/>
      <c r="X1292" s="85"/>
      <c r="Y1292" s="85"/>
      <c r="Z1292" s="261"/>
      <c r="AA1292" s="395"/>
      <c r="AB1292" s="233"/>
    </row>
    <row r="1293" spans="1:28" s="45" customFormat="1" ht="75">
      <c r="A1293" s="144">
        <v>440</v>
      </c>
      <c r="B1293" s="85" t="s">
        <v>1036</v>
      </c>
      <c r="C1293" s="85" t="s">
        <v>1037</v>
      </c>
      <c r="D1293" s="85" t="s">
        <v>1038</v>
      </c>
      <c r="E1293" s="85" t="s">
        <v>137</v>
      </c>
      <c r="F1293" s="85" t="s">
        <v>168</v>
      </c>
      <c r="G1293" s="85" t="s">
        <v>1039</v>
      </c>
      <c r="H1293" s="85" t="s">
        <v>1040</v>
      </c>
      <c r="I1293" s="85" t="s">
        <v>1041</v>
      </c>
      <c r="J1293" s="144" t="s">
        <v>531</v>
      </c>
      <c r="K1293" s="144"/>
      <c r="L1293" s="30"/>
      <c r="M1293" s="30"/>
      <c r="N1293" s="30"/>
      <c r="O1293" s="261"/>
      <c r="P1293" s="395"/>
      <c r="Q1293" s="233"/>
      <c r="R1293" s="85" t="s">
        <v>1042</v>
      </c>
      <c r="S1293" s="85" t="s">
        <v>1072</v>
      </c>
      <c r="T1293" s="122"/>
      <c r="U1293" s="133"/>
      <c r="V1293" s="133"/>
      <c r="W1293" s="85"/>
      <c r="X1293" s="85"/>
      <c r="Y1293" s="85"/>
      <c r="Z1293" s="261"/>
      <c r="AA1293" s="395"/>
      <c r="AB1293" s="233"/>
    </row>
    <row r="1294" spans="1:28" s="45" customFormat="1" ht="75">
      <c r="A1294" s="144">
        <v>441</v>
      </c>
      <c r="B1294" s="85" t="s">
        <v>1036</v>
      </c>
      <c r="C1294" s="85" t="s">
        <v>1037</v>
      </c>
      <c r="D1294" s="85" t="s">
        <v>1038</v>
      </c>
      <c r="E1294" s="85" t="s">
        <v>137</v>
      </c>
      <c r="F1294" s="85" t="s">
        <v>168</v>
      </c>
      <c r="G1294" s="85" t="s">
        <v>1039</v>
      </c>
      <c r="H1294" s="85" t="s">
        <v>1040</v>
      </c>
      <c r="I1294" s="85" t="s">
        <v>1041</v>
      </c>
      <c r="J1294" s="144" t="s">
        <v>531</v>
      </c>
      <c r="K1294" s="144"/>
      <c r="L1294" s="30"/>
      <c r="M1294" s="30"/>
      <c r="N1294" s="30"/>
      <c r="O1294" s="261"/>
      <c r="P1294" s="395"/>
      <c r="Q1294" s="233"/>
      <c r="R1294" s="85" t="s">
        <v>1042</v>
      </c>
      <c r="S1294" s="85" t="s">
        <v>1072</v>
      </c>
      <c r="T1294" s="122"/>
      <c r="U1294" s="133"/>
      <c r="V1294" s="133"/>
      <c r="W1294" s="85"/>
      <c r="X1294" s="85"/>
      <c r="Y1294" s="85"/>
      <c r="Z1294" s="261"/>
      <c r="AA1294" s="395"/>
      <c r="AB1294" s="233"/>
    </row>
    <row r="1295" spans="1:28" s="45" customFormat="1" ht="84.75" customHeight="1">
      <c r="A1295" s="144">
        <v>442</v>
      </c>
      <c r="B1295" s="85" t="s">
        <v>1036</v>
      </c>
      <c r="C1295" s="85" t="s">
        <v>1037</v>
      </c>
      <c r="D1295" s="85" t="s">
        <v>1038</v>
      </c>
      <c r="E1295" s="85" t="s">
        <v>137</v>
      </c>
      <c r="F1295" s="85" t="s">
        <v>168</v>
      </c>
      <c r="G1295" s="85" t="s">
        <v>1039</v>
      </c>
      <c r="H1295" s="85" t="s">
        <v>1040</v>
      </c>
      <c r="I1295" s="85" t="s">
        <v>1041</v>
      </c>
      <c r="J1295" s="144" t="s">
        <v>531</v>
      </c>
      <c r="K1295" s="144"/>
      <c r="L1295" s="30"/>
      <c r="M1295" s="30"/>
      <c r="N1295" s="30"/>
      <c r="O1295" s="269"/>
      <c r="P1295" s="395"/>
      <c r="Q1295" s="233"/>
      <c r="R1295" s="85" t="s">
        <v>1042</v>
      </c>
      <c r="S1295" s="85" t="s">
        <v>1072</v>
      </c>
      <c r="T1295" s="122"/>
      <c r="U1295" s="133"/>
      <c r="V1295" s="133"/>
      <c r="W1295" s="85"/>
      <c r="X1295" s="85"/>
      <c r="Y1295" s="85"/>
      <c r="Z1295" s="269"/>
      <c r="AA1295" s="395"/>
      <c r="AB1295" s="233"/>
    </row>
    <row r="1296" spans="1:28" s="267" customFormat="1" ht="213.75" customHeight="1">
      <c r="A1296" s="262">
        <v>443</v>
      </c>
      <c r="B1296" s="122" t="s">
        <v>1036</v>
      </c>
      <c r="C1296" s="122" t="s">
        <v>1037</v>
      </c>
      <c r="D1296" s="122" t="s">
        <v>1038</v>
      </c>
      <c r="E1296" s="122" t="s">
        <v>137</v>
      </c>
      <c r="F1296" s="122" t="s">
        <v>168</v>
      </c>
      <c r="G1296" s="122" t="s">
        <v>1039</v>
      </c>
      <c r="H1296" s="122" t="s">
        <v>1040</v>
      </c>
      <c r="I1296" s="122" t="s">
        <v>1041</v>
      </c>
      <c r="J1296" s="262" t="s">
        <v>531</v>
      </c>
      <c r="K1296" s="262"/>
      <c r="L1296" s="30"/>
      <c r="M1296" s="30"/>
      <c r="N1296" s="30"/>
      <c r="O1296" s="259"/>
      <c r="P1296" s="395"/>
      <c r="Q1296" s="233"/>
      <c r="R1296" s="122" t="s">
        <v>1042</v>
      </c>
      <c r="S1296" s="122" t="s">
        <v>1077</v>
      </c>
      <c r="T1296" s="122" t="s">
        <v>1044</v>
      </c>
      <c r="U1296" s="123">
        <v>0</v>
      </c>
      <c r="V1296" s="123">
        <v>0.7</v>
      </c>
      <c r="W1296" s="122" t="s">
        <v>48</v>
      </c>
      <c r="X1296" s="122" t="s">
        <v>1078</v>
      </c>
      <c r="Y1296" s="85" t="s">
        <v>277</v>
      </c>
      <c r="Z1296" s="259">
        <v>0.55000000000000004</v>
      </c>
      <c r="AA1296" s="399">
        <v>0.78571428571428581</v>
      </c>
      <c r="AB1296" s="233" t="s">
        <v>1532</v>
      </c>
    </row>
    <row r="1297" spans="1:28" s="45" customFormat="1" ht="75">
      <c r="A1297" s="144">
        <v>444</v>
      </c>
      <c r="B1297" s="85" t="s">
        <v>1036</v>
      </c>
      <c r="C1297" s="85" t="s">
        <v>1037</v>
      </c>
      <c r="D1297" s="85" t="s">
        <v>1038</v>
      </c>
      <c r="E1297" s="85" t="s">
        <v>137</v>
      </c>
      <c r="F1297" s="85" t="s">
        <v>168</v>
      </c>
      <c r="G1297" s="85" t="s">
        <v>1039</v>
      </c>
      <c r="H1297" s="85" t="s">
        <v>1040</v>
      </c>
      <c r="I1297" s="85" t="s">
        <v>1041</v>
      </c>
      <c r="J1297" s="144" t="s">
        <v>531</v>
      </c>
      <c r="K1297" s="144"/>
      <c r="L1297" s="30"/>
      <c r="M1297" s="30"/>
      <c r="N1297" s="30"/>
      <c r="O1297" s="261"/>
      <c r="P1297" s="395"/>
      <c r="Q1297" s="233"/>
      <c r="R1297" s="85" t="s">
        <v>1042</v>
      </c>
      <c r="S1297" s="85" t="s">
        <v>1079</v>
      </c>
      <c r="T1297" s="122"/>
      <c r="U1297" s="133"/>
      <c r="V1297" s="133"/>
      <c r="W1297" s="85"/>
      <c r="X1297" s="85"/>
      <c r="Y1297" s="85"/>
      <c r="Z1297" s="261"/>
      <c r="AA1297" s="395"/>
      <c r="AB1297" s="233"/>
    </row>
    <row r="1298" spans="1:28" s="45" customFormat="1" ht="75">
      <c r="A1298" s="144" t="s">
        <v>1080</v>
      </c>
      <c r="B1298" s="85" t="s">
        <v>1036</v>
      </c>
      <c r="C1298" s="85" t="s">
        <v>1037</v>
      </c>
      <c r="D1298" s="85" t="s">
        <v>1038</v>
      </c>
      <c r="E1298" s="85" t="s">
        <v>137</v>
      </c>
      <c r="F1298" s="85" t="s">
        <v>168</v>
      </c>
      <c r="G1298" s="85" t="s">
        <v>1039</v>
      </c>
      <c r="H1298" s="85" t="s">
        <v>1040</v>
      </c>
      <c r="I1298" s="85" t="s">
        <v>1041</v>
      </c>
      <c r="J1298" s="144" t="s">
        <v>531</v>
      </c>
      <c r="K1298" s="144"/>
      <c r="L1298" s="30"/>
      <c r="M1298" s="30"/>
      <c r="N1298" s="30"/>
      <c r="O1298" s="261"/>
      <c r="P1298" s="395"/>
      <c r="Q1298" s="233"/>
      <c r="R1298" s="85" t="s">
        <v>1042</v>
      </c>
      <c r="S1298" s="85" t="s">
        <v>1077</v>
      </c>
      <c r="T1298" s="122"/>
      <c r="U1298" s="133"/>
      <c r="V1298" s="133"/>
      <c r="W1298" s="85"/>
      <c r="X1298" s="85"/>
      <c r="Y1298" s="85"/>
      <c r="Z1298" s="261"/>
      <c r="AA1298" s="395"/>
      <c r="AB1298" s="233"/>
    </row>
    <row r="1299" spans="1:28" s="45" customFormat="1" ht="75">
      <c r="A1299" s="144" t="s">
        <v>1081</v>
      </c>
      <c r="B1299" s="85" t="s">
        <v>1036</v>
      </c>
      <c r="C1299" s="85" t="s">
        <v>1037</v>
      </c>
      <c r="D1299" s="85" t="s">
        <v>1038</v>
      </c>
      <c r="E1299" s="85" t="s">
        <v>137</v>
      </c>
      <c r="F1299" s="85" t="s">
        <v>168</v>
      </c>
      <c r="G1299" s="85" t="s">
        <v>1039</v>
      </c>
      <c r="H1299" s="85" t="s">
        <v>1040</v>
      </c>
      <c r="I1299" s="85" t="s">
        <v>1041</v>
      </c>
      <c r="J1299" s="144" t="s">
        <v>531</v>
      </c>
      <c r="K1299" s="144"/>
      <c r="L1299" s="30"/>
      <c r="M1299" s="30"/>
      <c r="N1299" s="30"/>
      <c r="O1299" s="261"/>
      <c r="P1299" s="395"/>
      <c r="Q1299" s="233"/>
      <c r="R1299" s="85" t="s">
        <v>1042</v>
      </c>
      <c r="S1299" s="85" t="s">
        <v>1077</v>
      </c>
      <c r="T1299" s="122"/>
      <c r="U1299" s="133"/>
      <c r="V1299" s="133"/>
      <c r="W1299" s="85"/>
      <c r="X1299" s="85"/>
      <c r="Y1299" s="85"/>
      <c r="Z1299" s="261"/>
      <c r="AA1299" s="395"/>
      <c r="AB1299" s="233"/>
    </row>
    <row r="1300" spans="1:28" s="45" customFormat="1" ht="75">
      <c r="A1300" s="144">
        <v>445</v>
      </c>
      <c r="B1300" s="85" t="s">
        <v>1036</v>
      </c>
      <c r="C1300" s="85" t="s">
        <v>1037</v>
      </c>
      <c r="D1300" s="85" t="s">
        <v>1038</v>
      </c>
      <c r="E1300" s="85" t="s">
        <v>137</v>
      </c>
      <c r="F1300" s="85" t="s">
        <v>168</v>
      </c>
      <c r="G1300" s="85" t="s">
        <v>1039</v>
      </c>
      <c r="H1300" s="85" t="s">
        <v>1040</v>
      </c>
      <c r="I1300" s="85" t="s">
        <v>1041</v>
      </c>
      <c r="J1300" s="144" t="s">
        <v>531</v>
      </c>
      <c r="K1300" s="144"/>
      <c r="L1300" s="30"/>
      <c r="M1300" s="30"/>
      <c r="N1300" s="30"/>
      <c r="O1300" s="261"/>
      <c r="P1300" s="395"/>
      <c r="Q1300" s="233"/>
      <c r="R1300" s="85" t="s">
        <v>1042</v>
      </c>
      <c r="S1300" s="85" t="s">
        <v>1072</v>
      </c>
      <c r="T1300" s="122"/>
      <c r="U1300" s="133"/>
      <c r="V1300" s="133"/>
      <c r="W1300" s="85"/>
      <c r="X1300" s="85"/>
      <c r="Y1300" s="85"/>
      <c r="Z1300" s="261"/>
      <c r="AA1300" s="395"/>
      <c r="AB1300" s="233"/>
    </row>
    <row r="1301" spans="1:28" s="45" customFormat="1" ht="75">
      <c r="A1301" s="144">
        <v>446</v>
      </c>
      <c r="B1301" s="85" t="s">
        <v>1036</v>
      </c>
      <c r="C1301" s="85" t="s">
        <v>1037</v>
      </c>
      <c r="D1301" s="85" t="s">
        <v>1038</v>
      </c>
      <c r="E1301" s="85" t="s">
        <v>137</v>
      </c>
      <c r="F1301" s="85" t="s">
        <v>168</v>
      </c>
      <c r="G1301" s="85" t="s">
        <v>1039</v>
      </c>
      <c r="H1301" s="85" t="s">
        <v>1040</v>
      </c>
      <c r="I1301" s="85" t="s">
        <v>1041</v>
      </c>
      <c r="J1301" s="144" t="s">
        <v>531</v>
      </c>
      <c r="K1301" s="144"/>
      <c r="L1301" s="30"/>
      <c r="M1301" s="30"/>
      <c r="N1301" s="30"/>
      <c r="O1301" s="261"/>
      <c r="P1301" s="395"/>
      <c r="Q1301" s="233"/>
      <c r="R1301" s="85" t="s">
        <v>1042</v>
      </c>
      <c r="S1301" s="85" t="s">
        <v>1072</v>
      </c>
      <c r="T1301" s="122"/>
      <c r="U1301" s="133"/>
      <c r="V1301" s="133"/>
      <c r="W1301" s="85"/>
      <c r="X1301" s="85"/>
      <c r="Y1301" s="85"/>
      <c r="Z1301" s="261"/>
      <c r="AA1301" s="395"/>
      <c r="AB1301" s="233"/>
    </row>
    <row r="1302" spans="1:28" s="45" customFormat="1" ht="75">
      <c r="A1302" s="144">
        <v>447</v>
      </c>
      <c r="B1302" s="85" t="s">
        <v>1036</v>
      </c>
      <c r="C1302" s="85" t="s">
        <v>1037</v>
      </c>
      <c r="D1302" s="85" t="s">
        <v>1038</v>
      </c>
      <c r="E1302" s="85" t="s">
        <v>137</v>
      </c>
      <c r="F1302" s="85" t="s">
        <v>168</v>
      </c>
      <c r="G1302" s="85" t="s">
        <v>1039</v>
      </c>
      <c r="H1302" s="85" t="s">
        <v>1040</v>
      </c>
      <c r="I1302" s="85" t="s">
        <v>1041</v>
      </c>
      <c r="J1302" s="144" t="s">
        <v>531</v>
      </c>
      <c r="K1302" s="144"/>
      <c r="L1302" s="30"/>
      <c r="M1302" s="30"/>
      <c r="N1302" s="30"/>
      <c r="O1302" s="261"/>
      <c r="P1302" s="395"/>
      <c r="Q1302" s="233"/>
      <c r="R1302" s="85" t="s">
        <v>1042</v>
      </c>
      <c r="S1302" s="85" t="s">
        <v>1072</v>
      </c>
      <c r="T1302" s="122"/>
      <c r="U1302" s="133"/>
      <c r="V1302" s="133"/>
      <c r="W1302" s="85"/>
      <c r="X1302" s="85"/>
      <c r="Y1302" s="85"/>
      <c r="Z1302" s="261"/>
      <c r="AA1302" s="395"/>
      <c r="AB1302" s="233"/>
    </row>
    <row r="1303" spans="1:28" s="45" customFormat="1" ht="75">
      <c r="A1303" s="144" t="s">
        <v>1082</v>
      </c>
      <c r="B1303" s="85" t="s">
        <v>1036</v>
      </c>
      <c r="C1303" s="85" t="s">
        <v>1037</v>
      </c>
      <c r="D1303" s="85" t="s">
        <v>1038</v>
      </c>
      <c r="E1303" s="85" t="s">
        <v>137</v>
      </c>
      <c r="F1303" s="85" t="s">
        <v>168</v>
      </c>
      <c r="G1303" s="85" t="s">
        <v>1039</v>
      </c>
      <c r="H1303" s="85" t="s">
        <v>1040</v>
      </c>
      <c r="I1303" s="85" t="s">
        <v>1041</v>
      </c>
      <c r="J1303" s="144" t="s">
        <v>531</v>
      </c>
      <c r="K1303" s="144"/>
      <c r="L1303" s="30"/>
      <c r="M1303" s="30"/>
      <c r="N1303" s="30"/>
      <c r="O1303" s="261"/>
      <c r="P1303" s="395"/>
      <c r="Q1303" s="233"/>
      <c r="R1303" s="85" t="s">
        <v>1042</v>
      </c>
      <c r="S1303" s="85" t="s">
        <v>1072</v>
      </c>
      <c r="T1303" s="122"/>
      <c r="U1303" s="133"/>
      <c r="V1303" s="133"/>
      <c r="W1303" s="85"/>
      <c r="X1303" s="85"/>
      <c r="Y1303" s="85"/>
      <c r="Z1303" s="261"/>
      <c r="AA1303" s="395"/>
      <c r="AB1303" s="233"/>
    </row>
    <row r="1304" spans="1:28" s="45" customFormat="1" ht="75">
      <c r="A1304" s="144">
        <v>448</v>
      </c>
      <c r="B1304" s="85" t="s">
        <v>1036</v>
      </c>
      <c r="C1304" s="85" t="s">
        <v>1037</v>
      </c>
      <c r="D1304" s="85" t="s">
        <v>1038</v>
      </c>
      <c r="E1304" s="85" t="s">
        <v>137</v>
      </c>
      <c r="F1304" s="85" t="s">
        <v>168</v>
      </c>
      <c r="G1304" s="85" t="s">
        <v>1039</v>
      </c>
      <c r="H1304" s="85" t="s">
        <v>1040</v>
      </c>
      <c r="I1304" s="85" t="s">
        <v>1041</v>
      </c>
      <c r="J1304" s="144" t="s">
        <v>531</v>
      </c>
      <c r="K1304" s="144"/>
      <c r="L1304" s="30"/>
      <c r="M1304" s="30"/>
      <c r="N1304" s="30"/>
      <c r="O1304" s="261"/>
      <c r="P1304" s="395"/>
      <c r="Q1304" s="233"/>
      <c r="R1304" s="85" t="s">
        <v>1042</v>
      </c>
      <c r="S1304" s="85" t="s">
        <v>1072</v>
      </c>
      <c r="T1304" s="122"/>
      <c r="U1304" s="133"/>
      <c r="V1304" s="133"/>
      <c r="W1304" s="85"/>
      <c r="X1304" s="85"/>
      <c r="Y1304" s="85"/>
      <c r="Z1304" s="261"/>
      <c r="AA1304" s="395"/>
      <c r="AB1304" s="233"/>
    </row>
    <row r="1305" spans="1:28" s="45" customFormat="1" ht="48.75" customHeight="1">
      <c r="A1305" s="144">
        <v>449</v>
      </c>
      <c r="B1305" s="85" t="s">
        <v>1036</v>
      </c>
      <c r="C1305" s="85" t="s">
        <v>1037</v>
      </c>
      <c r="D1305" s="85" t="s">
        <v>1038</v>
      </c>
      <c r="E1305" s="85" t="s">
        <v>137</v>
      </c>
      <c r="F1305" s="85" t="s">
        <v>168</v>
      </c>
      <c r="G1305" s="85" t="s">
        <v>1039</v>
      </c>
      <c r="H1305" s="85" t="s">
        <v>1040</v>
      </c>
      <c r="I1305" s="85" t="s">
        <v>1041</v>
      </c>
      <c r="J1305" s="144" t="s">
        <v>531</v>
      </c>
      <c r="K1305" s="144"/>
      <c r="L1305" s="30"/>
      <c r="M1305" s="30"/>
      <c r="N1305" s="30"/>
      <c r="O1305" s="261"/>
      <c r="P1305" s="395"/>
      <c r="Q1305" s="233"/>
      <c r="R1305" s="85" t="s">
        <v>1042</v>
      </c>
      <c r="S1305" s="85" t="s">
        <v>1072</v>
      </c>
      <c r="T1305" s="122"/>
      <c r="U1305" s="133"/>
      <c r="V1305" s="133"/>
      <c r="W1305" s="85"/>
      <c r="X1305" s="85"/>
      <c r="Y1305" s="85"/>
      <c r="Z1305" s="261"/>
      <c r="AA1305" s="395"/>
      <c r="AB1305" s="233"/>
    </row>
    <row r="1306" spans="1:28" s="45" customFormat="1" ht="48.75" customHeight="1">
      <c r="A1306" s="144">
        <v>450</v>
      </c>
      <c r="B1306" s="85" t="s">
        <v>1036</v>
      </c>
      <c r="C1306" s="85" t="s">
        <v>1037</v>
      </c>
      <c r="D1306" s="85" t="s">
        <v>1038</v>
      </c>
      <c r="E1306" s="85" t="s">
        <v>137</v>
      </c>
      <c r="F1306" s="85" t="s">
        <v>168</v>
      </c>
      <c r="G1306" s="85" t="s">
        <v>1039</v>
      </c>
      <c r="H1306" s="85" t="s">
        <v>1040</v>
      </c>
      <c r="I1306" s="85" t="s">
        <v>1041</v>
      </c>
      <c r="J1306" s="144" t="s">
        <v>531</v>
      </c>
      <c r="K1306" s="144"/>
      <c r="L1306" s="30"/>
      <c r="M1306" s="30"/>
      <c r="N1306" s="30"/>
      <c r="O1306" s="261"/>
      <c r="P1306" s="395"/>
      <c r="Q1306" s="233"/>
      <c r="R1306" s="85" t="s">
        <v>1042</v>
      </c>
      <c r="S1306" s="85" t="s">
        <v>1072</v>
      </c>
      <c r="T1306" s="122"/>
      <c r="U1306" s="133"/>
      <c r="V1306" s="133"/>
      <c r="W1306" s="85"/>
      <c r="X1306" s="85"/>
      <c r="Y1306" s="85"/>
      <c r="Z1306" s="261"/>
      <c r="AA1306" s="395"/>
      <c r="AB1306" s="233"/>
    </row>
    <row r="1307" spans="1:28" s="45" customFormat="1" ht="48.75" customHeight="1">
      <c r="A1307" s="144">
        <v>451</v>
      </c>
      <c r="B1307" s="85" t="s">
        <v>1036</v>
      </c>
      <c r="C1307" s="85" t="s">
        <v>1037</v>
      </c>
      <c r="D1307" s="85" t="s">
        <v>1038</v>
      </c>
      <c r="E1307" s="85" t="s">
        <v>137</v>
      </c>
      <c r="F1307" s="85" t="s">
        <v>168</v>
      </c>
      <c r="G1307" s="85" t="s">
        <v>1039</v>
      </c>
      <c r="H1307" s="85" t="s">
        <v>1040</v>
      </c>
      <c r="I1307" s="85" t="s">
        <v>1041</v>
      </c>
      <c r="J1307" s="144" t="s">
        <v>531</v>
      </c>
      <c r="K1307" s="144"/>
      <c r="L1307" s="30"/>
      <c r="M1307" s="30"/>
      <c r="N1307" s="30"/>
      <c r="O1307" s="261"/>
      <c r="P1307" s="395"/>
      <c r="Q1307" s="233"/>
      <c r="R1307" s="85" t="s">
        <v>1042</v>
      </c>
      <c r="S1307" s="85" t="s">
        <v>1072</v>
      </c>
      <c r="T1307" s="122"/>
      <c r="U1307" s="133"/>
      <c r="V1307" s="133"/>
      <c r="W1307" s="85"/>
      <c r="X1307" s="85"/>
      <c r="Y1307" s="85"/>
      <c r="Z1307" s="261"/>
      <c r="AA1307" s="395"/>
      <c r="AB1307" s="233"/>
    </row>
    <row r="1308" spans="1:28" s="45" customFormat="1" ht="48.75" customHeight="1">
      <c r="A1308" s="144">
        <v>452</v>
      </c>
      <c r="B1308" s="85" t="s">
        <v>1036</v>
      </c>
      <c r="C1308" s="85" t="s">
        <v>1037</v>
      </c>
      <c r="D1308" s="85" t="s">
        <v>1038</v>
      </c>
      <c r="E1308" s="85" t="s">
        <v>137</v>
      </c>
      <c r="F1308" s="85" t="s">
        <v>168</v>
      </c>
      <c r="G1308" s="85" t="s">
        <v>1039</v>
      </c>
      <c r="H1308" s="85" t="s">
        <v>1040</v>
      </c>
      <c r="I1308" s="85" t="s">
        <v>1041</v>
      </c>
      <c r="J1308" s="144" t="s">
        <v>531</v>
      </c>
      <c r="K1308" s="144"/>
      <c r="L1308" s="30"/>
      <c r="M1308" s="30"/>
      <c r="N1308" s="30"/>
      <c r="O1308" s="261"/>
      <c r="P1308" s="395"/>
      <c r="Q1308" s="233"/>
      <c r="R1308" s="85" t="s">
        <v>1042</v>
      </c>
      <c r="S1308" s="85" t="s">
        <v>1072</v>
      </c>
      <c r="T1308" s="122"/>
      <c r="U1308" s="133"/>
      <c r="V1308" s="133"/>
      <c r="W1308" s="85"/>
      <c r="X1308" s="85"/>
      <c r="Y1308" s="85"/>
      <c r="Z1308" s="261"/>
      <c r="AA1308" s="395"/>
      <c r="AB1308" s="233"/>
    </row>
    <row r="1309" spans="1:28" s="45" customFormat="1" ht="48.75" customHeight="1">
      <c r="A1309" s="144">
        <v>453</v>
      </c>
      <c r="B1309" s="85" t="s">
        <v>1036</v>
      </c>
      <c r="C1309" s="85" t="s">
        <v>1037</v>
      </c>
      <c r="D1309" s="85" t="s">
        <v>1038</v>
      </c>
      <c r="E1309" s="85" t="s">
        <v>137</v>
      </c>
      <c r="F1309" s="85" t="s">
        <v>168</v>
      </c>
      <c r="G1309" s="85" t="s">
        <v>1039</v>
      </c>
      <c r="H1309" s="85" t="s">
        <v>1040</v>
      </c>
      <c r="I1309" s="85" t="s">
        <v>1041</v>
      </c>
      <c r="J1309" s="144" t="s">
        <v>531</v>
      </c>
      <c r="K1309" s="144"/>
      <c r="L1309" s="30"/>
      <c r="M1309" s="30"/>
      <c r="N1309" s="30"/>
      <c r="O1309" s="261"/>
      <c r="P1309" s="395"/>
      <c r="Q1309" s="233"/>
      <c r="R1309" s="85" t="s">
        <v>1042</v>
      </c>
      <c r="S1309" s="85" t="s">
        <v>1079</v>
      </c>
      <c r="T1309" s="122"/>
      <c r="U1309" s="133"/>
      <c r="V1309" s="133"/>
      <c r="W1309" s="85"/>
      <c r="X1309" s="85"/>
      <c r="Y1309" s="85"/>
      <c r="Z1309" s="261"/>
      <c r="AA1309" s="395"/>
      <c r="AB1309" s="233"/>
    </row>
    <row r="1310" spans="1:28" s="45" customFormat="1" ht="48.75" customHeight="1">
      <c r="A1310" s="144">
        <v>454</v>
      </c>
      <c r="B1310" s="85" t="s">
        <v>1036</v>
      </c>
      <c r="C1310" s="85" t="s">
        <v>1037</v>
      </c>
      <c r="D1310" s="85" t="s">
        <v>1038</v>
      </c>
      <c r="E1310" s="85" t="s">
        <v>137</v>
      </c>
      <c r="F1310" s="85" t="s">
        <v>168</v>
      </c>
      <c r="G1310" s="85" t="s">
        <v>1039</v>
      </c>
      <c r="H1310" s="85" t="s">
        <v>1040</v>
      </c>
      <c r="I1310" s="85" t="s">
        <v>1041</v>
      </c>
      <c r="J1310" s="144" t="s">
        <v>531</v>
      </c>
      <c r="K1310" s="144"/>
      <c r="L1310" s="30"/>
      <c r="M1310" s="30"/>
      <c r="N1310" s="30"/>
      <c r="O1310" s="261"/>
      <c r="P1310" s="395"/>
      <c r="Q1310" s="233"/>
      <c r="R1310" s="85" t="s">
        <v>1042</v>
      </c>
      <c r="S1310" s="85" t="s">
        <v>1072</v>
      </c>
      <c r="T1310" s="122"/>
      <c r="U1310" s="133"/>
      <c r="V1310" s="133"/>
      <c r="W1310" s="85"/>
      <c r="X1310" s="85"/>
      <c r="Y1310" s="85"/>
      <c r="Z1310" s="261"/>
      <c r="AA1310" s="395"/>
      <c r="AB1310" s="233"/>
    </row>
    <row r="1311" spans="1:28" s="45" customFormat="1" ht="48.75" customHeight="1">
      <c r="A1311" s="144">
        <v>455</v>
      </c>
      <c r="B1311" s="85" t="s">
        <v>1036</v>
      </c>
      <c r="C1311" s="85" t="s">
        <v>1037</v>
      </c>
      <c r="D1311" s="85" t="s">
        <v>1038</v>
      </c>
      <c r="E1311" s="85" t="s">
        <v>137</v>
      </c>
      <c r="F1311" s="85" t="s">
        <v>168</v>
      </c>
      <c r="G1311" s="85" t="s">
        <v>1039</v>
      </c>
      <c r="H1311" s="85" t="s">
        <v>1040</v>
      </c>
      <c r="I1311" s="85" t="s">
        <v>1041</v>
      </c>
      <c r="J1311" s="144" t="s">
        <v>531</v>
      </c>
      <c r="K1311" s="144"/>
      <c r="L1311" s="30"/>
      <c r="M1311" s="30"/>
      <c r="N1311" s="30"/>
      <c r="O1311" s="261"/>
      <c r="P1311" s="395"/>
      <c r="Q1311" s="233"/>
      <c r="R1311" s="85" t="s">
        <v>1042</v>
      </c>
      <c r="S1311" s="85" t="s">
        <v>1072</v>
      </c>
      <c r="T1311" s="122"/>
      <c r="U1311" s="133"/>
      <c r="V1311" s="133"/>
      <c r="W1311" s="85"/>
      <c r="X1311" s="85"/>
      <c r="Y1311" s="85"/>
      <c r="Z1311" s="261"/>
      <c r="AA1311" s="395"/>
      <c r="AB1311" s="233"/>
    </row>
    <row r="1312" spans="1:28" s="45" customFormat="1" ht="48.75" customHeight="1">
      <c r="A1312" s="144">
        <v>456</v>
      </c>
      <c r="B1312" s="85" t="s">
        <v>1036</v>
      </c>
      <c r="C1312" s="85" t="s">
        <v>1037</v>
      </c>
      <c r="D1312" s="85" t="s">
        <v>1038</v>
      </c>
      <c r="E1312" s="85" t="s">
        <v>137</v>
      </c>
      <c r="F1312" s="85" t="s">
        <v>168</v>
      </c>
      <c r="G1312" s="85" t="s">
        <v>1039</v>
      </c>
      <c r="H1312" s="85" t="s">
        <v>1040</v>
      </c>
      <c r="I1312" s="85" t="s">
        <v>1041</v>
      </c>
      <c r="J1312" s="144" t="s">
        <v>531</v>
      </c>
      <c r="K1312" s="144"/>
      <c r="L1312" s="30"/>
      <c r="M1312" s="30"/>
      <c r="N1312" s="30"/>
      <c r="O1312" s="261"/>
      <c r="P1312" s="395"/>
      <c r="Q1312" s="233"/>
      <c r="R1312" s="85" t="s">
        <v>1042</v>
      </c>
      <c r="S1312" s="85" t="s">
        <v>1072</v>
      </c>
      <c r="T1312" s="122"/>
      <c r="U1312" s="133"/>
      <c r="V1312" s="133"/>
      <c r="W1312" s="85"/>
      <c r="X1312" s="85"/>
      <c r="Y1312" s="85"/>
      <c r="Z1312" s="261"/>
      <c r="AA1312" s="395"/>
      <c r="AB1312" s="233"/>
    </row>
    <row r="1313" spans="1:28" s="45" customFormat="1" ht="48.75" customHeight="1">
      <c r="A1313" s="144">
        <v>457</v>
      </c>
      <c r="B1313" s="85" t="s">
        <v>1036</v>
      </c>
      <c r="C1313" s="85" t="s">
        <v>1037</v>
      </c>
      <c r="D1313" s="85" t="s">
        <v>1054</v>
      </c>
      <c r="E1313" s="85" t="s">
        <v>137</v>
      </c>
      <c r="F1313" s="85" t="s">
        <v>168</v>
      </c>
      <c r="G1313" s="85" t="s">
        <v>1039</v>
      </c>
      <c r="H1313" s="85" t="s">
        <v>1040</v>
      </c>
      <c r="I1313" s="85" t="s">
        <v>1041</v>
      </c>
      <c r="J1313" s="144" t="s">
        <v>531</v>
      </c>
      <c r="K1313" s="144"/>
      <c r="L1313" s="30"/>
      <c r="M1313" s="30"/>
      <c r="N1313" s="30"/>
      <c r="O1313" s="261"/>
      <c r="P1313" s="395"/>
      <c r="Q1313" s="233"/>
      <c r="R1313" s="85" t="s">
        <v>1042</v>
      </c>
      <c r="S1313" s="85" t="s">
        <v>1055</v>
      </c>
      <c r="T1313" s="122"/>
      <c r="U1313" s="133"/>
      <c r="V1313" s="133"/>
      <c r="W1313" s="85"/>
      <c r="X1313" s="85"/>
      <c r="Y1313" s="85"/>
      <c r="Z1313" s="261"/>
      <c r="AA1313" s="395"/>
      <c r="AB1313" s="233"/>
    </row>
    <row r="1314" spans="1:28" s="45" customFormat="1" ht="48.75" customHeight="1">
      <c r="A1314" s="144">
        <v>458</v>
      </c>
      <c r="B1314" s="85" t="s">
        <v>1036</v>
      </c>
      <c r="C1314" s="85" t="s">
        <v>1037</v>
      </c>
      <c r="D1314" s="85" t="s">
        <v>1038</v>
      </c>
      <c r="E1314" s="85" t="s">
        <v>137</v>
      </c>
      <c r="F1314" s="85" t="s">
        <v>168</v>
      </c>
      <c r="G1314" s="85" t="s">
        <v>1039</v>
      </c>
      <c r="H1314" s="85" t="s">
        <v>1040</v>
      </c>
      <c r="I1314" s="85" t="s">
        <v>1041</v>
      </c>
      <c r="J1314" s="144" t="s">
        <v>531</v>
      </c>
      <c r="K1314" s="144"/>
      <c r="L1314" s="30"/>
      <c r="M1314" s="30"/>
      <c r="N1314" s="30"/>
      <c r="O1314" s="261"/>
      <c r="P1314" s="395"/>
      <c r="Q1314" s="233"/>
      <c r="R1314" s="85" t="s">
        <v>1042</v>
      </c>
      <c r="S1314" s="85" t="s">
        <v>1072</v>
      </c>
      <c r="T1314" s="122"/>
      <c r="U1314" s="133"/>
      <c r="V1314" s="133"/>
      <c r="W1314" s="85"/>
      <c r="X1314" s="85"/>
      <c r="Y1314" s="85"/>
      <c r="Z1314" s="261"/>
      <c r="AA1314" s="395"/>
      <c r="AB1314" s="233"/>
    </row>
    <row r="1315" spans="1:28" s="45" customFormat="1" ht="48.75" customHeight="1">
      <c r="A1315" s="144">
        <v>459</v>
      </c>
      <c r="B1315" s="85" t="s">
        <v>1036</v>
      </c>
      <c r="C1315" s="85" t="s">
        <v>1037</v>
      </c>
      <c r="D1315" s="85" t="s">
        <v>1038</v>
      </c>
      <c r="E1315" s="85" t="s">
        <v>137</v>
      </c>
      <c r="F1315" s="85" t="s">
        <v>168</v>
      </c>
      <c r="G1315" s="85" t="s">
        <v>1039</v>
      </c>
      <c r="H1315" s="85" t="s">
        <v>1040</v>
      </c>
      <c r="I1315" s="85" t="s">
        <v>1041</v>
      </c>
      <c r="J1315" s="144" t="s">
        <v>531</v>
      </c>
      <c r="K1315" s="144"/>
      <c r="L1315" s="30"/>
      <c r="M1315" s="30"/>
      <c r="N1315" s="30"/>
      <c r="O1315" s="261"/>
      <c r="P1315" s="395"/>
      <c r="Q1315" s="233"/>
      <c r="R1315" s="85" t="s">
        <v>1042</v>
      </c>
      <c r="S1315" s="85" t="s">
        <v>1072</v>
      </c>
      <c r="T1315" s="122"/>
      <c r="U1315" s="133"/>
      <c r="V1315" s="133"/>
      <c r="W1315" s="85"/>
      <c r="X1315" s="85"/>
      <c r="Y1315" s="85"/>
      <c r="Z1315" s="261"/>
      <c r="AA1315" s="395"/>
      <c r="AB1315" s="233"/>
    </row>
    <row r="1316" spans="1:28" s="45" customFormat="1" ht="48.75" customHeight="1">
      <c r="A1316" s="144">
        <v>460</v>
      </c>
      <c r="B1316" s="85" t="s">
        <v>1036</v>
      </c>
      <c r="C1316" s="85" t="s">
        <v>1037</v>
      </c>
      <c r="D1316" s="85" t="s">
        <v>1038</v>
      </c>
      <c r="E1316" s="85" t="s">
        <v>137</v>
      </c>
      <c r="F1316" s="85" t="s">
        <v>168</v>
      </c>
      <c r="G1316" s="85" t="s">
        <v>1039</v>
      </c>
      <c r="H1316" s="85" t="s">
        <v>1040</v>
      </c>
      <c r="I1316" s="85" t="s">
        <v>1041</v>
      </c>
      <c r="J1316" s="144" t="s">
        <v>531</v>
      </c>
      <c r="K1316" s="144"/>
      <c r="L1316" s="30"/>
      <c r="M1316" s="30"/>
      <c r="N1316" s="30"/>
      <c r="O1316" s="261"/>
      <c r="P1316" s="395"/>
      <c r="Q1316" s="233"/>
      <c r="R1316" s="85" t="s">
        <v>1042</v>
      </c>
      <c r="S1316" s="85" t="s">
        <v>1072</v>
      </c>
      <c r="T1316" s="122"/>
      <c r="U1316" s="133"/>
      <c r="V1316" s="133"/>
      <c r="W1316" s="85"/>
      <c r="X1316" s="85"/>
      <c r="Y1316" s="85"/>
      <c r="Z1316" s="261"/>
      <c r="AA1316" s="395"/>
      <c r="AB1316" s="233"/>
    </row>
    <row r="1317" spans="1:28" s="45" customFormat="1" ht="48.75" customHeight="1">
      <c r="A1317" s="144">
        <v>461</v>
      </c>
      <c r="B1317" s="85" t="s">
        <v>1036</v>
      </c>
      <c r="C1317" s="85" t="s">
        <v>1037</v>
      </c>
      <c r="D1317" s="85" t="s">
        <v>1038</v>
      </c>
      <c r="E1317" s="85" t="s">
        <v>137</v>
      </c>
      <c r="F1317" s="85" t="s">
        <v>168</v>
      </c>
      <c r="G1317" s="85" t="s">
        <v>1039</v>
      </c>
      <c r="H1317" s="85" t="s">
        <v>1040</v>
      </c>
      <c r="I1317" s="85" t="s">
        <v>1041</v>
      </c>
      <c r="J1317" s="144" t="s">
        <v>531</v>
      </c>
      <c r="K1317" s="144"/>
      <c r="L1317" s="30"/>
      <c r="M1317" s="30"/>
      <c r="N1317" s="30"/>
      <c r="O1317" s="261"/>
      <c r="P1317" s="395"/>
      <c r="Q1317" s="233"/>
      <c r="R1317" s="85" t="s">
        <v>1042</v>
      </c>
      <c r="S1317" s="85" t="s">
        <v>1072</v>
      </c>
      <c r="T1317" s="122"/>
      <c r="U1317" s="133"/>
      <c r="V1317" s="133"/>
      <c r="W1317" s="85"/>
      <c r="X1317" s="85"/>
      <c r="Y1317" s="85"/>
      <c r="Z1317" s="261"/>
      <c r="AA1317" s="395"/>
      <c r="AB1317" s="233"/>
    </row>
    <row r="1318" spans="1:28" s="45" customFormat="1" ht="48.75" customHeight="1">
      <c r="A1318" s="144">
        <v>462</v>
      </c>
      <c r="B1318" s="85" t="s">
        <v>1036</v>
      </c>
      <c r="C1318" s="85" t="s">
        <v>1037</v>
      </c>
      <c r="D1318" s="85" t="s">
        <v>1038</v>
      </c>
      <c r="E1318" s="85" t="s">
        <v>137</v>
      </c>
      <c r="F1318" s="85" t="s">
        <v>168</v>
      </c>
      <c r="G1318" s="85" t="s">
        <v>1039</v>
      </c>
      <c r="H1318" s="85" t="s">
        <v>1040</v>
      </c>
      <c r="I1318" s="85" t="s">
        <v>1041</v>
      </c>
      <c r="J1318" s="144" t="s">
        <v>531</v>
      </c>
      <c r="K1318" s="144"/>
      <c r="L1318" s="30"/>
      <c r="M1318" s="30"/>
      <c r="N1318" s="30"/>
      <c r="O1318" s="261"/>
      <c r="P1318" s="395"/>
      <c r="Q1318" s="233"/>
      <c r="R1318" s="85" t="s">
        <v>1042</v>
      </c>
      <c r="S1318" s="85" t="s">
        <v>1072</v>
      </c>
      <c r="T1318" s="122"/>
      <c r="U1318" s="133"/>
      <c r="V1318" s="133"/>
      <c r="W1318" s="85"/>
      <c r="X1318" s="85"/>
      <c r="Y1318" s="85"/>
      <c r="Z1318" s="261"/>
      <c r="AA1318" s="395"/>
      <c r="AB1318" s="233"/>
    </row>
    <row r="1319" spans="1:28" s="45" customFormat="1" ht="48.75" customHeight="1">
      <c r="A1319" s="144">
        <v>463</v>
      </c>
      <c r="B1319" s="85" t="s">
        <v>1036</v>
      </c>
      <c r="C1319" s="85" t="s">
        <v>1037</v>
      </c>
      <c r="D1319" s="85" t="s">
        <v>1038</v>
      </c>
      <c r="E1319" s="85" t="s">
        <v>137</v>
      </c>
      <c r="F1319" s="85" t="s">
        <v>168</v>
      </c>
      <c r="G1319" s="85" t="s">
        <v>1039</v>
      </c>
      <c r="H1319" s="85" t="s">
        <v>1040</v>
      </c>
      <c r="I1319" s="85" t="s">
        <v>1041</v>
      </c>
      <c r="J1319" s="144" t="s">
        <v>531</v>
      </c>
      <c r="K1319" s="144"/>
      <c r="L1319" s="30"/>
      <c r="M1319" s="30"/>
      <c r="N1319" s="30"/>
      <c r="O1319" s="261"/>
      <c r="P1319" s="395"/>
      <c r="Q1319" s="233"/>
      <c r="R1319" s="85" t="s">
        <v>1042</v>
      </c>
      <c r="S1319" s="85" t="s">
        <v>1072</v>
      </c>
      <c r="T1319" s="122"/>
      <c r="U1319" s="133"/>
      <c r="V1319" s="133"/>
      <c r="W1319" s="85"/>
      <c r="X1319" s="85"/>
      <c r="Y1319" s="85"/>
      <c r="Z1319" s="261"/>
      <c r="AA1319" s="395"/>
      <c r="AB1319" s="233"/>
    </row>
    <row r="1320" spans="1:28" s="45" customFormat="1" ht="48.75" customHeight="1">
      <c r="A1320" s="144">
        <v>464</v>
      </c>
      <c r="B1320" s="85" t="s">
        <v>1036</v>
      </c>
      <c r="C1320" s="85" t="s">
        <v>1037</v>
      </c>
      <c r="D1320" s="85" t="s">
        <v>1038</v>
      </c>
      <c r="E1320" s="85" t="s">
        <v>137</v>
      </c>
      <c r="F1320" s="85" t="s">
        <v>168</v>
      </c>
      <c r="G1320" s="85" t="s">
        <v>1039</v>
      </c>
      <c r="H1320" s="85" t="s">
        <v>1040</v>
      </c>
      <c r="I1320" s="85" t="s">
        <v>1041</v>
      </c>
      <c r="J1320" s="144" t="s">
        <v>531</v>
      </c>
      <c r="K1320" s="144"/>
      <c r="L1320" s="30"/>
      <c r="M1320" s="30"/>
      <c r="N1320" s="30"/>
      <c r="O1320" s="261"/>
      <c r="P1320" s="395"/>
      <c r="Q1320" s="233"/>
      <c r="R1320" s="85" t="s">
        <v>1042</v>
      </c>
      <c r="S1320" s="85" t="s">
        <v>1077</v>
      </c>
      <c r="T1320" s="122"/>
      <c r="U1320" s="133"/>
      <c r="V1320" s="133"/>
      <c r="W1320" s="85"/>
      <c r="X1320" s="85"/>
      <c r="Y1320" s="85"/>
      <c r="Z1320" s="261"/>
      <c r="AA1320" s="395"/>
      <c r="AB1320" s="233"/>
    </row>
    <row r="1321" spans="1:28" s="45" customFormat="1" ht="48.75" customHeight="1">
      <c r="A1321" s="144">
        <v>465</v>
      </c>
      <c r="B1321" s="85" t="s">
        <v>1036</v>
      </c>
      <c r="C1321" s="85" t="s">
        <v>1037</v>
      </c>
      <c r="D1321" s="85" t="s">
        <v>1054</v>
      </c>
      <c r="E1321" s="85" t="s">
        <v>137</v>
      </c>
      <c r="F1321" s="85" t="s">
        <v>168</v>
      </c>
      <c r="G1321" s="85" t="s">
        <v>1039</v>
      </c>
      <c r="H1321" s="85" t="s">
        <v>1040</v>
      </c>
      <c r="I1321" s="85" t="s">
        <v>1041</v>
      </c>
      <c r="J1321" s="144" t="s">
        <v>531</v>
      </c>
      <c r="K1321" s="144"/>
      <c r="L1321" s="30"/>
      <c r="M1321" s="30"/>
      <c r="N1321" s="30"/>
      <c r="O1321" s="261"/>
      <c r="P1321" s="395"/>
      <c r="Q1321" s="233"/>
      <c r="R1321" s="85" t="s">
        <v>1042</v>
      </c>
      <c r="S1321" s="85" t="s">
        <v>1055</v>
      </c>
      <c r="T1321" s="122"/>
      <c r="U1321" s="133"/>
      <c r="V1321" s="133"/>
      <c r="W1321" s="85"/>
      <c r="X1321" s="85"/>
      <c r="Y1321" s="85"/>
      <c r="Z1321" s="261"/>
      <c r="AA1321" s="395"/>
      <c r="AB1321" s="233"/>
    </row>
    <row r="1322" spans="1:28" s="267" customFormat="1" ht="120" customHeight="1">
      <c r="A1322" s="262" t="s">
        <v>1083</v>
      </c>
      <c r="B1322" s="122" t="s">
        <v>1036</v>
      </c>
      <c r="C1322" s="122" t="s">
        <v>1037</v>
      </c>
      <c r="D1322" s="122" t="s">
        <v>1054</v>
      </c>
      <c r="E1322" s="122" t="s">
        <v>137</v>
      </c>
      <c r="F1322" s="122" t="s">
        <v>168</v>
      </c>
      <c r="G1322" s="122" t="s">
        <v>1039</v>
      </c>
      <c r="H1322" s="122" t="s">
        <v>1040</v>
      </c>
      <c r="I1322" s="122" t="s">
        <v>1041</v>
      </c>
      <c r="J1322" s="262" t="s">
        <v>531</v>
      </c>
      <c r="K1322" s="262"/>
      <c r="L1322" s="30"/>
      <c r="M1322" s="30"/>
      <c r="N1322" s="30"/>
      <c r="O1322" s="259"/>
      <c r="P1322" s="395"/>
      <c r="Q1322" s="233"/>
      <c r="R1322" s="122" t="s">
        <v>1042</v>
      </c>
      <c r="S1322" s="122" t="s">
        <v>1079</v>
      </c>
      <c r="T1322" s="270" t="s">
        <v>1044</v>
      </c>
      <c r="U1322" s="271">
        <v>0</v>
      </c>
      <c r="V1322" s="271">
        <v>0.66</v>
      </c>
      <c r="W1322" s="270" t="s">
        <v>48</v>
      </c>
      <c r="X1322" s="270" t="s">
        <v>1084</v>
      </c>
      <c r="Y1322" s="85" t="s">
        <v>289</v>
      </c>
      <c r="Z1322" s="259">
        <v>0.66</v>
      </c>
      <c r="AA1322" s="399">
        <v>1</v>
      </c>
      <c r="AB1322" s="233" t="s">
        <v>1533</v>
      </c>
    </row>
    <row r="1323" spans="1:28" s="45" customFormat="1" ht="48.75" customHeight="1">
      <c r="A1323" s="144" t="s">
        <v>1085</v>
      </c>
      <c r="B1323" s="85" t="s">
        <v>1036</v>
      </c>
      <c r="C1323" s="85" t="s">
        <v>1037</v>
      </c>
      <c r="D1323" s="85" t="s">
        <v>1054</v>
      </c>
      <c r="E1323" s="85" t="s">
        <v>137</v>
      </c>
      <c r="F1323" s="85" t="s">
        <v>168</v>
      </c>
      <c r="G1323" s="85" t="s">
        <v>1039</v>
      </c>
      <c r="H1323" s="85" t="s">
        <v>1040</v>
      </c>
      <c r="I1323" s="85" t="s">
        <v>1041</v>
      </c>
      <c r="J1323" s="144" t="s">
        <v>531</v>
      </c>
      <c r="K1323" s="144"/>
      <c r="L1323" s="30"/>
      <c r="M1323" s="30"/>
      <c r="N1323" s="30"/>
      <c r="O1323" s="261"/>
      <c r="P1323" s="395"/>
      <c r="Q1323" s="233"/>
      <c r="R1323" s="85" t="s">
        <v>1042</v>
      </c>
      <c r="S1323" s="85" t="s">
        <v>1079</v>
      </c>
      <c r="T1323" s="272"/>
      <c r="U1323" s="273"/>
      <c r="V1323" s="273"/>
      <c r="W1323" s="272"/>
      <c r="X1323" s="272"/>
      <c r="Y1323" s="272"/>
      <c r="Z1323" s="261"/>
      <c r="AA1323" s="395"/>
      <c r="AB1323" s="233"/>
    </row>
    <row r="1324" spans="1:28" s="45" customFormat="1" ht="48.75" customHeight="1">
      <c r="A1324" s="144" t="s">
        <v>1086</v>
      </c>
      <c r="B1324" s="85" t="s">
        <v>1036</v>
      </c>
      <c r="C1324" s="85" t="s">
        <v>1037</v>
      </c>
      <c r="D1324" s="85" t="s">
        <v>1054</v>
      </c>
      <c r="E1324" s="85" t="s">
        <v>137</v>
      </c>
      <c r="F1324" s="85" t="s">
        <v>168</v>
      </c>
      <c r="G1324" s="85" t="s">
        <v>1039</v>
      </c>
      <c r="H1324" s="85" t="s">
        <v>1040</v>
      </c>
      <c r="I1324" s="85" t="s">
        <v>1041</v>
      </c>
      <c r="J1324" s="144" t="s">
        <v>531</v>
      </c>
      <c r="K1324" s="144"/>
      <c r="L1324" s="30"/>
      <c r="M1324" s="30"/>
      <c r="N1324" s="30"/>
      <c r="O1324" s="261"/>
      <c r="P1324" s="395"/>
      <c r="Q1324" s="233"/>
      <c r="R1324" s="85" t="s">
        <v>1042</v>
      </c>
      <c r="S1324" s="85" t="s">
        <v>1079</v>
      </c>
      <c r="T1324" s="272"/>
      <c r="U1324" s="273"/>
      <c r="V1324" s="273"/>
      <c r="W1324" s="272"/>
      <c r="X1324" s="272"/>
      <c r="Y1324" s="272"/>
      <c r="Z1324" s="261"/>
      <c r="AA1324" s="395"/>
      <c r="AB1324" s="233"/>
    </row>
    <row r="1325" spans="1:28" s="45" customFormat="1" ht="48.75" customHeight="1">
      <c r="A1325" s="144" t="s">
        <v>1087</v>
      </c>
      <c r="B1325" s="85" t="s">
        <v>1036</v>
      </c>
      <c r="C1325" s="85" t="s">
        <v>1037</v>
      </c>
      <c r="D1325" s="85" t="s">
        <v>1054</v>
      </c>
      <c r="E1325" s="85" t="s">
        <v>137</v>
      </c>
      <c r="F1325" s="85" t="s">
        <v>168</v>
      </c>
      <c r="G1325" s="85" t="s">
        <v>1039</v>
      </c>
      <c r="H1325" s="85" t="s">
        <v>1040</v>
      </c>
      <c r="I1325" s="85" t="s">
        <v>1041</v>
      </c>
      <c r="J1325" s="144" t="s">
        <v>531</v>
      </c>
      <c r="K1325" s="144"/>
      <c r="L1325" s="30"/>
      <c r="M1325" s="30"/>
      <c r="N1325" s="30"/>
      <c r="O1325" s="261"/>
      <c r="P1325" s="395"/>
      <c r="Q1325" s="233"/>
      <c r="R1325" s="85" t="s">
        <v>1042</v>
      </c>
      <c r="S1325" s="85" t="s">
        <v>1079</v>
      </c>
      <c r="T1325" s="122"/>
      <c r="U1325" s="133"/>
      <c r="V1325" s="133"/>
      <c r="W1325" s="85"/>
      <c r="X1325" s="85"/>
      <c r="Y1325" s="85"/>
      <c r="Z1325" s="261"/>
      <c r="AA1325" s="395"/>
      <c r="AB1325" s="233"/>
    </row>
    <row r="1326" spans="1:28" s="274" customFormat="1" ht="178.5" customHeight="1">
      <c r="A1326" s="144">
        <v>466</v>
      </c>
      <c r="B1326" s="85" t="s">
        <v>1036</v>
      </c>
      <c r="C1326" s="85" t="s">
        <v>1037</v>
      </c>
      <c r="D1326" s="85" t="s">
        <v>1054</v>
      </c>
      <c r="E1326" s="85" t="s">
        <v>137</v>
      </c>
      <c r="F1326" s="85" t="s">
        <v>168</v>
      </c>
      <c r="G1326" s="85" t="s">
        <v>1039</v>
      </c>
      <c r="H1326" s="85" t="s">
        <v>1040</v>
      </c>
      <c r="I1326" s="85" t="s">
        <v>1041</v>
      </c>
      <c r="J1326" s="144" t="s">
        <v>531</v>
      </c>
      <c r="K1326" s="144"/>
      <c r="L1326" s="30"/>
      <c r="M1326" s="30"/>
      <c r="N1326" s="30"/>
      <c r="O1326" s="261"/>
      <c r="P1326" s="395"/>
      <c r="Q1326" s="233"/>
      <c r="R1326" s="85" t="s">
        <v>1042</v>
      </c>
      <c r="S1326" s="85" t="s">
        <v>1055</v>
      </c>
      <c r="T1326" s="122"/>
      <c r="U1326" s="133"/>
      <c r="V1326" s="133"/>
      <c r="W1326" s="85"/>
      <c r="X1326" s="85"/>
      <c r="Y1326" s="85"/>
      <c r="Z1326" s="261"/>
      <c r="AA1326" s="395"/>
      <c r="AB1326" s="233"/>
    </row>
    <row r="1327" spans="1:28" s="275" customFormat="1" ht="105" customHeight="1">
      <c r="A1327" s="262">
        <v>467</v>
      </c>
      <c r="B1327" s="122" t="s">
        <v>1036</v>
      </c>
      <c r="C1327" s="122" t="s">
        <v>1037</v>
      </c>
      <c r="D1327" s="122" t="s">
        <v>1054</v>
      </c>
      <c r="E1327" s="122" t="s">
        <v>137</v>
      </c>
      <c r="F1327" s="122" t="s">
        <v>168</v>
      </c>
      <c r="G1327" s="122" t="s">
        <v>1039</v>
      </c>
      <c r="H1327" s="122" t="s">
        <v>1040</v>
      </c>
      <c r="I1327" s="122" t="s">
        <v>1041</v>
      </c>
      <c r="J1327" s="262" t="s">
        <v>531</v>
      </c>
      <c r="K1327" s="262"/>
      <c r="L1327" s="30"/>
      <c r="M1327" s="30"/>
      <c r="N1327" s="30"/>
      <c r="O1327" s="259"/>
      <c r="P1327" s="395"/>
      <c r="Q1327" s="233"/>
      <c r="R1327" s="122" t="s">
        <v>1042</v>
      </c>
      <c r="S1327" s="122" t="s">
        <v>1088</v>
      </c>
      <c r="T1327" s="122" t="s">
        <v>1044</v>
      </c>
      <c r="U1327" s="123">
        <v>0</v>
      </c>
      <c r="V1327" s="123">
        <v>0.3</v>
      </c>
      <c r="W1327" s="122" t="s">
        <v>48</v>
      </c>
      <c r="X1327" s="122" t="s">
        <v>1089</v>
      </c>
      <c r="Y1327" s="85" t="s">
        <v>232</v>
      </c>
      <c r="Z1327" s="259">
        <v>0.3</v>
      </c>
      <c r="AA1327" s="399">
        <v>1</v>
      </c>
      <c r="AB1327" s="233" t="s">
        <v>1534</v>
      </c>
    </row>
    <row r="1328" spans="1:28" s="265" customFormat="1" ht="168.75" customHeight="1">
      <c r="A1328" s="262">
        <v>468</v>
      </c>
      <c r="B1328" s="122" t="s">
        <v>1036</v>
      </c>
      <c r="C1328" s="122" t="s">
        <v>1037</v>
      </c>
      <c r="D1328" s="122" t="s">
        <v>1066</v>
      </c>
      <c r="E1328" s="122" t="s">
        <v>137</v>
      </c>
      <c r="F1328" s="122" t="s">
        <v>168</v>
      </c>
      <c r="G1328" s="122" t="s">
        <v>1039</v>
      </c>
      <c r="H1328" s="122" t="s">
        <v>1040</v>
      </c>
      <c r="I1328" s="122" t="s">
        <v>1041</v>
      </c>
      <c r="J1328" s="262" t="s">
        <v>531</v>
      </c>
      <c r="K1328" s="262"/>
      <c r="L1328" s="30"/>
      <c r="M1328" s="30"/>
      <c r="N1328" s="30"/>
      <c r="O1328" s="259"/>
      <c r="P1328" s="395"/>
      <c r="Q1328" s="233"/>
      <c r="R1328" s="122" t="s">
        <v>1090</v>
      </c>
      <c r="S1328" s="122" t="s">
        <v>1091</v>
      </c>
      <c r="T1328" s="122" t="s">
        <v>1044</v>
      </c>
      <c r="U1328" s="123">
        <v>0</v>
      </c>
      <c r="V1328" s="123">
        <v>1</v>
      </c>
      <c r="W1328" s="122" t="s">
        <v>48</v>
      </c>
      <c r="X1328" s="122" t="s">
        <v>1092</v>
      </c>
      <c r="Y1328" s="85" t="s">
        <v>232</v>
      </c>
      <c r="Z1328" s="259">
        <v>1</v>
      </c>
      <c r="AA1328" s="399">
        <v>1</v>
      </c>
      <c r="AB1328" s="233" t="s">
        <v>1093</v>
      </c>
    </row>
    <row r="1329" spans="1:28" s="242" customFormat="1" ht="60" customHeight="1">
      <c r="A1329" s="144">
        <v>469</v>
      </c>
      <c r="B1329" s="85" t="s">
        <v>1036</v>
      </c>
      <c r="C1329" s="85" t="s">
        <v>1037</v>
      </c>
      <c r="D1329" s="85" t="s">
        <v>1066</v>
      </c>
      <c r="E1329" s="85" t="s">
        <v>137</v>
      </c>
      <c r="F1329" s="85" t="s">
        <v>168</v>
      </c>
      <c r="G1329" s="85" t="s">
        <v>1039</v>
      </c>
      <c r="H1329" s="85" t="s">
        <v>1040</v>
      </c>
      <c r="I1329" s="85" t="s">
        <v>1041</v>
      </c>
      <c r="J1329" s="144" t="s">
        <v>531</v>
      </c>
      <c r="K1329" s="144"/>
      <c r="L1329" s="30"/>
      <c r="M1329" s="30"/>
      <c r="N1329" s="30"/>
      <c r="O1329" s="261"/>
      <c r="P1329" s="395"/>
      <c r="Q1329" s="233"/>
      <c r="R1329" s="85" t="s">
        <v>1090</v>
      </c>
      <c r="S1329" s="85" t="s">
        <v>1088</v>
      </c>
      <c r="T1329" s="85"/>
      <c r="U1329" s="133"/>
      <c r="V1329" s="133"/>
      <c r="W1329" s="85"/>
      <c r="X1329" s="85"/>
      <c r="Y1329" s="85"/>
      <c r="Z1329" s="261"/>
      <c r="AA1329" s="395"/>
      <c r="AB1329" s="233"/>
    </row>
    <row r="1330" spans="1:28" s="242" customFormat="1" ht="60" customHeight="1">
      <c r="A1330" s="144">
        <v>470</v>
      </c>
      <c r="B1330" s="85" t="s">
        <v>1036</v>
      </c>
      <c r="C1330" s="85" t="s">
        <v>1037</v>
      </c>
      <c r="D1330" s="85" t="s">
        <v>1066</v>
      </c>
      <c r="E1330" s="85" t="s">
        <v>137</v>
      </c>
      <c r="F1330" s="85" t="s">
        <v>168</v>
      </c>
      <c r="G1330" s="85" t="s">
        <v>1039</v>
      </c>
      <c r="H1330" s="85" t="s">
        <v>1040</v>
      </c>
      <c r="I1330" s="85" t="s">
        <v>1041</v>
      </c>
      <c r="J1330" s="144" t="s">
        <v>531</v>
      </c>
      <c r="K1330" s="144"/>
      <c r="L1330" s="30"/>
      <c r="M1330" s="30"/>
      <c r="N1330" s="30"/>
      <c r="O1330" s="261"/>
      <c r="P1330" s="395"/>
      <c r="Q1330" s="233"/>
      <c r="R1330" s="85" t="s">
        <v>1090</v>
      </c>
      <c r="S1330" s="85" t="s">
        <v>1091</v>
      </c>
      <c r="T1330" s="85"/>
      <c r="U1330" s="133"/>
      <c r="V1330" s="133"/>
      <c r="W1330" s="85"/>
      <c r="X1330" s="85"/>
      <c r="Y1330" s="85"/>
      <c r="Z1330" s="261"/>
      <c r="AA1330" s="395"/>
      <c r="AB1330" s="233"/>
    </row>
    <row r="1331" spans="1:28" s="242" customFormat="1" ht="60" customHeight="1">
      <c r="A1331" s="144">
        <v>471</v>
      </c>
      <c r="B1331" s="85" t="s">
        <v>1036</v>
      </c>
      <c r="C1331" s="85" t="s">
        <v>1037</v>
      </c>
      <c r="D1331" s="85" t="s">
        <v>1066</v>
      </c>
      <c r="E1331" s="85" t="s">
        <v>137</v>
      </c>
      <c r="F1331" s="85" t="s">
        <v>168</v>
      </c>
      <c r="G1331" s="85" t="s">
        <v>1039</v>
      </c>
      <c r="H1331" s="85" t="s">
        <v>1040</v>
      </c>
      <c r="I1331" s="85" t="s">
        <v>1041</v>
      </c>
      <c r="J1331" s="144" t="s">
        <v>531</v>
      </c>
      <c r="K1331" s="144"/>
      <c r="L1331" s="30"/>
      <c r="M1331" s="30"/>
      <c r="N1331" s="30"/>
      <c r="O1331" s="261"/>
      <c r="P1331" s="395"/>
      <c r="Q1331" s="233"/>
      <c r="R1331" s="85" t="s">
        <v>1090</v>
      </c>
      <c r="S1331" s="85" t="s">
        <v>1091</v>
      </c>
      <c r="T1331" s="85"/>
      <c r="U1331" s="133"/>
      <c r="V1331" s="133"/>
      <c r="W1331" s="85"/>
      <c r="X1331" s="85"/>
      <c r="Y1331" s="85"/>
      <c r="Z1331" s="261"/>
      <c r="AA1331" s="395"/>
      <c r="AB1331" s="233"/>
    </row>
    <row r="1332" spans="1:28" s="265" customFormat="1" ht="93" customHeight="1">
      <c r="A1332" s="262">
        <v>472</v>
      </c>
      <c r="B1332" s="122" t="s">
        <v>1036</v>
      </c>
      <c r="C1332" s="122" t="s">
        <v>1037</v>
      </c>
      <c r="D1332" s="122" t="s">
        <v>1066</v>
      </c>
      <c r="E1332" s="122" t="s">
        <v>137</v>
      </c>
      <c r="F1332" s="122" t="s">
        <v>168</v>
      </c>
      <c r="G1332" s="122" t="s">
        <v>1039</v>
      </c>
      <c r="H1332" s="122" t="s">
        <v>1040</v>
      </c>
      <c r="I1332" s="122" t="s">
        <v>1041</v>
      </c>
      <c r="J1332" s="262" t="s">
        <v>531</v>
      </c>
      <c r="K1332" s="262"/>
      <c r="L1332" s="30"/>
      <c r="M1332" s="30"/>
      <c r="N1332" s="30"/>
      <c r="O1332" s="259"/>
      <c r="P1332" s="395"/>
      <c r="Q1332" s="233"/>
      <c r="R1332" s="122" t="s">
        <v>1090</v>
      </c>
      <c r="S1332" s="122" t="s">
        <v>1094</v>
      </c>
      <c r="T1332" s="122" t="s">
        <v>1044</v>
      </c>
      <c r="U1332" s="123">
        <v>0</v>
      </c>
      <c r="V1332" s="123">
        <v>0.2</v>
      </c>
      <c r="W1332" s="122" t="s">
        <v>48</v>
      </c>
      <c r="X1332" s="122" t="s">
        <v>1095</v>
      </c>
      <c r="Y1332" s="85" t="s">
        <v>277</v>
      </c>
      <c r="Z1332" s="259">
        <v>0</v>
      </c>
      <c r="AA1332" s="399">
        <v>0</v>
      </c>
      <c r="AB1332" s="233" t="s">
        <v>1096</v>
      </c>
    </row>
    <row r="1333" spans="1:28" s="242" customFormat="1" ht="60" customHeight="1">
      <c r="A1333" s="144">
        <v>473</v>
      </c>
      <c r="B1333" s="85" t="s">
        <v>1036</v>
      </c>
      <c r="C1333" s="85" t="s">
        <v>1037</v>
      </c>
      <c r="D1333" s="85" t="s">
        <v>1066</v>
      </c>
      <c r="E1333" s="85" t="s">
        <v>137</v>
      </c>
      <c r="F1333" s="85" t="s">
        <v>168</v>
      </c>
      <c r="G1333" s="85" t="s">
        <v>1039</v>
      </c>
      <c r="H1333" s="85" t="s">
        <v>1040</v>
      </c>
      <c r="I1333" s="85" t="s">
        <v>1041</v>
      </c>
      <c r="J1333" s="144" t="s">
        <v>531</v>
      </c>
      <c r="K1333" s="144"/>
      <c r="L1333" s="30"/>
      <c r="M1333" s="30"/>
      <c r="N1333" s="30"/>
      <c r="O1333" s="261"/>
      <c r="P1333" s="395"/>
      <c r="Q1333" s="233"/>
      <c r="R1333" s="85" t="s">
        <v>1090</v>
      </c>
      <c r="S1333" s="85" t="s">
        <v>1094</v>
      </c>
      <c r="T1333" s="85"/>
      <c r="U1333" s="133"/>
      <c r="V1333" s="133"/>
      <c r="W1333" s="85"/>
      <c r="X1333" s="85"/>
      <c r="Y1333" s="85"/>
      <c r="Z1333" s="261"/>
      <c r="AA1333" s="395"/>
      <c r="AB1333" s="233"/>
    </row>
    <row r="1334" spans="1:28" s="242" customFormat="1" ht="75.75" customHeight="1">
      <c r="A1334" s="144">
        <v>474</v>
      </c>
      <c r="B1334" s="85" t="s">
        <v>1036</v>
      </c>
      <c r="C1334" s="85" t="s">
        <v>1037</v>
      </c>
      <c r="D1334" s="85" t="s">
        <v>1066</v>
      </c>
      <c r="E1334" s="85" t="s">
        <v>137</v>
      </c>
      <c r="F1334" s="85" t="s">
        <v>168</v>
      </c>
      <c r="G1334" s="85" t="s">
        <v>1039</v>
      </c>
      <c r="H1334" s="85" t="s">
        <v>1040</v>
      </c>
      <c r="I1334" s="85" t="s">
        <v>1041</v>
      </c>
      <c r="J1334" s="144" t="s">
        <v>531</v>
      </c>
      <c r="K1334" s="144"/>
      <c r="L1334" s="30"/>
      <c r="M1334" s="30"/>
      <c r="N1334" s="30"/>
      <c r="O1334" s="261"/>
      <c r="P1334" s="395"/>
      <c r="Q1334" s="233"/>
      <c r="R1334" s="85" t="s">
        <v>1090</v>
      </c>
      <c r="S1334" s="85" t="s">
        <v>1094</v>
      </c>
      <c r="T1334" s="85"/>
      <c r="U1334" s="133"/>
      <c r="V1334" s="133"/>
      <c r="W1334" s="85"/>
      <c r="X1334" s="85"/>
      <c r="Y1334" s="85"/>
      <c r="Z1334" s="261"/>
      <c r="AA1334" s="395"/>
      <c r="AB1334" s="233"/>
    </row>
    <row r="1335" spans="1:28" s="242" customFormat="1" ht="60" customHeight="1">
      <c r="A1335" s="144">
        <v>475</v>
      </c>
      <c r="B1335" s="85" t="s">
        <v>1036</v>
      </c>
      <c r="C1335" s="85" t="s">
        <v>1037</v>
      </c>
      <c r="D1335" s="85" t="s">
        <v>1066</v>
      </c>
      <c r="E1335" s="85" t="s">
        <v>137</v>
      </c>
      <c r="F1335" s="85" t="s">
        <v>168</v>
      </c>
      <c r="G1335" s="85" t="s">
        <v>1039</v>
      </c>
      <c r="H1335" s="85" t="s">
        <v>1040</v>
      </c>
      <c r="I1335" s="85" t="s">
        <v>1041</v>
      </c>
      <c r="J1335" s="144" t="s">
        <v>531</v>
      </c>
      <c r="K1335" s="144"/>
      <c r="L1335" s="30"/>
      <c r="M1335" s="30"/>
      <c r="N1335" s="30"/>
      <c r="O1335" s="261"/>
      <c r="P1335" s="395"/>
      <c r="Q1335" s="233"/>
      <c r="R1335" s="85" t="s">
        <v>1090</v>
      </c>
      <c r="S1335" s="85" t="s">
        <v>1094</v>
      </c>
      <c r="T1335" s="85"/>
      <c r="U1335" s="133"/>
      <c r="V1335" s="133"/>
      <c r="W1335" s="85"/>
      <c r="X1335" s="85"/>
      <c r="Y1335" s="85"/>
      <c r="Z1335" s="261"/>
      <c r="AA1335" s="395"/>
      <c r="AB1335" s="233"/>
    </row>
    <row r="1336" spans="1:28" s="242" customFormat="1" ht="60" customHeight="1">
      <c r="A1336" s="144">
        <v>476</v>
      </c>
      <c r="B1336" s="85" t="s">
        <v>1036</v>
      </c>
      <c r="C1336" s="85" t="s">
        <v>1037</v>
      </c>
      <c r="D1336" s="85" t="s">
        <v>1066</v>
      </c>
      <c r="E1336" s="85" t="s">
        <v>137</v>
      </c>
      <c r="F1336" s="85" t="s">
        <v>168</v>
      </c>
      <c r="G1336" s="85" t="s">
        <v>1039</v>
      </c>
      <c r="H1336" s="85" t="s">
        <v>1040</v>
      </c>
      <c r="I1336" s="85" t="s">
        <v>1041</v>
      </c>
      <c r="J1336" s="144" t="s">
        <v>531</v>
      </c>
      <c r="K1336" s="144"/>
      <c r="L1336" s="30"/>
      <c r="M1336" s="30"/>
      <c r="N1336" s="30"/>
      <c r="O1336" s="261"/>
      <c r="P1336" s="395"/>
      <c r="Q1336" s="233"/>
      <c r="R1336" s="85" t="s">
        <v>1090</v>
      </c>
      <c r="S1336" s="85" t="s">
        <v>1088</v>
      </c>
      <c r="T1336" s="85"/>
      <c r="U1336" s="133"/>
      <c r="V1336" s="133"/>
      <c r="W1336" s="85"/>
      <c r="X1336" s="85"/>
      <c r="Y1336" s="85"/>
      <c r="Z1336" s="261"/>
      <c r="AA1336" s="395"/>
      <c r="AB1336" s="233"/>
    </row>
    <row r="1337" spans="1:28" s="242" customFormat="1" ht="60" customHeight="1">
      <c r="A1337" s="144">
        <v>477</v>
      </c>
      <c r="B1337" s="85" t="s">
        <v>1036</v>
      </c>
      <c r="C1337" s="85" t="s">
        <v>1037</v>
      </c>
      <c r="D1337" s="85" t="s">
        <v>1066</v>
      </c>
      <c r="E1337" s="85" t="s">
        <v>137</v>
      </c>
      <c r="F1337" s="85" t="s">
        <v>168</v>
      </c>
      <c r="G1337" s="85" t="s">
        <v>1039</v>
      </c>
      <c r="H1337" s="85" t="s">
        <v>1040</v>
      </c>
      <c r="I1337" s="85" t="s">
        <v>1041</v>
      </c>
      <c r="J1337" s="144" t="s">
        <v>531</v>
      </c>
      <c r="K1337" s="144"/>
      <c r="L1337" s="30"/>
      <c r="M1337" s="30"/>
      <c r="N1337" s="30"/>
      <c r="O1337" s="261"/>
      <c r="P1337" s="395"/>
      <c r="Q1337" s="233"/>
      <c r="R1337" s="85" t="s">
        <v>1090</v>
      </c>
      <c r="S1337" s="85" t="s">
        <v>1088</v>
      </c>
      <c r="T1337" s="85"/>
      <c r="U1337" s="133"/>
      <c r="V1337" s="133"/>
      <c r="W1337" s="85"/>
      <c r="X1337" s="85"/>
      <c r="Y1337" s="85"/>
      <c r="Z1337" s="261"/>
      <c r="AA1337" s="395"/>
      <c r="AB1337" s="233"/>
    </row>
    <row r="1338" spans="1:28" s="265" customFormat="1" ht="60" customHeight="1">
      <c r="A1338" s="262">
        <v>478</v>
      </c>
      <c r="B1338" s="122" t="s">
        <v>1036</v>
      </c>
      <c r="C1338" s="122" t="s">
        <v>1037</v>
      </c>
      <c r="D1338" s="122" t="s">
        <v>1066</v>
      </c>
      <c r="E1338" s="122" t="s">
        <v>137</v>
      </c>
      <c r="F1338" s="122" t="s">
        <v>168</v>
      </c>
      <c r="G1338" s="122" t="s">
        <v>1039</v>
      </c>
      <c r="H1338" s="122" t="s">
        <v>1040</v>
      </c>
      <c r="I1338" s="122" t="s">
        <v>1041</v>
      </c>
      <c r="J1338" s="262" t="s">
        <v>531</v>
      </c>
      <c r="K1338" s="262"/>
      <c r="L1338" s="30"/>
      <c r="M1338" s="30"/>
      <c r="N1338" s="30"/>
      <c r="O1338" s="259"/>
      <c r="P1338" s="395"/>
      <c r="Q1338" s="233"/>
      <c r="R1338" s="122" t="s">
        <v>1090</v>
      </c>
      <c r="S1338" s="85" t="s">
        <v>1067</v>
      </c>
      <c r="T1338" s="122" t="s">
        <v>1044</v>
      </c>
      <c r="U1338" s="123">
        <v>0</v>
      </c>
      <c r="V1338" s="123">
        <v>1</v>
      </c>
      <c r="W1338" s="122" t="s">
        <v>48</v>
      </c>
      <c r="X1338" s="122"/>
      <c r="Y1338" s="85" t="s">
        <v>277</v>
      </c>
      <c r="Z1338" s="259">
        <v>1</v>
      </c>
      <c r="AA1338" s="399">
        <v>1</v>
      </c>
      <c r="AB1338" s="233" t="s">
        <v>1535</v>
      </c>
    </row>
    <row r="1339" spans="1:28" s="242" customFormat="1" ht="60" customHeight="1">
      <c r="A1339" s="144">
        <v>479</v>
      </c>
      <c r="B1339" s="85" t="s">
        <v>1036</v>
      </c>
      <c r="C1339" s="85" t="s">
        <v>1037</v>
      </c>
      <c r="D1339" s="85" t="s">
        <v>1066</v>
      </c>
      <c r="E1339" s="85" t="s">
        <v>137</v>
      </c>
      <c r="F1339" s="85" t="s">
        <v>168</v>
      </c>
      <c r="G1339" s="85" t="s">
        <v>1039</v>
      </c>
      <c r="H1339" s="85" t="s">
        <v>1040</v>
      </c>
      <c r="I1339" s="85" t="s">
        <v>1041</v>
      </c>
      <c r="J1339" s="144" t="s">
        <v>531</v>
      </c>
      <c r="K1339" s="144"/>
      <c r="L1339" s="30"/>
      <c r="M1339" s="30"/>
      <c r="N1339" s="30"/>
      <c r="O1339" s="261"/>
      <c r="P1339" s="395"/>
      <c r="Q1339" s="233"/>
      <c r="R1339" s="85" t="s">
        <v>1090</v>
      </c>
      <c r="S1339" s="85" t="s">
        <v>1088</v>
      </c>
      <c r="T1339" s="85"/>
      <c r="U1339" s="133"/>
      <c r="V1339" s="133"/>
      <c r="W1339" s="85"/>
      <c r="X1339" s="85"/>
      <c r="Y1339" s="85"/>
      <c r="Z1339" s="261"/>
      <c r="AA1339" s="395"/>
      <c r="AB1339" s="233"/>
    </row>
    <row r="1340" spans="1:28" s="242" customFormat="1" ht="60" customHeight="1">
      <c r="A1340" s="144">
        <v>480</v>
      </c>
      <c r="B1340" s="85" t="s">
        <v>1036</v>
      </c>
      <c r="C1340" s="85" t="s">
        <v>1037</v>
      </c>
      <c r="D1340" s="85" t="s">
        <v>1066</v>
      </c>
      <c r="E1340" s="85" t="s">
        <v>137</v>
      </c>
      <c r="F1340" s="85" t="s">
        <v>168</v>
      </c>
      <c r="G1340" s="85" t="s">
        <v>1039</v>
      </c>
      <c r="H1340" s="85" t="s">
        <v>1040</v>
      </c>
      <c r="I1340" s="85" t="s">
        <v>1041</v>
      </c>
      <c r="J1340" s="144" t="s">
        <v>531</v>
      </c>
      <c r="K1340" s="144"/>
      <c r="L1340" s="30"/>
      <c r="M1340" s="30"/>
      <c r="N1340" s="30"/>
      <c r="O1340" s="261"/>
      <c r="P1340" s="395"/>
      <c r="Q1340" s="233"/>
      <c r="R1340" s="85" t="s">
        <v>1090</v>
      </c>
      <c r="S1340" s="85" t="s">
        <v>1088</v>
      </c>
      <c r="T1340" s="85"/>
      <c r="U1340" s="133"/>
      <c r="V1340" s="133"/>
      <c r="W1340" s="85"/>
      <c r="X1340" s="85"/>
      <c r="Y1340" s="85"/>
      <c r="Z1340" s="261"/>
      <c r="AA1340" s="395"/>
      <c r="AB1340" s="233"/>
    </row>
    <row r="1341" spans="1:28" s="242" customFormat="1" ht="60" customHeight="1">
      <c r="A1341" s="144">
        <v>481</v>
      </c>
      <c r="B1341" s="85" t="s">
        <v>1036</v>
      </c>
      <c r="C1341" s="85" t="s">
        <v>1037</v>
      </c>
      <c r="D1341" s="85" t="s">
        <v>1066</v>
      </c>
      <c r="E1341" s="85" t="s">
        <v>137</v>
      </c>
      <c r="F1341" s="85" t="s">
        <v>168</v>
      </c>
      <c r="G1341" s="85" t="s">
        <v>1039</v>
      </c>
      <c r="H1341" s="85" t="s">
        <v>1040</v>
      </c>
      <c r="I1341" s="85" t="s">
        <v>1041</v>
      </c>
      <c r="J1341" s="144" t="s">
        <v>531</v>
      </c>
      <c r="K1341" s="144"/>
      <c r="L1341" s="30"/>
      <c r="M1341" s="30"/>
      <c r="N1341" s="30"/>
      <c r="O1341" s="261"/>
      <c r="P1341" s="395"/>
      <c r="Q1341" s="233"/>
      <c r="R1341" s="85" t="s">
        <v>1090</v>
      </c>
      <c r="S1341" s="85" t="s">
        <v>1094</v>
      </c>
      <c r="T1341" s="85"/>
      <c r="U1341" s="133"/>
      <c r="V1341" s="133"/>
      <c r="W1341" s="85"/>
      <c r="X1341" s="85"/>
      <c r="Y1341" s="85"/>
      <c r="Z1341" s="261"/>
      <c r="AA1341" s="395"/>
      <c r="AB1341" s="233"/>
    </row>
    <row r="1342" spans="1:28" s="242" customFormat="1" ht="60" customHeight="1">
      <c r="A1342" s="144">
        <v>482</v>
      </c>
      <c r="B1342" s="85" t="s">
        <v>1036</v>
      </c>
      <c r="C1342" s="85" t="s">
        <v>1037</v>
      </c>
      <c r="D1342" s="85" t="s">
        <v>1066</v>
      </c>
      <c r="E1342" s="85" t="s">
        <v>137</v>
      </c>
      <c r="F1342" s="85" t="s">
        <v>168</v>
      </c>
      <c r="G1342" s="85" t="s">
        <v>1039</v>
      </c>
      <c r="H1342" s="85" t="s">
        <v>1040</v>
      </c>
      <c r="I1342" s="85" t="s">
        <v>1041</v>
      </c>
      <c r="J1342" s="144" t="s">
        <v>531</v>
      </c>
      <c r="K1342" s="144"/>
      <c r="L1342" s="30"/>
      <c r="M1342" s="30"/>
      <c r="N1342" s="30"/>
      <c r="O1342" s="261"/>
      <c r="P1342" s="395"/>
      <c r="Q1342" s="233"/>
      <c r="R1342" s="85" t="s">
        <v>1090</v>
      </c>
      <c r="S1342" s="85" t="s">
        <v>1088</v>
      </c>
      <c r="T1342" s="85"/>
      <c r="U1342" s="133"/>
      <c r="V1342" s="133"/>
      <c r="W1342" s="85"/>
      <c r="X1342" s="85"/>
      <c r="Y1342" s="85"/>
      <c r="Z1342" s="261"/>
      <c r="AA1342" s="395"/>
      <c r="AB1342" s="233"/>
    </row>
    <row r="1343" spans="1:28" s="242" customFormat="1" ht="60" customHeight="1">
      <c r="A1343" s="144">
        <v>483</v>
      </c>
      <c r="B1343" s="85" t="s">
        <v>1036</v>
      </c>
      <c r="C1343" s="85" t="s">
        <v>1037</v>
      </c>
      <c r="D1343" s="85" t="s">
        <v>1066</v>
      </c>
      <c r="E1343" s="85" t="s">
        <v>137</v>
      </c>
      <c r="F1343" s="85" t="s">
        <v>168</v>
      </c>
      <c r="G1343" s="85" t="s">
        <v>1039</v>
      </c>
      <c r="H1343" s="85" t="s">
        <v>1040</v>
      </c>
      <c r="I1343" s="85" t="s">
        <v>1041</v>
      </c>
      <c r="J1343" s="144" t="s">
        <v>531</v>
      </c>
      <c r="K1343" s="144"/>
      <c r="L1343" s="30"/>
      <c r="M1343" s="30"/>
      <c r="N1343" s="30"/>
      <c r="O1343" s="261"/>
      <c r="P1343" s="395"/>
      <c r="Q1343" s="233"/>
      <c r="R1343" s="85" t="s">
        <v>1090</v>
      </c>
      <c r="S1343" s="85" t="s">
        <v>1091</v>
      </c>
      <c r="T1343" s="85"/>
      <c r="U1343" s="133"/>
      <c r="V1343" s="133"/>
      <c r="W1343" s="85"/>
      <c r="X1343" s="85"/>
      <c r="Y1343" s="85"/>
      <c r="Z1343" s="261"/>
      <c r="AA1343" s="395"/>
      <c r="AB1343" s="233"/>
    </row>
    <row r="1344" spans="1:28" s="265" customFormat="1" ht="60" customHeight="1">
      <c r="A1344" s="262">
        <v>484</v>
      </c>
      <c r="B1344" s="122" t="s">
        <v>1036</v>
      </c>
      <c r="C1344" s="122" t="s">
        <v>1037</v>
      </c>
      <c r="D1344" s="122" t="s">
        <v>1066</v>
      </c>
      <c r="E1344" s="122" t="s">
        <v>137</v>
      </c>
      <c r="F1344" s="122" t="s">
        <v>168</v>
      </c>
      <c r="G1344" s="122" t="s">
        <v>1039</v>
      </c>
      <c r="H1344" s="122" t="s">
        <v>1040</v>
      </c>
      <c r="I1344" s="122" t="s">
        <v>1041</v>
      </c>
      <c r="J1344" s="262" t="s">
        <v>531</v>
      </c>
      <c r="K1344" s="262"/>
      <c r="L1344" s="30"/>
      <c r="M1344" s="30"/>
      <c r="N1344" s="30"/>
      <c r="O1344" s="259"/>
      <c r="P1344" s="395"/>
      <c r="Q1344" s="233"/>
      <c r="R1344" s="122" t="s">
        <v>1090</v>
      </c>
      <c r="S1344" s="85" t="s">
        <v>1097</v>
      </c>
      <c r="T1344" s="122" t="s">
        <v>1044</v>
      </c>
      <c r="U1344" s="123">
        <v>0</v>
      </c>
      <c r="V1344" s="123">
        <v>1</v>
      </c>
      <c r="W1344" s="122" t="s">
        <v>48</v>
      </c>
      <c r="X1344" s="122" t="s">
        <v>1098</v>
      </c>
      <c r="Y1344" s="85" t="s">
        <v>277</v>
      </c>
      <c r="Z1344" s="259">
        <v>1</v>
      </c>
      <c r="AA1344" s="399">
        <v>1</v>
      </c>
      <c r="AB1344" s="233" t="s">
        <v>1099</v>
      </c>
    </row>
    <row r="1345" spans="1:28" s="242" customFormat="1" ht="60" customHeight="1">
      <c r="A1345" s="144">
        <v>485</v>
      </c>
      <c r="B1345" s="85" t="s">
        <v>1036</v>
      </c>
      <c r="C1345" s="85" t="s">
        <v>1037</v>
      </c>
      <c r="D1345" s="85" t="s">
        <v>1038</v>
      </c>
      <c r="E1345" s="85" t="s">
        <v>137</v>
      </c>
      <c r="F1345" s="85" t="s">
        <v>168</v>
      </c>
      <c r="G1345" s="85" t="s">
        <v>1039</v>
      </c>
      <c r="H1345" s="85" t="s">
        <v>1040</v>
      </c>
      <c r="I1345" s="85" t="s">
        <v>1041</v>
      </c>
      <c r="J1345" s="144" t="s">
        <v>531</v>
      </c>
      <c r="K1345" s="144"/>
      <c r="L1345" s="30"/>
      <c r="M1345" s="30"/>
      <c r="N1345" s="30"/>
      <c r="O1345" s="257"/>
      <c r="P1345" s="395"/>
      <c r="Q1345" s="233"/>
      <c r="R1345" s="85" t="s">
        <v>1100</v>
      </c>
      <c r="S1345" s="85" t="s">
        <v>1077</v>
      </c>
      <c r="T1345" s="122"/>
      <c r="U1345" s="133"/>
      <c r="V1345" s="133"/>
      <c r="W1345" s="85"/>
      <c r="X1345" s="85"/>
      <c r="Y1345" s="85"/>
      <c r="Z1345" s="257"/>
      <c r="AA1345" s="395"/>
      <c r="AB1345" s="233"/>
    </row>
    <row r="1346" spans="1:28" s="265" customFormat="1" ht="60" customHeight="1">
      <c r="A1346" s="144">
        <v>486</v>
      </c>
      <c r="B1346" s="85" t="s">
        <v>1036</v>
      </c>
      <c r="C1346" s="85" t="s">
        <v>1037</v>
      </c>
      <c r="D1346" s="85" t="s">
        <v>1038</v>
      </c>
      <c r="E1346" s="85" t="s">
        <v>137</v>
      </c>
      <c r="F1346" s="85" t="s">
        <v>168</v>
      </c>
      <c r="G1346" s="85" t="s">
        <v>1039</v>
      </c>
      <c r="H1346" s="85" t="s">
        <v>1040</v>
      </c>
      <c r="I1346" s="85" t="s">
        <v>1041</v>
      </c>
      <c r="J1346" s="144" t="s">
        <v>531</v>
      </c>
      <c r="K1346" s="144"/>
      <c r="L1346" s="30"/>
      <c r="M1346" s="30"/>
      <c r="N1346" s="30"/>
      <c r="O1346" s="261"/>
      <c r="P1346" s="395"/>
      <c r="Q1346" s="233"/>
      <c r="R1346" s="85" t="s">
        <v>1100</v>
      </c>
      <c r="S1346" s="85" t="s">
        <v>1077</v>
      </c>
      <c r="T1346" s="122"/>
      <c r="U1346" s="133"/>
      <c r="V1346" s="133"/>
      <c r="W1346" s="85"/>
      <c r="X1346" s="85"/>
      <c r="Y1346" s="85"/>
      <c r="Z1346" s="261"/>
      <c r="AA1346" s="395"/>
      <c r="AB1346" s="233"/>
    </row>
    <row r="1347" spans="1:28" s="265" customFormat="1" ht="60" customHeight="1">
      <c r="A1347" s="144">
        <v>487</v>
      </c>
      <c r="B1347" s="85" t="s">
        <v>1036</v>
      </c>
      <c r="C1347" s="85" t="s">
        <v>1037</v>
      </c>
      <c r="D1347" s="85" t="s">
        <v>1038</v>
      </c>
      <c r="E1347" s="85" t="s">
        <v>137</v>
      </c>
      <c r="F1347" s="85" t="s">
        <v>168</v>
      </c>
      <c r="G1347" s="85" t="s">
        <v>1039</v>
      </c>
      <c r="H1347" s="85" t="s">
        <v>1040</v>
      </c>
      <c r="I1347" s="85" t="s">
        <v>1041</v>
      </c>
      <c r="J1347" s="144" t="s">
        <v>531</v>
      </c>
      <c r="K1347" s="144"/>
      <c r="L1347" s="30"/>
      <c r="M1347" s="30"/>
      <c r="N1347" s="30"/>
      <c r="O1347" s="261"/>
      <c r="P1347" s="395"/>
      <c r="Q1347" s="233"/>
      <c r="R1347" s="85" t="s">
        <v>1100</v>
      </c>
      <c r="S1347" s="85" t="s">
        <v>1077</v>
      </c>
      <c r="T1347" s="122"/>
      <c r="U1347" s="133"/>
      <c r="V1347" s="133"/>
      <c r="W1347" s="85"/>
      <c r="X1347" s="85"/>
      <c r="Y1347" s="85"/>
      <c r="Z1347" s="261"/>
      <c r="AA1347" s="395"/>
      <c r="AB1347" s="233"/>
    </row>
    <row r="1348" spans="1:28" s="265" customFormat="1" ht="60" customHeight="1">
      <c r="A1348" s="144">
        <v>488</v>
      </c>
      <c r="B1348" s="85" t="s">
        <v>1036</v>
      </c>
      <c r="C1348" s="85" t="s">
        <v>1037</v>
      </c>
      <c r="D1348" s="85" t="s">
        <v>1054</v>
      </c>
      <c r="E1348" s="85" t="s">
        <v>137</v>
      </c>
      <c r="F1348" s="85" t="s">
        <v>168</v>
      </c>
      <c r="G1348" s="85" t="s">
        <v>1039</v>
      </c>
      <c r="H1348" s="85" t="s">
        <v>1040</v>
      </c>
      <c r="I1348" s="85" t="s">
        <v>1041</v>
      </c>
      <c r="J1348" s="144" t="s">
        <v>531</v>
      </c>
      <c r="K1348" s="144"/>
      <c r="L1348" s="30"/>
      <c r="M1348" s="30"/>
      <c r="N1348" s="30"/>
      <c r="O1348" s="261"/>
      <c r="P1348" s="395"/>
      <c r="Q1348" s="233"/>
      <c r="R1348" s="85" t="s">
        <v>1100</v>
      </c>
      <c r="S1348" s="85" t="s">
        <v>1077</v>
      </c>
      <c r="T1348" s="122"/>
      <c r="U1348" s="133"/>
      <c r="V1348" s="133"/>
      <c r="W1348" s="85"/>
      <c r="X1348" s="85"/>
      <c r="Y1348" s="85"/>
      <c r="Z1348" s="261"/>
      <c r="AA1348" s="395"/>
      <c r="AB1348" s="233"/>
    </row>
    <row r="1349" spans="1:28" s="265" customFormat="1" ht="60" customHeight="1">
      <c r="A1349" s="144">
        <v>489</v>
      </c>
      <c r="B1349" s="85" t="s">
        <v>1036</v>
      </c>
      <c r="C1349" s="85" t="s">
        <v>1037</v>
      </c>
      <c r="D1349" s="85" t="s">
        <v>1066</v>
      </c>
      <c r="E1349" s="85" t="s">
        <v>137</v>
      </c>
      <c r="F1349" s="85" t="s">
        <v>168</v>
      </c>
      <c r="G1349" s="85" t="s">
        <v>1039</v>
      </c>
      <c r="H1349" s="85" t="s">
        <v>1040</v>
      </c>
      <c r="I1349" s="85" t="s">
        <v>1041</v>
      </c>
      <c r="J1349" s="144" t="s">
        <v>531</v>
      </c>
      <c r="K1349" s="144"/>
      <c r="L1349" s="30"/>
      <c r="M1349" s="30"/>
      <c r="N1349" s="30"/>
      <c r="O1349" s="261"/>
      <c r="P1349" s="395"/>
      <c r="Q1349" s="233"/>
      <c r="R1349" s="85" t="s">
        <v>1100</v>
      </c>
      <c r="S1349" s="85" t="s">
        <v>1077</v>
      </c>
      <c r="T1349" s="122"/>
      <c r="U1349" s="133"/>
      <c r="V1349" s="133"/>
      <c r="W1349" s="85"/>
      <c r="X1349" s="85"/>
      <c r="Y1349" s="85"/>
      <c r="Z1349" s="261"/>
      <c r="AA1349" s="395"/>
      <c r="AB1349" s="233"/>
    </row>
    <row r="1350" spans="1:28" s="265" customFormat="1" ht="60" customHeight="1">
      <c r="A1350" s="144">
        <v>490</v>
      </c>
      <c r="B1350" s="85" t="s">
        <v>1036</v>
      </c>
      <c r="C1350" s="85" t="s">
        <v>1037</v>
      </c>
      <c r="D1350" s="85" t="s">
        <v>1066</v>
      </c>
      <c r="E1350" s="85" t="s">
        <v>137</v>
      </c>
      <c r="F1350" s="85" t="s">
        <v>168</v>
      </c>
      <c r="G1350" s="85" t="s">
        <v>1039</v>
      </c>
      <c r="H1350" s="85" t="s">
        <v>1040</v>
      </c>
      <c r="I1350" s="85" t="s">
        <v>1041</v>
      </c>
      <c r="J1350" s="144" t="s">
        <v>531</v>
      </c>
      <c r="K1350" s="144"/>
      <c r="L1350" s="30"/>
      <c r="M1350" s="30"/>
      <c r="N1350" s="30"/>
      <c r="O1350" s="261"/>
      <c r="P1350" s="395"/>
      <c r="Q1350" s="233"/>
      <c r="R1350" s="85" t="s">
        <v>1100</v>
      </c>
      <c r="S1350" s="85" t="s">
        <v>1077</v>
      </c>
      <c r="T1350" s="122"/>
      <c r="U1350" s="133"/>
      <c r="V1350" s="133"/>
      <c r="W1350" s="85"/>
      <c r="X1350" s="85"/>
      <c r="Y1350" s="85"/>
      <c r="Z1350" s="261"/>
      <c r="AA1350" s="395"/>
      <c r="AB1350" s="233"/>
    </row>
    <row r="1351" spans="1:28" s="265" customFormat="1" ht="60" customHeight="1">
      <c r="A1351" s="144">
        <v>490</v>
      </c>
      <c r="B1351" s="85" t="s">
        <v>1036</v>
      </c>
      <c r="C1351" s="85" t="s">
        <v>1037</v>
      </c>
      <c r="D1351" s="85" t="s">
        <v>1066</v>
      </c>
      <c r="E1351" s="85" t="s">
        <v>137</v>
      </c>
      <c r="F1351" s="85" t="s">
        <v>168</v>
      </c>
      <c r="G1351" s="85" t="s">
        <v>1039</v>
      </c>
      <c r="H1351" s="85" t="s">
        <v>1040</v>
      </c>
      <c r="I1351" s="85" t="s">
        <v>1041</v>
      </c>
      <c r="J1351" s="144" t="s">
        <v>531</v>
      </c>
      <c r="K1351" s="144"/>
      <c r="L1351" s="30"/>
      <c r="M1351" s="30"/>
      <c r="N1351" s="30"/>
      <c r="O1351" s="261"/>
      <c r="P1351" s="395"/>
      <c r="Q1351" s="233"/>
      <c r="R1351" s="85" t="s">
        <v>1100</v>
      </c>
      <c r="S1351" s="85" t="s">
        <v>1077</v>
      </c>
      <c r="T1351" s="122"/>
      <c r="U1351" s="133"/>
      <c r="V1351" s="133"/>
      <c r="W1351" s="85"/>
      <c r="X1351" s="85"/>
      <c r="Y1351" s="85"/>
      <c r="Z1351" s="261"/>
      <c r="AA1351" s="395"/>
      <c r="AB1351" s="233"/>
    </row>
    <row r="1352" spans="1:28" s="265" customFormat="1" ht="60" customHeight="1">
      <c r="A1352" s="262">
        <v>491</v>
      </c>
      <c r="B1352" s="122" t="s">
        <v>1036</v>
      </c>
      <c r="C1352" s="122" t="s">
        <v>1037</v>
      </c>
      <c r="D1352" s="122" t="s">
        <v>1038</v>
      </c>
      <c r="E1352" s="122" t="s">
        <v>137</v>
      </c>
      <c r="F1352" s="122" t="s">
        <v>168</v>
      </c>
      <c r="G1352" s="122" t="s">
        <v>1039</v>
      </c>
      <c r="H1352" s="122" t="s">
        <v>1040</v>
      </c>
      <c r="I1352" s="122" t="s">
        <v>1041</v>
      </c>
      <c r="J1352" s="262" t="s">
        <v>531</v>
      </c>
      <c r="K1352" s="262"/>
      <c r="L1352" s="30"/>
      <c r="M1352" s="30"/>
      <c r="N1352" s="30"/>
      <c r="O1352" s="259"/>
      <c r="P1352" s="395"/>
      <c r="Q1352" s="233"/>
      <c r="R1352" s="122" t="s">
        <v>1042</v>
      </c>
      <c r="S1352" s="122" t="s">
        <v>1101</v>
      </c>
      <c r="T1352" s="122" t="s">
        <v>1044</v>
      </c>
      <c r="U1352" s="123">
        <v>0</v>
      </c>
      <c r="V1352" s="123">
        <v>0.3</v>
      </c>
      <c r="W1352" s="122" t="s">
        <v>48</v>
      </c>
      <c r="X1352" s="122" t="s">
        <v>1102</v>
      </c>
      <c r="Y1352" s="85" t="s">
        <v>277</v>
      </c>
      <c r="Z1352" s="259">
        <v>0.3</v>
      </c>
      <c r="AA1352" s="399">
        <v>1</v>
      </c>
      <c r="AB1352" s="233" t="s">
        <v>1536</v>
      </c>
    </row>
    <row r="1353" spans="1:28" s="265" customFormat="1" ht="53.25" customHeight="1">
      <c r="A1353" s="144">
        <v>492</v>
      </c>
      <c r="B1353" s="85" t="s">
        <v>1036</v>
      </c>
      <c r="C1353" s="85" t="s">
        <v>1037</v>
      </c>
      <c r="D1353" s="85" t="s">
        <v>1054</v>
      </c>
      <c r="E1353" s="85" t="s">
        <v>137</v>
      </c>
      <c r="F1353" s="85" t="s">
        <v>168</v>
      </c>
      <c r="G1353" s="85" t="s">
        <v>1039</v>
      </c>
      <c r="H1353" s="85" t="s">
        <v>1040</v>
      </c>
      <c r="I1353" s="85" t="s">
        <v>1041</v>
      </c>
      <c r="J1353" s="144" t="s">
        <v>531</v>
      </c>
      <c r="K1353" s="144"/>
      <c r="L1353" s="30"/>
      <c r="M1353" s="30"/>
      <c r="N1353" s="30"/>
      <c r="O1353" s="261"/>
      <c r="P1353" s="395"/>
      <c r="Q1353" s="233"/>
      <c r="R1353" s="85" t="s">
        <v>1042</v>
      </c>
      <c r="S1353" s="85" t="s">
        <v>1101</v>
      </c>
      <c r="T1353" s="85"/>
      <c r="U1353" s="133"/>
      <c r="V1353" s="133"/>
      <c r="W1353" s="85"/>
      <c r="X1353" s="85"/>
      <c r="Y1353" s="85"/>
      <c r="Z1353" s="261"/>
      <c r="AA1353" s="395"/>
      <c r="AB1353" s="233"/>
    </row>
    <row r="1354" spans="1:28" s="265" customFormat="1" ht="53.25" customHeight="1">
      <c r="A1354" s="144">
        <v>493</v>
      </c>
      <c r="B1354" s="85" t="s">
        <v>1036</v>
      </c>
      <c r="C1354" s="85" t="s">
        <v>1037</v>
      </c>
      <c r="D1354" s="85" t="s">
        <v>1054</v>
      </c>
      <c r="E1354" s="85" t="s">
        <v>137</v>
      </c>
      <c r="F1354" s="85" t="s">
        <v>168</v>
      </c>
      <c r="G1354" s="85" t="s">
        <v>1039</v>
      </c>
      <c r="H1354" s="85" t="s">
        <v>1040</v>
      </c>
      <c r="I1354" s="85" t="s">
        <v>1041</v>
      </c>
      <c r="J1354" s="144" t="s">
        <v>531</v>
      </c>
      <c r="K1354" s="144"/>
      <c r="L1354" s="30"/>
      <c r="M1354" s="30"/>
      <c r="N1354" s="30"/>
      <c r="O1354" s="261"/>
      <c r="P1354" s="395"/>
      <c r="Q1354" s="233"/>
      <c r="R1354" s="85" t="s">
        <v>1042</v>
      </c>
      <c r="S1354" s="85" t="s">
        <v>1101</v>
      </c>
      <c r="T1354" s="85"/>
      <c r="U1354" s="133"/>
      <c r="V1354" s="133"/>
      <c r="W1354" s="85"/>
      <c r="X1354" s="85"/>
      <c r="Y1354" s="85"/>
      <c r="Z1354" s="261"/>
      <c r="AA1354" s="395"/>
      <c r="AB1354" s="233"/>
    </row>
    <row r="1355" spans="1:28" s="265" customFormat="1" ht="53.25" customHeight="1">
      <c r="A1355" s="144">
        <v>494</v>
      </c>
      <c r="B1355" s="85" t="s">
        <v>1036</v>
      </c>
      <c r="C1355" s="85" t="s">
        <v>1037</v>
      </c>
      <c r="D1355" s="85" t="s">
        <v>1054</v>
      </c>
      <c r="E1355" s="85" t="s">
        <v>137</v>
      </c>
      <c r="F1355" s="85" t="s">
        <v>168</v>
      </c>
      <c r="G1355" s="85" t="s">
        <v>1039</v>
      </c>
      <c r="H1355" s="85" t="s">
        <v>1040</v>
      </c>
      <c r="I1355" s="85" t="s">
        <v>1041</v>
      </c>
      <c r="J1355" s="144" t="s">
        <v>531</v>
      </c>
      <c r="K1355" s="144"/>
      <c r="L1355" s="30"/>
      <c r="M1355" s="30"/>
      <c r="N1355" s="30"/>
      <c r="O1355" s="261"/>
      <c r="P1355" s="395"/>
      <c r="Q1355" s="233"/>
      <c r="R1355" s="85" t="s">
        <v>1042</v>
      </c>
      <c r="S1355" s="85" t="s">
        <v>1101</v>
      </c>
      <c r="T1355" s="85"/>
      <c r="U1355" s="133"/>
      <c r="V1355" s="133"/>
      <c r="W1355" s="85"/>
      <c r="X1355" s="85"/>
      <c r="Y1355" s="85"/>
      <c r="Z1355" s="261"/>
      <c r="AA1355" s="395"/>
      <c r="AB1355" s="233"/>
    </row>
    <row r="1356" spans="1:28" s="265" customFormat="1" ht="53.25" customHeight="1">
      <c r="A1356" s="144">
        <v>495</v>
      </c>
      <c r="B1356" s="85" t="s">
        <v>1036</v>
      </c>
      <c r="C1356" s="85" t="s">
        <v>1037</v>
      </c>
      <c r="D1356" s="85" t="s">
        <v>1054</v>
      </c>
      <c r="E1356" s="85" t="s">
        <v>137</v>
      </c>
      <c r="F1356" s="85" t="s">
        <v>168</v>
      </c>
      <c r="G1356" s="85" t="s">
        <v>1039</v>
      </c>
      <c r="H1356" s="85" t="s">
        <v>1040</v>
      </c>
      <c r="I1356" s="85" t="s">
        <v>1041</v>
      </c>
      <c r="J1356" s="144" t="s">
        <v>531</v>
      </c>
      <c r="K1356" s="144"/>
      <c r="L1356" s="30"/>
      <c r="M1356" s="30"/>
      <c r="N1356" s="30"/>
      <c r="O1356" s="261"/>
      <c r="P1356" s="395"/>
      <c r="Q1356" s="233"/>
      <c r="R1356" s="85" t="s">
        <v>1042</v>
      </c>
      <c r="S1356" s="85" t="s">
        <v>1101</v>
      </c>
      <c r="T1356" s="85"/>
      <c r="U1356" s="133"/>
      <c r="V1356" s="133"/>
      <c r="W1356" s="85"/>
      <c r="X1356" s="85"/>
      <c r="Y1356" s="85"/>
      <c r="Z1356" s="261"/>
      <c r="AA1356" s="395"/>
      <c r="AB1356" s="233"/>
    </row>
    <row r="1357" spans="1:28" s="265" customFormat="1" ht="53.25" customHeight="1">
      <c r="A1357" s="144">
        <v>496</v>
      </c>
      <c r="B1357" s="85" t="s">
        <v>1036</v>
      </c>
      <c r="C1357" s="85" t="s">
        <v>1037</v>
      </c>
      <c r="D1357" s="85" t="s">
        <v>1054</v>
      </c>
      <c r="E1357" s="85" t="s">
        <v>137</v>
      </c>
      <c r="F1357" s="85" t="s">
        <v>168</v>
      </c>
      <c r="G1357" s="85" t="s">
        <v>1039</v>
      </c>
      <c r="H1357" s="85" t="s">
        <v>1040</v>
      </c>
      <c r="I1357" s="85" t="s">
        <v>1041</v>
      </c>
      <c r="J1357" s="144" t="s">
        <v>531</v>
      </c>
      <c r="K1357" s="144"/>
      <c r="L1357" s="30"/>
      <c r="M1357" s="30"/>
      <c r="N1357" s="30"/>
      <c r="O1357" s="261"/>
      <c r="P1357" s="395"/>
      <c r="Q1357" s="233"/>
      <c r="R1357" s="85" t="s">
        <v>1042</v>
      </c>
      <c r="S1357" s="85" t="s">
        <v>1101</v>
      </c>
      <c r="T1357" s="85"/>
      <c r="U1357" s="133"/>
      <c r="V1357" s="133"/>
      <c r="W1357" s="85"/>
      <c r="X1357" s="85"/>
      <c r="Y1357" s="85"/>
      <c r="Z1357" s="261"/>
      <c r="AA1357" s="395"/>
      <c r="AB1357" s="233"/>
    </row>
    <row r="1358" spans="1:28" s="265" customFormat="1" ht="53.25" customHeight="1">
      <c r="A1358" s="144">
        <v>497</v>
      </c>
      <c r="B1358" s="85" t="s">
        <v>1036</v>
      </c>
      <c r="C1358" s="85" t="s">
        <v>1037</v>
      </c>
      <c r="D1358" s="85" t="s">
        <v>1066</v>
      </c>
      <c r="E1358" s="85" t="s">
        <v>137</v>
      </c>
      <c r="F1358" s="85" t="s">
        <v>168</v>
      </c>
      <c r="G1358" s="85" t="s">
        <v>1039</v>
      </c>
      <c r="H1358" s="85" t="s">
        <v>1040</v>
      </c>
      <c r="I1358" s="85" t="s">
        <v>1041</v>
      </c>
      <c r="J1358" s="144" t="s">
        <v>531</v>
      </c>
      <c r="K1358" s="144"/>
      <c r="L1358" s="30"/>
      <c r="M1358" s="30"/>
      <c r="N1358" s="30"/>
      <c r="O1358" s="261"/>
      <c r="P1358" s="395"/>
      <c r="Q1358" s="233"/>
      <c r="R1358" s="85" t="s">
        <v>1090</v>
      </c>
      <c r="S1358" s="85" t="s">
        <v>1067</v>
      </c>
      <c r="T1358" s="85"/>
      <c r="U1358" s="133"/>
      <c r="V1358" s="133"/>
      <c r="W1358" s="85"/>
      <c r="X1358" s="85"/>
      <c r="Y1358" s="85"/>
      <c r="Z1358" s="261"/>
      <c r="AA1358" s="395"/>
      <c r="AB1358" s="233"/>
    </row>
    <row r="1359" spans="1:28" s="265" customFormat="1" ht="53.25" customHeight="1">
      <c r="A1359" s="144">
        <v>498</v>
      </c>
      <c r="B1359" s="85" t="s">
        <v>1036</v>
      </c>
      <c r="C1359" s="85" t="s">
        <v>1037</v>
      </c>
      <c r="D1359" s="85" t="s">
        <v>1066</v>
      </c>
      <c r="E1359" s="85" t="s">
        <v>137</v>
      </c>
      <c r="F1359" s="85" t="s">
        <v>168</v>
      </c>
      <c r="G1359" s="85" t="s">
        <v>1039</v>
      </c>
      <c r="H1359" s="85" t="s">
        <v>1040</v>
      </c>
      <c r="I1359" s="85" t="s">
        <v>1041</v>
      </c>
      <c r="J1359" s="144" t="s">
        <v>531</v>
      </c>
      <c r="K1359" s="144"/>
      <c r="L1359" s="30"/>
      <c r="M1359" s="30"/>
      <c r="N1359" s="30"/>
      <c r="O1359" s="261"/>
      <c r="P1359" s="395"/>
      <c r="Q1359" s="233"/>
      <c r="R1359" s="85" t="s">
        <v>1090</v>
      </c>
      <c r="S1359" s="85" t="s">
        <v>1103</v>
      </c>
      <c r="T1359" s="85"/>
      <c r="U1359" s="133"/>
      <c r="V1359" s="133"/>
      <c r="W1359" s="85"/>
      <c r="X1359" s="85"/>
      <c r="Y1359" s="85"/>
      <c r="Z1359" s="261"/>
      <c r="AA1359" s="395"/>
      <c r="AB1359" s="233"/>
    </row>
    <row r="1360" spans="1:28" s="265" customFormat="1" ht="53.25" customHeight="1">
      <c r="A1360" s="144">
        <v>499</v>
      </c>
      <c r="B1360" s="85" t="s">
        <v>1036</v>
      </c>
      <c r="C1360" s="85" t="s">
        <v>1037</v>
      </c>
      <c r="D1360" s="85" t="s">
        <v>1066</v>
      </c>
      <c r="E1360" s="85" t="s">
        <v>137</v>
      </c>
      <c r="F1360" s="85" t="s">
        <v>168</v>
      </c>
      <c r="G1360" s="85" t="s">
        <v>1039</v>
      </c>
      <c r="H1360" s="85" t="s">
        <v>1040</v>
      </c>
      <c r="I1360" s="85" t="s">
        <v>1041</v>
      </c>
      <c r="J1360" s="144" t="s">
        <v>531</v>
      </c>
      <c r="K1360" s="144"/>
      <c r="L1360" s="30"/>
      <c r="M1360" s="30"/>
      <c r="N1360" s="30"/>
      <c r="O1360" s="261"/>
      <c r="P1360" s="395"/>
      <c r="Q1360" s="233"/>
      <c r="R1360" s="85" t="s">
        <v>1090</v>
      </c>
      <c r="S1360" s="85" t="s">
        <v>1103</v>
      </c>
      <c r="T1360" s="85"/>
      <c r="U1360" s="133"/>
      <c r="V1360" s="133"/>
      <c r="W1360" s="85"/>
      <c r="X1360" s="85"/>
      <c r="Y1360" s="85"/>
      <c r="Z1360" s="261"/>
      <c r="AA1360" s="395"/>
      <c r="AB1360" s="233"/>
    </row>
    <row r="1361" spans="1:28" s="265" customFormat="1" ht="53.25" customHeight="1">
      <c r="A1361" s="144">
        <v>500</v>
      </c>
      <c r="B1361" s="85" t="s">
        <v>1036</v>
      </c>
      <c r="C1361" s="85" t="s">
        <v>1037</v>
      </c>
      <c r="D1361" s="85" t="s">
        <v>1066</v>
      </c>
      <c r="E1361" s="85" t="s">
        <v>137</v>
      </c>
      <c r="F1361" s="85" t="s">
        <v>168</v>
      </c>
      <c r="G1361" s="85" t="s">
        <v>1039</v>
      </c>
      <c r="H1361" s="85" t="s">
        <v>1040</v>
      </c>
      <c r="I1361" s="85" t="s">
        <v>1041</v>
      </c>
      <c r="J1361" s="144" t="s">
        <v>531</v>
      </c>
      <c r="K1361" s="144"/>
      <c r="L1361" s="30"/>
      <c r="M1361" s="30"/>
      <c r="N1361" s="30"/>
      <c r="O1361" s="261"/>
      <c r="P1361" s="395"/>
      <c r="Q1361" s="233"/>
      <c r="R1361" s="85" t="s">
        <v>1090</v>
      </c>
      <c r="S1361" s="85" t="s">
        <v>1103</v>
      </c>
      <c r="T1361" s="85"/>
      <c r="U1361" s="133"/>
      <c r="V1361" s="133"/>
      <c r="W1361" s="85"/>
      <c r="X1361" s="85"/>
      <c r="Y1361" s="85"/>
      <c r="Z1361" s="261"/>
      <c r="AA1361" s="395"/>
      <c r="AB1361" s="233"/>
    </row>
    <row r="1362" spans="1:28" s="265" customFormat="1" ht="53.25" customHeight="1">
      <c r="A1362" s="144">
        <v>501</v>
      </c>
      <c r="B1362" s="85" t="s">
        <v>1036</v>
      </c>
      <c r="C1362" s="85" t="s">
        <v>1037</v>
      </c>
      <c r="D1362" s="85" t="s">
        <v>1066</v>
      </c>
      <c r="E1362" s="85" t="s">
        <v>137</v>
      </c>
      <c r="F1362" s="85" t="s">
        <v>168</v>
      </c>
      <c r="G1362" s="85" t="s">
        <v>1039</v>
      </c>
      <c r="H1362" s="85" t="s">
        <v>1040</v>
      </c>
      <c r="I1362" s="85" t="s">
        <v>1041</v>
      </c>
      <c r="J1362" s="144" t="s">
        <v>531</v>
      </c>
      <c r="K1362" s="144"/>
      <c r="L1362" s="30"/>
      <c r="M1362" s="30"/>
      <c r="N1362" s="30"/>
      <c r="O1362" s="261"/>
      <c r="P1362" s="395"/>
      <c r="Q1362" s="233"/>
      <c r="R1362" s="85" t="s">
        <v>1090</v>
      </c>
      <c r="S1362" s="85" t="s">
        <v>1097</v>
      </c>
      <c r="T1362" s="85"/>
      <c r="U1362" s="133"/>
      <c r="V1362" s="133"/>
      <c r="W1362" s="85"/>
      <c r="X1362" s="85"/>
      <c r="Y1362" s="85"/>
      <c r="Z1362" s="261"/>
      <c r="AA1362" s="395"/>
      <c r="AB1362" s="233"/>
    </row>
    <row r="1363" spans="1:28" s="265" customFormat="1" ht="53.25" customHeight="1">
      <c r="A1363" s="144">
        <v>502</v>
      </c>
      <c r="B1363" s="272" t="s">
        <v>1036</v>
      </c>
      <c r="C1363" s="272" t="s">
        <v>1037</v>
      </c>
      <c r="D1363" s="272" t="s">
        <v>1038</v>
      </c>
      <c r="E1363" s="272" t="s">
        <v>137</v>
      </c>
      <c r="F1363" s="85" t="s">
        <v>168</v>
      </c>
      <c r="G1363" s="85" t="s">
        <v>1039</v>
      </c>
      <c r="H1363" s="85" t="s">
        <v>1040</v>
      </c>
      <c r="I1363" s="85" t="s">
        <v>1041</v>
      </c>
      <c r="J1363" s="144" t="s">
        <v>531</v>
      </c>
      <c r="K1363" s="144"/>
      <c r="L1363" s="30"/>
      <c r="M1363" s="30"/>
      <c r="N1363" s="30"/>
      <c r="O1363" s="261"/>
      <c r="P1363" s="395"/>
      <c r="Q1363" s="233"/>
      <c r="R1363" s="85" t="s">
        <v>1042</v>
      </c>
      <c r="S1363" s="272" t="s">
        <v>1079</v>
      </c>
      <c r="T1363" s="272"/>
      <c r="U1363" s="273"/>
      <c r="V1363" s="273"/>
      <c r="W1363" s="272"/>
      <c r="X1363" s="272"/>
      <c r="Y1363" s="272"/>
      <c r="Z1363" s="261"/>
      <c r="AA1363" s="395"/>
      <c r="AB1363" s="233"/>
    </row>
    <row r="1364" spans="1:28" s="265" customFormat="1" ht="53.25" customHeight="1">
      <c r="A1364" s="144">
        <v>503</v>
      </c>
      <c r="B1364" s="85" t="s">
        <v>1036</v>
      </c>
      <c r="C1364" s="85" t="s">
        <v>1037</v>
      </c>
      <c r="D1364" s="85" t="s">
        <v>1038</v>
      </c>
      <c r="E1364" s="85" t="s">
        <v>137</v>
      </c>
      <c r="F1364" s="85" t="s">
        <v>168</v>
      </c>
      <c r="G1364" s="85" t="s">
        <v>1039</v>
      </c>
      <c r="H1364" s="85" t="s">
        <v>1040</v>
      </c>
      <c r="I1364" s="85" t="s">
        <v>1041</v>
      </c>
      <c r="J1364" s="144" t="s">
        <v>531</v>
      </c>
      <c r="K1364" s="144"/>
      <c r="L1364" s="30"/>
      <c r="M1364" s="30"/>
      <c r="N1364" s="30"/>
      <c r="O1364" s="261"/>
      <c r="P1364" s="395"/>
      <c r="Q1364" s="233"/>
      <c r="R1364" s="85" t="s">
        <v>1042</v>
      </c>
      <c r="S1364" s="85" t="s">
        <v>1079</v>
      </c>
      <c r="T1364" s="85"/>
      <c r="U1364" s="244"/>
      <c r="V1364" s="244"/>
      <c r="W1364" s="85"/>
      <c r="X1364" s="85"/>
      <c r="Y1364" s="85"/>
      <c r="Z1364" s="261"/>
      <c r="AA1364" s="395"/>
      <c r="AB1364" s="233"/>
    </row>
    <row r="1365" spans="1:28" s="265" customFormat="1" ht="53.25" customHeight="1">
      <c r="A1365" s="262">
        <v>504</v>
      </c>
      <c r="B1365" s="122" t="s">
        <v>1036</v>
      </c>
      <c r="C1365" s="122" t="s">
        <v>1037</v>
      </c>
      <c r="D1365" s="122" t="s">
        <v>1038</v>
      </c>
      <c r="E1365" s="122" t="s">
        <v>137</v>
      </c>
      <c r="F1365" s="122" t="s">
        <v>168</v>
      </c>
      <c r="G1365" s="122" t="s">
        <v>1039</v>
      </c>
      <c r="H1365" s="122" t="s">
        <v>1040</v>
      </c>
      <c r="I1365" s="122" t="s">
        <v>1041</v>
      </c>
      <c r="J1365" s="262" t="s">
        <v>531</v>
      </c>
      <c r="K1365" s="262"/>
      <c r="L1365" s="30"/>
      <c r="M1365" s="30"/>
      <c r="N1365" s="30"/>
      <c r="O1365" s="259"/>
      <c r="P1365" s="395"/>
      <c r="Q1365" s="233"/>
      <c r="R1365" s="122" t="s">
        <v>1042</v>
      </c>
      <c r="S1365" s="85" t="s">
        <v>1079</v>
      </c>
      <c r="T1365" s="122"/>
      <c r="U1365" s="263"/>
      <c r="V1365" s="262"/>
      <c r="W1365" s="122"/>
      <c r="X1365" s="122"/>
      <c r="Y1365" s="85"/>
      <c r="Z1365" s="259"/>
      <c r="AA1365" s="399"/>
      <c r="AB1365" s="233"/>
    </row>
    <row r="1366" spans="1:28" s="265" customFormat="1" ht="53.25" customHeight="1">
      <c r="A1366" s="144">
        <v>505</v>
      </c>
      <c r="B1366" s="85" t="s">
        <v>1036</v>
      </c>
      <c r="C1366" s="85" t="s">
        <v>1037</v>
      </c>
      <c r="D1366" s="85" t="s">
        <v>1038</v>
      </c>
      <c r="E1366" s="85" t="s">
        <v>137</v>
      </c>
      <c r="F1366" s="85" t="s">
        <v>168</v>
      </c>
      <c r="G1366" s="85" t="s">
        <v>1039</v>
      </c>
      <c r="H1366" s="85" t="s">
        <v>1040</v>
      </c>
      <c r="I1366" s="85" t="s">
        <v>1041</v>
      </c>
      <c r="J1366" s="144" t="s">
        <v>531</v>
      </c>
      <c r="K1366" s="144"/>
      <c r="L1366" s="30"/>
      <c r="M1366" s="30"/>
      <c r="N1366" s="30"/>
      <c r="O1366" s="261"/>
      <c r="P1366" s="395"/>
      <c r="Q1366" s="233"/>
      <c r="R1366" s="85" t="s">
        <v>1042</v>
      </c>
      <c r="S1366" s="85" t="s">
        <v>1079</v>
      </c>
      <c r="T1366" s="85"/>
      <c r="U1366" s="244"/>
      <c r="V1366" s="244"/>
      <c r="W1366" s="85"/>
      <c r="X1366" s="85"/>
      <c r="Y1366" s="85"/>
      <c r="Z1366" s="261"/>
      <c r="AA1366" s="395"/>
      <c r="AB1366" s="233"/>
    </row>
    <row r="1367" spans="1:28" s="265" customFormat="1" ht="53.25" customHeight="1">
      <c r="A1367" s="144">
        <v>506</v>
      </c>
      <c r="B1367" s="85" t="s">
        <v>1036</v>
      </c>
      <c r="C1367" s="85" t="s">
        <v>1037</v>
      </c>
      <c r="D1367" s="85" t="s">
        <v>1038</v>
      </c>
      <c r="E1367" s="85" t="s">
        <v>137</v>
      </c>
      <c r="F1367" s="85" t="s">
        <v>168</v>
      </c>
      <c r="G1367" s="85" t="s">
        <v>1039</v>
      </c>
      <c r="H1367" s="85" t="s">
        <v>1040</v>
      </c>
      <c r="I1367" s="85" t="s">
        <v>1041</v>
      </c>
      <c r="J1367" s="144" t="s">
        <v>531</v>
      </c>
      <c r="K1367" s="144"/>
      <c r="L1367" s="30"/>
      <c r="M1367" s="30"/>
      <c r="N1367" s="30"/>
      <c r="O1367" s="261"/>
      <c r="P1367" s="395"/>
      <c r="Q1367" s="233"/>
      <c r="R1367" s="85" t="s">
        <v>1042</v>
      </c>
      <c r="S1367" s="85" t="s">
        <v>1079</v>
      </c>
      <c r="T1367" s="85"/>
      <c r="U1367" s="244"/>
      <c r="V1367" s="244"/>
      <c r="W1367" s="85"/>
      <c r="X1367" s="85"/>
      <c r="Y1367" s="85"/>
      <c r="Z1367" s="261"/>
      <c r="AA1367" s="395"/>
      <c r="AB1367" s="233"/>
    </row>
    <row r="1368" spans="1:28" s="265" customFormat="1" ht="53.25" customHeight="1">
      <c r="A1368" s="144">
        <v>507</v>
      </c>
      <c r="B1368" s="85" t="s">
        <v>1036</v>
      </c>
      <c r="C1368" s="85" t="s">
        <v>1037</v>
      </c>
      <c r="D1368" s="85" t="s">
        <v>1038</v>
      </c>
      <c r="E1368" s="85" t="s">
        <v>137</v>
      </c>
      <c r="F1368" s="85" t="s">
        <v>168</v>
      </c>
      <c r="G1368" s="85" t="s">
        <v>1039</v>
      </c>
      <c r="H1368" s="85" t="s">
        <v>1040</v>
      </c>
      <c r="I1368" s="85" t="s">
        <v>1041</v>
      </c>
      <c r="J1368" s="144" t="s">
        <v>531</v>
      </c>
      <c r="K1368" s="144"/>
      <c r="L1368" s="30"/>
      <c r="M1368" s="30"/>
      <c r="N1368" s="30"/>
      <c r="O1368" s="261"/>
      <c r="P1368" s="395"/>
      <c r="Q1368" s="233"/>
      <c r="R1368" s="85" t="s">
        <v>1042</v>
      </c>
      <c r="S1368" s="85" t="s">
        <v>1079</v>
      </c>
      <c r="T1368" s="85"/>
      <c r="U1368" s="244"/>
      <c r="V1368" s="244"/>
      <c r="W1368" s="85"/>
      <c r="X1368" s="85"/>
      <c r="Y1368" s="85"/>
      <c r="Z1368" s="261"/>
      <c r="AA1368" s="395"/>
      <c r="AB1368" s="233"/>
    </row>
    <row r="1369" spans="1:28" s="265" customFormat="1" ht="53.25" customHeight="1">
      <c r="A1369" s="144">
        <v>508</v>
      </c>
      <c r="B1369" s="85" t="s">
        <v>1036</v>
      </c>
      <c r="C1369" s="85" t="s">
        <v>1037</v>
      </c>
      <c r="D1369" s="85" t="s">
        <v>1038</v>
      </c>
      <c r="E1369" s="85" t="s">
        <v>137</v>
      </c>
      <c r="F1369" s="85" t="s">
        <v>168</v>
      </c>
      <c r="G1369" s="85" t="s">
        <v>1039</v>
      </c>
      <c r="H1369" s="85" t="s">
        <v>1040</v>
      </c>
      <c r="I1369" s="85" t="s">
        <v>1041</v>
      </c>
      <c r="J1369" s="144" t="s">
        <v>531</v>
      </c>
      <c r="K1369" s="144"/>
      <c r="L1369" s="30"/>
      <c r="M1369" s="30"/>
      <c r="N1369" s="30"/>
      <c r="O1369" s="261"/>
      <c r="P1369" s="395"/>
      <c r="Q1369" s="233"/>
      <c r="R1369" s="85" t="s">
        <v>1042</v>
      </c>
      <c r="S1369" s="85" t="s">
        <v>1079</v>
      </c>
      <c r="T1369" s="85"/>
      <c r="U1369" s="244"/>
      <c r="V1369" s="244"/>
      <c r="W1369" s="85"/>
      <c r="X1369" s="85"/>
      <c r="Y1369" s="85"/>
      <c r="Z1369" s="261"/>
      <c r="AA1369" s="395"/>
      <c r="AB1369" s="233"/>
    </row>
    <row r="1370" spans="1:28" s="265" customFormat="1" ht="53.25" customHeight="1">
      <c r="A1370" s="144">
        <v>509</v>
      </c>
      <c r="B1370" s="85" t="s">
        <v>1036</v>
      </c>
      <c r="C1370" s="85" t="s">
        <v>1037</v>
      </c>
      <c r="D1370" s="85" t="s">
        <v>1038</v>
      </c>
      <c r="E1370" s="85" t="s">
        <v>137</v>
      </c>
      <c r="F1370" s="85" t="s">
        <v>168</v>
      </c>
      <c r="G1370" s="85" t="s">
        <v>1039</v>
      </c>
      <c r="H1370" s="85" t="s">
        <v>1040</v>
      </c>
      <c r="I1370" s="85" t="s">
        <v>1041</v>
      </c>
      <c r="J1370" s="144" t="s">
        <v>531</v>
      </c>
      <c r="K1370" s="144"/>
      <c r="L1370" s="30"/>
      <c r="M1370" s="30"/>
      <c r="N1370" s="30"/>
      <c r="O1370" s="261"/>
      <c r="P1370" s="395"/>
      <c r="Q1370" s="233"/>
      <c r="R1370" s="85" t="s">
        <v>1042</v>
      </c>
      <c r="S1370" s="85" t="s">
        <v>1079</v>
      </c>
      <c r="T1370" s="85"/>
      <c r="U1370" s="244"/>
      <c r="V1370" s="244"/>
      <c r="W1370" s="85"/>
      <c r="X1370" s="85"/>
      <c r="Y1370" s="85"/>
      <c r="Z1370" s="261"/>
      <c r="AA1370" s="395"/>
      <c r="AB1370" s="233"/>
    </row>
    <row r="1371" spans="1:28" s="265" customFormat="1" ht="53.25" customHeight="1">
      <c r="A1371" s="144">
        <v>510</v>
      </c>
      <c r="B1371" s="85" t="s">
        <v>1036</v>
      </c>
      <c r="C1371" s="85" t="s">
        <v>1037</v>
      </c>
      <c r="D1371" s="85" t="s">
        <v>1038</v>
      </c>
      <c r="E1371" s="85" t="s">
        <v>137</v>
      </c>
      <c r="F1371" s="85" t="s">
        <v>168</v>
      </c>
      <c r="G1371" s="85" t="s">
        <v>1039</v>
      </c>
      <c r="H1371" s="85" t="s">
        <v>1040</v>
      </c>
      <c r="I1371" s="85" t="s">
        <v>1041</v>
      </c>
      <c r="J1371" s="144" t="s">
        <v>531</v>
      </c>
      <c r="K1371" s="144"/>
      <c r="L1371" s="30"/>
      <c r="M1371" s="30"/>
      <c r="N1371" s="30"/>
      <c r="O1371" s="261"/>
      <c r="P1371" s="395"/>
      <c r="Q1371" s="233"/>
      <c r="R1371" s="85" t="s">
        <v>1042</v>
      </c>
      <c r="S1371" s="246" t="s">
        <v>1079</v>
      </c>
      <c r="T1371" s="85"/>
      <c r="U1371" s="244"/>
      <c r="V1371" s="244"/>
      <c r="W1371" s="85"/>
      <c r="X1371" s="85"/>
      <c r="Y1371" s="85"/>
      <c r="Z1371" s="261"/>
      <c r="AA1371" s="395"/>
      <c r="AB1371" s="233"/>
    </row>
    <row r="1372" spans="1:28" s="265" customFormat="1" ht="53.25" customHeight="1">
      <c r="A1372" s="144">
        <v>511</v>
      </c>
      <c r="B1372" s="85" t="s">
        <v>1036</v>
      </c>
      <c r="C1372" s="85" t="s">
        <v>1037</v>
      </c>
      <c r="D1372" s="85" t="s">
        <v>1038</v>
      </c>
      <c r="E1372" s="85" t="s">
        <v>137</v>
      </c>
      <c r="F1372" s="85" t="s">
        <v>168</v>
      </c>
      <c r="G1372" s="85" t="s">
        <v>1039</v>
      </c>
      <c r="H1372" s="85" t="s">
        <v>1040</v>
      </c>
      <c r="I1372" s="85" t="s">
        <v>1041</v>
      </c>
      <c r="J1372" s="144" t="s">
        <v>531</v>
      </c>
      <c r="K1372" s="144"/>
      <c r="L1372" s="30"/>
      <c r="M1372" s="30"/>
      <c r="N1372" s="30"/>
      <c r="O1372" s="261"/>
      <c r="P1372" s="395"/>
      <c r="Q1372" s="233"/>
      <c r="R1372" s="85" t="s">
        <v>1042</v>
      </c>
      <c r="S1372" s="85" t="s">
        <v>1079</v>
      </c>
      <c r="T1372" s="85"/>
      <c r="U1372" s="244"/>
      <c r="V1372" s="244"/>
      <c r="W1372" s="85"/>
      <c r="X1372" s="85"/>
      <c r="Y1372" s="85"/>
      <c r="Z1372" s="261"/>
      <c r="AA1372" s="395"/>
      <c r="AB1372" s="233"/>
    </row>
    <row r="1373" spans="1:28" s="265" customFormat="1" ht="53.25" customHeight="1">
      <c r="A1373" s="144">
        <v>512</v>
      </c>
      <c r="B1373" s="85" t="s">
        <v>1036</v>
      </c>
      <c r="C1373" s="85" t="s">
        <v>1037</v>
      </c>
      <c r="D1373" s="85" t="s">
        <v>1038</v>
      </c>
      <c r="E1373" s="85" t="s">
        <v>137</v>
      </c>
      <c r="F1373" s="85" t="s">
        <v>168</v>
      </c>
      <c r="G1373" s="85" t="s">
        <v>1039</v>
      </c>
      <c r="H1373" s="85" t="s">
        <v>1040</v>
      </c>
      <c r="I1373" s="85" t="s">
        <v>1041</v>
      </c>
      <c r="J1373" s="144" t="s">
        <v>531</v>
      </c>
      <c r="K1373" s="144"/>
      <c r="L1373" s="30"/>
      <c r="M1373" s="30"/>
      <c r="N1373" s="30"/>
      <c r="O1373" s="261"/>
      <c r="P1373" s="395"/>
      <c r="Q1373" s="233"/>
      <c r="R1373" s="85" t="s">
        <v>1042</v>
      </c>
      <c r="S1373" s="85" t="s">
        <v>1079</v>
      </c>
      <c r="T1373" s="85"/>
      <c r="U1373" s="244"/>
      <c r="V1373" s="244"/>
      <c r="W1373" s="85"/>
      <c r="X1373" s="85"/>
      <c r="Y1373" s="85"/>
      <c r="Z1373" s="261"/>
      <c r="AA1373" s="395"/>
      <c r="AB1373" s="233"/>
    </row>
    <row r="1374" spans="1:28" s="265" customFormat="1" ht="53.25" customHeight="1">
      <c r="A1374" s="144">
        <v>513</v>
      </c>
      <c r="B1374" s="85" t="s">
        <v>1036</v>
      </c>
      <c r="C1374" s="85" t="s">
        <v>1037</v>
      </c>
      <c r="D1374" s="85" t="s">
        <v>1038</v>
      </c>
      <c r="E1374" s="85" t="s">
        <v>137</v>
      </c>
      <c r="F1374" s="85" t="s">
        <v>168</v>
      </c>
      <c r="G1374" s="85" t="s">
        <v>1039</v>
      </c>
      <c r="H1374" s="85" t="s">
        <v>1040</v>
      </c>
      <c r="I1374" s="85" t="s">
        <v>1041</v>
      </c>
      <c r="J1374" s="144" t="s">
        <v>531</v>
      </c>
      <c r="K1374" s="144"/>
      <c r="L1374" s="30"/>
      <c r="M1374" s="30"/>
      <c r="N1374" s="30"/>
      <c r="O1374" s="261"/>
      <c r="P1374" s="395"/>
      <c r="Q1374" s="233"/>
      <c r="R1374" s="85" t="s">
        <v>1042</v>
      </c>
      <c r="S1374" s="85" t="s">
        <v>1079</v>
      </c>
      <c r="T1374" s="85"/>
      <c r="U1374" s="244"/>
      <c r="V1374" s="244"/>
      <c r="W1374" s="85"/>
      <c r="X1374" s="85"/>
      <c r="Y1374" s="85"/>
      <c r="Z1374" s="261"/>
      <c r="AA1374" s="395"/>
      <c r="AB1374" s="233"/>
    </row>
    <row r="1375" spans="1:28" s="265" customFormat="1" ht="60" customHeight="1">
      <c r="A1375" s="144">
        <v>514</v>
      </c>
      <c r="B1375" s="85" t="s">
        <v>1036</v>
      </c>
      <c r="C1375" s="85" t="s">
        <v>1037</v>
      </c>
      <c r="D1375" s="85" t="s">
        <v>1038</v>
      </c>
      <c r="E1375" s="85" t="s">
        <v>137</v>
      </c>
      <c r="F1375" s="85" t="s">
        <v>168</v>
      </c>
      <c r="G1375" s="85" t="s">
        <v>1039</v>
      </c>
      <c r="H1375" s="85" t="s">
        <v>1040</v>
      </c>
      <c r="I1375" s="85" t="s">
        <v>1041</v>
      </c>
      <c r="J1375" s="144" t="s">
        <v>531</v>
      </c>
      <c r="K1375" s="144"/>
      <c r="L1375" s="30"/>
      <c r="M1375" s="30"/>
      <c r="N1375" s="30"/>
      <c r="O1375" s="261"/>
      <c r="P1375" s="395"/>
      <c r="Q1375" s="233"/>
      <c r="R1375" s="85" t="s">
        <v>1042</v>
      </c>
      <c r="S1375" s="85" t="s">
        <v>1079</v>
      </c>
      <c r="T1375" s="85"/>
      <c r="U1375" s="244"/>
      <c r="V1375" s="244"/>
      <c r="W1375" s="85"/>
      <c r="X1375" s="85"/>
      <c r="Y1375" s="85"/>
      <c r="Z1375" s="261"/>
      <c r="AA1375" s="395"/>
      <c r="AB1375" s="233"/>
    </row>
    <row r="1376" spans="1:28" s="265" customFormat="1" ht="60" customHeight="1">
      <c r="A1376" s="144">
        <v>515</v>
      </c>
      <c r="B1376" s="85" t="s">
        <v>1036</v>
      </c>
      <c r="C1376" s="85" t="s">
        <v>1037</v>
      </c>
      <c r="D1376" s="85" t="s">
        <v>1038</v>
      </c>
      <c r="E1376" s="85" t="s">
        <v>137</v>
      </c>
      <c r="F1376" s="85" t="s">
        <v>168</v>
      </c>
      <c r="G1376" s="85" t="s">
        <v>1039</v>
      </c>
      <c r="H1376" s="85" t="s">
        <v>1040</v>
      </c>
      <c r="I1376" s="85" t="s">
        <v>1041</v>
      </c>
      <c r="J1376" s="144" t="s">
        <v>531</v>
      </c>
      <c r="K1376" s="144"/>
      <c r="L1376" s="30"/>
      <c r="M1376" s="30"/>
      <c r="N1376" s="30"/>
      <c r="O1376" s="261"/>
      <c r="P1376" s="395"/>
      <c r="Q1376" s="233"/>
      <c r="R1376" s="85" t="s">
        <v>1042</v>
      </c>
      <c r="S1376" s="85" t="s">
        <v>1079</v>
      </c>
      <c r="T1376" s="85"/>
      <c r="U1376" s="244"/>
      <c r="V1376" s="244"/>
      <c r="W1376" s="85"/>
      <c r="X1376" s="85"/>
      <c r="Y1376" s="85"/>
      <c r="Z1376" s="261"/>
      <c r="AA1376" s="395"/>
      <c r="AB1376" s="233"/>
    </row>
    <row r="1377" spans="1:28" s="265" customFormat="1" ht="60" customHeight="1">
      <c r="A1377" s="144">
        <v>516</v>
      </c>
      <c r="B1377" s="85" t="s">
        <v>1036</v>
      </c>
      <c r="C1377" s="85" t="s">
        <v>1037</v>
      </c>
      <c r="D1377" s="85" t="s">
        <v>1038</v>
      </c>
      <c r="E1377" s="85" t="s">
        <v>137</v>
      </c>
      <c r="F1377" s="85" t="s">
        <v>168</v>
      </c>
      <c r="G1377" s="85" t="s">
        <v>1039</v>
      </c>
      <c r="H1377" s="85" t="s">
        <v>1040</v>
      </c>
      <c r="I1377" s="85" t="s">
        <v>1041</v>
      </c>
      <c r="J1377" s="144" t="s">
        <v>531</v>
      </c>
      <c r="K1377" s="144"/>
      <c r="L1377" s="30"/>
      <c r="M1377" s="30"/>
      <c r="N1377" s="30"/>
      <c r="O1377" s="261"/>
      <c r="P1377" s="395"/>
      <c r="Q1377" s="233"/>
      <c r="R1377" s="85" t="s">
        <v>1042</v>
      </c>
      <c r="S1377" s="85" t="s">
        <v>1079</v>
      </c>
      <c r="T1377" s="85"/>
      <c r="U1377" s="244"/>
      <c r="V1377" s="244"/>
      <c r="W1377" s="85"/>
      <c r="X1377" s="85"/>
      <c r="Y1377" s="85"/>
      <c r="Z1377" s="261"/>
      <c r="AA1377" s="395"/>
      <c r="AB1377" s="233"/>
    </row>
    <row r="1378" spans="1:28" s="265" customFormat="1" ht="60" customHeight="1">
      <c r="A1378" s="144">
        <v>517</v>
      </c>
      <c r="B1378" s="85" t="s">
        <v>1036</v>
      </c>
      <c r="C1378" s="85" t="s">
        <v>1037</v>
      </c>
      <c r="D1378" s="85" t="s">
        <v>1038</v>
      </c>
      <c r="E1378" s="85" t="s">
        <v>137</v>
      </c>
      <c r="F1378" s="85" t="s">
        <v>168</v>
      </c>
      <c r="G1378" s="85" t="s">
        <v>1039</v>
      </c>
      <c r="H1378" s="85" t="s">
        <v>1040</v>
      </c>
      <c r="I1378" s="85" t="s">
        <v>1041</v>
      </c>
      <c r="J1378" s="144" t="s">
        <v>531</v>
      </c>
      <c r="K1378" s="144"/>
      <c r="L1378" s="30"/>
      <c r="M1378" s="30"/>
      <c r="N1378" s="30"/>
      <c r="O1378" s="261"/>
      <c r="P1378" s="395"/>
      <c r="Q1378" s="233"/>
      <c r="R1378" s="85" t="s">
        <v>1042</v>
      </c>
      <c r="S1378" s="85" t="s">
        <v>1079</v>
      </c>
      <c r="T1378" s="85"/>
      <c r="U1378" s="244"/>
      <c r="V1378" s="244"/>
      <c r="W1378" s="85"/>
      <c r="X1378" s="85"/>
      <c r="Y1378" s="85"/>
      <c r="Z1378" s="261"/>
      <c r="AA1378" s="395"/>
      <c r="AB1378" s="233"/>
    </row>
    <row r="1379" spans="1:28" s="265" customFormat="1" ht="60" customHeight="1">
      <c r="A1379" s="144">
        <v>518</v>
      </c>
      <c r="B1379" s="85" t="s">
        <v>1036</v>
      </c>
      <c r="C1379" s="85" t="s">
        <v>1037</v>
      </c>
      <c r="D1379" s="85" t="s">
        <v>1038</v>
      </c>
      <c r="E1379" s="85" t="s">
        <v>137</v>
      </c>
      <c r="F1379" s="85" t="s">
        <v>168</v>
      </c>
      <c r="G1379" s="85" t="s">
        <v>1039</v>
      </c>
      <c r="H1379" s="85" t="s">
        <v>1040</v>
      </c>
      <c r="I1379" s="85" t="s">
        <v>1041</v>
      </c>
      <c r="J1379" s="144" t="s">
        <v>531</v>
      </c>
      <c r="K1379" s="144"/>
      <c r="L1379" s="30"/>
      <c r="M1379" s="30"/>
      <c r="N1379" s="30"/>
      <c r="O1379" s="261"/>
      <c r="P1379" s="395"/>
      <c r="Q1379" s="233"/>
      <c r="R1379" s="85" t="s">
        <v>1042</v>
      </c>
      <c r="S1379" s="85" t="s">
        <v>1079</v>
      </c>
      <c r="T1379" s="85"/>
      <c r="U1379" s="244"/>
      <c r="V1379" s="244"/>
      <c r="W1379" s="85"/>
      <c r="X1379" s="85"/>
      <c r="Y1379" s="85"/>
      <c r="Z1379" s="261"/>
      <c r="AA1379" s="395"/>
      <c r="AB1379" s="233"/>
    </row>
    <row r="1380" spans="1:28" s="265" customFormat="1" ht="60" customHeight="1">
      <c r="A1380" s="144">
        <v>519</v>
      </c>
      <c r="B1380" s="85" t="s">
        <v>1036</v>
      </c>
      <c r="C1380" s="85" t="s">
        <v>1037</v>
      </c>
      <c r="D1380" s="85" t="s">
        <v>1038</v>
      </c>
      <c r="E1380" s="85" t="s">
        <v>137</v>
      </c>
      <c r="F1380" s="85" t="s">
        <v>168</v>
      </c>
      <c r="G1380" s="85" t="s">
        <v>1039</v>
      </c>
      <c r="H1380" s="85" t="s">
        <v>1040</v>
      </c>
      <c r="I1380" s="85" t="s">
        <v>1041</v>
      </c>
      <c r="J1380" s="144" t="s">
        <v>531</v>
      </c>
      <c r="K1380" s="144"/>
      <c r="L1380" s="30"/>
      <c r="M1380" s="30"/>
      <c r="N1380" s="30"/>
      <c r="O1380" s="261"/>
      <c r="P1380" s="395"/>
      <c r="Q1380" s="233"/>
      <c r="R1380" s="85" t="s">
        <v>1042</v>
      </c>
      <c r="S1380" s="85" t="s">
        <v>1079</v>
      </c>
      <c r="T1380" s="85"/>
      <c r="U1380" s="244"/>
      <c r="V1380" s="244"/>
      <c r="W1380" s="85"/>
      <c r="X1380" s="85"/>
      <c r="Y1380" s="85"/>
      <c r="Z1380" s="261"/>
      <c r="AA1380" s="395"/>
      <c r="AB1380" s="233"/>
    </row>
    <row r="1381" spans="1:28" s="265" customFormat="1" ht="60" customHeight="1">
      <c r="A1381" s="144">
        <v>520</v>
      </c>
      <c r="B1381" s="85" t="s">
        <v>1036</v>
      </c>
      <c r="C1381" s="85" t="s">
        <v>1037</v>
      </c>
      <c r="D1381" s="85" t="s">
        <v>1038</v>
      </c>
      <c r="E1381" s="85" t="s">
        <v>137</v>
      </c>
      <c r="F1381" s="85" t="s">
        <v>168</v>
      </c>
      <c r="G1381" s="85" t="s">
        <v>1039</v>
      </c>
      <c r="H1381" s="85" t="s">
        <v>1040</v>
      </c>
      <c r="I1381" s="85" t="s">
        <v>1041</v>
      </c>
      <c r="J1381" s="144" t="s">
        <v>531</v>
      </c>
      <c r="K1381" s="144"/>
      <c r="L1381" s="30"/>
      <c r="M1381" s="30"/>
      <c r="N1381" s="30"/>
      <c r="O1381" s="261"/>
      <c r="P1381" s="395"/>
      <c r="Q1381" s="233"/>
      <c r="R1381" s="85" t="s">
        <v>1042</v>
      </c>
      <c r="S1381" s="85" t="s">
        <v>1079</v>
      </c>
      <c r="T1381" s="85"/>
      <c r="U1381" s="244"/>
      <c r="V1381" s="244"/>
      <c r="W1381" s="85"/>
      <c r="X1381" s="85"/>
      <c r="Y1381" s="85"/>
      <c r="Z1381" s="261"/>
      <c r="AA1381" s="395"/>
      <c r="AB1381" s="233"/>
    </row>
    <row r="1382" spans="1:28" s="265" customFormat="1" ht="60" customHeight="1">
      <c r="A1382" s="144">
        <v>521</v>
      </c>
      <c r="B1382" s="85" t="s">
        <v>1036</v>
      </c>
      <c r="C1382" s="85" t="s">
        <v>1037</v>
      </c>
      <c r="D1382" s="85" t="s">
        <v>1038</v>
      </c>
      <c r="E1382" s="85" t="s">
        <v>137</v>
      </c>
      <c r="F1382" s="85" t="s">
        <v>168</v>
      </c>
      <c r="G1382" s="85" t="s">
        <v>1039</v>
      </c>
      <c r="H1382" s="85" t="s">
        <v>1040</v>
      </c>
      <c r="I1382" s="85" t="s">
        <v>1041</v>
      </c>
      <c r="J1382" s="144" t="s">
        <v>531</v>
      </c>
      <c r="K1382" s="144"/>
      <c r="L1382" s="30"/>
      <c r="M1382" s="30"/>
      <c r="N1382" s="30"/>
      <c r="O1382" s="261"/>
      <c r="P1382" s="395"/>
      <c r="Q1382" s="233"/>
      <c r="R1382" s="85" t="s">
        <v>1042</v>
      </c>
      <c r="S1382" s="85" t="s">
        <v>1079</v>
      </c>
      <c r="T1382" s="85"/>
      <c r="U1382" s="244"/>
      <c r="V1382" s="244"/>
      <c r="W1382" s="85"/>
      <c r="X1382" s="85"/>
      <c r="Y1382" s="85"/>
      <c r="Z1382" s="261"/>
      <c r="AA1382" s="395"/>
      <c r="AB1382" s="233"/>
    </row>
    <row r="1383" spans="1:28" s="265" customFormat="1" ht="60" customHeight="1">
      <c r="A1383" s="144">
        <v>522</v>
      </c>
      <c r="B1383" s="85" t="s">
        <v>1036</v>
      </c>
      <c r="C1383" s="85" t="s">
        <v>1037</v>
      </c>
      <c r="D1383" s="85" t="s">
        <v>1038</v>
      </c>
      <c r="E1383" s="85" t="s">
        <v>137</v>
      </c>
      <c r="F1383" s="85" t="s">
        <v>168</v>
      </c>
      <c r="G1383" s="85" t="s">
        <v>1039</v>
      </c>
      <c r="H1383" s="85" t="s">
        <v>1040</v>
      </c>
      <c r="I1383" s="85" t="s">
        <v>1041</v>
      </c>
      <c r="J1383" s="144" t="s">
        <v>531</v>
      </c>
      <c r="K1383" s="144"/>
      <c r="L1383" s="30"/>
      <c r="M1383" s="30"/>
      <c r="N1383" s="30"/>
      <c r="O1383" s="261"/>
      <c r="P1383" s="395"/>
      <c r="Q1383" s="233"/>
      <c r="R1383" s="85" t="s">
        <v>1042</v>
      </c>
      <c r="S1383" s="85" t="s">
        <v>1079</v>
      </c>
      <c r="T1383" s="85"/>
      <c r="U1383" s="244"/>
      <c r="V1383" s="244"/>
      <c r="W1383" s="85"/>
      <c r="X1383" s="85"/>
      <c r="Y1383" s="85"/>
      <c r="Z1383" s="261"/>
      <c r="AA1383" s="395"/>
      <c r="AB1383" s="233"/>
    </row>
    <row r="1384" spans="1:28" s="265" customFormat="1" ht="60" customHeight="1">
      <c r="A1384" s="144">
        <v>523</v>
      </c>
      <c r="B1384" s="85" t="s">
        <v>1036</v>
      </c>
      <c r="C1384" s="85" t="s">
        <v>1037</v>
      </c>
      <c r="D1384" s="85" t="s">
        <v>1038</v>
      </c>
      <c r="E1384" s="85" t="s">
        <v>137</v>
      </c>
      <c r="F1384" s="85" t="s">
        <v>168</v>
      </c>
      <c r="G1384" s="85" t="s">
        <v>1039</v>
      </c>
      <c r="H1384" s="85" t="s">
        <v>1040</v>
      </c>
      <c r="I1384" s="85" t="s">
        <v>1041</v>
      </c>
      <c r="J1384" s="144" t="s">
        <v>531</v>
      </c>
      <c r="K1384" s="144"/>
      <c r="L1384" s="30"/>
      <c r="M1384" s="30"/>
      <c r="N1384" s="30"/>
      <c r="O1384" s="261"/>
      <c r="P1384" s="395"/>
      <c r="Q1384" s="233"/>
      <c r="R1384" s="85" t="s">
        <v>1042</v>
      </c>
      <c r="S1384" s="85" t="s">
        <v>1079</v>
      </c>
      <c r="T1384" s="85"/>
      <c r="U1384" s="244"/>
      <c r="V1384" s="244"/>
      <c r="W1384" s="85"/>
      <c r="X1384" s="85"/>
      <c r="Y1384" s="85"/>
      <c r="Z1384" s="261"/>
      <c r="AA1384" s="395"/>
      <c r="AB1384" s="233"/>
    </row>
    <row r="1385" spans="1:28" s="265" customFormat="1" ht="60" customHeight="1">
      <c r="A1385" s="144">
        <v>524</v>
      </c>
      <c r="B1385" s="85" t="s">
        <v>1036</v>
      </c>
      <c r="C1385" s="85" t="s">
        <v>1037</v>
      </c>
      <c r="D1385" s="85" t="s">
        <v>1038</v>
      </c>
      <c r="E1385" s="85" t="s">
        <v>137</v>
      </c>
      <c r="F1385" s="85" t="s">
        <v>168</v>
      </c>
      <c r="G1385" s="85" t="s">
        <v>1039</v>
      </c>
      <c r="H1385" s="85" t="s">
        <v>1040</v>
      </c>
      <c r="I1385" s="85" t="s">
        <v>1041</v>
      </c>
      <c r="J1385" s="144" t="s">
        <v>531</v>
      </c>
      <c r="K1385" s="144"/>
      <c r="L1385" s="30"/>
      <c r="M1385" s="30"/>
      <c r="N1385" s="30"/>
      <c r="O1385" s="261"/>
      <c r="P1385" s="395"/>
      <c r="Q1385" s="233"/>
      <c r="R1385" s="85" t="s">
        <v>1042</v>
      </c>
      <c r="S1385" s="85" t="s">
        <v>1079</v>
      </c>
      <c r="T1385" s="85"/>
      <c r="U1385" s="244"/>
      <c r="V1385" s="244"/>
      <c r="W1385" s="85"/>
      <c r="X1385" s="85"/>
      <c r="Y1385" s="85"/>
      <c r="Z1385" s="261"/>
      <c r="AA1385" s="395"/>
      <c r="AB1385" s="233"/>
    </row>
    <row r="1386" spans="1:28" s="265" customFormat="1" ht="60" customHeight="1">
      <c r="A1386" s="144">
        <v>525</v>
      </c>
      <c r="B1386" s="85" t="s">
        <v>1036</v>
      </c>
      <c r="C1386" s="85" t="s">
        <v>1037</v>
      </c>
      <c r="D1386" s="85" t="s">
        <v>1038</v>
      </c>
      <c r="E1386" s="85" t="s">
        <v>137</v>
      </c>
      <c r="F1386" s="85" t="s">
        <v>168</v>
      </c>
      <c r="G1386" s="85" t="s">
        <v>1039</v>
      </c>
      <c r="H1386" s="85" t="s">
        <v>1040</v>
      </c>
      <c r="I1386" s="85" t="s">
        <v>1041</v>
      </c>
      <c r="J1386" s="144" t="s">
        <v>531</v>
      </c>
      <c r="K1386" s="144"/>
      <c r="L1386" s="30"/>
      <c r="M1386" s="30"/>
      <c r="N1386" s="30"/>
      <c r="O1386" s="261"/>
      <c r="P1386" s="395"/>
      <c r="Q1386" s="233"/>
      <c r="R1386" s="85" t="s">
        <v>1042</v>
      </c>
      <c r="S1386" s="85" t="s">
        <v>1079</v>
      </c>
      <c r="T1386" s="85"/>
      <c r="U1386" s="244"/>
      <c r="V1386" s="244"/>
      <c r="W1386" s="85"/>
      <c r="X1386" s="85"/>
      <c r="Y1386" s="85"/>
      <c r="Z1386" s="261"/>
      <c r="AA1386" s="395"/>
      <c r="AB1386" s="233"/>
    </row>
    <row r="1387" spans="1:28" s="265" customFormat="1" ht="60" customHeight="1">
      <c r="A1387" s="144" t="s">
        <v>1104</v>
      </c>
      <c r="B1387" s="85" t="s">
        <v>1036</v>
      </c>
      <c r="C1387" s="85" t="s">
        <v>1037</v>
      </c>
      <c r="D1387" s="85" t="s">
        <v>1038</v>
      </c>
      <c r="E1387" s="85" t="s">
        <v>137</v>
      </c>
      <c r="F1387" s="85" t="s">
        <v>168</v>
      </c>
      <c r="G1387" s="85" t="s">
        <v>1039</v>
      </c>
      <c r="H1387" s="85" t="s">
        <v>1040</v>
      </c>
      <c r="I1387" s="85" t="s">
        <v>1041</v>
      </c>
      <c r="J1387" s="144" t="s">
        <v>531</v>
      </c>
      <c r="K1387" s="144"/>
      <c r="L1387" s="30"/>
      <c r="M1387" s="30"/>
      <c r="N1387" s="30"/>
      <c r="O1387" s="261"/>
      <c r="P1387" s="395"/>
      <c r="Q1387" s="233"/>
      <c r="R1387" s="85" t="s">
        <v>1042</v>
      </c>
      <c r="S1387" s="85" t="s">
        <v>1079</v>
      </c>
      <c r="T1387" s="85"/>
      <c r="U1387" s="244"/>
      <c r="V1387" s="244"/>
      <c r="W1387" s="85"/>
      <c r="X1387" s="85"/>
      <c r="Y1387" s="85"/>
      <c r="Z1387" s="261"/>
      <c r="AA1387" s="395"/>
      <c r="AB1387" s="233"/>
    </row>
    <row r="1388" spans="1:28" s="265" customFormat="1" ht="60" customHeight="1">
      <c r="A1388" s="144">
        <v>526</v>
      </c>
      <c r="B1388" s="85" t="s">
        <v>1036</v>
      </c>
      <c r="C1388" s="85" t="s">
        <v>1037</v>
      </c>
      <c r="D1388" s="85" t="s">
        <v>1038</v>
      </c>
      <c r="E1388" s="85" t="s">
        <v>137</v>
      </c>
      <c r="F1388" s="85" t="s">
        <v>168</v>
      </c>
      <c r="G1388" s="85" t="s">
        <v>1039</v>
      </c>
      <c r="H1388" s="85" t="s">
        <v>1040</v>
      </c>
      <c r="I1388" s="85" t="s">
        <v>1041</v>
      </c>
      <c r="J1388" s="144" t="s">
        <v>531</v>
      </c>
      <c r="K1388" s="144"/>
      <c r="L1388" s="30"/>
      <c r="M1388" s="30"/>
      <c r="N1388" s="30"/>
      <c r="O1388" s="261"/>
      <c r="P1388" s="395"/>
      <c r="Q1388" s="233"/>
      <c r="R1388" s="85" t="s">
        <v>1042</v>
      </c>
      <c r="S1388" s="85" t="s">
        <v>1079</v>
      </c>
      <c r="T1388" s="85"/>
      <c r="U1388" s="244"/>
      <c r="V1388" s="244"/>
      <c r="W1388" s="85"/>
      <c r="X1388" s="85"/>
      <c r="Y1388" s="85"/>
      <c r="Z1388" s="261"/>
      <c r="AA1388" s="395"/>
      <c r="AB1388" s="233"/>
    </row>
    <row r="1389" spans="1:28" s="265" customFormat="1" ht="60" customHeight="1">
      <c r="A1389" s="144">
        <v>527</v>
      </c>
      <c r="B1389" s="85" t="s">
        <v>1036</v>
      </c>
      <c r="C1389" s="85" t="s">
        <v>1037</v>
      </c>
      <c r="D1389" s="85" t="s">
        <v>1038</v>
      </c>
      <c r="E1389" s="85" t="s">
        <v>137</v>
      </c>
      <c r="F1389" s="85" t="s">
        <v>168</v>
      </c>
      <c r="G1389" s="85" t="s">
        <v>1039</v>
      </c>
      <c r="H1389" s="85" t="s">
        <v>1040</v>
      </c>
      <c r="I1389" s="85" t="s">
        <v>1041</v>
      </c>
      <c r="J1389" s="144" t="s">
        <v>531</v>
      </c>
      <c r="K1389" s="144"/>
      <c r="L1389" s="30"/>
      <c r="M1389" s="30"/>
      <c r="N1389" s="30"/>
      <c r="O1389" s="261"/>
      <c r="P1389" s="395"/>
      <c r="Q1389" s="233"/>
      <c r="R1389" s="85" t="s">
        <v>1042</v>
      </c>
      <c r="S1389" s="85" t="s">
        <v>1079</v>
      </c>
      <c r="T1389" s="85"/>
      <c r="U1389" s="244"/>
      <c r="V1389" s="244"/>
      <c r="W1389" s="85"/>
      <c r="X1389" s="85"/>
      <c r="Y1389" s="85"/>
      <c r="Z1389" s="261"/>
      <c r="AA1389" s="395"/>
      <c r="AB1389" s="233"/>
    </row>
    <row r="1390" spans="1:28" s="265" customFormat="1" ht="60" customHeight="1">
      <c r="A1390" s="144">
        <v>528</v>
      </c>
      <c r="B1390" s="85" t="s">
        <v>1036</v>
      </c>
      <c r="C1390" s="85" t="s">
        <v>1037</v>
      </c>
      <c r="D1390" s="85" t="s">
        <v>1038</v>
      </c>
      <c r="E1390" s="85" t="s">
        <v>137</v>
      </c>
      <c r="F1390" s="85" t="s">
        <v>168</v>
      </c>
      <c r="G1390" s="85" t="s">
        <v>1039</v>
      </c>
      <c r="H1390" s="85" t="s">
        <v>1040</v>
      </c>
      <c r="I1390" s="85" t="s">
        <v>1041</v>
      </c>
      <c r="J1390" s="144" t="s">
        <v>531</v>
      </c>
      <c r="K1390" s="144"/>
      <c r="L1390" s="30"/>
      <c r="M1390" s="30"/>
      <c r="N1390" s="30"/>
      <c r="O1390" s="261"/>
      <c r="P1390" s="395"/>
      <c r="Q1390" s="233"/>
      <c r="R1390" s="85" t="s">
        <v>1042</v>
      </c>
      <c r="S1390" s="85" t="s">
        <v>1079</v>
      </c>
      <c r="T1390" s="85"/>
      <c r="U1390" s="244"/>
      <c r="V1390" s="244"/>
      <c r="W1390" s="85"/>
      <c r="X1390" s="85"/>
      <c r="Y1390" s="85"/>
      <c r="Z1390" s="261"/>
      <c r="AA1390" s="395"/>
      <c r="AB1390" s="233"/>
    </row>
    <row r="1391" spans="1:28" s="265" customFormat="1" ht="60" customHeight="1">
      <c r="A1391" s="144">
        <v>529</v>
      </c>
      <c r="B1391" s="85" t="s">
        <v>1036</v>
      </c>
      <c r="C1391" s="85" t="s">
        <v>1037</v>
      </c>
      <c r="D1391" s="85" t="s">
        <v>1038</v>
      </c>
      <c r="E1391" s="85" t="s">
        <v>137</v>
      </c>
      <c r="F1391" s="85" t="s">
        <v>168</v>
      </c>
      <c r="G1391" s="85" t="s">
        <v>1039</v>
      </c>
      <c r="H1391" s="85" t="s">
        <v>1040</v>
      </c>
      <c r="I1391" s="85" t="s">
        <v>1041</v>
      </c>
      <c r="J1391" s="144" t="s">
        <v>531</v>
      </c>
      <c r="K1391" s="144"/>
      <c r="L1391" s="30"/>
      <c r="M1391" s="30"/>
      <c r="N1391" s="30"/>
      <c r="O1391" s="261"/>
      <c r="P1391" s="395"/>
      <c r="Q1391" s="233"/>
      <c r="R1391" s="85" t="s">
        <v>1042</v>
      </c>
      <c r="S1391" s="85" t="s">
        <v>1079</v>
      </c>
      <c r="T1391" s="122"/>
      <c r="U1391" s="133"/>
      <c r="V1391" s="133"/>
      <c r="W1391" s="85"/>
      <c r="X1391" s="85"/>
      <c r="Y1391" s="85"/>
      <c r="Z1391" s="261"/>
      <c r="AA1391" s="395"/>
      <c r="AB1391" s="233"/>
    </row>
    <row r="1392" spans="1:28" s="265" customFormat="1" ht="60" customHeight="1">
      <c r="A1392" s="144">
        <v>530</v>
      </c>
      <c r="B1392" s="85" t="s">
        <v>1036</v>
      </c>
      <c r="C1392" s="85" t="s">
        <v>1037</v>
      </c>
      <c r="D1392" s="85" t="s">
        <v>1066</v>
      </c>
      <c r="E1392" s="85" t="s">
        <v>137</v>
      </c>
      <c r="F1392" s="85" t="s">
        <v>168</v>
      </c>
      <c r="G1392" s="85" t="s">
        <v>1039</v>
      </c>
      <c r="H1392" s="85" t="s">
        <v>1040</v>
      </c>
      <c r="I1392" s="85" t="s">
        <v>1041</v>
      </c>
      <c r="J1392" s="144" t="s">
        <v>531</v>
      </c>
      <c r="K1392" s="144"/>
      <c r="L1392" s="30"/>
      <c r="M1392" s="30"/>
      <c r="N1392" s="30"/>
      <c r="O1392" s="261"/>
      <c r="P1392" s="395"/>
      <c r="Q1392" s="233"/>
      <c r="R1392" s="85" t="s">
        <v>1090</v>
      </c>
      <c r="S1392" s="85" t="s">
        <v>1067</v>
      </c>
      <c r="T1392" s="85"/>
      <c r="U1392" s="133"/>
      <c r="V1392" s="133"/>
      <c r="W1392" s="85"/>
      <c r="X1392" s="85"/>
      <c r="Y1392" s="85"/>
      <c r="Z1392" s="261"/>
      <c r="AA1392" s="395"/>
      <c r="AB1392" s="233"/>
    </row>
    <row r="1393" spans="1:28" s="265" customFormat="1" ht="60" customHeight="1">
      <c r="A1393" s="144" t="s">
        <v>1105</v>
      </c>
      <c r="B1393" s="85" t="s">
        <v>1036</v>
      </c>
      <c r="C1393" s="85" t="s">
        <v>1037</v>
      </c>
      <c r="D1393" s="85" t="s">
        <v>1066</v>
      </c>
      <c r="E1393" s="85" t="s">
        <v>137</v>
      </c>
      <c r="F1393" s="85" t="s">
        <v>168</v>
      </c>
      <c r="G1393" s="85" t="s">
        <v>1039</v>
      </c>
      <c r="H1393" s="85" t="s">
        <v>1040</v>
      </c>
      <c r="I1393" s="85" t="s">
        <v>1041</v>
      </c>
      <c r="J1393" s="144" t="s">
        <v>531</v>
      </c>
      <c r="K1393" s="144"/>
      <c r="L1393" s="30"/>
      <c r="M1393" s="30"/>
      <c r="N1393" s="30"/>
      <c r="O1393" s="261"/>
      <c r="P1393" s="395"/>
      <c r="Q1393" s="233"/>
      <c r="R1393" s="85" t="s">
        <v>1090</v>
      </c>
      <c r="S1393" s="85" t="s">
        <v>1067</v>
      </c>
      <c r="T1393" s="85"/>
      <c r="U1393" s="133"/>
      <c r="V1393" s="133"/>
      <c r="W1393" s="85"/>
      <c r="X1393" s="85"/>
      <c r="Y1393" s="85"/>
      <c r="Z1393" s="261"/>
      <c r="AA1393" s="395"/>
      <c r="AB1393" s="233"/>
    </row>
    <row r="1394" spans="1:28" s="265" customFormat="1" ht="60" customHeight="1">
      <c r="A1394" s="144">
        <v>531</v>
      </c>
      <c r="B1394" s="85" t="s">
        <v>1036</v>
      </c>
      <c r="C1394" s="85" t="s">
        <v>1037</v>
      </c>
      <c r="D1394" s="85" t="s">
        <v>1054</v>
      </c>
      <c r="E1394" s="85" t="s">
        <v>137</v>
      </c>
      <c r="F1394" s="85" t="s">
        <v>168</v>
      </c>
      <c r="G1394" s="85" t="s">
        <v>1039</v>
      </c>
      <c r="H1394" s="85" t="s">
        <v>1040</v>
      </c>
      <c r="I1394" s="85" t="s">
        <v>1041</v>
      </c>
      <c r="J1394" s="144" t="s">
        <v>531</v>
      </c>
      <c r="K1394" s="144"/>
      <c r="L1394" s="30"/>
      <c r="M1394" s="30"/>
      <c r="N1394" s="30"/>
      <c r="O1394" s="261"/>
      <c r="P1394" s="395"/>
      <c r="Q1394" s="233"/>
      <c r="R1394" s="85" t="s">
        <v>1090</v>
      </c>
      <c r="S1394" s="85" t="s">
        <v>1067</v>
      </c>
      <c r="T1394" s="85"/>
      <c r="U1394" s="133"/>
      <c r="V1394" s="133"/>
      <c r="W1394" s="85"/>
      <c r="X1394" s="85"/>
      <c r="Y1394" s="85"/>
      <c r="Z1394" s="261"/>
      <c r="AA1394" s="395"/>
      <c r="AB1394" s="233"/>
    </row>
    <row r="1395" spans="1:28" s="242" customFormat="1" ht="75">
      <c r="A1395" s="144" t="s">
        <v>1106</v>
      </c>
      <c r="B1395" s="85" t="s">
        <v>1036</v>
      </c>
      <c r="C1395" s="85" t="s">
        <v>1037</v>
      </c>
      <c r="D1395" s="85" t="s">
        <v>1054</v>
      </c>
      <c r="E1395" s="85" t="s">
        <v>137</v>
      </c>
      <c r="F1395" s="85" t="s">
        <v>168</v>
      </c>
      <c r="G1395" s="85" t="s">
        <v>1039</v>
      </c>
      <c r="H1395" s="85" t="s">
        <v>1040</v>
      </c>
      <c r="I1395" s="85" t="s">
        <v>1041</v>
      </c>
      <c r="J1395" s="144" t="s">
        <v>531</v>
      </c>
      <c r="K1395" s="144"/>
      <c r="L1395" s="30"/>
      <c r="M1395" s="30"/>
      <c r="N1395" s="30"/>
      <c r="O1395" s="261"/>
      <c r="P1395" s="395"/>
      <c r="Q1395" s="233"/>
      <c r="R1395" s="85" t="s">
        <v>1090</v>
      </c>
      <c r="S1395" s="85" t="s">
        <v>1067</v>
      </c>
      <c r="T1395" s="85"/>
      <c r="U1395" s="133"/>
      <c r="V1395" s="133"/>
      <c r="W1395" s="85"/>
      <c r="X1395" s="85"/>
      <c r="Y1395" s="85"/>
      <c r="Z1395" s="261"/>
      <c r="AA1395" s="395"/>
      <c r="AB1395" s="233"/>
    </row>
    <row r="1396" spans="1:28" s="242" customFormat="1" ht="75">
      <c r="A1396" s="144">
        <v>532</v>
      </c>
      <c r="B1396" s="85" t="s">
        <v>1036</v>
      </c>
      <c r="C1396" s="85" t="s">
        <v>1037</v>
      </c>
      <c r="D1396" s="85" t="s">
        <v>1066</v>
      </c>
      <c r="E1396" s="85" t="s">
        <v>137</v>
      </c>
      <c r="F1396" s="85" t="s">
        <v>168</v>
      </c>
      <c r="G1396" s="85" t="s">
        <v>1039</v>
      </c>
      <c r="H1396" s="85" t="s">
        <v>1040</v>
      </c>
      <c r="I1396" s="85" t="s">
        <v>1041</v>
      </c>
      <c r="J1396" s="144" t="s">
        <v>531</v>
      </c>
      <c r="K1396" s="144"/>
      <c r="L1396" s="30"/>
      <c r="M1396" s="30"/>
      <c r="N1396" s="30"/>
      <c r="O1396" s="261"/>
      <c r="P1396" s="395"/>
      <c r="Q1396" s="233"/>
      <c r="R1396" s="85" t="s">
        <v>1090</v>
      </c>
      <c r="S1396" s="85" t="s">
        <v>1067</v>
      </c>
      <c r="T1396" s="85"/>
      <c r="U1396" s="133"/>
      <c r="V1396" s="133"/>
      <c r="W1396" s="85"/>
      <c r="X1396" s="85"/>
      <c r="Y1396" s="85"/>
      <c r="Z1396" s="261"/>
      <c r="AA1396" s="395"/>
      <c r="AB1396" s="233"/>
    </row>
    <row r="1397" spans="1:28" s="242" customFormat="1" ht="75">
      <c r="A1397" s="144">
        <v>533</v>
      </c>
      <c r="B1397" s="85" t="s">
        <v>1036</v>
      </c>
      <c r="C1397" s="85" t="s">
        <v>1037</v>
      </c>
      <c r="D1397" s="85" t="s">
        <v>1066</v>
      </c>
      <c r="E1397" s="85" t="s">
        <v>137</v>
      </c>
      <c r="F1397" s="85" t="s">
        <v>168</v>
      </c>
      <c r="G1397" s="85" t="s">
        <v>1039</v>
      </c>
      <c r="H1397" s="85" t="s">
        <v>1040</v>
      </c>
      <c r="I1397" s="85" t="s">
        <v>1041</v>
      </c>
      <c r="J1397" s="144" t="s">
        <v>531</v>
      </c>
      <c r="K1397" s="144"/>
      <c r="L1397" s="30"/>
      <c r="M1397" s="30"/>
      <c r="N1397" s="30"/>
      <c r="O1397" s="261"/>
      <c r="P1397" s="395"/>
      <c r="Q1397" s="233"/>
      <c r="R1397" s="85" t="s">
        <v>1090</v>
      </c>
      <c r="S1397" s="85" t="s">
        <v>1067</v>
      </c>
      <c r="T1397" s="85"/>
      <c r="U1397" s="133"/>
      <c r="V1397" s="133"/>
      <c r="W1397" s="85"/>
      <c r="X1397" s="85"/>
      <c r="Y1397" s="85"/>
      <c r="Z1397" s="261"/>
      <c r="AA1397" s="395"/>
      <c r="AB1397" s="233"/>
    </row>
    <row r="1398" spans="1:28" s="242" customFormat="1" ht="75">
      <c r="A1398" s="144">
        <v>534</v>
      </c>
      <c r="B1398" s="85" t="s">
        <v>1036</v>
      </c>
      <c r="C1398" s="85" t="s">
        <v>1037</v>
      </c>
      <c r="D1398" s="85" t="s">
        <v>1066</v>
      </c>
      <c r="E1398" s="85" t="s">
        <v>137</v>
      </c>
      <c r="F1398" s="85" t="s">
        <v>168</v>
      </c>
      <c r="G1398" s="85" t="s">
        <v>1039</v>
      </c>
      <c r="H1398" s="85" t="s">
        <v>1040</v>
      </c>
      <c r="I1398" s="85" t="s">
        <v>1041</v>
      </c>
      <c r="J1398" s="144" t="s">
        <v>531</v>
      </c>
      <c r="K1398" s="144"/>
      <c r="L1398" s="30"/>
      <c r="M1398" s="30"/>
      <c r="N1398" s="30"/>
      <c r="O1398" s="261"/>
      <c r="P1398" s="395"/>
      <c r="Q1398" s="233"/>
      <c r="R1398" s="85" t="s">
        <v>1090</v>
      </c>
      <c r="S1398" s="85" t="s">
        <v>1088</v>
      </c>
      <c r="T1398" s="85"/>
      <c r="U1398" s="133"/>
      <c r="V1398" s="133"/>
      <c r="W1398" s="85"/>
      <c r="X1398" s="85"/>
      <c r="Y1398" s="85"/>
      <c r="Z1398" s="261"/>
      <c r="AA1398" s="395"/>
      <c r="AB1398" s="233"/>
    </row>
    <row r="1399" spans="1:28" s="242" customFormat="1" ht="75">
      <c r="A1399" s="144">
        <v>535</v>
      </c>
      <c r="B1399" s="85" t="s">
        <v>1036</v>
      </c>
      <c r="C1399" s="85" t="s">
        <v>1037</v>
      </c>
      <c r="D1399" s="85" t="s">
        <v>1066</v>
      </c>
      <c r="E1399" s="85" t="s">
        <v>137</v>
      </c>
      <c r="F1399" s="85" t="s">
        <v>168</v>
      </c>
      <c r="G1399" s="85" t="s">
        <v>1039</v>
      </c>
      <c r="H1399" s="85" t="s">
        <v>1040</v>
      </c>
      <c r="I1399" s="85" t="s">
        <v>1041</v>
      </c>
      <c r="J1399" s="144" t="s">
        <v>531</v>
      </c>
      <c r="K1399" s="144"/>
      <c r="L1399" s="30"/>
      <c r="M1399" s="30"/>
      <c r="N1399" s="30"/>
      <c r="O1399" s="261"/>
      <c r="P1399" s="395"/>
      <c r="Q1399" s="233"/>
      <c r="R1399" s="85" t="s">
        <v>1090</v>
      </c>
      <c r="S1399" s="85" t="s">
        <v>1067</v>
      </c>
      <c r="T1399" s="85"/>
      <c r="U1399" s="133"/>
      <c r="V1399" s="133"/>
      <c r="W1399" s="85"/>
      <c r="X1399" s="85"/>
      <c r="Y1399" s="85"/>
      <c r="Z1399" s="261"/>
      <c r="AA1399" s="395"/>
      <c r="AB1399" s="233"/>
    </row>
    <row r="1400" spans="1:28" s="242" customFormat="1" ht="75">
      <c r="A1400" s="144">
        <v>536</v>
      </c>
      <c r="B1400" s="85" t="s">
        <v>1036</v>
      </c>
      <c r="C1400" s="85" t="s">
        <v>1037</v>
      </c>
      <c r="D1400" s="85" t="s">
        <v>1066</v>
      </c>
      <c r="E1400" s="85" t="s">
        <v>137</v>
      </c>
      <c r="F1400" s="85" t="s">
        <v>168</v>
      </c>
      <c r="G1400" s="85" t="s">
        <v>1039</v>
      </c>
      <c r="H1400" s="85" t="s">
        <v>1040</v>
      </c>
      <c r="I1400" s="85" t="s">
        <v>1041</v>
      </c>
      <c r="J1400" s="144" t="s">
        <v>531</v>
      </c>
      <c r="K1400" s="144"/>
      <c r="L1400" s="30"/>
      <c r="M1400" s="30"/>
      <c r="N1400" s="30"/>
      <c r="O1400" s="261"/>
      <c r="P1400" s="395"/>
      <c r="Q1400" s="233"/>
      <c r="R1400" s="85" t="s">
        <v>1090</v>
      </c>
      <c r="S1400" s="85" t="s">
        <v>1067</v>
      </c>
      <c r="T1400" s="85"/>
      <c r="U1400" s="133"/>
      <c r="V1400" s="133"/>
      <c r="W1400" s="85"/>
      <c r="X1400" s="85"/>
      <c r="Y1400" s="85"/>
      <c r="Z1400" s="261"/>
      <c r="AA1400" s="395"/>
      <c r="AB1400" s="233"/>
    </row>
    <row r="1401" spans="1:28" s="242" customFormat="1" ht="75">
      <c r="A1401" s="144">
        <v>537</v>
      </c>
      <c r="B1401" s="85" t="s">
        <v>1036</v>
      </c>
      <c r="C1401" s="85" t="s">
        <v>1037</v>
      </c>
      <c r="D1401" s="85" t="s">
        <v>1066</v>
      </c>
      <c r="E1401" s="85" t="s">
        <v>137</v>
      </c>
      <c r="F1401" s="85" t="s">
        <v>168</v>
      </c>
      <c r="G1401" s="85" t="s">
        <v>1039</v>
      </c>
      <c r="H1401" s="85" t="s">
        <v>1040</v>
      </c>
      <c r="I1401" s="85" t="s">
        <v>1041</v>
      </c>
      <c r="J1401" s="144" t="s">
        <v>531</v>
      </c>
      <c r="K1401" s="144"/>
      <c r="L1401" s="30"/>
      <c r="M1401" s="30"/>
      <c r="N1401" s="30"/>
      <c r="O1401" s="261"/>
      <c r="P1401" s="395"/>
      <c r="Q1401" s="233"/>
      <c r="R1401" s="85" t="s">
        <v>1090</v>
      </c>
      <c r="S1401" s="85" t="s">
        <v>1067</v>
      </c>
      <c r="T1401" s="85"/>
      <c r="U1401" s="133"/>
      <c r="V1401" s="133"/>
      <c r="W1401" s="85"/>
      <c r="X1401" s="85"/>
      <c r="Y1401" s="85"/>
      <c r="Z1401" s="261"/>
      <c r="AA1401" s="395"/>
      <c r="AB1401" s="233"/>
    </row>
    <row r="1402" spans="1:28" s="242" customFormat="1" ht="75">
      <c r="A1402" s="144">
        <v>538</v>
      </c>
      <c r="B1402" s="85" t="s">
        <v>1036</v>
      </c>
      <c r="C1402" s="85" t="s">
        <v>1037</v>
      </c>
      <c r="D1402" s="85" t="s">
        <v>1066</v>
      </c>
      <c r="E1402" s="85" t="s">
        <v>137</v>
      </c>
      <c r="F1402" s="85" t="s">
        <v>168</v>
      </c>
      <c r="G1402" s="85" t="s">
        <v>1039</v>
      </c>
      <c r="H1402" s="85" t="s">
        <v>1040</v>
      </c>
      <c r="I1402" s="85" t="s">
        <v>1041</v>
      </c>
      <c r="J1402" s="144" t="s">
        <v>531</v>
      </c>
      <c r="K1402" s="144"/>
      <c r="L1402" s="30"/>
      <c r="M1402" s="30"/>
      <c r="N1402" s="30"/>
      <c r="O1402" s="261"/>
      <c r="P1402" s="395"/>
      <c r="Q1402" s="233"/>
      <c r="R1402" s="85" t="s">
        <v>1090</v>
      </c>
      <c r="S1402" s="85" t="s">
        <v>1067</v>
      </c>
      <c r="T1402" s="85"/>
      <c r="U1402" s="133"/>
      <c r="V1402" s="133"/>
      <c r="W1402" s="85"/>
      <c r="X1402" s="85"/>
      <c r="Y1402" s="85"/>
      <c r="Z1402" s="261"/>
      <c r="AA1402" s="395"/>
      <c r="AB1402" s="233"/>
    </row>
    <row r="1403" spans="1:28" s="242" customFormat="1" ht="75">
      <c r="A1403" s="144">
        <v>539</v>
      </c>
      <c r="B1403" s="85" t="s">
        <v>1036</v>
      </c>
      <c r="C1403" s="85" t="s">
        <v>1037</v>
      </c>
      <c r="D1403" s="85" t="s">
        <v>1066</v>
      </c>
      <c r="E1403" s="85" t="s">
        <v>137</v>
      </c>
      <c r="F1403" s="85" t="s">
        <v>168</v>
      </c>
      <c r="G1403" s="85" t="s">
        <v>1039</v>
      </c>
      <c r="H1403" s="85" t="s">
        <v>1040</v>
      </c>
      <c r="I1403" s="85" t="s">
        <v>1041</v>
      </c>
      <c r="J1403" s="144" t="s">
        <v>531</v>
      </c>
      <c r="K1403" s="144"/>
      <c r="L1403" s="30"/>
      <c r="M1403" s="30"/>
      <c r="N1403" s="30"/>
      <c r="O1403" s="261"/>
      <c r="P1403" s="395"/>
      <c r="Q1403" s="233"/>
      <c r="R1403" s="85" t="s">
        <v>1090</v>
      </c>
      <c r="S1403" s="85" t="s">
        <v>1067</v>
      </c>
      <c r="T1403" s="85"/>
      <c r="U1403" s="133"/>
      <c r="V1403" s="133"/>
      <c r="W1403" s="85"/>
      <c r="X1403" s="85"/>
      <c r="Y1403" s="85"/>
      <c r="Z1403" s="261"/>
      <c r="AA1403" s="395"/>
      <c r="AB1403" s="233"/>
    </row>
    <row r="1404" spans="1:28" s="242" customFormat="1" ht="75">
      <c r="A1404" s="144">
        <v>540</v>
      </c>
      <c r="B1404" s="85" t="s">
        <v>1036</v>
      </c>
      <c r="C1404" s="85" t="s">
        <v>1037</v>
      </c>
      <c r="D1404" s="85" t="s">
        <v>1066</v>
      </c>
      <c r="E1404" s="85" t="s">
        <v>137</v>
      </c>
      <c r="F1404" s="85" t="s">
        <v>168</v>
      </c>
      <c r="G1404" s="85" t="s">
        <v>1039</v>
      </c>
      <c r="H1404" s="85" t="s">
        <v>1040</v>
      </c>
      <c r="I1404" s="85" t="s">
        <v>1041</v>
      </c>
      <c r="J1404" s="144" t="s">
        <v>531</v>
      </c>
      <c r="K1404" s="144"/>
      <c r="L1404" s="30"/>
      <c r="M1404" s="30"/>
      <c r="N1404" s="30"/>
      <c r="O1404" s="261"/>
      <c r="P1404" s="395"/>
      <c r="Q1404" s="233"/>
      <c r="R1404" s="85" t="s">
        <v>1090</v>
      </c>
      <c r="S1404" s="85" t="s">
        <v>1067</v>
      </c>
      <c r="T1404" s="85"/>
      <c r="U1404" s="133"/>
      <c r="V1404" s="133"/>
      <c r="W1404" s="85"/>
      <c r="X1404" s="85"/>
      <c r="Y1404" s="85"/>
      <c r="Z1404" s="261"/>
      <c r="AA1404" s="395"/>
      <c r="AB1404" s="233"/>
    </row>
    <row r="1405" spans="1:28" s="242" customFormat="1" ht="75">
      <c r="A1405" s="144">
        <v>541</v>
      </c>
      <c r="B1405" s="85" t="s">
        <v>1036</v>
      </c>
      <c r="C1405" s="85" t="s">
        <v>1037</v>
      </c>
      <c r="D1405" s="85" t="s">
        <v>1066</v>
      </c>
      <c r="E1405" s="85" t="s">
        <v>137</v>
      </c>
      <c r="F1405" s="85" t="s">
        <v>168</v>
      </c>
      <c r="G1405" s="85" t="s">
        <v>1039</v>
      </c>
      <c r="H1405" s="85" t="s">
        <v>1040</v>
      </c>
      <c r="I1405" s="85" t="s">
        <v>1041</v>
      </c>
      <c r="J1405" s="144" t="s">
        <v>531</v>
      </c>
      <c r="K1405" s="144"/>
      <c r="L1405" s="30"/>
      <c r="M1405" s="30"/>
      <c r="N1405" s="30"/>
      <c r="O1405" s="261"/>
      <c r="P1405" s="395"/>
      <c r="Q1405" s="233"/>
      <c r="R1405" s="85" t="s">
        <v>1090</v>
      </c>
      <c r="S1405" s="85" t="s">
        <v>1067</v>
      </c>
      <c r="T1405" s="85"/>
      <c r="U1405" s="133"/>
      <c r="V1405" s="133"/>
      <c r="W1405" s="85"/>
      <c r="X1405" s="85"/>
      <c r="Y1405" s="85"/>
      <c r="Z1405" s="261"/>
      <c r="AA1405" s="395"/>
      <c r="AB1405" s="233"/>
    </row>
    <row r="1406" spans="1:28" s="242" customFormat="1" ht="75">
      <c r="A1406" s="144">
        <v>542</v>
      </c>
      <c r="B1406" s="85" t="s">
        <v>1036</v>
      </c>
      <c r="C1406" s="85" t="s">
        <v>1037</v>
      </c>
      <c r="D1406" s="85" t="s">
        <v>1066</v>
      </c>
      <c r="E1406" s="85" t="s">
        <v>137</v>
      </c>
      <c r="F1406" s="85" t="s">
        <v>168</v>
      </c>
      <c r="G1406" s="85" t="s">
        <v>1039</v>
      </c>
      <c r="H1406" s="85" t="s">
        <v>1040</v>
      </c>
      <c r="I1406" s="85" t="s">
        <v>1041</v>
      </c>
      <c r="J1406" s="144" t="s">
        <v>531</v>
      </c>
      <c r="K1406" s="144"/>
      <c r="L1406" s="30"/>
      <c r="M1406" s="30"/>
      <c r="N1406" s="30"/>
      <c r="O1406" s="261"/>
      <c r="P1406" s="395"/>
      <c r="Q1406" s="233"/>
      <c r="R1406" s="85" t="s">
        <v>1090</v>
      </c>
      <c r="S1406" s="85" t="s">
        <v>1091</v>
      </c>
      <c r="T1406" s="85"/>
      <c r="U1406" s="133"/>
      <c r="V1406" s="133"/>
      <c r="W1406" s="85"/>
      <c r="X1406" s="85"/>
      <c r="Y1406" s="85"/>
      <c r="Z1406" s="261"/>
      <c r="AA1406" s="395"/>
      <c r="AB1406" s="233"/>
    </row>
    <row r="1407" spans="1:28" s="242" customFormat="1" ht="75">
      <c r="A1407" s="144">
        <v>543</v>
      </c>
      <c r="B1407" s="85" t="s">
        <v>1036</v>
      </c>
      <c r="C1407" s="85" t="s">
        <v>1037</v>
      </c>
      <c r="D1407" s="85" t="s">
        <v>1066</v>
      </c>
      <c r="E1407" s="85" t="s">
        <v>137</v>
      </c>
      <c r="F1407" s="85" t="s">
        <v>168</v>
      </c>
      <c r="G1407" s="85" t="s">
        <v>1039</v>
      </c>
      <c r="H1407" s="85" t="s">
        <v>1040</v>
      </c>
      <c r="I1407" s="85" t="s">
        <v>1041</v>
      </c>
      <c r="J1407" s="144" t="s">
        <v>531</v>
      </c>
      <c r="K1407" s="144"/>
      <c r="L1407" s="30"/>
      <c r="M1407" s="30"/>
      <c r="N1407" s="30"/>
      <c r="O1407" s="261"/>
      <c r="P1407" s="395"/>
      <c r="Q1407" s="233"/>
      <c r="R1407" s="85" t="s">
        <v>1090</v>
      </c>
      <c r="S1407" s="85" t="s">
        <v>1091</v>
      </c>
      <c r="T1407" s="85"/>
      <c r="U1407" s="133"/>
      <c r="V1407" s="133"/>
      <c r="W1407" s="85"/>
      <c r="X1407" s="85"/>
      <c r="Y1407" s="85"/>
      <c r="Z1407" s="261"/>
      <c r="AA1407" s="395"/>
      <c r="AB1407" s="233"/>
    </row>
    <row r="1408" spans="1:28" s="242" customFormat="1" ht="75">
      <c r="A1408" s="144">
        <v>544</v>
      </c>
      <c r="B1408" s="85" t="s">
        <v>1036</v>
      </c>
      <c r="C1408" s="85" t="s">
        <v>1037</v>
      </c>
      <c r="D1408" s="85" t="s">
        <v>1066</v>
      </c>
      <c r="E1408" s="85" t="s">
        <v>137</v>
      </c>
      <c r="F1408" s="85" t="s">
        <v>168</v>
      </c>
      <c r="G1408" s="85" t="s">
        <v>1039</v>
      </c>
      <c r="H1408" s="85" t="s">
        <v>1040</v>
      </c>
      <c r="I1408" s="85" t="s">
        <v>1041</v>
      </c>
      <c r="J1408" s="144" t="s">
        <v>531</v>
      </c>
      <c r="K1408" s="144"/>
      <c r="L1408" s="30"/>
      <c r="M1408" s="30"/>
      <c r="N1408" s="30"/>
      <c r="O1408" s="261"/>
      <c r="P1408" s="395"/>
      <c r="Q1408" s="233"/>
      <c r="R1408" s="85" t="s">
        <v>1090</v>
      </c>
      <c r="S1408" s="85" t="s">
        <v>1091</v>
      </c>
      <c r="T1408" s="85"/>
      <c r="U1408" s="133"/>
      <c r="V1408" s="133"/>
      <c r="W1408" s="85"/>
      <c r="X1408" s="85"/>
      <c r="Y1408" s="85"/>
      <c r="Z1408" s="261"/>
      <c r="AA1408" s="395"/>
      <c r="AB1408" s="233"/>
    </row>
    <row r="1409" spans="1:28" s="242" customFormat="1" ht="75">
      <c r="A1409" s="144">
        <v>545</v>
      </c>
      <c r="B1409" s="85" t="s">
        <v>1036</v>
      </c>
      <c r="C1409" s="85" t="s">
        <v>1037</v>
      </c>
      <c r="D1409" s="85" t="s">
        <v>1066</v>
      </c>
      <c r="E1409" s="85" t="s">
        <v>137</v>
      </c>
      <c r="F1409" s="85" t="s">
        <v>168</v>
      </c>
      <c r="G1409" s="85" t="s">
        <v>1039</v>
      </c>
      <c r="H1409" s="85" t="s">
        <v>1040</v>
      </c>
      <c r="I1409" s="85" t="s">
        <v>1041</v>
      </c>
      <c r="J1409" s="144" t="s">
        <v>531</v>
      </c>
      <c r="K1409" s="144"/>
      <c r="L1409" s="30"/>
      <c r="M1409" s="30"/>
      <c r="N1409" s="30"/>
      <c r="O1409" s="261"/>
      <c r="P1409" s="395"/>
      <c r="Q1409" s="233"/>
      <c r="R1409" s="85" t="s">
        <v>1090</v>
      </c>
      <c r="S1409" s="85" t="s">
        <v>1091</v>
      </c>
      <c r="T1409" s="85"/>
      <c r="U1409" s="133"/>
      <c r="V1409" s="133"/>
      <c r="W1409" s="85"/>
      <c r="X1409" s="85"/>
      <c r="Y1409" s="85"/>
      <c r="Z1409" s="261"/>
      <c r="AA1409" s="395"/>
      <c r="AB1409" s="233"/>
    </row>
    <row r="1410" spans="1:28" s="242" customFormat="1" ht="75">
      <c r="A1410" s="144">
        <v>546</v>
      </c>
      <c r="B1410" s="85" t="s">
        <v>1036</v>
      </c>
      <c r="C1410" s="85" t="s">
        <v>1037</v>
      </c>
      <c r="D1410" s="85" t="s">
        <v>1038</v>
      </c>
      <c r="E1410" s="85" t="s">
        <v>137</v>
      </c>
      <c r="F1410" s="85" t="s">
        <v>168</v>
      </c>
      <c r="G1410" s="85" t="s">
        <v>1039</v>
      </c>
      <c r="H1410" s="85" t="s">
        <v>1040</v>
      </c>
      <c r="I1410" s="85" t="s">
        <v>1041</v>
      </c>
      <c r="J1410" s="144" t="s">
        <v>531</v>
      </c>
      <c r="K1410" s="144"/>
      <c r="L1410" s="30"/>
      <c r="M1410" s="30"/>
      <c r="N1410" s="30"/>
      <c r="O1410" s="261"/>
      <c r="P1410" s="395"/>
      <c r="Q1410" s="233"/>
      <c r="R1410" s="85" t="s">
        <v>1090</v>
      </c>
      <c r="S1410" s="85" t="s">
        <v>1094</v>
      </c>
      <c r="T1410" s="85"/>
      <c r="U1410" s="133"/>
      <c r="V1410" s="133"/>
      <c r="W1410" s="85"/>
      <c r="X1410" s="85"/>
      <c r="Y1410" s="85"/>
      <c r="Z1410" s="261"/>
      <c r="AA1410" s="395"/>
      <c r="AB1410" s="233"/>
    </row>
    <row r="1411" spans="1:28" s="242" customFormat="1" ht="75">
      <c r="A1411" s="144">
        <v>547</v>
      </c>
      <c r="B1411" s="85" t="s">
        <v>1036</v>
      </c>
      <c r="C1411" s="85" t="s">
        <v>1037</v>
      </c>
      <c r="D1411" s="85" t="s">
        <v>1038</v>
      </c>
      <c r="E1411" s="85" t="s">
        <v>137</v>
      </c>
      <c r="F1411" s="85" t="s">
        <v>168</v>
      </c>
      <c r="G1411" s="85" t="s">
        <v>1039</v>
      </c>
      <c r="H1411" s="85" t="s">
        <v>1040</v>
      </c>
      <c r="I1411" s="85" t="s">
        <v>1041</v>
      </c>
      <c r="J1411" s="144" t="s">
        <v>531</v>
      </c>
      <c r="K1411" s="144"/>
      <c r="L1411" s="30"/>
      <c r="M1411" s="30"/>
      <c r="N1411" s="30"/>
      <c r="O1411" s="261"/>
      <c r="P1411" s="395"/>
      <c r="Q1411" s="233"/>
      <c r="R1411" s="85" t="s">
        <v>1090</v>
      </c>
      <c r="S1411" s="85" t="s">
        <v>1094</v>
      </c>
      <c r="T1411" s="85"/>
      <c r="U1411" s="133"/>
      <c r="V1411" s="133"/>
      <c r="W1411" s="85"/>
      <c r="X1411" s="85"/>
      <c r="Y1411" s="85"/>
      <c r="Z1411" s="261"/>
      <c r="AA1411" s="395"/>
      <c r="AB1411" s="233"/>
    </row>
    <row r="1412" spans="1:28" s="242" customFormat="1" ht="75">
      <c r="A1412" s="144">
        <v>548</v>
      </c>
      <c r="B1412" s="85" t="s">
        <v>1036</v>
      </c>
      <c r="C1412" s="85" t="s">
        <v>1037</v>
      </c>
      <c r="D1412" s="85" t="s">
        <v>1038</v>
      </c>
      <c r="E1412" s="85" t="s">
        <v>137</v>
      </c>
      <c r="F1412" s="85" t="s">
        <v>168</v>
      </c>
      <c r="G1412" s="85" t="s">
        <v>1039</v>
      </c>
      <c r="H1412" s="85" t="s">
        <v>1040</v>
      </c>
      <c r="I1412" s="85" t="s">
        <v>1041</v>
      </c>
      <c r="J1412" s="144" t="s">
        <v>531</v>
      </c>
      <c r="K1412" s="144"/>
      <c r="L1412" s="30"/>
      <c r="M1412" s="30"/>
      <c r="N1412" s="30"/>
      <c r="O1412" s="261"/>
      <c r="P1412" s="395"/>
      <c r="Q1412" s="233"/>
      <c r="R1412" s="85" t="s">
        <v>1090</v>
      </c>
      <c r="S1412" s="85" t="s">
        <v>1094</v>
      </c>
      <c r="T1412" s="85"/>
      <c r="U1412" s="133"/>
      <c r="V1412" s="133"/>
      <c r="W1412" s="85"/>
      <c r="X1412" s="85"/>
      <c r="Y1412" s="85"/>
      <c r="Z1412" s="261"/>
      <c r="AA1412" s="395"/>
      <c r="AB1412" s="233"/>
    </row>
    <row r="1413" spans="1:28" s="242" customFormat="1" ht="75">
      <c r="A1413" s="144">
        <v>549</v>
      </c>
      <c r="B1413" s="85" t="s">
        <v>1036</v>
      </c>
      <c r="C1413" s="85" t="s">
        <v>1037</v>
      </c>
      <c r="D1413" s="85" t="s">
        <v>1038</v>
      </c>
      <c r="E1413" s="85" t="s">
        <v>137</v>
      </c>
      <c r="F1413" s="85" t="s">
        <v>168</v>
      </c>
      <c r="G1413" s="85" t="s">
        <v>1039</v>
      </c>
      <c r="H1413" s="85" t="s">
        <v>1040</v>
      </c>
      <c r="I1413" s="85" t="s">
        <v>1041</v>
      </c>
      <c r="J1413" s="144" t="s">
        <v>531</v>
      </c>
      <c r="K1413" s="144"/>
      <c r="L1413" s="30"/>
      <c r="M1413" s="30"/>
      <c r="N1413" s="30"/>
      <c r="O1413" s="261"/>
      <c r="P1413" s="395"/>
      <c r="Q1413" s="233"/>
      <c r="R1413" s="85" t="s">
        <v>1090</v>
      </c>
      <c r="S1413" s="85" t="s">
        <v>1094</v>
      </c>
      <c r="T1413" s="85"/>
      <c r="U1413" s="133"/>
      <c r="V1413" s="133"/>
      <c r="W1413" s="85"/>
      <c r="X1413" s="85"/>
      <c r="Y1413" s="85"/>
      <c r="Z1413" s="261"/>
      <c r="AA1413" s="395"/>
      <c r="AB1413" s="233"/>
    </row>
    <row r="1414" spans="1:28" s="285" customFormat="1" ht="90" customHeight="1">
      <c r="A1414" s="276">
        <v>986</v>
      </c>
      <c r="B1414" s="277" t="s">
        <v>1036</v>
      </c>
      <c r="C1414" s="277" t="s">
        <v>1107</v>
      </c>
      <c r="D1414" s="277" t="s">
        <v>1108</v>
      </c>
      <c r="E1414" s="277" t="s">
        <v>106</v>
      </c>
      <c r="F1414" s="278" t="s">
        <v>168</v>
      </c>
      <c r="G1414" s="278" t="s">
        <v>1109</v>
      </c>
      <c r="H1414" s="197" t="s">
        <v>1110</v>
      </c>
      <c r="I1414" s="277" t="s">
        <v>1111</v>
      </c>
      <c r="J1414" s="277" t="s">
        <v>1112</v>
      </c>
      <c r="K1414" s="277" t="s">
        <v>236</v>
      </c>
      <c r="L1414" s="30">
        <v>0.6</v>
      </c>
      <c r="M1414" s="30">
        <v>0.4</v>
      </c>
      <c r="N1414" s="30">
        <v>0.48</v>
      </c>
      <c r="O1414" s="282">
        <v>0.48</v>
      </c>
      <c r="P1414" s="282">
        <v>1</v>
      </c>
      <c r="Q1414" s="282" t="s">
        <v>1537</v>
      </c>
      <c r="R1414" s="281" t="s">
        <v>1113</v>
      </c>
      <c r="S1414" s="277" t="s">
        <v>1114</v>
      </c>
      <c r="T1414" s="281" t="s">
        <v>1115</v>
      </c>
      <c r="U1414" s="213">
        <v>0</v>
      </c>
      <c r="V1414" s="213">
        <v>70</v>
      </c>
      <c r="W1414" s="191"/>
      <c r="X1414" s="281" t="s">
        <v>1116</v>
      </c>
      <c r="Y1414" s="281" t="s">
        <v>55</v>
      </c>
      <c r="Z1414" s="194">
        <v>70</v>
      </c>
      <c r="AA1414" s="386">
        <v>1</v>
      </c>
      <c r="AB1414" s="282" t="s">
        <v>1538</v>
      </c>
    </row>
    <row r="1415" spans="1:28" s="285" customFormat="1" ht="90" customHeight="1">
      <c r="A1415" s="276">
        <v>992</v>
      </c>
      <c r="B1415" s="277" t="s">
        <v>1036</v>
      </c>
      <c r="C1415" s="277" t="s">
        <v>1107</v>
      </c>
      <c r="D1415" s="277" t="s">
        <v>1108</v>
      </c>
      <c r="E1415" s="277" t="s">
        <v>106</v>
      </c>
      <c r="F1415" s="278" t="s">
        <v>168</v>
      </c>
      <c r="G1415" s="278" t="s">
        <v>1109</v>
      </c>
      <c r="H1415" s="197" t="s">
        <v>1110</v>
      </c>
      <c r="I1415" s="277" t="s">
        <v>1111</v>
      </c>
      <c r="J1415" s="277" t="s">
        <v>531</v>
      </c>
      <c r="K1415" s="277"/>
      <c r="L1415" s="279"/>
      <c r="M1415" s="30"/>
      <c r="N1415" s="30"/>
      <c r="O1415" s="282"/>
      <c r="P1415" s="282"/>
      <c r="Q1415" s="282"/>
      <c r="R1415" s="281" t="s">
        <v>1113</v>
      </c>
      <c r="S1415" s="277" t="s">
        <v>1114</v>
      </c>
      <c r="T1415" s="281" t="s">
        <v>1115</v>
      </c>
      <c r="U1415" s="213"/>
      <c r="V1415" s="213"/>
      <c r="W1415" s="191"/>
      <c r="X1415" s="281"/>
      <c r="Y1415" s="281"/>
      <c r="Z1415" s="282"/>
      <c r="AA1415" s="282"/>
      <c r="AB1415" s="282"/>
    </row>
    <row r="1416" spans="1:28" s="285" customFormat="1" ht="90" customHeight="1">
      <c r="A1416" s="276">
        <v>993</v>
      </c>
      <c r="B1416" s="277" t="s">
        <v>1036</v>
      </c>
      <c r="C1416" s="277" t="s">
        <v>1107</v>
      </c>
      <c r="D1416" s="277" t="s">
        <v>1108</v>
      </c>
      <c r="E1416" s="277" t="s">
        <v>106</v>
      </c>
      <c r="F1416" s="278" t="s">
        <v>168</v>
      </c>
      <c r="G1416" s="278" t="s">
        <v>1109</v>
      </c>
      <c r="H1416" s="197" t="s">
        <v>1110</v>
      </c>
      <c r="I1416" s="277" t="s">
        <v>1111</v>
      </c>
      <c r="J1416" s="277" t="s">
        <v>531</v>
      </c>
      <c r="K1416" s="277"/>
      <c r="L1416" s="279"/>
      <c r="M1416" s="30"/>
      <c r="N1416" s="30"/>
      <c r="O1416" s="282"/>
      <c r="P1416" s="282"/>
      <c r="Q1416" s="282"/>
      <c r="R1416" s="281" t="s">
        <v>1113</v>
      </c>
      <c r="S1416" s="277" t="s">
        <v>1114</v>
      </c>
      <c r="T1416" s="281" t="s">
        <v>1115</v>
      </c>
      <c r="U1416" s="213"/>
      <c r="V1416" s="213"/>
      <c r="W1416" s="191"/>
      <c r="X1416" s="281"/>
      <c r="Y1416" s="281"/>
      <c r="Z1416" s="282"/>
      <c r="AA1416" s="282"/>
      <c r="AB1416" s="282"/>
    </row>
    <row r="1417" spans="1:28" s="285" customFormat="1" ht="91.5" customHeight="1">
      <c r="A1417" s="276">
        <v>987</v>
      </c>
      <c r="B1417" s="277" t="s">
        <v>1036</v>
      </c>
      <c r="C1417" s="277" t="s">
        <v>1107</v>
      </c>
      <c r="D1417" s="277" t="s">
        <v>1108</v>
      </c>
      <c r="E1417" s="277" t="s">
        <v>106</v>
      </c>
      <c r="F1417" s="278" t="s">
        <v>168</v>
      </c>
      <c r="G1417" s="278" t="s">
        <v>1109</v>
      </c>
      <c r="H1417" s="197" t="s">
        <v>1110</v>
      </c>
      <c r="I1417" s="277" t="s">
        <v>1111</v>
      </c>
      <c r="J1417" s="277" t="s">
        <v>531</v>
      </c>
      <c r="K1417" s="277"/>
      <c r="L1417" s="279"/>
      <c r="M1417" s="30"/>
      <c r="N1417" s="30"/>
      <c r="O1417" s="282"/>
      <c r="P1417" s="282"/>
      <c r="Q1417" s="282"/>
      <c r="R1417" s="281" t="s">
        <v>1113</v>
      </c>
      <c r="S1417" s="277" t="s">
        <v>1117</v>
      </c>
      <c r="T1417" s="281" t="s">
        <v>1115</v>
      </c>
      <c r="U1417" s="213">
        <v>0</v>
      </c>
      <c r="V1417" s="213">
        <v>70</v>
      </c>
      <c r="W1417" s="191"/>
      <c r="X1417" s="281" t="s">
        <v>1118</v>
      </c>
      <c r="Y1417" s="281" t="s">
        <v>55</v>
      </c>
      <c r="Z1417" s="194">
        <v>70</v>
      </c>
      <c r="AA1417" s="386">
        <v>1</v>
      </c>
      <c r="AB1417" s="282" t="s">
        <v>1539</v>
      </c>
    </row>
    <row r="1418" spans="1:28" s="285" customFormat="1" ht="80.25" customHeight="1">
      <c r="A1418" s="276">
        <v>983</v>
      </c>
      <c r="B1418" s="277" t="s">
        <v>1036</v>
      </c>
      <c r="C1418" s="277" t="s">
        <v>1107</v>
      </c>
      <c r="D1418" s="277" t="s">
        <v>1108</v>
      </c>
      <c r="E1418" s="277" t="s">
        <v>106</v>
      </c>
      <c r="F1418" s="278" t="s">
        <v>168</v>
      </c>
      <c r="G1418" s="278" t="s">
        <v>1109</v>
      </c>
      <c r="H1418" s="197" t="s">
        <v>1110</v>
      </c>
      <c r="I1418" s="277" t="s">
        <v>1111</v>
      </c>
      <c r="J1418" s="277" t="s">
        <v>531</v>
      </c>
      <c r="K1418" s="277"/>
      <c r="L1418" s="279"/>
      <c r="M1418" s="30"/>
      <c r="N1418" s="30"/>
      <c r="O1418" s="282"/>
      <c r="P1418" s="282"/>
      <c r="Q1418" s="282"/>
      <c r="R1418" s="281" t="s">
        <v>1113</v>
      </c>
      <c r="S1418" s="277" t="s">
        <v>1117</v>
      </c>
      <c r="T1418" s="281" t="s">
        <v>1115</v>
      </c>
      <c r="U1418" s="213"/>
      <c r="V1418" s="213"/>
      <c r="W1418" s="281"/>
      <c r="X1418" s="281"/>
      <c r="Y1418" s="281"/>
      <c r="Z1418" s="282"/>
      <c r="AA1418" s="282"/>
      <c r="AB1418" s="282"/>
    </row>
    <row r="1419" spans="1:28" s="285" customFormat="1" ht="106.5" customHeight="1">
      <c r="A1419" s="276">
        <v>995</v>
      </c>
      <c r="B1419" s="277" t="s">
        <v>1036</v>
      </c>
      <c r="C1419" s="277" t="s">
        <v>1107</v>
      </c>
      <c r="D1419" s="277" t="s">
        <v>1108</v>
      </c>
      <c r="E1419" s="277" t="s">
        <v>106</v>
      </c>
      <c r="F1419" s="278" t="s">
        <v>168</v>
      </c>
      <c r="G1419" s="278" t="s">
        <v>1109</v>
      </c>
      <c r="H1419" s="197" t="s">
        <v>1110</v>
      </c>
      <c r="I1419" s="277" t="s">
        <v>1119</v>
      </c>
      <c r="J1419" s="277" t="s">
        <v>531</v>
      </c>
      <c r="K1419" s="277"/>
      <c r="L1419" s="286"/>
      <c r="M1419" s="30"/>
      <c r="N1419" s="30"/>
      <c r="O1419" s="282"/>
      <c r="P1419" s="282"/>
      <c r="Q1419" s="282"/>
      <c r="R1419" s="281" t="s">
        <v>1120</v>
      </c>
      <c r="S1419" s="277" t="s">
        <v>1121</v>
      </c>
      <c r="T1419" s="281" t="s">
        <v>1115</v>
      </c>
      <c r="U1419" s="213"/>
      <c r="V1419" s="213">
        <v>53</v>
      </c>
      <c r="W1419" s="281"/>
      <c r="X1419" s="281" t="s">
        <v>1122</v>
      </c>
      <c r="Y1419" s="281" t="s">
        <v>55</v>
      </c>
      <c r="Z1419" s="194">
        <v>53</v>
      </c>
      <c r="AA1419" s="386">
        <v>1</v>
      </c>
      <c r="AB1419" s="282"/>
    </row>
    <row r="1420" spans="1:28" s="290" customFormat="1" ht="68.25" customHeight="1">
      <c r="A1420" s="287">
        <v>994</v>
      </c>
      <c r="B1420" s="277" t="s">
        <v>1036</v>
      </c>
      <c r="C1420" s="277" t="s">
        <v>1107</v>
      </c>
      <c r="D1420" s="277" t="s">
        <v>1108</v>
      </c>
      <c r="E1420" s="277" t="s">
        <v>106</v>
      </c>
      <c r="F1420" s="278" t="s">
        <v>168</v>
      </c>
      <c r="G1420" s="278" t="s">
        <v>1109</v>
      </c>
      <c r="H1420" s="197" t="s">
        <v>1110</v>
      </c>
      <c r="I1420" s="277" t="s">
        <v>1119</v>
      </c>
      <c r="J1420" s="277" t="s">
        <v>531</v>
      </c>
      <c r="K1420" s="277"/>
      <c r="L1420" s="286"/>
      <c r="M1420" s="30"/>
      <c r="N1420" s="30"/>
      <c r="O1420" s="282"/>
      <c r="P1420" s="282"/>
      <c r="Q1420" s="282"/>
      <c r="R1420" s="281" t="s">
        <v>1120</v>
      </c>
      <c r="S1420" s="277" t="s">
        <v>1123</v>
      </c>
      <c r="T1420" s="281" t="s">
        <v>1115</v>
      </c>
      <c r="U1420" s="213"/>
      <c r="V1420" s="288"/>
      <c r="W1420" s="281"/>
      <c r="X1420" s="281"/>
      <c r="Y1420" s="281"/>
      <c r="Z1420" s="282"/>
      <c r="AA1420" s="282"/>
      <c r="AB1420" s="282" t="s">
        <v>1540</v>
      </c>
    </row>
    <row r="1421" spans="1:28" s="285" customFormat="1" ht="61.5" customHeight="1">
      <c r="A1421" s="276">
        <v>984</v>
      </c>
      <c r="B1421" s="277" t="s">
        <v>1036</v>
      </c>
      <c r="C1421" s="277" t="s">
        <v>1107</v>
      </c>
      <c r="D1421" s="277" t="s">
        <v>1108</v>
      </c>
      <c r="E1421" s="277" t="s">
        <v>106</v>
      </c>
      <c r="F1421" s="278" t="s">
        <v>168</v>
      </c>
      <c r="G1421" s="278" t="s">
        <v>1109</v>
      </c>
      <c r="H1421" s="197" t="s">
        <v>1110</v>
      </c>
      <c r="I1421" s="277" t="s">
        <v>1119</v>
      </c>
      <c r="J1421" s="277" t="s">
        <v>531</v>
      </c>
      <c r="K1421" s="277"/>
      <c r="L1421" s="286"/>
      <c r="M1421" s="30"/>
      <c r="N1421" s="30"/>
      <c r="O1421" s="282"/>
      <c r="P1421" s="282"/>
      <c r="Q1421" s="282"/>
      <c r="R1421" s="281" t="s">
        <v>1120</v>
      </c>
      <c r="S1421" s="277" t="s">
        <v>1123</v>
      </c>
      <c r="T1421" s="281" t="s">
        <v>1115</v>
      </c>
      <c r="U1421" s="213"/>
      <c r="V1421" s="283"/>
      <c r="W1421" s="281"/>
      <c r="X1421" s="281"/>
      <c r="Y1421" s="281"/>
      <c r="Z1421" s="282"/>
      <c r="AA1421" s="282"/>
      <c r="AB1421" s="282"/>
    </row>
    <row r="1422" spans="1:28" s="285" customFormat="1" ht="180">
      <c r="A1422" s="291">
        <v>1012</v>
      </c>
      <c r="B1422" s="292" t="s">
        <v>1036</v>
      </c>
      <c r="C1422" s="292" t="s">
        <v>1107</v>
      </c>
      <c r="D1422" s="292" t="s">
        <v>1124</v>
      </c>
      <c r="E1422" s="292" t="s">
        <v>106</v>
      </c>
      <c r="F1422" s="293" t="s">
        <v>168</v>
      </c>
      <c r="G1422" s="293" t="s">
        <v>1109</v>
      </c>
      <c r="H1422" s="178" t="s">
        <v>1110</v>
      </c>
      <c r="I1422" s="292" t="s">
        <v>1119</v>
      </c>
      <c r="J1422" s="292" t="s">
        <v>531</v>
      </c>
      <c r="K1422" s="292" t="s">
        <v>299</v>
      </c>
      <c r="L1422" s="294">
        <v>0.6</v>
      </c>
      <c r="M1422" s="30">
        <v>0.52800000000000002</v>
      </c>
      <c r="N1422" s="30">
        <v>0.55600000000000005</v>
      </c>
      <c r="O1422" s="297"/>
      <c r="P1422" s="297"/>
      <c r="Q1422" s="297" t="s">
        <v>1541</v>
      </c>
      <c r="R1422" s="296" t="s">
        <v>1125</v>
      </c>
      <c r="S1422" s="292" t="s">
        <v>1126</v>
      </c>
      <c r="T1422" s="296" t="s">
        <v>1115</v>
      </c>
      <c r="U1422" s="298"/>
      <c r="V1422" s="299">
        <v>79</v>
      </c>
      <c r="W1422" s="185" t="s">
        <v>1127</v>
      </c>
      <c r="X1422" s="296" t="s">
        <v>1128</v>
      </c>
      <c r="Y1422" s="295" t="s">
        <v>272</v>
      </c>
      <c r="Z1422" s="171">
        <v>79</v>
      </c>
      <c r="AA1422" s="377">
        <v>1</v>
      </c>
      <c r="AB1422" s="297" t="s">
        <v>1544</v>
      </c>
    </row>
    <row r="1423" spans="1:28" s="285" customFormat="1" ht="90">
      <c r="A1423" s="291">
        <v>1013</v>
      </c>
      <c r="B1423" s="292" t="s">
        <v>1036</v>
      </c>
      <c r="C1423" s="292" t="s">
        <v>1107</v>
      </c>
      <c r="D1423" s="292" t="s">
        <v>1124</v>
      </c>
      <c r="E1423" s="292" t="s">
        <v>106</v>
      </c>
      <c r="F1423" s="293" t="s">
        <v>168</v>
      </c>
      <c r="G1423" s="293" t="s">
        <v>1109</v>
      </c>
      <c r="H1423" s="178" t="s">
        <v>1110</v>
      </c>
      <c r="I1423" s="292" t="s">
        <v>1119</v>
      </c>
      <c r="J1423" s="292"/>
      <c r="K1423" s="292"/>
      <c r="L1423" s="300"/>
      <c r="M1423" s="30"/>
      <c r="N1423" s="30"/>
      <c r="O1423" s="297"/>
      <c r="P1423" s="297"/>
      <c r="Q1423" s="297"/>
      <c r="R1423" s="296" t="s">
        <v>1125</v>
      </c>
      <c r="S1423" s="292" t="s">
        <v>1129</v>
      </c>
      <c r="T1423" s="296" t="s">
        <v>1115</v>
      </c>
      <c r="U1423" s="298"/>
      <c r="V1423" s="299">
        <v>3</v>
      </c>
      <c r="W1423" s="185" t="s">
        <v>1130</v>
      </c>
      <c r="X1423" s="296" t="s">
        <v>1128</v>
      </c>
      <c r="Y1423" s="295" t="s">
        <v>272</v>
      </c>
      <c r="Z1423" s="171">
        <v>3</v>
      </c>
      <c r="AA1423" s="377">
        <v>1</v>
      </c>
      <c r="AB1423" s="297" t="s">
        <v>1626</v>
      </c>
    </row>
    <row r="1424" spans="1:28" s="285" customFormat="1" ht="165">
      <c r="A1424" s="291">
        <v>1014</v>
      </c>
      <c r="B1424" s="292" t="s">
        <v>1036</v>
      </c>
      <c r="C1424" s="292" t="s">
        <v>1107</v>
      </c>
      <c r="D1424" s="292" t="s">
        <v>1124</v>
      </c>
      <c r="E1424" s="292" t="s">
        <v>106</v>
      </c>
      <c r="F1424" s="293" t="s">
        <v>168</v>
      </c>
      <c r="G1424" s="293" t="s">
        <v>1109</v>
      </c>
      <c r="H1424" s="178" t="s">
        <v>1110</v>
      </c>
      <c r="I1424" s="292" t="s">
        <v>1131</v>
      </c>
      <c r="J1424" s="292" t="s">
        <v>531</v>
      </c>
      <c r="K1424" s="292" t="s">
        <v>299</v>
      </c>
      <c r="L1424" s="294">
        <v>0.26</v>
      </c>
      <c r="M1424" s="30">
        <v>0.22</v>
      </c>
      <c r="N1424" s="30">
        <v>0.22500000000000001</v>
      </c>
      <c r="O1424" s="297"/>
      <c r="P1424" s="297"/>
      <c r="Q1424" s="297" t="s">
        <v>1542</v>
      </c>
      <c r="R1424" s="296" t="s">
        <v>1132</v>
      </c>
      <c r="S1424" s="292" t="s">
        <v>1133</v>
      </c>
      <c r="T1424" s="296" t="s">
        <v>1115</v>
      </c>
      <c r="U1424" s="298">
        <v>0</v>
      </c>
      <c r="V1424" s="299">
        <v>100</v>
      </c>
      <c r="W1424" s="296"/>
      <c r="X1424" s="296" t="s">
        <v>1134</v>
      </c>
      <c r="Y1424" s="295" t="s">
        <v>272</v>
      </c>
      <c r="Z1424" s="171">
        <v>100</v>
      </c>
      <c r="AA1424" s="377">
        <v>1</v>
      </c>
      <c r="AB1424" s="297" t="s">
        <v>1545</v>
      </c>
    </row>
    <row r="1425" spans="1:28" s="285" customFormat="1" ht="90">
      <c r="A1425" s="291">
        <v>1015</v>
      </c>
      <c r="B1425" s="292" t="s">
        <v>1036</v>
      </c>
      <c r="C1425" s="292" t="s">
        <v>1107</v>
      </c>
      <c r="D1425" s="292" t="s">
        <v>1124</v>
      </c>
      <c r="E1425" s="292" t="s">
        <v>106</v>
      </c>
      <c r="F1425" s="293" t="s">
        <v>168</v>
      </c>
      <c r="G1425" s="293" t="s">
        <v>1109</v>
      </c>
      <c r="H1425" s="178" t="s">
        <v>1110</v>
      </c>
      <c r="I1425" s="292" t="s">
        <v>1119</v>
      </c>
      <c r="J1425" s="292"/>
      <c r="K1425" s="292"/>
      <c r="L1425" s="300"/>
      <c r="M1425" s="30"/>
      <c r="N1425" s="30"/>
      <c r="O1425" s="297"/>
      <c r="P1425" s="297"/>
      <c r="Q1425" s="297"/>
      <c r="R1425" s="296" t="s">
        <v>1135</v>
      </c>
      <c r="S1425" s="292" t="s">
        <v>1136</v>
      </c>
      <c r="T1425" s="296" t="s">
        <v>1137</v>
      </c>
      <c r="U1425" s="298">
        <v>0</v>
      </c>
      <c r="V1425" s="302">
        <v>61</v>
      </c>
      <c r="W1425" s="296" t="s">
        <v>1138</v>
      </c>
      <c r="X1425" s="296" t="s">
        <v>1139</v>
      </c>
      <c r="Y1425" s="295" t="s">
        <v>272</v>
      </c>
      <c r="Z1425" s="171">
        <v>61</v>
      </c>
      <c r="AA1425" s="377">
        <v>1</v>
      </c>
      <c r="AB1425" s="297" t="s">
        <v>1627</v>
      </c>
    </row>
    <row r="1426" spans="1:28" s="290" customFormat="1" ht="210">
      <c r="A1426" s="291">
        <v>1016</v>
      </c>
      <c r="B1426" s="292" t="s">
        <v>1036</v>
      </c>
      <c r="C1426" s="292" t="s">
        <v>1107</v>
      </c>
      <c r="D1426" s="292" t="s">
        <v>1124</v>
      </c>
      <c r="E1426" s="292" t="s">
        <v>106</v>
      </c>
      <c r="F1426" s="293" t="s">
        <v>168</v>
      </c>
      <c r="G1426" s="293" t="s">
        <v>1109</v>
      </c>
      <c r="H1426" s="178" t="s">
        <v>1110</v>
      </c>
      <c r="I1426" s="292" t="s">
        <v>1131</v>
      </c>
      <c r="J1426" s="292" t="s">
        <v>531</v>
      </c>
      <c r="K1426" s="292"/>
      <c r="L1426" s="300"/>
      <c r="M1426" s="292"/>
      <c r="N1426" s="296"/>
      <c r="O1426" s="297"/>
      <c r="P1426" s="297"/>
      <c r="Q1426" s="297"/>
      <c r="R1426" s="296" t="s">
        <v>1132</v>
      </c>
      <c r="S1426" s="292" t="s">
        <v>1140</v>
      </c>
      <c r="T1426" s="296" t="s">
        <v>1115</v>
      </c>
      <c r="U1426" s="298">
        <v>0</v>
      </c>
      <c r="V1426" s="299">
        <v>1</v>
      </c>
      <c r="W1426" s="296"/>
      <c r="X1426" s="296" t="s">
        <v>1141</v>
      </c>
      <c r="Y1426" s="295" t="s">
        <v>55</v>
      </c>
      <c r="Z1426" s="171">
        <v>1</v>
      </c>
      <c r="AA1426" s="377">
        <v>1</v>
      </c>
      <c r="AB1426" s="297" t="s">
        <v>1546</v>
      </c>
    </row>
    <row r="1427" spans="1:28" s="290" customFormat="1" ht="90">
      <c r="A1427" s="291">
        <v>1017</v>
      </c>
      <c r="B1427" s="292" t="s">
        <v>1036</v>
      </c>
      <c r="C1427" s="292" t="s">
        <v>1107</v>
      </c>
      <c r="D1427" s="292" t="s">
        <v>1124</v>
      </c>
      <c r="E1427" s="292" t="s">
        <v>106</v>
      </c>
      <c r="F1427" s="293" t="s">
        <v>168</v>
      </c>
      <c r="G1427" s="293" t="s">
        <v>1109</v>
      </c>
      <c r="H1427" s="178" t="s">
        <v>1110</v>
      </c>
      <c r="I1427" s="296" t="s">
        <v>1119</v>
      </c>
      <c r="J1427" s="296" t="s">
        <v>531</v>
      </c>
      <c r="K1427" s="296"/>
      <c r="L1427" s="296"/>
      <c r="M1427" s="296"/>
      <c r="N1427" s="296"/>
      <c r="O1427" s="400"/>
      <c r="P1427" s="400"/>
      <c r="Q1427" s="400"/>
      <c r="R1427" s="296" t="s">
        <v>1135</v>
      </c>
      <c r="S1427" s="292" t="s">
        <v>1136</v>
      </c>
      <c r="T1427" s="296" t="s">
        <v>1137</v>
      </c>
      <c r="U1427" s="298"/>
      <c r="V1427" s="292"/>
      <c r="W1427" s="296"/>
      <c r="X1427" s="296"/>
      <c r="Y1427" s="295"/>
      <c r="Z1427" s="297"/>
      <c r="AA1427" s="297"/>
      <c r="AB1427" s="297"/>
    </row>
    <row r="1428" spans="1:28" s="285" customFormat="1" ht="90">
      <c r="A1428" s="291">
        <v>1018</v>
      </c>
      <c r="B1428" s="292" t="s">
        <v>1036</v>
      </c>
      <c r="C1428" s="292" t="s">
        <v>1107</v>
      </c>
      <c r="D1428" s="292" t="s">
        <v>1124</v>
      </c>
      <c r="E1428" s="292" t="s">
        <v>106</v>
      </c>
      <c r="F1428" s="293" t="s">
        <v>168</v>
      </c>
      <c r="G1428" s="293" t="s">
        <v>1109</v>
      </c>
      <c r="H1428" s="178" t="s">
        <v>1110</v>
      </c>
      <c r="I1428" s="292" t="s">
        <v>1119</v>
      </c>
      <c r="J1428" s="292"/>
      <c r="K1428" s="292"/>
      <c r="L1428" s="300"/>
      <c r="M1428" s="292"/>
      <c r="N1428" s="296"/>
      <c r="O1428" s="297"/>
      <c r="P1428" s="297"/>
      <c r="Q1428" s="297"/>
      <c r="R1428" s="296" t="s">
        <v>1142</v>
      </c>
      <c r="S1428" s="292" t="s">
        <v>1143</v>
      </c>
      <c r="T1428" s="296" t="s">
        <v>1115</v>
      </c>
      <c r="U1428" s="298">
        <v>0</v>
      </c>
      <c r="V1428" s="303">
        <v>4000</v>
      </c>
      <c r="W1428" s="296"/>
      <c r="X1428" s="296" t="s">
        <v>1144</v>
      </c>
      <c r="Y1428" s="295" t="s">
        <v>55</v>
      </c>
      <c r="Z1428" s="297">
        <v>3666</v>
      </c>
      <c r="AA1428" s="297">
        <v>0.91649999999999998</v>
      </c>
      <c r="AB1428" s="297" t="s">
        <v>1547</v>
      </c>
    </row>
    <row r="1429" spans="1:28" s="285" customFormat="1" ht="90">
      <c r="A1429" s="291" t="s">
        <v>1145</v>
      </c>
      <c r="B1429" s="292" t="s">
        <v>1036</v>
      </c>
      <c r="C1429" s="292" t="s">
        <v>1107</v>
      </c>
      <c r="D1429" s="292" t="s">
        <v>1124</v>
      </c>
      <c r="E1429" s="292" t="s">
        <v>106</v>
      </c>
      <c r="F1429" s="293" t="s">
        <v>168</v>
      </c>
      <c r="G1429" s="293" t="s">
        <v>1109</v>
      </c>
      <c r="H1429" s="178" t="s">
        <v>1110</v>
      </c>
      <c r="I1429" s="292" t="s">
        <v>1119</v>
      </c>
      <c r="J1429" s="292"/>
      <c r="K1429" s="292"/>
      <c r="L1429" s="300"/>
      <c r="M1429" s="292"/>
      <c r="N1429" s="296"/>
      <c r="O1429" s="297"/>
      <c r="P1429" s="297"/>
      <c r="Q1429" s="297"/>
      <c r="R1429" s="296" t="s">
        <v>1142</v>
      </c>
      <c r="S1429" s="292" t="s">
        <v>1143</v>
      </c>
      <c r="T1429" s="296" t="s">
        <v>1115</v>
      </c>
      <c r="U1429" s="284"/>
      <c r="V1429" s="284"/>
      <c r="W1429" s="284"/>
      <c r="X1429" s="284"/>
      <c r="Y1429" s="304"/>
      <c r="Z1429" s="171"/>
      <c r="AA1429" s="377"/>
      <c r="AB1429" s="297"/>
    </row>
    <row r="1430" spans="1:28" s="285" customFormat="1" ht="90">
      <c r="A1430" s="291">
        <v>1019</v>
      </c>
      <c r="B1430" s="292" t="s">
        <v>1036</v>
      </c>
      <c r="C1430" s="292" t="s">
        <v>1107</v>
      </c>
      <c r="D1430" s="292" t="s">
        <v>1124</v>
      </c>
      <c r="E1430" s="292" t="s">
        <v>106</v>
      </c>
      <c r="F1430" s="293" t="s">
        <v>168</v>
      </c>
      <c r="G1430" s="293" t="s">
        <v>1109</v>
      </c>
      <c r="H1430" s="178" t="s">
        <v>1110</v>
      </c>
      <c r="I1430" s="292" t="s">
        <v>1119</v>
      </c>
      <c r="J1430" s="292"/>
      <c r="K1430" s="292"/>
      <c r="L1430" s="300"/>
      <c r="M1430" s="292"/>
      <c r="N1430" s="296"/>
      <c r="O1430" s="297"/>
      <c r="P1430" s="297"/>
      <c r="Q1430" s="297"/>
      <c r="R1430" s="296" t="s">
        <v>1146</v>
      </c>
      <c r="S1430" s="292" t="s">
        <v>1143</v>
      </c>
      <c r="T1430" s="296"/>
      <c r="U1430" s="298"/>
      <c r="V1430" s="305"/>
      <c r="W1430" s="296"/>
      <c r="X1430" s="296"/>
      <c r="Y1430" s="295"/>
      <c r="Z1430" s="297"/>
      <c r="AA1430" s="297"/>
      <c r="AB1430" s="297"/>
    </row>
    <row r="1431" spans="1:28" s="285" customFormat="1" ht="90">
      <c r="A1431" s="291" t="s">
        <v>1147</v>
      </c>
      <c r="B1431" s="292" t="s">
        <v>1036</v>
      </c>
      <c r="C1431" s="292" t="s">
        <v>1107</v>
      </c>
      <c r="D1431" s="292" t="s">
        <v>1124</v>
      </c>
      <c r="E1431" s="292" t="s">
        <v>106</v>
      </c>
      <c r="F1431" s="293" t="s">
        <v>168</v>
      </c>
      <c r="G1431" s="293" t="s">
        <v>1109</v>
      </c>
      <c r="H1431" s="178" t="s">
        <v>1110</v>
      </c>
      <c r="I1431" s="292" t="s">
        <v>1119</v>
      </c>
      <c r="J1431" s="292"/>
      <c r="K1431" s="292"/>
      <c r="L1431" s="300"/>
      <c r="M1431" s="292"/>
      <c r="N1431" s="296"/>
      <c r="O1431" s="297"/>
      <c r="P1431" s="297"/>
      <c r="Q1431" s="297"/>
      <c r="R1431" s="296" t="s">
        <v>1146</v>
      </c>
      <c r="S1431" s="292" t="s">
        <v>1143</v>
      </c>
      <c r="T1431" s="296"/>
      <c r="U1431" s="298"/>
      <c r="V1431" s="305"/>
      <c r="W1431" s="296"/>
      <c r="X1431" s="296"/>
      <c r="Y1431" s="295"/>
      <c r="Z1431" s="297"/>
      <c r="AA1431" s="297"/>
      <c r="AB1431" s="297"/>
    </row>
    <row r="1432" spans="1:28" s="285" customFormat="1" ht="90">
      <c r="A1432" s="291">
        <v>1020</v>
      </c>
      <c r="B1432" s="292" t="s">
        <v>1036</v>
      </c>
      <c r="C1432" s="292" t="s">
        <v>1107</v>
      </c>
      <c r="D1432" s="292" t="s">
        <v>1124</v>
      </c>
      <c r="E1432" s="292" t="s">
        <v>106</v>
      </c>
      <c r="F1432" s="293" t="s">
        <v>168</v>
      </c>
      <c r="G1432" s="293" t="s">
        <v>1109</v>
      </c>
      <c r="H1432" s="178" t="s">
        <v>1110</v>
      </c>
      <c r="I1432" s="292" t="s">
        <v>1148</v>
      </c>
      <c r="J1432" s="292"/>
      <c r="K1432" s="292"/>
      <c r="L1432" s="306">
        <v>7.8E-2</v>
      </c>
      <c r="M1432" s="301">
        <v>0.09</v>
      </c>
      <c r="N1432" s="295"/>
      <c r="O1432" s="297"/>
      <c r="P1432" s="297"/>
      <c r="Q1432" s="297" t="s">
        <v>1543</v>
      </c>
      <c r="R1432" s="296" t="s">
        <v>1142</v>
      </c>
      <c r="S1432" s="292" t="s">
        <v>1149</v>
      </c>
      <c r="T1432" s="296" t="s">
        <v>503</v>
      </c>
      <c r="U1432" s="298"/>
      <c r="V1432" s="303">
        <v>84794</v>
      </c>
      <c r="W1432" s="296" t="s">
        <v>1150</v>
      </c>
      <c r="X1432" s="296" t="s">
        <v>1144</v>
      </c>
      <c r="Y1432" s="295" t="s">
        <v>55</v>
      </c>
      <c r="Z1432" s="297">
        <v>75131</v>
      </c>
      <c r="AA1432" s="297">
        <v>0.8860414651980093</v>
      </c>
      <c r="AB1432" s="297" t="s">
        <v>1548</v>
      </c>
    </row>
    <row r="1433" spans="1:28" s="285" customFormat="1" ht="90">
      <c r="A1433" s="291" t="s">
        <v>1151</v>
      </c>
      <c r="B1433" s="292" t="s">
        <v>1036</v>
      </c>
      <c r="C1433" s="292" t="s">
        <v>1107</v>
      </c>
      <c r="D1433" s="292" t="s">
        <v>1124</v>
      </c>
      <c r="E1433" s="292" t="s">
        <v>106</v>
      </c>
      <c r="F1433" s="293" t="s">
        <v>168</v>
      </c>
      <c r="G1433" s="293" t="s">
        <v>1109</v>
      </c>
      <c r="H1433" s="178" t="s">
        <v>1110</v>
      </c>
      <c r="I1433" s="292" t="s">
        <v>1148</v>
      </c>
      <c r="J1433" s="292"/>
      <c r="K1433" s="292"/>
      <c r="L1433" s="306">
        <v>7.8E-2</v>
      </c>
      <c r="M1433" s="301">
        <v>0.09</v>
      </c>
      <c r="N1433" s="295"/>
      <c r="O1433" s="297"/>
      <c r="P1433" s="297"/>
      <c r="Q1433" s="297"/>
      <c r="R1433" s="296" t="s">
        <v>1142</v>
      </c>
      <c r="S1433" s="292" t="s">
        <v>1149</v>
      </c>
      <c r="T1433" s="296" t="s">
        <v>503</v>
      </c>
      <c r="U1433" s="298"/>
      <c r="V1433" s="305"/>
      <c r="W1433" s="296"/>
      <c r="X1433" s="296"/>
      <c r="Y1433" s="295"/>
      <c r="Z1433" s="297"/>
      <c r="AA1433" s="297"/>
      <c r="AB1433" s="297"/>
    </row>
    <row r="1434" spans="1:28" s="285" customFormat="1" ht="90">
      <c r="A1434" s="291">
        <v>1021</v>
      </c>
      <c r="B1434" s="292" t="s">
        <v>1036</v>
      </c>
      <c r="C1434" s="292" t="s">
        <v>1107</v>
      </c>
      <c r="D1434" s="292" t="s">
        <v>1124</v>
      </c>
      <c r="E1434" s="292" t="s">
        <v>106</v>
      </c>
      <c r="F1434" s="293" t="s">
        <v>168</v>
      </c>
      <c r="G1434" s="293" t="s">
        <v>1109</v>
      </c>
      <c r="H1434" s="178" t="s">
        <v>1110</v>
      </c>
      <c r="I1434" s="292" t="s">
        <v>1148</v>
      </c>
      <c r="J1434" s="292"/>
      <c r="K1434" s="292"/>
      <c r="L1434" s="300"/>
      <c r="M1434" s="292"/>
      <c r="N1434" s="296"/>
      <c r="O1434" s="297"/>
      <c r="P1434" s="297"/>
      <c r="Q1434" s="297"/>
      <c r="R1434" s="296" t="s">
        <v>1146</v>
      </c>
      <c r="S1434" s="292" t="s">
        <v>1149</v>
      </c>
      <c r="T1434" s="296" t="s">
        <v>503</v>
      </c>
      <c r="U1434" s="298"/>
      <c r="V1434" s="305"/>
      <c r="W1434" s="296"/>
      <c r="X1434" s="296"/>
      <c r="Y1434" s="295"/>
      <c r="Z1434" s="297"/>
      <c r="AA1434" s="297"/>
      <c r="AB1434" s="297"/>
    </row>
    <row r="1435" spans="1:28" s="285" customFormat="1" ht="90">
      <c r="A1435" s="291">
        <v>1022</v>
      </c>
      <c r="B1435" s="292" t="s">
        <v>1036</v>
      </c>
      <c r="C1435" s="292" t="s">
        <v>1107</v>
      </c>
      <c r="D1435" s="292" t="s">
        <v>1124</v>
      </c>
      <c r="E1435" s="292" t="s">
        <v>106</v>
      </c>
      <c r="F1435" s="293" t="s">
        <v>168</v>
      </c>
      <c r="G1435" s="293" t="s">
        <v>1109</v>
      </c>
      <c r="H1435" s="178" t="s">
        <v>1110</v>
      </c>
      <c r="I1435" s="292" t="s">
        <v>1148</v>
      </c>
      <c r="J1435" s="292"/>
      <c r="K1435" s="292"/>
      <c r="L1435" s="300"/>
      <c r="M1435" s="292"/>
      <c r="N1435" s="296"/>
      <c r="O1435" s="297"/>
      <c r="P1435" s="297"/>
      <c r="Q1435" s="297"/>
      <c r="R1435" s="296" t="s">
        <v>1146</v>
      </c>
      <c r="S1435" s="292" t="s">
        <v>1149</v>
      </c>
      <c r="T1435" s="296" t="s">
        <v>503</v>
      </c>
      <c r="U1435" s="298"/>
      <c r="V1435" s="305"/>
      <c r="W1435" s="296"/>
      <c r="X1435" s="296"/>
      <c r="Y1435" s="295"/>
      <c r="Z1435" s="297"/>
      <c r="AA1435" s="297"/>
      <c r="AB1435" s="297"/>
    </row>
    <row r="1436" spans="1:28" s="285" customFormat="1" ht="90">
      <c r="A1436" s="291">
        <v>1023</v>
      </c>
      <c r="B1436" s="292" t="s">
        <v>1036</v>
      </c>
      <c r="C1436" s="292" t="s">
        <v>1107</v>
      </c>
      <c r="D1436" s="292" t="s">
        <v>1124</v>
      </c>
      <c r="E1436" s="292" t="s">
        <v>106</v>
      </c>
      <c r="F1436" s="293" t="s">
        <v>168</v>
      </c>
      <c r="G1436" s="293" t="s">
        <v>1109</v>
      </c>
      <c r="H1436" s="178" t="s">
        <v>1110</v>
      </c>
      <c r="I1436" s="292" t="s">
        <v>1148</v>
      </c>
      <c r="J1436" s="292"/>
      <c r="K1436" s="292"/>
      <c r="L1436" s="300"/>
      <c r="M1436" s="292"/>
      <c r="N1436" s="296"/>
      <c r="O1436" s="297"/>
      <c r="P1436" s="297"/>
      <c r="Q1436" s="297"/>
      <c r="R1436" s="296" t="s">
        <v>1142</v>
      </c>
      <c r="S1436" s="292" t="s">
        <v>1149</v>
      </c>
      <c r="T1436" s="296" t="s">
        <v>503</v>
      </c>
      <c r="U1436" s="298"/>
      <c r="V1436" s="305"/>
      <c r="W1436" s="296"/>
      <c r="X1436" s="296"/>
      <c r="Y1436" s="295"/>
      <c r="Z1436" s="297"/>
      <c r="AA1436" s="297"/>
      <c r="AB1436" s="297"/>
    </row>
    <row r="1437" spans="1:28" s="290" customFormat="1" ht="90">
      <c r="A1437" s="291" t="s">
        <v>1152</v>
      </c>
      <c r="B1437" s="292" t="s">
        <v>1036</v>
      </c>
      <c r="C1437" s="292" t="s">
        <v>1107</v>
      </c>
      <c r="D1437" s="292" t="s">
        <v>1124</v>
      </c>
      <c r="E1437" s="292" t="s">
        <v>106</v>
      </c>
      <c r="F1437" s="293" t="s">
        <v>168</v>
      </c>
      <c r="G1437" s="293" t="s">
        <v>1109</v>
      </c>
      <c r="H1437" s="178" t="s">
        <v>1110</v>
      </c>
      <c r="I1437" s="292" t="s">
        <v>1119</v>
      </c>
      <c r="J1437" s="292"/>
      <c r="K1437" s="292"/>
      <c r="L1437" s="300"/>
      <c r="M1437" s="292"/>
      <c r="N1437" s="296"/>
      <c r="O1437" s="297"/>
      <c r="P1437" s="297"/>
      <c r="Q1437" s="297"/>
      <c r="R1437" s="296" t="s">
        <v>1142</v>
      </c>
      <c r="S1437" s="292" t="s">
        <v>1149</v>
      </c>
      <c r="T1437" s="296" t="s">
        <v>1115</v>
      </c>
      <c r="U1437" s="201"/>
      <c r="V1437" s="201"/>
      <c r="W1437" s="201"/>
      <c r="X1437" s="201"/>
      <c r="Y1437" s="307"/>
      <c r="Z1437" s="171"/>
      <c r="AA1437" s="377"/>
      <c r="AB1437" s="297"/>
    </row>
    <row r="1438" spans="1:28" s="285" customFormat="1" ht="90">
      <c r="A1438" s="291" t="s">
        <v>1153</v>
      </c>
      <c r="B1438" s="292" t="s">
        <v>1036</v>
      </c>
      <c r="C1438" s="292" t="s">
        <v>1107</v>
      </c>
      <c r="D1438" s="292" t="s">
        <v>1124</v>
      </c>
      <c r="E1438" s="292" t="s">
        <v>106</v>
      </c>
      <c r="F1438" s="293" t="s">
        <v>168</v>
      </c>
      <c r="G1438" s="293" t="s">
        <v>1109</v>
      </c>
      <c r="H1438" s="178" t="s">
        <v>1110</v>
      </c>
      <c r="I1438" s="292" t="s">
        <v>1148</v>
      </c>
      <c r="J1438" s="292"/>
      <c r="K1438" s="292"/>
      <c r="L1438" s="300"/>
      <c r="M1438" s="292"/>
      <c r="N1438" s="296"/>
      <c r="O1438" s="297"/>
      <c r="P1438" s="297"/>
      <c r="Q1438" s="297"/>
      <c r="R1438" s="296" t="s">
        <v>1146</v>
      </c>
      <c r="S1438" s="292" t="s">
        <v>1143</v>
      </c>
      <c r="T1438" s="296"/>
      <c r="U1438" s="298"/>
      <c r="V1438" s="305"/>
      <c r="W1438" s="296"/>
      <c r="X1438" s="296"/>
      <c r="Y1438" s="295"/>
      <c r="Z1438" s="297"/>
      <c r="AA1438" s="297"/>
      <c r="AB1438" s="297"/>
    </row>
    <row r="1439" spans="1:28" s="285" customFormat="1" ht="90">
      <c r="A1439" s="291">
        <v>1024</v>
      </c>
      <c r="B1439" s="292" t="s">
        <v>1036</v>
      </c>
      <c r="C1439" s="292" t="s">
        <v>1107</v>
      </c>
      <c r="D1439" s="292" t="s">
        <v>1124</v>
      </c>
      <c r="E1439" s="292" t="s">
        <v>106</v>
      </c>
      <c r="F1439" s="293" t="s">
        <v>168</v>
      </c>
      <c r="G1439" s="293" t="s">
        <v>1109</v>
      </c>
      <c r="H1439" s="178" t="s">
        <v>1110</v>
      </c>
      <c r="I1439" s="292" t="s">
        <v>1119</v>
      </c>
      <c r="J1439" s="292"/>
      <c r="K1439" s="292"/>
      <c r="L1439" s="300"/>
      <c r="M1439" s="292"/>
      <c r="N1439" s="296"/>
      <c r="O1439" s="297"/>
      <c r="P1439" s="297"/>
      <c r="Q1439" s="297"/>
      <c r="R1439" s="296" t="s">
        <v>1135</v>
      </c>
      <c r="S1439" s="292" t="s">
        <v>1136</v>
      </c>
      <c r="T1439" s="296" t="s">
        <v>1137</v>
      </c>
      <c r="U1439" s="298"/>
      <c r="V1439" s="292"/>
      <c r="W1439" s="296"/>
      <c r="X1439" s="296"/>
      <c r="Y1439" s="295"/>
      <c r="Z1439" s="297"/>
      <c r="AA1439" s="297"/>
      <c r="AB1439" s="297"/>
    </row>
    <row r="1440" spans="1:28" s="285" customFormat="1" ht="90">
      <c r="A1440" s="291">
        <v>1025</v>
      </c>
      <c r="B1440" s="292" t="s">
        <v>1036</v>
      </c>
      <c r="C1440" s="292" t="s">
        <v>1107</v>
      </c>
      <c r="D1440" s="292" t="s">
        <v>1124</v>
      </c>
      <c r="E1440" s="292" t="s">
        <v>106</v>
      </c>
      <c r="F1440" s="293" t="s">
        <v>168</v>
      </c>
      <c r="G1440" s="293" t="s">
        <v>1109</v>
      </c>
      <c r="H1440" s="178" t="s">
        <v>1110</v>
      </c>
      <c r="I1440" s="292" t="s">
        <v>1119</v>
      </c>
      <c r="J1440" s="292"/>
      <c r="K1440" s="292"/>
      <c r="L1440" s="300"/>
      <c r="M1440" s="292"/>
      <c r="N1440" s="296"/>
      <c r="O1440" s="297"/>
      <c r="P1440" s="297"/>
      <c r="Q1440" s="297"/>
      <c r="R1440" s="296" t="s">
        <v>1135</v>
      </c>
      <c r="S1440" s="292" t="s">
        <v>1136</v>
      </c>
      <c r="T1440" s="296" t="s">
        <v>1137</v>
      </c>
      <c r="U1440" s="298"/>
      <c r="V1440" s="292"/>
      <c r="W1440" s="296"/>
      <c r="X1440" s="296"/>
      <c r="Y1440" s="295"/>
      <c r="Z1440" s="297"/>
      <c r="AA1440" s="297"/>
      <c r="AB1440" s="297"/>
    </row>
    <row r="1441" spans="1:28" s="285" customFormat="1" ht="90">
      <c r="A1441" s="291">
        <v>1026</v>
      </c>
      <c r="B1441" s="292" t="s">
        <v>1036</v>
      </c>
      <c r="C1441" s="292" t="s">
        <v>1107</v>
      </c>
      <c r="D1441" s="292" t="s">
        <v>1124</v>
      </c>
      <c r="E1441" s="292" t="s">
        <v>106</v>
      </c>
      <c r="F1441" s="293" t="s">
        <v>168</v>
      </c>
      <c r="G1441" s="293" t="s">
        <v>1109</v>
      </c>
      <c r="H1441" s="178" t="s">
        <v>1110</v>
      </c>
      <c r="I1441" s="292" t="s">
        <v>1131</v>
      </c>
      <c r="J1441" s="292" t="s">
        <v>531</v>
      </c>
      <c r="K1441" s="292"/>
      <c r="L1441" s="300"/>
      <c r="M1441" s="292"/>
      <c r="N1441" s="296"/>
      <c r="O1441" s="297"/>
      <c r="P1441" s="297"/>
      <c r="Q1441" s="297"/>
      <c r="R1441" s="296" t="s">
        <v>1132</v>
      </c>
      <c r="S1441" s="292" t="s">
        <v>1140</v>
      </c>
      <c r="T1441" s="296" t="s">
        <v>1115</v>
      </c>
      <c r="U1441" s="298"/>
      <c r="V1441" s="308"/>
      <c r="W1441" s="296"/>
      <c r="X1441" s="296"/>
      <c r="Y1441" s="295"/>
      <c r="Z1441" s="171"/>
      <c r="AA1441" s="377"/>
      <c r="AB1441" s="297"/>
    </row>
    <row r="1442" spans="1:28" s="285" customFormat="1" ht="210">
      <c r="A1442" s="291">
        <v>1027</v>
      </c>
      <c r="B1442" s="292" t="s">
        <v>1036</v>
      </c>
      <c r="C1442" s="292" t="s">
        <v>1107</v>
      </c>
      <c r="D1442" s="292" t="s">
        <v>1124</v>
      </c>
      <c r="E1442" s="292" t="s">
        <v>106</v>
      </c>
      <c r="F1442" s="293" t="s">
        <v>168</v>
      </c>
      <c r="G1442" s="293" t="s">
        <v>1109</v>
      </c>
      <c r="H1442" s="178" t="s">
        <v>1110</v>
      </c>
      <c r="I1442" s="292" t="s">
        <v>1131</v>
      </c>
      <c r="J1442" s="292" t="s">
        <v>531</v>
      </c>
      <c r="K1442" s="292"/>
      <c r="L1442" s="300"/>
      <c r="M1442" s="292"/>
      <c r="N1442" s="296"/>
      <c r="O1442" s="297"/>
      <c r="P1442" s="297"/>
      <c r="Q1442" s="297"/>
      <c r="R1442" s="296" t="s">
        <v>1132</v>
      </c>
      <c r="S1442" s="292" t="s">
        <v>1154</v>
      </c>
      <c r="T1442" s="296" t="s">
        <v>1115</v>
      </c>
      <c r="U1442" s="298"/>
      <c r="V1442" s="299">
        <v>1</v>
      </c>
      <c r="W1442" s="296"/>
      <c r="X1442" s="296" t="s">
        <v>1155</v>
      </c>
      <c r="Y1442" s="295" t="s">
        <v>299</v>
      </c>
      <c r="Z1442" s="171">
        <v>1</v>
      </c>
      <c r="AA1442" s="377">
        <v>1</v>
      </c>
      <c r="AB1442" s="297" t="s">
        <v>1549</v>
      </c>
    </row>
    <row r="1443" spans="1:28" s="285" customFormat="1" ht="90">
      <c r="A1443" s="291">
        <v>1028</v>
      </c>
      <c r="B1443" s="292" t="s">
        <v>1036</v>
      </c>
      <c r="C1443" s="292" t="s">
        <v>1107</v>
      </c>
      <c r="D1443" s="292" t="s">
        <v>1124</v>
      </c>
      <c r="E1443" s="292" t="s">
        <v>106</v>
      </c>
      <c r="F1443" s="293" t="s">
        <v>168</v>
      </c>
      <c r="G1443" s="293" t="s">
        <v>1109</v>
      </c>
      <c r="H1443" s="178" t="s">
        <v>1110</v>
      </c>
      <c r="I1443" s="292" t="s">
        <v>1131</v>
      </c>
      <c r="J1443" s="292" t="s">
        <v>531</v>
      </c>
      <c r="K1443" s="292"/>
      <c r="L1443" s="300"/>
      <c r="M1443" s="292"/>
      <c r="N1443" s="296"/>
      <c r="O1443" s="297"/>
      <c r="P1443" s="297"/>
      <c r="Q1443" s="297"/>
      <c r="R1443" s="296" t="s">
        <v>1132</v>
      </c>
      <c r="S1443" s="292" t="s">
        <v>1154</v>
      </c>
      <c r="T1443" s="296"/>
      <c r="U1443" s="298"/>
      <c r="V1443" s="308"/>
      <c r="W1443" s="296"/>
      <c r="X1443" s="296"/>
      <c r="Y1443" s="295"/>
      <c r="Z1443" s="297"/>
      <c r="AA1443" s="297"/>
      <c r="AB1443" s="297"/>
    </row>
    <row r="1444" spans="1:28" s="285" customFormat="1" ht="90">
      <c r="A1444" s="291">
        <v>1029</v>
      </c>
      <c r="B1444" s="292" t="s">
        <v>1036</v>
      </c>
      <c r="C1444" s="292" t="s">
        <v>1107</v>
      </c>
      <c r="D1444" s="292" t="s">
        <v>1124</v>
      </c>
      <c r="E1444" s="292" t="s">
        <v>106</v>
      </c>
      <c r="F1444" s="293" t="s">
        <v>168</v>
      </c>
      <c r="G1444" s="293" t="s">
        <v>1109</v>
      </c>
      <c r="H1444" s="178" t="s">
        <v>1110</v>
      </c>
      <c r="I1444" s="292" t="s">
        <v>1119</v>
      </c>
      <c r="J1444" s="292"/>
      <c r="K1444" s="292"/>
      <c r="L1444" s="300"/>
      <c r="M1444" s="292"/>
      <c r="N1444" s="296"/>
      <c r="O1444" s="297"/>
      <c r="P1444" s="297"/>
      <c r="Q1444" s="297"/>
      <c r="R1444" s="292" t="s">
        <v>1156</v>
      </c>
      <c r="S1444" s="292" t="s">
        <v>1157</v>
      </c>
      <c r="T1444" s="296"/>
      <c r="U1444" s="298">
        <v>0</v>
      </c>
      <c r="V1444" s="303">
        <v>100</v>
      </c>
      <c r="W1444" s="296"/>
      <c r="X1444" s="292"/>
      <c r="Y1444" s="295"/>
      <c r="Z1444" s="171"/>
      <c r="AA1444" s="377"/>
      <c r="AB1444" s="297"/>
    </row>
    <row r="1445" spans="1:28" s="285" customFormat="1" ht="90">
      <c r="A1445" s="291">
        <v>1030</v>
      </c>
      <c r="B1445" s="292" t="s">
        <v>1036</v>
      </c>
      <c r="C1445" s="292" t="s">
        <v>1107</v>
      </c>
      <c r="D1445" s="292" t="s">
        <v>1124</v>
      </c>
      <c r="E1445" s="292" t="s">
        <v>106</v>
      </c>
      <c r="F1445" s="293" t="s">
        <v>168</v>
      </c>
      <c r="G1445" s="293" t="s">
        <v>1109</v>
      </c>
      <c r="H1445" s="178" t="s">
        <v>1110</v>
      </c>
      <c r="I1445" s="292" t="s">
        <v>1119</v>
      </c>
      <c r="J1445" s="292" t="s">
        <v>531</v>
      </c>
      <c r="K1445" s="292"/>
      <c r="L1445" s="300"/>
      <c r="M1445" s="292"/>
      <c r="N1445" s="296"/>
      <c r="O1445" s="297"/>
      <c r="P1445" s="297"/>
      <c r="Q1445" s="297"/>
      <c r="R1445" s="292" t="s">
        <v>1156</v>
      </c>
      <c r="S1445" s="292" t="s">
        <v>1157</v>
      </c>
      <c r="T1445" s="296"/>
      <c r="U1445" s="298"/>
      <c r="V1445" s="310"/>
      <c r="W1445" s="296"/>
      <c r="X1445" s="292"/>
      <c r="Y1445" s="309"/>
      <c r="Z1445" s="297"/>
      <c r="AA1445" s="297"/>
      <c r="AB1445" s="297"/>
    </row>
    <row r="1446" spans="1:28" s="285" customFormat="1" ht="90">
      <c r="A1446" s="291">
        <v>1031</v>
      </c>
      <c r="B1446" s="292" t="s">
        <v>1036</v>
      </c>
      <c r="C1446" s="292" t="s">
        <v>1107</v>
      </c>
      <c r="D1446" s="292" t="s">
        <v>1124</v>
      </c>
      <c r="E1446" s="292" t="s">
        <v>106</v>
      </c>
      <c r="F1446" s="293" t="s">
        <v>168</v>
      </c>
      <c r="G1446" s="293" t="s">
        <v>1109</v>
      </c>
      <c r="H1446" s="178" t="s">
        <v>1110</v>
      </c>
      <c r="I1446" s="292" t="s">
        <v>1131</v>
      </c>
      <c r="J1446" s="292" t="s">
        <v>531</v>
      </c>
      <c r="K1446" s="292"/>
      <c r="L1446" s="300"/>
      <c r="M1446" s="292"/>
      <c r="N1446" s="296"/>
      <c r="O1446" s="297"/>
      <c r="P1446" s="297"/>
      <c r="Q1446" s="297"/>
      <c r="R1446" s="296" t="s">
        <v>1132</v>
      </c>
      <c r="S1446" s="292" t="s">
        <v>1133</v>
      </c>
      <c r="T1446" s="296" t="s">
        <v>1115</v>
      </c>
      <c r="U1446" s="298"/>
      <c r="V1446" s="298"/>
      <c r="W1446" s="296"/>
      <c r="X1446" s="296"/>
      <c r="Y1446" s="295"/>
      <c r="Z1446" s="297"/>
      <c r="AA1446" s="297"/>
      <c r="AB1446" s="297"/>
    </row>
    <row r="1447" spans="1:28" s="285" customFormat="1" ht="90">
      <c r="A1447" s="291">
        <v>1032</v>
      </c>
      <c r="B1447" s="292" t="s">
        <v>1036</v>
      </c>
      <c r="C1447" s="292" t="s">
        <v>1107</v>
      </c>
      <c r="D1447" s="292" t="s">
        <v>1124</v>
      </c>
      <c r="E1447" s="292" t="s">
        <v>106</v>
      </c>
      <c r="F1447" s="293" t="s">
        <v>168</v>
      </c>
      <c r="G1447" s="293" t="s">
        <v>1109</v>
      </c>
      <c r="H1447" s="178" t="s">
        <v>1110</v>
      </c>
      <c r="I1447" s="292" t="s">
        <v>1119</v>
      </c>
      <c r="J1447" s="292"/>
      <c r="K1447" s="292"/>
      <c r="L1447" s="300"/>
      <c r="M1447" s="292"/>
      <c r="N1447" s="296"/>
      <c r="O1447" s="297"/>
      <c r="P1447" s="297"/>
      <c r="Q1447" s="297"/>
      <c r="R1447" s="296" t="s">
        <v>1135</v>
      </c>
      <c r="S1447" s="292" t="s">
        <v>1136</v>
      </c>
      <c r="T1447" s="296" t="s">
        <v>1137</v>
      </c>
      <c r="U1447" s="298"/>
      <c r="V1447" s="292"/>
      <c r="W1447" s="296"/>
      <c r="X1447" s="296"/>
      <c r="Y1447" s="295"/>
      <c r="Z1447" s="297"/>
      <c r="AA1447" s="297"/>
      <c r="AB1447" s="297"/>
    </row>
    <row r="1448" spans="1:28" s="385" customFormat="1" ht="90">
      <c r="A1448" s="291">
        <v>1033</v>
      </c>
      <c r="B1448" s="292" t="s">
        <v>1036</v>
      </c>
      <c r="C1448" s="292" t="s">
        <v>1107</v>
      </c>
      <c r="D1448" s="292" t="s">
        <v>1124</v>
      </c>
      <c r="E1448" s="292" t="s">
        <v>106</v>
      </c>
      <c r="F1448" s="293" t="s">
        <v>168</v>
      </c>
      <c r="G1448" s="293" t="s">
        <v>1109</v>
      </c>
      <c r="H1448" s="178" t="s">
        <v>1110</v>
      </c>
      <c r="I1448" s="292" t="s">
        <v>1131</v>
      </c>
      <c r="J1448" s="292" t="s">
        <v>531</v>
      </c>
      <c r="K1448" s="292"/>
      <c r="L1448" s="300"/>
      <c r="M1448" s="292"/>
      <c r="N1448" s="296"/>
      <c r="O1448" s="297"/>
      <c r="P1448" s="297"/>
      <c r="Q1448" s="297"/>
      <c r="R1448" s="296" t="s">
        <v>1132</v>
      </c>
      <c r="S1448" s="292" t="s">
        <v>1158</v>
      </c>
      <c r="T1448" s="296" t="s">
        <v>1115</v>
      </c>
      <c r="U1448" s="298"/>
      <c r="V1448" s="299">
        <v>25</v>
      </c>
      <c r="W1448" s="296"/>
      <c r="X1448" s="296" t="s">
        <v>1159</v>
      </c>
      <c r="Y1448" s="295" t="s">
        <v>188</v>
      </c>
      <c r="Z1448" s="171">
        <v>33</v>
      </c>
      <c r="AA1448" s="377">
        <v>1.32</v>
      </c>
      <c r="AB1448" s="297" t="s">
        <v>1550</v>
      </c>
    </row>
    <row r="1449" spans="1:28" s="385" customFormat="1" ht="255">
      <c r="A1449" s="291">
        <v>1034</v>
      </c>
      <c r="B1449" s="292" t="s">
        <v>1036</v>
      </c>
      <c r="C1449" s="292" t="s">
        <v>1107</v>
      </c>
      <c r="D1449" s="292" t="s">
        <v>1124</v>
      </c>
      <c r="E1449" s="292" t="s">
        <v>106</v>
      </c>
      <c r="F1449" s="293" t="s">
        <v>168</v>
      </c>
      <c r="G1449" s="293" t="s">
        <v>1109</v>
      </c>
      <c r="H1449" s="178" t="s">
        <v>1110</v>
      </c>
      <c r="I1449" s="292" t="s">
        <v>1131</v>
      </c>
      <c r="J1449" s="292" t="s">
        <v>531</v>
      </c>
      <c r="K1449" s="292"/>
      <c r="L1449" s="300"/>
      <c r="M1449" s="292"/>
      <c r="N1449" s="296"/>
      <c r="O1449" s="297"/>
      <c r="P1449" s="297"/>
      <c r="Q1449" s="297"/>
      <c r="R1449" s="296" t="s">
        <v>1132</v>
      </c>
      <c r="S1449" s="292" t="s">
        <v>1160</v>
      </c>
      <c r="T1449" s="296"/>
      <c r="U1449" s="298"/>
      <c r="V1449" s="308"/>
      <c r="W1449" s="296"/>
      <c r="X1449" s="296"/>
      <c r="Y1449" s="295"/>
      <c r="Z1449" s="297">
        <v>1</v>
      </c>
      <c r="AA1449" s="297">
        <v>1</v>
      </c>
      <c r="AB1449" s="297" t="s">
        <v>1551</v>
      </c>
    </row>
    <row r="1450" spans="1:28" s="385" customFormat="1" ht="180">
      <c r="A1450" s="291">
        <v>1035</v>
      </c>
      <c r="B1450" s="292" t="s">
        <v>1036</v>
      </c>
      <c r="C1450" s="292" t="s">
        <v>1107</v>
      </c>
      <c r="D1450" s="292" t="s">
        <v>1124</v>
      </c>
      <c r="E1450" s="292" t="s">
        <v>106</v>
      </c>
      <c r="F1450" s="293" t="s">
        <v>168</v>
      </c>
      <c r="G1450" s="293" t="s">
        <v>1109</v>
      </c>
      <c r="H1450" s="178" t="s">
        <v>1110</v>
      </c>
      <c r="I1450" s="292" t="s">
        <v>1119</v>
      </c>
      <c r="J1450" s="292"/>
      <c r="K1450" s="292"/>
      <c r="L1450" s="300"/>
      <c r="M1450" s="292"/>
      <c r="N1450" s="296"/>
      <c r="O1450" s="297"/>
      <c r="P1450" s="297"/>
      <c r="Q1450" s="297"/>
      <c r="R1450" s="296" t="s">
        <v>1161</v>
      </c>
      <c r="S1450" s="292" t="s">
        <v>1162</v>
      </c>
      <c r="T1450" s="296" t="s">
        <v>1115</v>
      </c>
      <c r="U1450" s="298"/>
      <c r="V1450" s="303">
        <v>1</v>
      </c>
      <c r="W1450" s="296"/>
      <c r="X1450" s="296" t="s">
        <v>1141</v>
      </c>
      <c r="Y1450" s="295" t="s">
        <v>55</v>
      </c>
      <c r="Z1450" s="171">
        <v>1</v>
      </c>
      <c r="AA1450" s="377">
        <v>1</v>
      </c>
      <c r="AB1450" s="297" t="s">
        <v>1552</v>
      </c>
    </row>
    <row r="1451" spans="1:28" s="385" customFormat="1" ht="90">
      <c r="A1451" s="291">
        <v>1036</v>
      </c>
      <c r="B1451" s="292" t="s">
        <v>1036</v>
      </c>
      <c r="C1451" s="292" t="s">
        <v>1107</v>
      </c>
      <c r="D1451" s="292" t="s">
        <v>1124</v>
      </c>
      <c r="E1451" s="292" t="s">
        <v>106</v>
      </c>
      <c r="F1451" s="293" t="s">
        <v>168</v>
      </c>
      <c r="G1451" s="293" t="s">
        <v>1109</v>
      </c>
      <c r="H1451" s="178" t="s">
        <v>1110</v>
      </c>
      <c r="I1451" s="163" t="s">
        <v>1131</v>
      </c>
      <c r="J1451" s="292"/>
      <c r="K1451" s="292"/>
      <c r="L1451" s="300"/>
      <c r="M1451" s="292"/>
      <c r="N1451" s="296"/>
      <c r="O1451" s="297"/>
      <c r="P1451" s="297"/>
      <c r="Q1451" s="297"/>
      <c r="R1451" s="296" t="s">
        <v>1132</v>
      </c>
      <c r="S1451" s="292" t="s">
        <v>1154</v>
      </c>
      <c r="T1451" s="296"/>
      <c r="U1451" s="298"/>
      <c r="V1451" s="308"/>
      <c r="W1451" s="296"/>
      <c r="X1451" s="296"/>
      <c r="Y1451" s="295"/>
      <c r="Z1451" s="297"/>
      <c r="AA1451" s="297"/>
      <c r="AB1451" s="297"/>
    </row>
    <row r="1452" spans="1:28" s="385" customFormat="1" ht="90">
      <c r="A1452" s="291" t="s">
        <v>1163</v>
      </c>
      <c r="B1452" s="292" t="s">
        <v>1036</v>
      </c>
      <c r="C1452" s="292" t="s">
        <v>1107</v>
      </c>
      <c r="D1452" s="292" t="s">
        <v>1124</v>
      </c>
      <c r="E1452" s="292" t="s">
        <v>106</v>
      </c>
      <c r="F1452" s="293" t="s">
        <v>168</v>
      </c>
      <c r="G1452" s="293" t="s">
        <v>1109</v>
      </c>
      <c r="H1452" s="178" t="s">
        <v>1110</v>
      </c>
      <c r="I1452" s="292" t="s">
        <v>1131</v>
      </c>
      <c r="J1452" s="292" t="s">
        <v>531</v>
      </c>
      <c r="K1452" s="292"/>
      <c r="L1452" s="300"/>
      <c r="M1452" s="292"/>
      <c r="N1452" s="296"/>
      <c r="O1452" s="297"/>
      <c r="P1452" s="297"/>
      <c r="Q1452" s="297"/>
      <c r="R1452" s="296" t="s">
        <v>1132</v>
      </c>
      <c r="S1452" s="292" t="s">
        <v>1154</v>
      </c>
      <c r="T1452" s="296"/>
      <c r="U1452" s="298"/>
      <c r="V1452" s="305"/>
      <c r="W1452" s="296"/>
      <c r="X1452" s="296"/>
      <c r="Y1452" s="295"/>
      <c r="Z1452" s="297"/>
      <c r="AA1452" s="297"/>
      <c r="AB1452" s="297"/>
    </row>
    <row r="1453" spans="1:28" s="385" customFormat="1" ht="90">
      <c r="A1453" s="291" t="s">
        <v>1164</v>
      </c>
      <c r="B1453" s="292" t="s">
        <v>1036</v>
      </c>
      <c r="C1453" s="292" t="s">
        <v>1107</v>
      </c>
      <c r="D1453" s="292" t="s">
        <v>1124</v>
      </c>
      <c r="E1453" s="292" t="s">
        <v>106</v>
      </c>
      <c r="F1453" s="293" t="s">
        <v>168</v>
      </c>
      <c r="G1453" s="293" t="s">
        <v>1109</v>
      </c>
      <c r="H1453" s="178" t="s">
        <v>1110</v>
      </c>
      <c r="I1453" s="292" t="s">
        <v>1119</v>
      </c>
      <c r="J1453" s="292"/>
      <c r="K1453" s="292"/>
      <c r="L1453" s="300"/>
      <c r="M1453" s="292"/>
      <c r="N1453" s="296"/>
      <c r="O1453" s="297"/>
      <c r="P1453" s="297"/>
      <c r="Q1453" s="297"/>
      <c r="R1453" s="296" t="s">
        <v>1135</v>
      </c>
      <c r="S1453" s="292" t="s">
        <v>1136</v>
      </c>
      <c r="T1453" s="296"/>
      <c r="U1453" s="298"/>
      <c r="V1453" s="305"/>
      <c r="W1453" s="296"/>
      <c r="X1453" s="296"/>
      <c r="Y1453" s="295"/>
      <c r="Z1453" s="297"/>
      <c r="AA1453" s="297"/>
      <c r="AB1453" s="297"/>
    </row>
    <row r="1454" spans="1:28" s="385" customFormat="1" ht="90">
      <c r="A1454" s="291" t="s">
        <v>1165</v>
      </c>
      <c r="B1454" s="292" t="s">
        <v>1036</v>
      </c>
      <c r="C1454" s="292" t="s">
        <v>1107</v>
      </c>
      <c r="D1454" s="292" t="s">
        <v>1124</v>
      </c>
      <c r="E1454" s="292" t="s">
        <v>106</v>
      </c>
      <c r="F1454" s="293" t="s">
        <v>168</v>
      </c>
      <c r="G1454" s="293" t="s">
        <v>1109</v>
      </c>
      <c r="H1454" s="178" t="s">
        <v>1110</v>
      </c>
      <c r="I1454" s="292" t="s">
        <v>1119</v>
      </c>
      <c r="J1454" s="292" t="s">
        <v>531</v>
      </c>
      <c r="K1454" s="292"/>
      <c r="L1454" s="296"/>
      <c r="M1454" s="312"/>
      <c r="N1454" s="312"/>
      <c r="O1454" s="297"/>
      <c r="P1454" s="297"/>
      <c r="Q1454" s="297"/>
      <c r="R1454" s="296" t="s">
        <v>1135</v>
      </c>
      <c r="S1454" s="292" t="s">
        <v>1136</v>
      </c>
      <c r="T1454" s="296"/>
      <c r="U1454" s="298"/>
      <c r="V1454" s="310"/>
      <c r="W1454" s="296"/>
      <c r="X1454" s="296"/>
      <c r="Y1454" s="295"/>
      <c r="Z1454" s="297"/>
      <c r="AA1454" s="297"/>
      <c r="AB1454" s="297"/>
    </row>
    <row r="1455" spans="1:28" s="385" customFormat="1" ht="71.25">
      <c r="A1455" s="276">
        <v>1037</v>
      </c>
      <c r="B1455" s="277" t="s">
        <v>1036</v>
      </c>
      <c r="C1455" s="277" t="s">
        <v>1107</v>
      </c>
      <c r="D1455" s="292" t="s">
        <v>1124</v>
      </c>
      <c r="E1455" s="277" t="s">
        <v>106</v>
      </c>
      <c r="F1455" s="278" t="s">
        <v>168</v>
      </c>
      <c r="G1455" s="278" t="s">
        <v>1109</v>
      </c>
      <c r="H1455" s="197" t="s">
        <v>1110</v>
      </c>
      <c r="I1455" s="277" t="s">
        <v>1119</v>
      </c>
      <c r="J1455" s="277" t="s">
        <v>531</v>
      </c>
      <c r="K1455" s="277"/>
      <c r="L1455" s="281"/>
      <c r="M1455" s="311"/>
      <c r="N1455" s="311"/>
      <c r="O1455" s="282"/>
      <c r="P1455" s="282"/>
      <c r="Q1455" s="282"/>
      <c r="R1455" s="281" t="s">
        <v>1135</v>
      </c>
      <c r="S1455" s="277" t="s">
        <v>1136</v>
      </c>
      <c r="T1455" s="281"/>
      <c r="U1455" s="213"/>
      <c r="V1455" s="289"/>
      <c r="W1455" s="281"/>
      <c r="X1455" s="281"/>
      <c r="Y1455" s="280"/>
      <c r="Z1455" s="282"/>
      <c r="AA1455" s="282"/>
      <c r="AB1455" s="282"/>
    </row>
    <row r="1456" spans="1:28" s="385" customFormat="1" ht="71.25">
      <c r="A1456" s="276">
        <v>1038</v>
      </c>
      <c r="B1456" s="277" t="s">
        <v>1036</v>
      </c>
      <c r="C1456" s="277" t="s">
        <v>1107</v>
      </c>
      <c r="D1456" s="292" t="s">
        <v>1124</v>
      </c>
      <c r="E1456" s="277" t="s">
        <v>106</v>
      </c>
      <c r="F1456" s="278" t="s">
        <v>168</v>
      </c>
      <c r="G1456" s="278" t="s">
        <v>1109</v>
      </c>
      <c r="H1456" s="197" t="s">
        <v>1110</v>
      </c>
      <c r="I1456" s="277" t="s">
        <v>1119</v>
      </c>
      <c r="J1456" s="277" t="s">
        <v>531</v>
      </c>
      <c r="K1456" s="277"/>
      <c r="L1456" s="281"/>
      <c r="M1456" s="311"/>
      <c r="N1456" s="311"/>
      <c r="O1456" s="282"/>
      <c r="P1456" s="282"/>
      <c r="Q1456" s="282"/>
      <c r="R1456" s="281" t="s">
        <v>1135</v>
      </c>
      <c r="S1456" s="277" t="s">
        <v>1136</v>
      </c>
      <c r="T1456" s="281"/>
      <c r="U1456" s="213"/>
      <c r="V1456" s="289"/>
      <c r="W1456" s="281"/>
      <c r="X1456" s="281"/>
      <c r="Y1456" s="280"/>
      <c r="Z1456" s="282"/>
      <c r="AA1456" s="282"/>
      <c r="AB1456" s="282"/>
    </row>
    <row r="1457" spans="1:28" s="385" customFormat="1" ht="71.25">
      <c r="A1457" s="276">
        <v>1039</v>
      </c>
      <c r="B1457" s="277" t="s">
        <v>1036</v>
      </c>
      <c r="C1457" s="277" t="s">
        <v>1107</v>
      </c>
      <c r="D1457" s="292" t="s">
        <v>1124</v>
      </c>
      <c r="E1457" s="277" t="s">
        <v>106</v>
      </c>
      <c r="F1457" s="278" t="s">
        <v>168</v>
      </c>
      <c r="G1457" s="278" t="s">
        <v>1109</v>
      </c>
      <c r="H1457" s="197" t="s">
        <v>1110</v>
      </c>
      <c r="I1457" s="277" t="s">
        <v>1119</v>
      </c>
      <c r="J1457" s="277" t="s">
        <v>531</v>
      </c>
      <c r="K1457" s="277"/>
      <c r="L1457" s="281"/>
      <c r="M1457" s="311"/>
      <c r="N1457" s="311"/>
      <c r="O1457" s="282"/>
      <c r="P1457" s="282"/>
      <c r="Q1457" s="282"/>
      <c r="R1457" s="281" t="s">
        <v>1135</v>
      </c>
      <c r="S1457" s="277" t="s">
        <v>1136</v>
      </c>
      <c r="T1457" s="281"/>
      <c r="U1457" s="213"/>
      <c r="V1457" s="289"/>
      <c r="W1457" s="281"/>
      <c r="X1457" s="281"/>
      <c r="Y1457" s="280"/>
      <c r="Z1457" s="282"/>
      <c r="AA1457" s="282"/>
      <c r="AB1457" s="282"/>
    </row>
    <row r="1458" spans="1:28" s="385" customFormat="1" ht="71.25">
      <c r="A1458" s="276">
        <v>1040</v>
      </c>
      <c r="B1458" s="277" t="s">
        <v>1036</v>
      </c>
      <c r="C1458" s="277" t="s">
        <v>1107</v>
      </c>
      <c r="D1458" s="292" t="s">
        <v>1124</v>
      </c>
      <c r="E1458" s="277" t="s">
        <v>106</v>
      </c>
      <c r="F1458" s="278" t="s">
        <v>168</v>
      </c>
      <c r="G1458" s="278" t="s">
        <v>1109</v>
      </c>
      <c r="H1458" s="197" t="s">
        <v>1110</v>
      </c>
      <c r="I1458" s="277" t="s">
        <v>1119</v>
      </c>
      <c r="J1458" s="277" t="s">
        <v>531</v>
      </c>
      <c r="K1458" s="277"/>
      <c r="L1458" s="281"/>
      <c r="M1458" s="311"/>
      <c r="N1458" s="311"/>
      <c r="O1458" s="282"/>
      <c r="P1458" s="282"/>
      <c r="Q1458" s="282"/>
      <c r="R1458" s="281" t="s">
        <v>1135</v>
      </c>
      <c r="S1458" s="277" t="s">
        <v>1136</v>
      </c>
      <c r="T1458" s="281"/>
      <c r="U1458" s="213"/>
      <c r="V1458" s="289"/>
      <c r="W1458" s="281"/>
      <c r="X1458" s="281"/>
      <c r="Y1458" s="280"/>
      <c r="Z1458" s="282"/>
      <c r="AA1458" s="282"/>
      <c r="AB1458" s="282"/>
    </row>
    <row r="1459" spans="1:28" s="385" customFormat="1" ht="71.25">
      <c r="A1459" s="276">
        <v>1041</v>
      </c>
      <c r="B1459" s="277" t="s">
        <v>1036</v>
      </c>
      <c r="C1459" s="277" t="s">
        <v>1107</v>
      </c>
      <c r="D1459" s="292" t="s">
        <v>1124</v>
      </c>
      <c r="E1459" s="277" t="s">
        <v>106</v>
      </c>
      <c r="F1459" s="278" t="s">
        <v>168</v>
      </c>
      <c r="G1459" s="278" t="s">
        <v>1109</v>
      </c>
      <c r="H1459" s="197" t="s">
        <v>1110</v>
      </c>
      <c r="I1459" s="277" t="s">
        <v>1119</v>
      </c>
      <c r="J1459" s="277" t="s">
        <v>531</v>
      </c>
      <c r="K1459" s="277"/>
      <c r="L1459" s="281"/>
      <c r="M1459" s="311"/>
      <c r="N1459" s="311"/>
      <c r="O1459" s="282"/>
      <c r="P1459" s="282"/>
      <c r="Q1459" s="282"/>
      <c r="R1459" s="281" t="s">
        <v>1135</v>
      </c>
      <c r="S1459" s="277" t="s">
        <v>1136</v>
      </c>
      <c r="T1459" s="281"/>
      <c r="U1459" s="213"/>
      <c r="V1459" s="289"/>
      <c r="W1459" s="281"/>
      <c r="X1459" s="281"/>
      <c r="Y1459" s="280"/>
      <c r="Z1459" s="282"/>
      <c r="AA1459" s="282"/>
      <c r="AB1459" s="282"/>
    </row>
    <row r="1460" spans="1:28" s="385" customFormat="1" ht="71.25">
      <c r="A1460" s="276">
        <v>1042</v>
      </c>
      <c r="B1460" s="277" t="s">
        <v>1036</v>
      </c>
      <c r="C1460" s="277" t="s">
        <v>1107</v>
      </c>
      <c r="D1460" s="292" t="s">
        <v>1124</v>
      </c>
      <c r="E1460" s="277" t="s">
        <v>106</v>
      </c>
      <c r="F1460" s="278" t="s">
        <v>168</v>
      </c>
      <c r="G1460" s="278" t="s">
        <v>1109</v>
      </c>
      <c r="H1460" s="197" t="s">
        <v>1110</v>
      </c>
      <c r="I1460" s="277" t="s">
        <v>1119</v>
      </c>
      <c r="J1460" s="277" t="s">
        <v>531</v>
      </c>
      <c r="K1460" s="277"/>
      <c r="L1460" s="281"/>
      <c r="M1460" s="311"/>
      <c r="N1460" s="311"/>
      <c r="O1460" s="282"/>
      <c r="P1460" s="282"/>
      <c r="Q1460" s="282"/>
      <c r="R1460" s="281" t="s">
        <v>1135</v>
      </c>
      <c r="S1460" s="277" t="s">
        <v>1136</v>
      </c>
      <c r="T1460" s="281"/>
      <c r="U1460" s="213"/>
      <c r="V1460" s="289"/>
      <c r="W1460" s="281"/>
      <c r="X1460" s="281"/>
      <c r="Y1460" s="280"/>
      <c r="Z1460" s="282"/>
      <c r="AA1460" s="282"/>
      <c r="AB1460" s="282"/>
    </row>
    <row r="1461" spans="1:28" s="385" customFormat="1" ht="71.25">
      <c r="A1461" s="276">
        <v>1043</v>
      </c>
      <c r="B1461" s="277" t="s">
        <v>1036</v>
      </c>
      <c r="C1461" s="277" t="s">
        <v>1107</v>
      </c>
      <c r="D1461" s="292" t="s">
        <v>1124</v>
      </c>
      <c r="E1461" s="277" t="s">
        <v>106</v>
      </c>
      <c r="F1461" s="278" t="s">
        <v>168</v>
      </c>
      <c r="G1461" s="278" t="s">
        <v>1109</v>
      </c>
      <c r="H1461" s="197" t="s">
        <v>1110</v>
      </c>
      <c r="I1461" s="277" t="s">
        <v>1119</v>
      </c>
      <c r="J1461" s="277" t="s">
        <v>531</v>
      </c>
      <c r="K1461" s="277"/>
      <c r="L1461" s="281"/>
      <c r="M1461" s="311"/>
      <c r="N1461" s="311"/>
      <c r="O1461" s="282"/>
      <c r="P1461" s="282"/>
      <c r="Q1461" s="282"/>
      <c r="R1461" s="281" t="s">
        <v>1135</v>
      </c>
      <c r="S1461" s="277" t="s">
        <v>1136</v>
      </c>
      <c r="T1461" s="281"/>
      <c r="U1461" s="213"/>
      <c r="V1461" s="289"/>
      <c r="W1461" s="281"/>
      <c r="X1461" s="281"/>
      <c r="Y1461" s="280"/>
      <c r="Z1461" s="282"/>
      <c r="AA1461" s="282"/>
      <c r="AB1461" s="282"/>
    </row>
    <row r="1462" spans="1:28" s="385" customFormat="1" ht="71.25">
      <c r="A1462" s="276">
        <v>1044</v>
      </c>
      <c r="B1462" s="277" t="s">
        <v>1036</v>
      </c>
      <c r="C1462" s="277" t="s">
        <v>1107</v>
      </c>
      <c r="D1462" s="292" t="s">
        <v>1124</v>
      </c>
      <c r="E1462" s="277" t="s">
        <v>106</v>
      </c>
      <c r="F1462" s="278" t="s">
        <v>168</v>
      </c>
      <c r="G1462" s="278" t="s">
        <v>1109</v>
      </c>
      <c r="H1462" s="197" t="s">
        <v>1110</v>
      </c>
      <c r="I1462" s="277" t="s">
        <v>1119</v>
      </c>
      <c r="J1462" s="277" t="s">
        <v>531</v>
      </c>
      <c r="K1462" s="277"/>
      <c r="L1462" s="281"/>
      <c r="M1462" s="311"/>
      <c r="N1462" s="311"/>
      <c r="O1462" s="282"/>
      <c r="P1462" s="282"/>
      <c r="Q1462" s="282"/>
      <c r="R1462" s="281" t="s">
        <v>1135</v>
      </c>
      <c r="S1462" s="277" t="s">
        <v>1136</v>
      </c>
      <c r="T1462" s="281"/>
      <c r="U1462" s="213"/>
      <c r="V1462" s="289"/>
      <c r="W1462" s="281"/>
      <c r="X1462" s="281"/>
      <c r="Y1462" s="280"/>
      <c r="Z1462" s="282"/>
      <c r="AA1462" s="282"/>
      <c r="AB1462" s="282"/>
    </row>
    <row r="1463" spans="1:28" s="385" customFormat="1" ht="71.25">
      <c r="A1463" s="276">
        <v>1045</v>
      </c>
      <c r="B1463" s="277" t="s">
        <v>1036</v>
      </c>
      <c r="C1463" s="277" t="s">
        <v>1107</v>
      </c>
      <c r="D1463" s="292" t="s">
        <v>1124</v>
      </c>
      <c r="E1463" s="277" t="s">
        <v>106</v>
      </c>
      <c r="F1463" s="278" t="s">
        <v>168</v>
      </c>
      <c r="G1463" s="278" t="s">
        <v>1109</v>
      </c>
      <c r="H1463" s="197" t="s">
        <v>1110</v>
      </c>
      <c r="I1463" s="277" t="s">
        <v>1119</v>
      </c>
      <c r="J1463" s="277" t="s">
        <v>531</v>
      </c>
      <c r="K1463" s="277"/>
      <c r="L1463" s="281"/>
      <c r="M1463" s="311"/>
      <c r="N1463" s="311"/>
      <c r="O1463" s="282"/>
      <c r="P1463" s="282"/>
      <c r="Q1463" s="282"/>
      <c r="R1463" s="281" t="s">
        <v>1135</v>
      </c>
      <c r="S1463" s="277" t="s">
        <v>1136</v>
      </c>
      <c r="T1463" s="281"/>
      <c r="U1463" s="213"/>
      <c r="V1463" s="289"/>
      <c r="W1463" s="281"/>
      <c r="X1463" s="281"/>
      <c r="Y1463" s="280"/>
      <c r="Z1463" s="282"/>
      <c r="AA1463" s="282"/>
      <c r="AB1463" s="282"/>
    </row>
    <row r="1464" spans="1:28" s="385" customFormat="1" ht="71.25">
      <c r="A1464" s="276">
        <v>1046</v>
      </c>
      <c r="B1464" s="277" t="s">
        <v>1036</v>
      </c>
      <c r="C1464" s="277" t="s">
        <v>1107</v>
      </c>
      <c r="D1464" s="292" t="s">
        <v>1124</v>
      </c>
      <c r="E1464" s="277" t="s">
        <v>106</v>
      </c>
      <c r="F1464" s="278" t="s">
        <v>168</v>
      </c>
      <c r="G1464" s="278" t="s">
        <v>1109</v>
      </c>
      <c r="H1464" s="197" t="s">
        <v>1110</v>
      </c>
      <c r="I1464" s="277" t="s">
        <v>1119</v>
      </c>
      <c r="J1464" s="277" t="s">
        <v>531</v>
      </c>
      <c r="K1464" s="277"/>
      <c r="L1464" s="281"/>
      <c r="M1464" s="311"/>
      <c r="N1464" s="311"/>
      <c r="O1464" s="282"/>
      <c r="P1464" s="282"/>
      <c r="Q1464" s="282"/>
      <c r="R1464" s="281" t="s">
        <v>1135</v>
      </c>
      <c r="S1464" s="277" t="s">
        <v>1136</v>
      </c>
      <c r="T1464" s="281"/>
      <c r="U1464" s="213"/>
      <c r="V1464" s="289"/>
      <c r="W1464" s="281"/>
      <c r="X1464" s="281"/>
      <c r="Y1464" s="280"/>
      <c r="Z1464" s="282"/>
      <c r="AA1464" s="282"/>
      <c r="AB1464" s="282"/>
    </row>
    <row r="1465" spans="1:28" s="385" customFormat="1" ht="71.25">
      <c r="A1465" s="276">
        <v>1047</v>
      </c>
      <c r="B1465" s="277" t="s">
        <v>1036</v>
      </c>
      <c r="C1465" s="277" t="s">
        <v>1107</v>
      </c>
      <c r="D1465" s="292" t="s">
        <v>1124</v>
      </c>
      <c r="E1465" s="277" t="s">
        <v>106</v>
      </c>
      <c r="F1465" s="278" t="s">
        <v>168</v>
      </c>
      <c r="G1465" s="278" t="s">
        <v>1109</v>
      </c>
      <c r="H1465" s="197" t="s">
        <v>1110</v>
      </c>
      <c r="I1465" s="277" t="s">
        <v>1119</v>
      </c>
      <c r="J1465" s="277" t="s">
        <v>531</v>
      </c>
      <c r="K1465" s="277"/>
      <c r="L1465" s="281"/>
      <c r="M1465" s="311"/>
      <c r="N1465" s="311"/>
      <c r="O1465" s="282"/>
      <c r="P1465" s="282"/>
      <c r="Q1465" s="282"/>
      <c r="R1465" s="281" t="s">
        <v>1135</v>
      </c>
      <c r="S1465" s="277" t="s">
        <v>1136</v>
      </c>
      <c r="T1465" s="281"/>
      <c r="U1465" s="213"/>
      <c r="V1465" s="289"/>
      <c r="W1465" s="281"/>
      <c r="X1465" s="281"/>
      <c r="Y1465" s="280"/>
      <c r="Z1465" s="282"/>
      <c r="AA1465" s="282"/>
      <c r="AB1465" s="282"/>
    </row>
    <row r="1466" spans="1:28" s="385" customFormat="1" ht="71.25">
      <c r="A1466" s="276">
        <v>1048</v>
      </c>
      <c r="B1466" s="277" t="s">
        <v>1036</v>
      </c>
      <c r="C1466" s="277" t="s">
        <v>1107</v>
      </c>
      <c r="D1466" s="292" t="s">
        <v>1124</v>
      </c>
      <c r="E1466" s="277" t="s">
        <v>106</v>
      </c>
      <c r="F1466" s="278" t="s">
        <v>168</v>
      </c>
      <c r="G1466" s="278" t="s">
        <v>1109</v>
      </c>
      <c r="H1466" s="197" t="s">
        <v>1110</v>
      </c>
      <c r="I1466" s="277" t="s">
        <v>1119</v>
      </c>
      <c r="J1466" s="277" t="s">
        <v>531</v>
      </c>
      <c r="K1466" s="277"/>
      <c r="L1466" s="281"/>
      <c r="M1466" s="311"/>
      <c r="N1466" s="311"/>
      <c r="O1466" s="282"/>
      <c r="P1466" s="282"/>
      <c r="Q1466" s="282"/>
      <c r="R1466" s="281" t="s">
        <v>1135</v>
      </c>
      <c r="S1466" s="277" t="s">
        <v>1136</v>
      </c>
      <c r="T1466" s="281"/>
      <c r="U1466" s="213"/>
      <c r="V1466" s="289"/>
      <c r="W1466" s="281"/>
      <c r="X1466" s="281"/>
      <c r="Y1466" s="280"/>
      <c r="Z1466" s="282"/>
      <c r="AA1466" s="282"/>
      <c r="AB1466" s="282"/>
    </row>
    <row r="1467" spans="1:28" s="385" customFormat="1" ht="71.25">
      <c r="A1467" s="276">
        <v>1049</v>
      </c>
      <c r="B1467" s="277" t="s">
        <v>1036</v>
      </c>
      <c r="C1467" s="277" t="s">
        <v>1107</v>
      </c>
      <c r="D1467" s="292" t="s">
        <v>1124</v>
      </c>
      <c r="E1467" s="277" t="s">
        <v>106</v>
      </c>
      <c r="F1467" s="278" t="s">
        <v>168</v>
      </c>
      <c r="G1467" s="278" t="s">
        <v>1109</v>
      </c>
      <c r="H1467" s="197" t="s">
        <v>1110</v>
      </c>
      <c r="I1467" s="277" t="s">
        <v>1119</v>
      </c>
      <c r="J1467" s="277" t="s">
        <v>531</v>
      </c>
      <c r="K1467" s="277"/>
      <c r="L1467" s="281"/>
      <c r="M1467" s="311"/>
      <c r="N1467" s="311"/>
      <c r="O1467" s="282"/>
      <c r="P1467" s="282"/>
      <c r="Q1467" s="282"/>
      <c r="R1467" s="281" t="s">
        <v>1135</v>
      </c>
      <c r="S1467" s="277" t="s">
        <v>1136</v>
      </c>
      <c r="T1467" s="281"/>
      <c r="U1467" s="213"/>
      <c r="V1467" s="289"/>
      <c r="W1467" s="281"/>
      <c r="X1467" s="281"/>
      <c r="Y1467" s="280"/>
      <c r="Z1467" s="282"/>
      <c r="AA1467" s="282"/>
      <c r="AB1467" s="282"/>
    </row>
    <row r="1468" spans="1:28" s="385" customFormat="1" ht="71.25">
      <c r="A1468" s="276">
        <v>1050</v>
      </c>
      <c r="B1468" s="277" t="s">
        <v>1036</v>
      </c>
      <c r="C1468" s="277" t="s">
        <v>1107</v>
      </c>
      <c r="D1468" s="292" t="s">
        <v>1124</v>
      </c>
      <c r="E1468" s="277" t="s">
        <v>106</v>
      </c>
      <c r="F1468" s="278" t="s">
        <v>168</v>
      </c>
      <c r="G1468" s="278" t="s">
        <v>1109</v>
      </c>
      <c r="H1468" s="197" t="s">
        <v>1110</v>
      </c>
      <c r="I1468" s="277" t="s">
        <v>1119</v>
      </c>
      <c r="J1468" s="277" t="s">
        <v>531</v>
      </c>
      <c r="K1468" s="277"/>
      <c r="L1468" s="281"/>
      <c r="M1468" s="311"/>
      <c r="N1468" s="311"/>
      <c r="O1468" s="282"/>
      <c r="P1468" s="282"/>
      <c r="Q1468" s="282"/>
      <c r="R1468" s="281" t="s">
        <v>1135</v>
      </c>
      <c r="S1468" s="277" t="s">
        <v>1136</v>
      </c>
      <c r="T1468" s="281"/>
      <c r="U1468" s="213"/>
      <c r="V1468" s="289"/>
      <c r="W1468" s="281"/>
      <c r="X1468" s="281"/>
      <c r="Y1468" s="280"/>
      <c r="Z1468" s="282"/>
      <c r="AA1468" s="282"/>
      <c r="AB1468" s="282"/>
    </row>
    <row r="1469" spans="1:28" s="385" customFormat="1" ht="71.25">
      <c r="A1469" s="276">
        <v>1051</v>
      </c>
      <c r="B1469" s="277" t="s">
        <v>1036</v>
      </c>
      <c r="C1469" s="277" t="s">
        <v>1107</v>
      </c>
      <c r="D1469" s="292" t="s">
        <v>1124</v>
      </c>
      <c r="E1469" s="277" t="s">
        <v>106</v>
      </c>
      <c r="F1469" s="278" t="s">
        <v>168</v>
      </c>
      <c r="G1469" s="278" t="s">
        <v>1109</v>
      </c>
      <c r="H1469" s="197" t="s">
        <v>1110</v>
      </c>
      <c r="I1469" s="277" t="s">
        <v>1119</v>
      </c>
      <c r="J1469" s="277" t="s">
        <v>531</v>
      </c>
      <c r="K1469" s="277"/>
      <c r="L1469" s="281"/>
      <c r="M1469" s="311"/>
      <c r="N1469" s="311"/>
      <c r="O1469" s="282"/>
      <c r="P1469" s="282"/>
      <c r="Q1469" s="282"/>
      <c r="R1469" s="281" t="s">
        <v>1135</v>
      </c>
      <c r="S1469" s="277" t="s">
        <v>1136</v>
      </c>
      <c r="T1469" s="281"/>
      <c r="U1469" s="213"/>
      <c r="V1469" s="289"/>
      <c r="W1469" s="281"/>
      <c r="X1469" s="281"/>
      <c r="Y1469" s="280"/>
      <c r="Z1469" s="282"/>
      <c r="AA1469" s="282"/>
      <c r="AB1469" s="282"/>
    </row>
    <row r="1470" spans="1:28" s="385" customFormat="1" ht="71.25">
      <c r="A1470" s="276">
        <v>1052</v>
      </c>
      <c r="B1470" s="277" t="s">
        <v>1036</v>
      </c>
      <c r="C1470" s="277" t="s">
        <v>1107</v>
      </c>
      <c r="D1470" s="292" t="s">
        <v>1124</v>
      </c>
      <c r="E1470" s="277" t="s">
        <v>106</v>
      </c>
      <c r="F1470" s="278" t="s">
        <v>168</v>
      </c>
      <c r="G1470" s="278" t="s">
        <v>1109</v>
      </c>
      <c r="H1470" s="197" t="s">
        <v>1110</v>
      </c>
      <c r="I1470" s="277" t="s">
        <v>1119</v>
      </c>
      <c r="J1470" s="277" t="s">
        <v>531</v>
      </c>
      <c r="K1470" s="277"/>
      <c r="L1470" s="281"/>
      <c r="M1470" s="311"/>
      <c r="N1470" s="311"/>
      <c r="O1470" s="282"/>
      <c r="P1470" s="282"/>
      <c r="Q1470" s="282"/>
      <c r="R1470" s="281" t="s">
        <v>1135</v>
      </c>
      <c r="S1470" s="277" t="s">
        <v>1136</v>
      </c>
      <c r="T1470" s="281"/>
      <c r="U1470" s="213"/>
      <c r="V1470" s="289"/>
      <c r="W1470" s="281"/>
      <c r="X1470" s="281"/>
      <c r="Y1470" s="280"/>
      <c r="Z1470" s="282"/>
      <c r="AA1470" s="282"/>
      <c r="AB1470" s="282"/>
    </row>
    <row r="1471" spans="1:28" s="385" customFormat="1" ht="71.25">
      <c r="A1471" s="276">
        <v>1053</v>
      </c>
      <c r="B1471" s="277" t="s">
        <v>1036</v>
      </c>
      <c r="C1471" s="277" t="s">
        <v>1107</v>
      </c>
      <c r="D1471" s="292" t="s">
        <v>1124</v>
      </c>
      <c r="E1471" s="277" t="s">
        <v>106</v>
      </c>
      <c r="F1471" s="278" t="s">
        <v>168</v>
      </c>
      <c r="G1471" s="278" t="s">
        <v>1109</v>
      </c>
      <c r="H1471" s="197" t="s">
        <v>1110</v>
      </c>
      <c r="I1471" s="277" t="s">
        <v>1119</v>
      </c>
      <c r="J1471" s="277" t="s">
        <v>531</v>
      </c>
      <c r="K1471" s="277"/>
      <c r="L1471" s="281"/>
      <c r="M1471" s="311"/>
      <c r="N1471" s="311"/>
      <c r="O1471" s="282"/>
      <c r="P1471" s="282"/>
      <c r="Q1471" s="282"/>
      <c r="R1471" s="281" t="s">
        <v>1135</v>
      </c>
      <c r="S1471" s="277" t="s">
        <v>1136</v>
      </c>
      <c r="T1471" s="281"/>
      <c r="U1471" s="213"/>
      <c r="V1471" s="289"/>
      <c r="W1471" s="281"/>
      <c r="X1471" s="281"/>
      <c r="Y1471" s="280"/>
      <c r="Z1471" s="282"/>
      <c r="AA1471" s="282"/>
      <c r="AB1471" s="282"/>
    </row>
    <row r="1472" spans="1:28" s="385" customFormat="1" ht="71.25">
      <c r="A1472" s="276">
        <v>1054</v>
      </c>
      <c r="B1472" s="277" t="s">
        <v>1036</v>
      </c>
      <c r="C1472" s="277" t="s">
        <v>1107</v>
      </c>
      <c r="D1472" s="292" t="s">
        <v>1124</v>
      </c>
      <c r="E1472" s="277" t="s">
        <v>106</v>
      </c>
      <c r="F1472" s="278" t="s">
        <v>168</v>
      </c>
      <c r="G1472" s="278" t="s">
        <v>1109</v>
      </c>
      <c r="H1472" s="197" t="s">
        <v>1110</v>
      </c>
      <c r="I1472" s="277" t="s">
        <v>1119</v>
      </c>
      <c r="J1472" s="277" t="s">
        <v>531</v>
      </c>
      <c r="K1472" s="277"/>
      <c r="L1472" s="281"/>
      <c r="M1472" s="311"/>
      <c r="N1472" s="311"/>
      <c r="O1472" s="282"/>
      <c r="P1472" s="282"/>
      <c r="Q1472" s="282"/>
      <c r="R1472" s="281" t="s">
        <v>1135</v>
      </c>
      <c r="S1472" s="277" t="s">
        <v>1136</v>
      </c>
      <c r="T1472" s="281"/>
      <c r="U1472" s="213"/>
      <c r="V1472" s="289"/>
      <c r="W1472" s="281"/>
      <c r="X1472" s="281"/>
      <c r="Y1472" s="280"/>
      <c r="Z1472" s="282"/>
      <c r="AA1472" s="282"/>
      <c r="AB1472" s="282"/>
    </row>
    <row r="1473" spans="1:28" s="385" customFormat="1" ht="71.25">
      <c r="A1473" s="276">
        <v>1055</v>
      </c>
      <c r="B1473" s="277" t="s">
        <v>1036</v>
      </c>
      <c r="C1473" s="277" t="s">
        <v>1107</v>
      </c>
      <c r="D1473" s="292" t="s">
        <v>1124</v>
      </c>
      <c r="E1473" s="277" t="s">
        <v>106</v>
      </c>
      <c r="F1473" s="278" t="s">
        <v>168</v>
      </c>
      <c r="G1473" s="278" t="s">
        <v>1109</v>
      </c>
      <c r="H1473" s="197" t="s">
        <v>1110</v>
      </c>
      <c r="I1473" s="277" t="s">
        <v>1119</v>
      </c>
      <c r="J1473" s="277" t="s">
        <v>531</v>
      </c>
      <c r="K1473" s="277"/>
      <c r="L1473" s="281"/>
      <c r="M1473" s="311"/>
      <c r="N1473" s="311"/>
      <c r="O1473" s="282"/>
      <c r="P1473" s="282"/>
      <c r="Q1473" s="282"/>
      <c r="R1473" s="281" t="s">
        <v>1135</v>
      </c>
      <c r="S1473" s="277" t="s">
        <v>1136</v>
      </c>
      <c r="T1473" s="281"/>
      <c r="U1473" s="213"/>
      <c r="V1473" s="289"/>
      <c r="W1473" s="281"/>
      <c r="X1473" s="281"/>
      <c r="Y1473" s="280"/>
      <c r="Z1473" s="282"/>
      <c r="AA1473" s="282"/>
      <c r="AB1473" s="282"/>
    </row>
    <row r="1474" spans="1:28" s="385" customFormat="1" ht="71.25">
      <c r="A1474" s="276">
        <v>1056</v>
      </c>
      <c r="B1474" s="277" t="s">
        <v>1036</v>
      </c>
      <c r="C1474" s="277" t="s">
        <v>1107</v>
      </c>
      <c r="D1474" s="292" t="s">
        <v>1124</v>
      </c>
      <c r="E1474" s="277" t="s">
        <v>106</v>
      </c>
      <c r="F1474" s="278" t="s">
        <v>168</v>
      </c>
      <c r="G1474" s="278" t="s">
        <v>1109</v>
      </c>
      <c r="H1474" s="197" t="s">
        <v>1110</v>
      </c>
      <c r="I1474" s="277" t="s">
        <v>1119</v>
      </c>
      <c r="J1474" s="277" t="s">
        <v>531</v>
      </c>
      <c r="K1474" s="277"/>
      <c r="L1474" s="281"/>
      <c r="M1474" s="311"/>
      <c r="N1474" s="311"/>
      <c r="O1474" s="282"/>
      <c r="P1474" s="282"/>
      <c r="Q1474" s="282"/>
      <c r="R1474" s="281" t="s">
        <v>1135</v>
      </c>
      <c r="S1474" s="277" t="s">
        <v>1136</v>
      </c>
      <c r="T1474" s="281"/>
      <c r="U1474" s="213"/>
      <c r="V1474" s="289"/>
      <c r="W1474" s="281"/>
      <c r="X1474" s="281"/>
      <c r="Y1474" s="280"/>
      <c r="Z1474" s="282"/>
      <c r="AA1474" s="282"/>
      <c r="AB1474" s="282"/>
    </row>
    <row r="1475" spans="1:28" s="385" customFormat="1" ht="71.25">
      <c r="A1475" s="276">
        <v>1057</v>
      </c>
      <c r="B1475" s="277" t="s">
        <v>1036</v>
      </c>
      <c r="C1475" s="277" t="s">
        <v>1107</v>
      </c>
      <c r="D1475" s="292" t="s">
        <v>1124</v>
      </c>
      <c r="E1475" s="277" t="s">
        <v>106</v>
      </c>
      <c r="F1475" s="278" t="s">
        <v>168</v>
      </c>
      <c r="G1475" s="278" t="s">
        <v>1109</v>
      </c>
      <c r="H1475" s="197" t="s">
        <v>1110</v>
      </c>
      <c r="I1475" s="277" t="s">
        <v>1119</v>
      </c>
      <c r="J1475" s="277" t="s">
        <v>531</v>
      </c>
      <c r="K1475" s="277"/>
      <c r="L1475" s="281"/>
      <c r="M1475" s="311"/>
      <c r="N1475" s="311"/>
      <c r="O1475" s="282"/>
      <c r="P1475" s="282"/>
      <c r="Q1475" s="282"/>
      <c r="R1475" s="281" t="s">
        <v>1135</v>
      </c>
      <c r="S1475" s="277" t="s">
        <v>1136</v>
      </c>
      <c r="T1475" s="281"/>
      <c r="U1475" s="213"/>
      <c r="V1475" s="289"/>
      <c r="W1475" s="281"/>
      <c r="X1475" s="281"/>
      <c r="Y1475" s="280"/>
      <c r="Z1475" s="282"/>
      <c r="AA1475" s="282"/>
      <c r="AB1475" s="282"/>
    </row>
    <row r="1476" spans="1:28" s="385" customFormat="1" ht="71.25">
      <c r="A1476" s="276">
        <v>1058</v>
      </c>
      <c r="B1476" s="277" t="s">
        <v>1036</v>
      </c>
      <c r="C1476" s="277" t="s">
        <v>1107</v>
      </c>
      <c r="D1476" s="292" t="s">
        <v>1124</v>
      </c>
      <c r="E1476" s="277" t="s">
        <v>106</v>
      </c>
      <c r="F1476" s="278" t="s">
        <v>168</v>
      </c>
      <c r="G1476" s="278" t="s">
        <v>1109</v>
      </c>
      <c r="H1476" s="197" t="s">
        <v>1110</v>
      </c>
      <c r="I1476" s="277" t="s">
        <v>1119</v>
      </c>
      <c r="J1476" s="277" t="s">
        <v>531</v>
      </c>
      <c r="K1476" s="277"/>
      <c r="L1476" s="281"/>
      <c r="M1476" s="311"/>
      <c r="N1476" s="311"/>
      <c r="O1476" s="282"/>
      <c r="P1476" s="282"/>
      <c r="Q1476" s="282"/>
      <c r="R1476" s="281" t="s">
        <v>1135</v>
      </c>
      <c r="S1476" s="277" t="s">
        <v>1136</v>
      </c>
      <c r="T1476" s="281"/>
      <c r="U1476" s="213"/>
      <c r="V1476" s="289"/>
      <c r="W1476" s="281"/>
      <c r="X1476" s="281"/>
      <c r="Y1476" s="280"/>
      <c r="Z1476" s="282"/>
      <c r="AA1476" s="282"/>
      <c r="AB1476" s="282"/>
    </row>
    <row r="1477" spans="1:28" s="385" customFormat="1" ht="71.25">
      <c r="A1477" s="276">
        <v>1059</v>
      </c>
      <c r="B1477" s="277" t="s">
        <v>1036</v>
      </c>
      <c r="C1477" s="277" t="s">
        <v>1107</v>
      </c>
      <c r="D1477" s="292" t="s">
        <v>1124</v>
      </c>
      <c r="E1477" s="277" t="s">
        <v>106</v>
      </c>
      <c r="F1477" s="278" t="s">
        <v>168</v>
      </c>
      <c r="G1477" s="278" t="s">
        <v>1109</v>
      </c>
      <c r="H1477" s="197" t="s">
        <v>1110</v>
      </c>
      <c r="I1477" s="277" t="s">
        <v>1119</v>
      </c>
      <c r="J1477" s="277" t="s">
        <v>531</v>
      </c>
      <c r="K1477" s="277"/>
      <c r="L1477" s="281"/>
      <c r="M1477" s="311"/>
      <c r="N1477" s="311"/>
      <c r="O1477" s="282"/>
      <c r="P1477" s="282"/>
      <c r="Q1477" s="282"/>
      <c r="R1477" s="281" t="s">
        <v>1135</v>
      </c>
      <c r="S1477" s="277" t="s">
        <v>1136</v>
      </c>
      <c r="T1477" s="281"/>
      <c r="U1477" s="213"/>
      <c r="V1477" s="288"/>
      <c r="W1477" s="281"/>
      <c r="X1477" s="281"/>
      <c r="Y1477" s="280"/>
      <c r="Z1477" s="282"/>
      <c r="AA1477" s="282"/>
      <c r="AB1477" s="282"/>
    </row>
    <row r="1478" spans="1:28" s="385" customFormat="1" ht="71.25">
      <c r="A1478" s="276">
        <v>1060</v>
      </c>
      <c r="B1478" s="277" t="s">
        <v>1036</v>
      </c>
      <c r="C1478" s="277" t="s">
        <v>1107</v>
      </c>
      <c r="D1478" s="292" t="s">
        <v>1124</v>
      </c>
      <c r="E1478" s="277" t="s">
        <v>106</v>
      </c>
      <c r="F1478" s="278" t="s">
        <v>168</v>
      </c>
      <c r="G1478" s="278" t="s">
        <v>1109</v>
      </c>
      <c r="H1478" s="197" t="s">
        <v>1110</v>
      </c>
      <c r="I1478" s="277" t="s">
        <v>1119</v>
      </c>
      <c r="J1478" s="277" t="s">
        <v>531</v>
      </c>
      <c r="K1478" s="277"/>
      <c r="L1478" s="281"/>
      <c r="M1478" s="311"/>
      <c r="N1478" s="311"/>
      <c r="O1478" s="282"/>
      <c r="P1478" s="282"/>
      <c r="Q1478" s="282"/>
      <c r="R1478" s="281" t="s">
        <v>1135</v>
      </c>
      <c r="S1478" s="277" t="s">
        <v>1136</v>
      </c>
      <c r="T1478" s="281"/>
      <c r="U1478" s="213"/>
      <c r="V1478" s="288"/>
      <c r="W1478" s="281"/>
      <c r="X1478" s="281"/>
      <c r="Y1478" s="280"/>
      <c r="Z1478" s="282"/>
      <c r="AA1478" s="282"/>
      <c r="AB1478" s="282"/>
    </row>
    <row r="1479" spans="1:28" s="385" customFormat="1" ht="71.25">
      <c r="A1479" s="276">
        <v>1061</v>
      </c>
      <c r="B1479" s="277" t="s">
        <v>1036</v>
      </c>
      <c r="C1479" s="277" t="s">
        <v>1107</v>
      </c>
      <c r="D1479" s="292" t="s">
        <v>1124</v>
      </c>
      <c r="E1479" s="277" t="s">
        <v>106</v>
      </c>
      <c r="F1479" s="278" t="s">
        <v>168</v>
      </c>
      <c r="G1479" s="278" t="s">
        <v>1109</v>
      </c>
      <c r="H1479" s="197" t="s">
        <v>1110</v>
      </c>
      <c r="I1479" s="277" t="s">
        <v>1119</v>
      </c>
      <c r="J1479" s="277" t="s">
        <v>531</v>
      </c>
      <c r="K1479" s="277"/>
      <c r="L1479" s="281"/>
      <c r="M1479" s="311"/>
      <c r="N1479" s="311"/>
      <c r="O1479" s="282"/>
      <c r="P1479" s="282"/>
      <c r="Q1479" s="282"/>
      <c r="R1479" s="281" t="s">
        <v>1135</v>
      </c>
      <c r="S1479" s="277" t="s">
        <v>1136</v>
      </c>
      <c r="T1479" s="281"/>
      <c r="U1479" s="213"/>
      <c r="V1479" s="288"/>
      <c r="W1479" s="281"/>
      <c r="X1479" s="281"/>
      <c r="Y1479" s="280"/>
      <c r="Z1479" s="282"/>
      <c r="AA1479" s="282"/>
      <c r="AB1479" s="282"/>
    </row>
    <row r="1480" spans="1:28" s="385" customFormat="1" ht="71.25">
      <c r="A1480" s="276">
        <v>1062</v>
      </c>
      <c r="B1480" s="277" t="s">
        <v>1036</v>
      </c>
      <c r="C1480" s="277" t="s">
        <v>1107</v>
      </c>
      <c r="D1480" s="292" t="s">
        <v>1124</v>
      </c>
      <c r="E1480" s="277" t="s">
        <v>106</v>
      </c>
      <c r="F1480" s="278" t="s">
        <v>168</v>
      </c>
      <c r="G1480" s="278" t="s">
        <v>1109</v>
      </c>
      <c r="H1480" s="197" t="s">
        <v>1110</v>
      </c>
      <c r="I1480" s="277" t="s">
        <v>1119</v>
      </c>
      <c r="J1480" s="277" t="s">
        <v>531</v>
      </c>
      <c r="K1480" s="277"/>
      <c r="L1480" s="281"/>
      <c r="M1480" s="311"/>
      <c r="N1480" s="311"/>
      <c r="O1480" s="282"/>
      <c r="P1480" s="282"/>
      <c r="Q1480" s="282"/>
      <c r="R1480" s="281" t="s">
        <v>1135</v>
      </c>
      <c r="S1480" s="277" t="s">
        <v>1136</v>
      </c>
      <c r="T1480" s="281"/>
      <c r="U1480" s="213"/>
      <c r="V1480" s="288"/>
      <c r="W1480" s="281"/>
      <c r="X1480" s="281"/>
      <c r="Y1480" s="280"/>
      <c r="Z1480" s="282"/>
      <c r="AA1480" s="282"/>
      <c r="AB1480" s="282"/>
    </row>
    <row r="1481" spans="1:28" s="385" customFormat="1" ht="71.25">
      <c r="A1481" s="276">
        <v>1063</v>
      </c>
      <c r="B1481" s="277" t="s">
        <v>1036</v>
      </c>
      <c r="C1481" s="277" t="s">
        <v>1107</v>
      </c>
      <c r="D1481" s="292" t="s">
        <v>1124</v>
      </c>
      <c r="E1481" s="277" t="s">
        <v>106</v>
      </c>
      <c r="F1481" s="278" t="s">
        <v>168</v>
      </c>
      <c r="G1481" s="278" t="s">
        <v>1109</v>
      </c>
      <c r="H1481" s="197" t="s">
        <v>1110</v>
      </c>
      <c r="I1481" s="277" t="s">
        <v>1119</v>
      </c>
      <c r="J1481" s="277" t="s">
        <v>531</v>
      </c>
      <c r="K1481" s="277"/>
      <c r="L1481" s="281"/>
      <c r="M1481" s="311"/>
      <c r="N1481" s="311"/>
      <c r="O1481" s="282"/>
      <c r="P1481" s="282"/>
      <c r="Q1481" s="282"/>
      <c r="R1481" s="281" t="s">
        <v>1135</v>
      </c>
      <c r="S1481" s="277" t="s">
        <v>1136</v>
      </c>
      <c r="T1481" s="281"/>
      <c r="U1481" s="213"/>
      <c r="V1481" s="288"/>
      <c r="W1481" s="281"/>
      <c r="X1481" s="281"/>
      <c r="Y1481" s="280"/>
      <c r="Z1481" s="282"/>
      <c r="AA1481" s="282"/>
      <c r="AB1481" s="282"/>
    </row>
    <row r="1482" spans="1:28" s="385" customFormat="1" ht="71.25">
      <c r="A1482" s="276">
        <v>1064</v>
      </c>
      <c r="B1482" s="277" t="s">
        <v>1036</v>
      </c>
      <c r="C1482" s="277" t="s">
        <v>1107</v>
      </c>
      <c r="D1482" s="292" t="s">
        <v>1124</v>
      </c>
      <c r="E1482" s="277" t="s">
        <v>106</v>
      </c>
      <c r="F1482" s="278" t="s">
        <v>168</v>
      </c>
      <c r="G1482" s="278" t="s">
        <v>1109</v>
      </c>
      <c r="H1482" s="197" t="s">
        <v>1110</v>
      </c>
      <c r="I1482" s="277" t="s">
        <v>1119</v>
      </c>
      <c r="J1482" s="277" t="s">
        <v>531</v>
      </c>
      <c r="K1482" s="277"/>
      <c r="L1482" s="281"/>
      <c r="M1482" s="311"/>
      <c r="N1482" s="311"/>
      <c r="O1482" s="282"/>
      <c r="P1482" s="282"/>
      <c r="Q1482" s="282"/>
      <c r="R1482" s="281" t="s">
        <v>1135</v>
      </c>
      <c r="S1482" s="277" t="s">
        <v>1136</v>
      </c>
      <c r="T1482" s="281"/>
      <c r="U1482" s="213"/>
      <c r="V1482" s="288"/>
      <c r="W1482" s="281"/>
      <c r="X1482" s="281"/>
      <c r="Y1482" s="280"/>
      <c r="Z1482" s="282"/>
      <c r="AA1482" s="282"/>
      <c r="AB1482" s="282"/>
    </row>
    <row r="1483" spans="1:28" s="385" customFormat="1" ht="71.25">
      <c r="A1483" s="276">
        <v>1065</v>
      </c>
      <c r="B1483" s="277" t="s">
        <v>1036</v>
      </c>
      <c r="C1483" s="277" t="s">
        <v>1107</v>
      </c>
      <c r="D1483" s="292" t="s">
        <v>1124</v>
      </c>
      <c r="E1483" s="277" t="s">
        <v>106</v>
      </c>
      <c r="F1483" s="278" t="s">
        <v>168</v>
      </c>
      <c r="G1483" s="278" t="s">
        <v>1109</v>
      </c>
      <c r="H1483" s="197" t="s">
        <v>1110</v>
      </c>
      <c r="I1483" s="277" t="s">
        <v>1119</v>
      </c>
      <c r="J1483" s="277" t="s">
        <v>531</v>
      </c>
      <c r="K1483" s="277"/>
      <c r="L1483" s="281"/>
      <c r="M1483" s="311"/>
      <c r="N1483" s="311"/>
      <c r="O1483" s="282"/>
      <c r="P1483" s="282"/>
      <c r="Q1483" s="282"/>
      <c r="R1483" s="281" t="s">
        <v>1135</v>
      </c>
      <c r="S1483" s="277" t="s">
        <v>1136</v>
      </c>
      <c r="T1483" s="281"/>
      <c r="U1483" s="213"/>
      <c r="V1483" s="288"/>
      <c r="W1483" s="281"/>
      <c r="X1483" s="281"/>
      <c r="Y1483" s="280"/>
      <c r="Z1483" s="282"/>
      <c r="AA1483" s="282"/>
      <c r="AB1483" s="282"/>
    </row>
    <row r="1484" spans="1:28" s="385" customFormat="1" ht="71.25">
      <c r="A1484" s="276">
        <v>1066</v>
      </c>
      <c r="B1484" s="277" t="s">
        <v>1036</v>
      </c>
      <c r="C1484" s="277" t="s">
        <v>1107</v>
      </c>
      <c r="D1484" s="292" t="s">
        <v>1124</v>
      </c>
      <c r="E1484" s="277" t="s">
        <v>106</v>
      </c>
      <c r="F1484" s="278" t="s">
        <v>168</v>
      </c>
      <c r="G1484" s="278" t="s">
        <v>1109</v>
      </c>
      <c r="H1484" s="197" t="s">
        <v>1110</v>
      </c>
      <c r="I1484" s="277" t="s">
        <v>1119</v>
      </c>
      <c r="J1484" s="277" t="s">
        <v>531</v>
      </c>
      <c r="K1484" s="277"/>
      <c r="L1484" s="281"/>
      <c r="M1484" s="311"/>
      <c r="N1484" s="311"/>
      <c r="O1484" s="282"/>
      <c r="P1484" s="282"/>
      <c r="Q1484" s="282"/>
      <c r="R1484" s="281" t="s">
        <v>1135</v>
      </c>
      <c r="S1484" s="277" t="s">
        <v>1136</v>
      </c>
      <c r="T1484" s="281"/>
      <c r="U1484" s="213"/>
      <c r="V1484" s="288"/>
      <c r="W1484" s="281"/>
      <c r="X1484" s="281"/>
      <c r="Y1484" s="280"/>
      <c r="Z1484" s="282"/>
      <c r="AA1484" s="282"/>
      <c r="AB1484" s="282"/>
    </row>
    <row r="1485" spans="1:28" s="385" customFormat="1" ht="71.25">
      <c r="A1485" s="276">
        <v>1067</v>
      </c>
      <c r="B1485" s="277" t="s">
        <v>1036</v>
      </c>
      <c r="C1485" s="277" t="s">
        <v>1107</v>
      </c>
      <c r="D1485" s="292" t="s">
        <v>1124</v>
      </c>
      <c r="E1485" s="277" t="s">
        <v>106</v>
      </c>
      <c r="F1485" s="278" t="s">
        <v>168</v>
      </c>
      <c r="G1485" s="278" t="s">
        <v>1109</v>
      </c>
      <c r="H1485" s="197" t="s">
        <v>1110</v>
      </c>
      <c r="I1485" s="277" t="s">
        <v>1119</v>
      </c>
      <c r="J1485" s="277" t="s">
        <v>531</v>
      </c>
      <c r="K1485" s="277"/>
      <c r="L1485" s="281"/>
      <c r="M1485" s="311"/>
      <c r="N1485" s="311"/>
      <c r="O1485" s="282"/>
      <c r="P1485" s="282"/>
      <c r="Q1485" s="282"/>
      <c r="R1485" s="281" t="s">
        <v>1135</v>
      </c>
      <c r="S1485" s="277" t="s">
        <v>1136</v>
      </c>
      <c r="T1485" s="281"/>
      <c r="U1485" s="213"/>
      <c r="V1485" s="288"/>
      <c r="W1485" s="281"/>
      <c r="X1485" s="281"/>
      <c r="Y1485" s="280"/>
      <c r="Z1485" s="282"/>
      <c r="AA1485" s="282"/>
      <c r="AB1485" s="282"/>
    </row>
    <row r="1486" spans="1:28" s="385" customFormat="1" ht="71.25">
      <c r="A1486" s="276">
        <v>1068</v>
      </c>
      <c r="B1486" s="277" t="s">
        <v>1036</v>
      </c>
      <c r="C1486" s="277" t="s">
        <v>1107</v>
      </c>
      <c r="D1486" s="292" t="s">
        <v>1124</v>
      </c>
      <c r="E1486" s="277" t="s">
        <v>106</v>
      </c>
      <c r="F1486" s="278" t="s">
        <v>168</v>
      </c>
      <c r="G1486" s="278" t="s">
        <v>1109</v>
      </c>
      <c r="H1486" s="197" t="s">
        <v>1110</v>
      </c>
      <c r="I1486" s="277" t="s">
        <v>1119</v>
      </c>
      <c r="J1486" s="277" t="s">
        <v>531</v>
      </c>
      <c r="K1486" s="277"/>
      <c r="L1486" s="281"/>
      <c r="M1486" s="311"/>
      <c r="N1486" s="311"/>
      <c r="O1486" s="282"/>
      <c r="P1486" s="282"/>
      <c r="Q1486" s="282"/>
      <c r="R1486" s="281" t="s">
        <v>1135</v>
      </c>
      <c r="S1486" s="277" t="s">
        <v>1136</v>
      </c>
      <c r="T1486" s="281"/>
      <c r="U1486" s="213"/>
      <c r="V1486" s="288"/>
      <c r="W1486" s="281"/>
      <c r="X1486" s="281"/>
      <c r="Y1486" s="280"/>
      <c r="Z1486" s="282"/>
      <c r="AA1486" s="282"/>
      <c r="AB1486" s="282"/>
    </row>
    <row r="1487" spans="1:28" s="385" customFormat="1" ht="71.25">
      <c r="A1487" s="276">
        <v>1069</v>
      </c>
      <c r="B1487" s="277" t="s">
        <v>1036</v>
      </c>
      <c r="C1487" s="277" t="s">
        <v>1107</v>
      </c>
      <c r="D1487" s="292" t="s">
        <v>1124</v>
      </c>
      <c r="E1487" s="277" t="s">
        <v>106</v>
      </c>
      <c r="F1487" s="278" t="s">
        <v>168</v>
      </c>
      <c r="G1487" s="278" t="s">
        <v>1109</v>
      </c>
      <c r="H1487" s="197" t="s">
        <v>1110</v>
      </c>
      <c r="I1487" s="277" t="s">
        <v>1119</v>
      </c>
      <c r="J1487" s="277" t="s">
        <v>531</v>
      </c>
      <c r="K1487" s="277"/>
      <c r="L1487" s="281"/>
      <c r="M1487" s="311"/>
      <c r="N1487" s="311"/>
      <c r="O1487" s="282"/>
      <c r="P1487" s="282"/>
      <c r="Q1487" s="282"/>
      <c r="R1487" s="281" t="s">
        <v>1135</v>
      </c>
      <c r="S1487" s="277" t="s">
        <v>1136</v>
      </c>
      <c r="T1487" s="281"/>
      <c r="U1487" s="213"/>
      <c r="V1487" s="289"/>
      <c r="W1487" s="281"/>
      <c r="X1487" s="281"/>
      <c r="Y1487" s="280"/>
      <c r="Z1487" s="282"/>
      <c r="AA1487" s="282"/>
      <c r="AB1487" s="282"/>
    </row>
    <row r="1488" spans="1:28" s="385" customFormat="1" ht="71.25">
      <c r="A1488" s="276">
        <v>1070</v>
      </c>
      <c r="B1488" s="277" t="s">
        <v>1036</v>
      </c>
      <c r="C1488" s="277" t="s">
        <v>1107</v>
      </c>
      <c r="D1488" s="292" t="s">
        <v>1124</v>
      </c>
      <c r="E1488" s="277" t="s">
        <v>106</v>
      </c>
      <c r="F1488" s="278" t="s">
        <v>168</v>
      </c>
      <c r="G1488" s="278" t="s">
        <v>1109</v>
      </c>
      <c r="H1488" s="197" t="s">
        <v>1110</v>
      </c>
      <c r="I1488" s="277" t="s">
        <v>1119</v>
      </c>
      <c r="J1488" s="277" t="s">
        <v>531</v>
      </c>
      <c r="K1488" s="277"/>
      <c r="L1488" s="281"/>
      <c r="M1488" s="311"/>
      <c r="N1488" s="311"/>
      <c r="O1488" s="282"/>
      <c r="P1488" s="282"/>
      <c r="Q1488" s="282"/>
      <c r="R1488" s="281" t="s">
        <v>1135</v>
      </c>
      <c r="S1488" s="277" t="s">
        <v>1136</v>
      </c>
      <c r="T1488" s="281"/>
      <c r="U1488" s="213"/>
      <c r="V1488" s="289"/>
      <c r="W1488" s="281"/>
      <c r="X1488" s="281"/>
      <c r="Y1488" s="280"/>
      <c r="Z1488" s="282"/>
      <c r="AA1488" s="282"/>
      <c r="AB1488" s="282"/>
    </row>
    <row r="1489" spans="1:28" s="385" customFormat="1" ht="71.25">
      <c r="A1489" s="276">
        <v>1071</v>
      </c>
      <c r="B1489" s="277" t="s">
        <v>1036</v>
      </c>
      <c r="C1489" s="277" t="s">
        <v>1107</v>
      </c>
      <c r="D1489" s="292" t="s">
        <v>1124</v>
      </c>
      <c r="E1489" s="277" t="s">
        <v>106</v>
      </c>
      <c r="F1489" s="278" t="s">
        <v>168</v>
      </c>
      <c r="G1489" s="278" t="s">
        <v>1109</v>
      </c>
      <c r="H1489" s="197" t="s">
        <v>1110</v>
      </c>
      <c r="I1489" s="277" t="s">
        <v>1119</v>
      </c>
      <c r="J1489" s="277" t="s">
        <v>531</v>
      </c>
      <c r="K1489" s="277"/>
      <c r="L1489" s="281"/>
      <c r="M1489" s="311"/>
      <c r="N1489" s="311"/>
      <c r="O1489" s="282"/>
      <c r="P1489" s="282"/>
      <c r="Q1489" s="282"/>
      <c r="R1489" s="281" t="s">
        <v>1135</v>
      </c>
      <c r="S1489" s="277" t="s">
        <v>1136</v>
      </c>
      <c r="T1489" s="281"/>
      <c r="U1489" s="213"/>
      <c r="V1489" s="289"/>
      <c r="W1489" s="281"/>
      <c r="X1489" s="281"/>
      <c r="Y1489" s="280"/>
      <c r="Z1489" s="282"/>
      <c r="AA1489" s="282"/>
      <c r="AB1489" s="282"/>
    </row>
    <row r="1490" spans="1:28" s="385" customFormat="1" ht="71.25">
      <c r="A1490" s="276">
        <v>1072</v>
      </c>
      <c r="B1490" s="277" t="s">
        <v>1036</v>
      </c>
      <c r="C1490" s="277" t="s">
        <v>1107</v>
      </c>
      <c r="D1490" s="292" t="s">
        <v>1124</v>
      </c>
      <c r="E1490" s="277" t="s">
        <v>106</v>
      </c>
      <c r="F1490" s="278" t="s">
        <v>168</v>
      </c>
      <c r="G1490" s="278" t="s">
        <v>1109</v>
      </c>
      <c r="H1490" s="197" t="s">
        <v>1110</v>
      </c>
      <c r="I1490" s="277" t="s">
        <v>1119</v>
      </c>
      <c r="J1490" s="277" t="s">
        <v>531</v>
      </c>
      <c r="K1490" s="277"/>
      <c r="L1490" s="281"/>
      <c r="M1490" s="311"/>
      <c r="N1490" s="311"/>
      <c r="O1490" s="282"/>
      <c r="P1490" s="282"/>
      <c r="Q1490" s="282"/>
      <c r="R1490" s="281" t="s">
        <v>1135</v>
      </c>
      <c r="S1490" s="277" t="s">
        <v>1136</v>
      </c>
      <c r="T1490" s="281"/>
      <c r="U1490" s="213"/>
      <c r="V1490" s="288"/>
      <c r="W1490" s="281"/>
      <c r="X1490" s="281"/>
      <c r="Y1490" s="280"/>
      <c r="Z1490" s="282"/>
      <c r="AA1490" s="282"/>
      <c r="AB1490" s="282"/>
    </row>
    <row r="1491" spans="1:28" s="385" customFormat="1" ht="71.25">
      <c r="A1491" s="276">
        <v>1073</v>
      </c>
      <c r="B1491" s="277" t="s">
        <v>1036</v>
      </c>
      <c r="C1491" s="277" t="s">
        <v>1107</v>
      </c>
      <c r="D1491" s="292" t="s">
        <v>1124</v>
      </c>
      <c r="E1491" s="277" t="s">
        <v>106</v>
      </c>
      <c r="F1491" s="278" t="s">
        <v>168</v>
      </c>
      <c r="G1491" s="278" t="s">
        <v>1109</v>
      </c>
      <c r="H1491" s="197" t="s">
        <v>1110</v>
      </c>
      <c r="I1491" s="277" t="s">
        <v>1119</v>
      </c>
      <c r="J1491" s="277" t="s">
        <v>531</v>
      </c>
      <c r="K1491" s="277"/>
      <c r="L1491" s="281"/>
      <c r="M1491" s="311"/>
      <c r="N1491" s="311"/>
      <c r="O1491" s="282"/>
      <c r="P1491" s="282"/>
      <c r="Q1491" s="282"/>
      <c r="R1491" s="281" t="s">
        <v>1135</v>
      </c>
      <c r="S1491" s="277" t="s">
        <v>1136</v>
      </c>
      <c r="T1491" s="281"/>
      <c r="U1491" s="213"/>
      <c r="V1491" s="288"/>
      <c r="W1491" s="281"/>
      <c r="X1491" s="281"/>
      <c r="Y1491" s="280"/>
      <c r="Z1491" s="282"/>
      <c r="AA1491" s="282"/>
      <c r="AB1491" s="282"/>
    </row>
    <row r="1492" spans="1:28" s="385" customFormat="1" ht="71.25">
      <c r="A1492" s="276">
        <v>1074</v>
      </c>
      <c r="B1492" s="277" t="s">
        <v>1036</v>
      </c>
      <c r="C1492" s="277" t="s">
        <v>1107</v>
      </c>
      <c r="D1492" s="292" t="s">
        <v>1124</v>
      </c>
      <c r="E1492" s="277" t="s">
        <v>106</v>
      </c>
      <c r="F1492" s="278" t="s">
        <v>168</v>
      </c>
      <c r="G1492" s="278" t="s">
        <v>1109</v>
      </c>
      <c r="H1492" s="197" t="s">
        <v>1110</v>
      </c>
      <c r="I1492" s="277" t="s">
        <v>1119</v>
      </c>
      <c r="J1492" s="277"/>
      <c r="K1492" s="277"/>
      <c r="L1492" s="286"/>
      <c r="M1492" s="277"/>
      <c r="N1492" s="281"/>
      <c r="O1492" s="282"/>
      <c r="P1492" s="282"/>
      <c r="Q1492" s="282"/>
      <c r="R1492" s="281" t="s">
        <v>1135</v>
      </c>
      <c r="S1492" s="277" t="s">
        <v>1136</v>
      </c>
      <c r="T1492" s="281"/>
      <c r="U1492" s="213"/>
      <c r="V1492" s="283"/>
      <c r="W1492" s="281"/>
      <c r="X1492" s="281"/>
      <c r="Y1492" s="280"/>
      <c r="Z1492" s="282"/>
      <c r="AA1492" s="282"/>
      <c r="AB1492" s="282"/>
    </row>
    <row r="1493" spans="1:28" s="385" customFormat="1" ht="71.25">
      <c r="A1493" s="276">
        <v>1075</v>
      </c>
      <c r="B1493" s="277" t="s">
        <v>1036</v>
      </c>
      <c r="C1493" s="277" t="s">
        <v>1107</v>
      </c>
      <c r="D1493" s="277" t="s">
        <v>1124</v>
      </c>
      <c r="E1493" s="277" t="s">
        <v>106</v>
      </c>
      <c r="F1493" s="278" t="s">
        <v>168</v>
      </c>
      <c r="G1493" s="278" t="s">
        <v>1109</v>
      </c>
      <c r="H1493" s="197" t="s">
        <v>1110</v>
      </c>
      <c r="I1493" s="277" t="s">
        <v>1148</v>
      </c>
      <c r="J1493" s="277"/>
      <c r="K1493" s="277"/>
      <c r="L1493" s="286"/>
      <c r="M1493" s="277"/>
      <c r="N1493" s="281"/>
      <c r="O1493" s="282"/>
      <c r="P1493" s="282"/>
      <c r="Q1493" s="282"/>
      <c r="R1493" s="281" t="s">
        <v>1146</v>
      </c>
      <c r="S1493" s="277" t="s">
        <v>1143</v>
      </c>
      <c r="T1493" s="281"/>
      <c r="U1493" s="213"/>
      <c r="V1493" s="283"/>
      <c r="W1493" s="281"/>
      <c r="X1493" s="281"/>
      <c r="Y1493" s="280"/>
      <c r="Z1493" s="282"/>
      <c r="AA1493" s="282"/>
      <c r="AB1493" s="282"/>
    </row>
    <row r="1494" spans="1:28" s="385" customFormat="1" ht="71.25">
      <c r="A1494" s="276">
        <v>1076</v>
      </c>
      <c r="B1494" s="277" t="s">
        <v>1036</v>
      </c>
      <c r="C1494" s="277" t="s">
        <v>1107</v>
      </c>
      <c r="D1494" s="277" t="s">
        <v>1124</v>
      </c>
      <c r="E1494" s="277" t="s">
        <v>106</v>
      </c>
      <c r="F1494" s="278" t="s">
        <v>168</v>
      </c>
      <c r="G1494" s="278" t="s">
        <v>1109</v>
      </c>
      <c r="H1494" s="197" t="s">
        <v>1110</v>
      </c>
      <c r="I1494" s="277" t="s">
        <v>1119</v>
      </c>
      <c r="J1494" s="313"/>
      <c r="K1494" s="313"/>
      <c r="L1494" s="313"/>
      <c r="M1494" s="313"/>
      <c r="N1494" s="313"/>
      <c r="O1494" s="196"/>
      <c r="P1494" s="196"/>
      <c r="Q1494" s="196"/>
      <c r="R1494" s="277" t="s">
        <v>1156</v>
      </c>
      <c r="S1494" s="277" t="s">
        <v>1166</v>
      </c>
      <c r="T1494" s="281" t="s">
        <v>1115</v>
      </c>
      <c r="U1494" s="314"/>
      <c r="V1494" s="315">
        <v>840</v>
      </c>
      <c r="W1494" s="316" t="s">
        <v>1167</v>
      </c>
      <c r="X1494" s="316" t="s">
        <v>1168</v>
      </c>
      <c r="Y1494" s="295" t="s">
        <v>236</v>
      </c>
      <c r="Z1494" s="194">
        <v>818</v>
      </c>
      <c r="AA1494" s="386">
        <v>0.97380952380952379</v>
      </c>
      <c r="AB1494" s="401" t="s">
        <v>1553</v>
      </c>
    </row>
    <row r="1495" spans="1:28" s="385" customFormat="1" ht="85.5">
      <c r="A1495" s="276">
        <v>1077</v>
      </c>
      <c r="B1495" s="277" t="s">
        <v>1036</v>
      </c>
      <c r="C1495" s="277" t="s">
        <v>1107</v>
      </c>
      <c r="D1495" s="277" t="s">
        <v>1124</v>
      </c>
      <c r="E1495" s="277" t="s">
        <v>106</v>
      </c>
      <c r="F1495" s="278" t="s">
        <v>168</v>
      </c>
      <c r="G1495" s="278" t="s">
        <v>1109</v>
      </c>
      <c r="H1495" s="197" t="s">
        <v>1110</v>
      </c>
      <c r="I1495" s="277" t="s">
        <v>1119</v>
      </c>
      <c r="J1495" s="313"/>
      <c r="K1495" s="313"/>
      <c r="L1495" s="313"/>
      <c r="M1495" s="313"/>
      <c r="N1495" s="313"/>
      <c r="O1495" s="196"/>
      <c r="P1495" s="196"/>
      <c r="Q1495" s="196"/>
      <c r="R1495" s="277" t="s">
        <v>1156</v>
      </c>
      <c r="S1495" s="277" t="s">
        <v>1169</v>
      </c>
      <c r="T1495" s="207"/>
      <c r="U1495" s="314"/>
      <c r="V1495" s="315">
        <v>1</v>
      </c>
      <c r="W1495" s="316" t="s">
        <v>1170</v>
      </c>
      <c r="X1495" s="316" t="s">
        <v>1171</v>
      </c>
      <c r="Y1495" s="295" t="s">
        <v>236</v>
      </c>
      <c r="Z1495" s="194">
        <v>1</v>
      </c>
      <c r="AA1495" s="386">
        <v>1</v>
      </c>
      <c r="AB1495" s="401" t="s">
        <v>1554</v>
      </c>
    </row>
    <row r="1496" spans="1:28" s="385" customFormat="1" ht="99.75">
      <c r="A1496" s="276">
        <v>1078</v>
      </c>
      <c r="B1496" s="277" t="s">
        <v>1036</v>
      </c>
      <c r="C1496" s="277" t="s">
        <v>1107</v>
      </c>
      <c r="D1496" s="277" t="s">
        <v>1124</v>
      </c>
      <c r="E1496" s="277" t="s">
        <v>106</v>
      </c>
      <c r="F1496" s="278" t="s">
        <v>168</v>
      </c>
      <c r="G1496" s="278" t="s">
        <v>1109</v>
      </c>
      <c r="H1496" s="197" t="s">
        <v>1110</v>
      </c>
      <c r="I1496" s="277" t="s">
        <v>1119</v>
      </c>
      <c r="J1496" s="313"/>
      <c r="K1496" s="313"/>
      <c r="L1496" s="313"/>
      <c r="M1496" s="313"/>
      <c r="N1496" s="313"/>
      <c r="O1496" s="196"/>
      <c r="P1496" s="196"/>
      <c r="Q1496" s="196"/>
      <c r="R1496" s="277" t="s">
        <v>1156</v>
      </c>
      <c r="S1496" s="277" t="s">
        <v>1172</v>
      </c>
      <c r="T1496" s="207"/>
      <c r="U1496" s="314"/>
      <c r="V1496" s="315">
        <v>5</v>
      </c>
      <c r="W1496" s="316" t="s">
        <v>1173</v>
      </c>
      <c r="X1496" s="316" t="s">
        <v>1174</v>
      </c>
      <c r="Y1496" s="295" t="s">
        <v>236</v>
      </c>
      <c r="Z1496" s="194">
        <v>0</v>
      </c>
      <c r="AA1496" s="386">
        <v>0</v>
      </c>
      <c r="AB1496" s="401" t="s">
        <v>1555</v>
      </c>
    </row>
    <row r="1497" spans="1:28" s="385" customFormat="1" ht="71.25">
      <c r="A1497" s="276">
        <v>1079</v>
      </c>
      <c r="B1497" s="277" t="s">
        <v>1036</v>
      </c>
      <c r="C1497" s="277" t="s">
        <v>1107</v>
      </c>
      <c r="D1497" s="277" t="s">
        <v>1124</v>
      </c>
      <c r="E1497" s="277" t="s">
        <v>106</v>
      </c>
      <c r="F1497" s="278" t="s">
        <v>168</v>
      </c>
      <c r="G1497" s="278" t="s">
        <v>1109</v>
      </c>
      <c r="H1497" s="197" t="s">
        <v>1110</v>
      </c>
      <c r="I1497" s="277" t="s">
        <v>1119</v>
      </c>
      <c r="J1497" s="313"/>
      <c r="K1497" s="313"/>
      <c r="L1497" s="313"/>
      <c r="M1497" s="313"/>
      <c r="N1497" s="313"/>
      <c r="O1497" s="196"/>
      <c r="P1497" s="196"/>
      <c r="Q1497" s="196"/>
      <c r="R1497" s="277" t="s">
        <v>1156</v>
      </c>
      <c r="S1497" s="277" t="s">
        <v>1175</v>
      </c>
      <c r="T1497" s="207"/>
      <c r="U1497" s="314"/>
      <c r="V1497" s="315">
        <v>10</v>
      </c>
      <c r="W1497" s="316" t="s">
        <v>1176</v>
      </c>
      <c r="X1497" s="316" t="s">
        <v>1177</v>
      </c>
      <c r="Y1497" s="295" t="s">
        <v>236</v>
      </c>
      <c r="Z1497" s="194">
        <v>21</v>
      </c>
      <c r="AA1497" s="386">
        <v>2.1</v>
      </c>
      <c r="AB1497" s="401" t="s">
        <v>1556</v>
      </c>
    </row>
    <row r="1498" spans="1:28" s="385" customFormat="1" ht="71.25">
      <c r="A1498" s="276">
        <v>1080</v>
      </c>
      <c r="B1498" s="277" t="s">
        <v>1036</v>
      </c>
      <c r="C1498" s="277" t="s">
        <v>1107</v>
      </c>
      <c r="D1498" s="277" t="s">
        <v>1124</v>
      </c>
      <c r="E1498" s="277" t="s">
        <v>106</v>
      </c>
      <c r="F1498" s="278" t="s">
        <v>168</v>
      </c>
      <c r="G1498" s="278" t="s">
        <v>1109</v>
      </c>
      <c r="H1498" s="197" t="s">
        <v>1110</v>
      </c>
      <c r="I1498" s="277" t="s">
        <v>1119</v>
      </c>
      <c r="J1498" s="313"/>
      <c r="K1498" s="313"/>
      <c r="L1498" s="313"/>
      <c r="M1498" s="313"/>
      <c r="N1498" s="313"/>
      <c r="O1498" s="196"/>
      <c r="P1498" s="196"/>
      <c r="Q1498" s="196"/>
      <c r="R1498" s="277" t="s">
        <v>1156</v>
      </c>
      <c r="S1498" s="277" t="s">
        <v>1178</v>
      </c>
      <c r="T1498" s="281" t="s">
        <v>1115</v>
      </c>
      <c r="U1498" s="314"/>
      <c r="V1498" s="315">
        <v>2000</v>
      </c>
      <c r="W1498" s="316" t="s">
        <v>1179</v>
      </c>
      <c r="X1498" s="316" t="s">
        <v>1177</v>
      </c>
      <c r="Y1498" s="295" t="s">
        <v>236</v>
      </c>
      <c r="Z1498" s="194">
        <v>2000</v>
      </c>
      <c r="AA1498" s="386">
        <v>1</v>
      </c>
      <c r="AB1498" s="401" t="s">
        <v>1557</v>
      </c>
    </row>
    <row r="1499" spans="1:28" s="385" customFormat="1" ht="71.25">
      <c r="A1499" s="276">
        <v>1081</v>
      </c>
      <c r="B1499" s="277" t="s">
        <v>1036</v>
      </c>
      <c r="C1499" s="277" t="s">
        <v>1107</v>
      </c>
      <c r="D1499" s="277" t="s">
        <v>1124</v>
      </c>
      <c r="E1499" s="277" t="s">
        <v>106</v>
      </c>
      <c r="F1499" s="278" t="s">
        <v>168</v>
      </c>
      <c r="G1499" s="278" t="s">
        <v>1109</v>
      </c>
      <c r="H1499" s="197" t="s">
        <v>1110</v>
      </c>
      <c r="I1499" s="277" t="s">
        <v>1119</v>
      </c>
      <c r="J1499" s="313"/>
      <c r="K1499" s="313"/>
      <c r="L1499" s="313"/>
      <c r="M1499" s="313"/>
      <c r="N1499" s="313"/>
      <c r="O1499" s="196"/>
      <c r="P1499" s="196"/>
      <c r="Q1499" s="196"/>
      <c r="R1499" s="277" t="s">
        <v>1156</v>
      </c>
      <c r="S1499" s="277" t="s">
        <v>1180</v>
      </c>
      <c r="T1499" s="207"/>
      <c r="U1499" s="314"/>
      <c r="V1499" s="315">
        <v>2500</v>
      </c>
      <c r="W1499" s="316" t="s">
        <v>1181</v>
      </c>
      <c r="X1499" s="316" t="s">
        <v>1177</v>
      </c>
      <c r="Y1499" s="295" t="s">
        <v>236</v>
      </c>
      <c r="Z1499" s="194">
        <v>2559</v>
      </c>
      <c r="AA1499" s="386">
        <v>1.0236000000000001</v>
      </c>
      <c r="AB1499" s="401" t="s">
        <v>1558</v>
      </c>
    </row>
    <row r="1500" spans="1:28" s="385" customFormat="1" ht="114">
      <c r="A1500" s="276">
        <v>1082</v>
      </c>
      <c r="B1500" s="277" t="s">
        <v>1036</v>
      </c>
      <c r="C1500" s="277" t="s">
        <v>1107</v>
      </c>
      <c r="D1500" s="277" t="s">
        <v>1124</v>
      </c>
      <c r="E1500" s="277" t="s">
        <v>106</v>
      </c>
      <c r="F1500" s="278" t="s">
        <v>168</v>
      </c>
      <c r="G1500" s="278" t="s">
        <v>1109</v>
      </c>
      <c r="H1500" s="197" t="s">
        <v>1110</v>
      </c>
      <c r="I1500" s="277" t="s">
        <v>1119</v>
      </c>
      <c r="J1500" s="313"/>
      <c r="K1500" s="313"/>
      <c r="L1500" s="313"/>
      <c r="M1500" s="313"/>
      <c r="N1500" s="313"/>
      <c r="O1500" s="196"/>
      <c r="P1500" s="196"/>
      <c r="Q1500" s="196"/>
      <c r="R1500" s="277" t="s">
        <v>1156</v>
      </c>
      <c r="S1500" s="277" t="s">
        <v>1182</v>
      </c>
      <c r="T1500" s="207"/>
      <c r="U1500" s="314"/>
      <c r="V1500" s="315">
        <v>19</v>
      </c>
      <c r="W1500" s="316" t="s">
        <v>1183</v>
      </c>
      <c r="X1500" s="316" t="s">
        <v>1177</v>
      </c>
      <c r="Y1500" s="295" t="s">
        <v>236</v>
      </c>
      <c r="Z1500" s="194">
        <v>2</v>
      </c>
      <c r="AA1500" s="386">
        <v>0.10526315789473684</v>
      </c>
      <c r="AB1500" s="401" t="s">
        <v>1559</v>
      </c>
    </row>
    <row r="1501" spans="1:28" s="385" customFormat="1" ht="71.25">
      <c r="A1501" s="276">
        <v>1083</v>
      </c>
      <c r="B1501" s="277" t="s">
        <v>1036</v>
      </c>
      <c r="C1501" s="277" t="s">
        <v>1107</v>
      </c>
      <c r="D1501" s="277" t="s">
        <v>1124</v>
      </c>
      <c r="E1501" s="277" t="s">
        <v>106</v>
      </c>
      <c r="F1501" s="278" t="s">
        <v>168</v>
      </c>
      <c r="G1501" s="278" t="s">
        <v>1109</v>
      </c>
      <c r="H1501" s="197" t="s">
        <v>1110</v>
      </c>
      <c r="I1501" s="277" t="s">
        <v>1119</v>
      </c>
      <c r="J1501" s="313"/>
      <c r="K1501" s="313"/>
      <c r="L1501" s="313"/>
      <c r="M1501" s="313"/>
      <c r="N1501" s="313"/>
      <c r="O1501" s="196"/>
      <c r="P1501" s="196"/>
      <c r="Q1501" s="196"/>
      <c r="R1501" s="277" t="s">
        <v>1156</v>
      </c>
      <c r="S1501" s="277" t="s">
        <v>1184</v>
      </c>
      <c r="T1501" s="207"/>
      <c r="U1501" s="314"/>
      <c r="V1501" s="315">
        <v>3</v>
      </c>
      <c r="W1501" s="316" t="s">
        <v>1185</v>
      </c>
      <c r="X1501" s="316" t="s">
        <v>1177</v>
      </c>
      <c r="Y1501" s="295" t="s">
        <v>236</v>
      </c>
      <c r="Z1501" s="194">
        <v>1</v>
      </c>
      <c r="AA1501" s="386">
        <v>0.33333333333333331</v>
      </c>
      <c r="AB1501" s="401" t="s">
        <v>1560</v>
      </c>
    </row>
    <row r="1502" spans="1:28" s="385" customFormat="1" ht="99.75">
      <c r="A1502" s="276">
        <v>1084</v>
      </c>
      <c r="B1502" s="277" t="s">
        <v>1036</v>
      </c>
      <c r="C1502" s="277" t="s">
        <v>1107</v>
      </c>
      <c r="D1502" s="277" t="s">
        <v>1124</v>
      </c>
      <c r="E1502" s="277" t="s">
        <v>106</v>
      </c>
      <c r="F1502" s="278" t="s">
        <v>168</v>
      </c>
      <c r="G1502" s="278" t="s">
        <v>1109</v>
      </c>
      <c r="H1502" s="197" t="s">
        <v>1110</v>
      </c>
      <c r="I1502" s="277" t="s">
        <v>1119</v>
      </c>
      <c r="J1502" s="313"/>
      <c r="K1502" s="313"/>
      <c r="L1502" s="313"/>
      <c r="M1502" s="313"/>
      <c r="N1502" s="313"/>
      <c r="O1502" s="196"/>
      <c r="P1502" s="196"/>
      <c r="Q1502" s="196"/>
      <c r="R1502" s="277" t="s">
        <v>1156</v>
      </c>
      <c r="S1502" s="277" t="s">
        <v>1186</v>
      </c>
      <c r="T1502" s="207"/>
      <c r="U1502" s="314"/>
      <c r="V1502" s="315">
        <v>500</v>
      </c>
      <c r="W1502" s="316" t="s">
        <v>1187</v>
      </c>
      <c r="X1502" s="316" t="s">
        <v>1177</v>
      </c>
      <c r="Y1502" s="295" t="s">
        <v>236</v>
      </c>
      <c r="Z1502" s="194">
        <v>541</v>
      </c>
      <c r="AA1502" s="386">
        <v>1.0820000000000001</v>
      </c>
      <c r="AB1502" s="401" t="s">
        <v>1561</v>
      </c>
    </row>
    <row r="1503" spans="1:28" s="385" customFormat="1" ht="71.25">
      <c r="A1503" s="276">
        <v>1085</v>
      </c>
      <c r="B1503" s="277" t="s">
        <v>1036</v>
      </c>
      <c r="C1503" s="277" t="s">
        <v>1107</v>
      </c>
      <c r="D1503" s="277" t="s">
        <v>1124</v>
      </c>
      <c r="E1503" s="277" t="s">
        <v>106</v>
      </c>
      <c r="F1503" s="278" t="s">
        <v>168</v>
      </c>
      <c r="G1503" s="278" t="s">
        <v>1109</v>
      </c>
      <c r="H1503" s="197" t="s">
        <v>1110</v>
      </c>
      <c r="I1503" s="277" t="s">
        <v>1119</v>
      </c>
      <c r="J1503" s="313"/>
      <c r="K1503" s="313"/>
      <c r="L1503" s="313"/>
      <c r="M1503" s="313"/>
      <c r="N1503" s="313"/>
      <c r="O1503" s="196"/>
      <c r="P1503" s="196"/>
      <c r="Q1503" s="196"/>
      <c r="R1503" s="277" t="s">
        <v>1156</v>
      </c>
      <c r="S1503" s="277" t="s">
        <v>1188</v>
      </c>
      <c r="T1503" s="207"/>
      <c r="U1503" s="314"/>
      <c r="V1503" s="315">
        <v>20000</v>
      </c>
      <c r="W1503" s="316" t="s">
        <v>1189</v>
      </c>
      <c r="X1503" s="316" t="s">
        <v>1190</v>
      </c>
      <c r="Y1503" s="295" t="s">
        <v>236</v>
      </c>
      <c r="Z1503" s="194">
        <v>20000</v>
      </c>
      <c r="AA1503" s="386">
        <v>1</v>
      </c>
      <c r="AB1503" s="401" t="s">
        <v>1562</v>
      </c>
    </row>
    <row r="1504" spans="1:28" s="385" customFormat="1" ht="71.25">
      <c r="A1504" s="276">
        <v>1086</v>
      </c>
      <c r="B1504" s="277" t="s">
        <v>1036</v>
      </c>
      <c r="C1504" s="277" t="s">
        <v>1107</v>
      </c>
      <c r="D1504" s="277" t="s">
        <v>1124</v>
      </c>
      <c r="E1504" s="277" t="s">
        <v>106</v>
      </c>
      <c r="F1504" s="278" t="s">
        <v>168</v>
      </c>
      <c r="G1504" s="278" t="s">
        <v>1109</v>
      </c>
      <c r="H1504" s="197" t="s">
        <v>1110</v>
      </c>
      <c r="I1504" s="277" t="s">
        <v>1119</v>
      </c>
      <c r="J1504" s="313"/>
      <c r="K1504" s="313"/>
      <c r="L1504" s="313"/>
      <c r="M1504" s="313"/>
      <c r="N1504" s="313"/>
      <c r="O1504" s="196"/>
      <c r="P1504" s="196"/>
      <c r="Q1504" s="196"/>
      <c r="R1504" s="277" t="s">
        <v>1156</v>
      </c>
      <c r="S1504" s="277" t="s">
        <v>1191</v>
      </c>
      <c r="T1504" s="207"/>
      <c r="U1504" s="314"/>
      <c r="V1504" s="317"/>
      <c r="W1504" s="316"/>
      <c r="X1504" s="316"/>
      <c r="Y1504" s="295"/>
      <c r="Z1504" s="194"/>
      <c r="AA1504" s="386"/>
      <c r="AB1504" s="401"/>
    </row>
    <row r="1505" spans="1:28" s="385" customFormat="1" ht="71.25">
      <c r="A1505" s="276">
        <v>1087</v>
      </c>
      <c r="B1505" s="277" t="s">
        <v>1036</v>
      </c>
      <c r="C1505" s="277" t="s">
        <v>1107</v>
      </c>
      <c r="D1505" s="277" t="s">
        <v>1124</v>
      </c>
      <c r="E1505" s="277" t="s">
        <v>106</v>
      </c>
      <c r="F1505" s="278" t="s">
        <v>168</v>
      </c>
      <c r="G1505" s="278" t="s">
        <v>1109</v>
      </c>
      <c r="H1505" s="197" t="s">
        <v>1110</v>
      </c>
      <c r="I1505" s="277" t="s">
        <v>1119</v>
      </c>
      <c r="J1505" s="313"/>
      <c r="K1505" s="313"/>
      <c r="L1505" s="313"/>
      <c r="M1505" s="313"/>
      <c r="N1505" s="313"/>
      <c r="O1505" s="196"/>
      <c r="P1505" s="196"/>
      <c r="Q1505" s="196"/>
      <c r="R1505" s="277" t="s">
        <v>1156</v>
      </c>
      <c r="S1505" s="277"/>
      <c r="T1505" s="211"/>
      <c r="U1505" s="314"/>
      <c r="V1505" s="315"/>
      <c r="W1505" s="316"/>
      <c r="X1505" s="316"/>
      <c r="Y1505" s="295"/>
      <c r="Z1505" s="194"/>
      <c r="AA1505" s="386"/>
      <c r="AB1505" s="401"/>
    </row>
    <row r="1506" spans="1:28" s="385" customFormat="1" ht="71.25">
      <c r="A1506" s="276">
        <v>1088</v>
      </c>
      <c r="B1506" s="277" t="s">
        <v>1036</v>
      </c>
      <c r="C1506" s="277" t="s">
        <v>1107</v>
      </c>
      <c r="D1506" s="277" t="s">
        <v>1124</v>
      </c>
      <c r="E1506" s="277" t="s">
        <v>106</v>
      </c>
      <c r="F1506" s="278" t="s">
        <v>168</v>
      </c>
      <c r="G1506" s="278" t="s">
        <v>1109</v>
      </c>
      <c r="H1506" s="197" t="s">
        <v>1110</v>
      </c>
      <c r="I1506" s="277" t="s">
        <v>1119</v>
      </c>
      <c r="J1506" s="313"/>
      <c r="K1506" s="313"/>
      <c r="L1506" s="313"/>
      <c r="M1506" s="313"/>
      <c r="N1506" s="313"/>
      <c r="O1506" s="196"/>
      <c r="P1506" s="196"/>
      <c r="Q1506" s="196"/>
      <c r="R1506" s="277" t="s">
        <v>1156</v>
      </c>
      <c r="S1506" s="277" t="s">
        <v>1192</v>
      </c>
      <c r="T1506" s="207"/>
      <c r="U1506" s="314"/>
      <c r="V1506" s="315">
        <v>14158</v>
      </c>
      <c r="W1506" s="316" t="s">
        <v>1189</v>
      </c>
      <c r="X1506" s="316" t="s">
        <v>1193</v>
      </c>
      <c r="Y1506" s="295" t="s">
        <v>236</v>
      </c>
      <c r="Z1506" s="194">
        <v>8464</v>
      </c>
      <c r="AA1506" s="386">
        <v>0.59782455149032354</v>
      </c>
      <c r="AB1506" s="401" t="s">
        <v>1563</v>
      </c>
    </row>
    <row r="1507" spans="1:28" s="385" customFormat="1" ht="71.25">
      <c r="A1507" s="276">
        <v>1089</v>
      </c>
      <c r="B1507" s="277" t="s">
        <v>1036</v>
      </c>
      <c r="C1507" s="277" t="s">
        <v>1107</v>
      </c>
      <c r="D1507" s="277" t="s">
        <v>1124</v>
      </c>
      <c r="E1507" s="277" t="s">
        <v>106</v>
      </c>
      <c r="F1507" s="278" t="s">
        <v>168</v>
      </c>
      <c r="G1507" s="278" t="s">
        <v>1109</v>
      </c>
      <c r="H1507" s="197" t="s">
        <v>1110</v>
      </c>
      <c r="I1507" s="277" t="s">
        <v>1119</v>
      </c>
      <c r="J1507" s="313"/>
      <c r="K1507" s="313"/>
      <c r="L1507" s="313"/>
      <c r="M1507" s="313"/>
      <c r="N1507" s="313"/>
      <c r="O1507" s="196"/>
      <c r="P1507" s="196"/>
      <c r="Q1507" s="196"/>
      <c r="R1507" s="277" t="s">
        <v>1156</v>
      </c>
      <c r="S1507" s="277" t="s">
        <v>1194</v>
      </c>
      <c r="T1507" s="207"/>
      <c r="U1507" s="314"/>
      <c r="V1507" s="315">
        <v>350</v>
      </c>
      <c r="W1507" s="316" t="s">
        <v>1189</v>
      </c>
      <c r="X1507" s="316" t="s">
        <v>1193</v>
      </c>
      <c r="Y1507" s="280" t="s">
        <v>236</v>
      </c>
      <c r="Z1507" s="194">
        <v>213</v>
      </c>
      <c r="AA1507" s="386">
        <v>0.60857142857142854</v>
      </c>
      <c r="AB1507" s="401" t="s">
        <v>1564</v>
      </c>
    </row>
    <row r="1508" spans="1:28" s="385" customFormat="1" ht="71.25">
      <c r="A1508" s="276">
        <v>1090</v>
      </c>
      <c r="B1508" s="277" t="s">
        <v>1036</v>
      </c>
      <c r="C1508" s="277" t="s">
        <v>1107</v>
      </c>
      <c r="D1508" s="277" t="s">
        <v>1124</v>
      </c>
      <c r="E1508" s="277" t="s">
        <v>106</v>
      </c>
      <c r="F1508" s="278" t="s">
        <v>168</v>
      </c>
      <c r="G1508" s="278" t="s">
        <v>1109</v>
      </c>
      <c r="H1508" s="197" t="s">
        <v>1110</v>
      </c>
      <c r="I1508" s="277" t="s">
        <v>1119</v>
      </c>
      <c r="J1508" s="313"/>
      <c r="K1508" s="313"/>
      <c r="L1508" s="313"/>
      <c r="M1508" s="313"/>
      <c r="N1508" s="313"/>
      <c r="O1508" s="196"/>
      <c r="P1508" s="196"/>
      <c r="Q1508" s="196"/>
      <c r="R1508" s="277" t="s">
        <v>1156</v>
      </c>
      <c r="S1508" s="277" t="s">
        <v>1195</v>
      </c>
      <c r="T1508" s="207"/>
      <c r="U1508" s="314"/>
      <c r="V1508" s="318">
        <v>179822</v>
      </c>
      <c r="W1508" s="316" t="s">
        <v>1189</v>
      </c>
      <c r="X1508" s="316" t="s">
        <v>1193</v>
      </c>
      <c r="Y1508" s="295" t="s">
        <v>236</v>
      </c>
      <c r="Z1508" s="194">
        <v>102393</v>
      </c>
      <c r="AA1508" s="386">
        <v>0.56941308627420451</v>
      </c>
      <c r="AB1508" s="401" t="s">
        <v>1565</v>
      </c>
    </row>
    <row r="1509" spans="1:28" s="385" customFormat="1" ht="71.25">
      <c r="A1509" s="276">
        <v>1091</v>
      </c>
      <c r="B1509" s="277" t="s">
        <v>1036</v>
      </c>
      <c r="C1509" s="277" t="s">
        <v>1107</v>
      </c>
      <c r="D1509" s="277" t="s">
        <v>1124</v>
      </c>
      <c r="E1509" s="277" t="s">
        <v>106</v>
      </c>
      <c r="F1509" s="278" t="s">
        <v>168</v>
      </c>
      <c r="G1509" s="278" t="s">
        <v>1109</v>
      </c>
      <c r="H1509" s="197" t="s">
        <v>1110</v>
      </c>
      <c r="I1509" s="277" t="s">
        <v>1119</v>
      </c>
      <c r="J1509" s="313"/>
      <c r="K1509" s="313"/>
      <c r="L1509" s="313"/>
      <c r="M1509" s="313"/>
      <c r="N1509" s="313"/>
      <c r="O1509" s="196"/>
      <c r="P1509" s="196"/>
      <c r="Q1509" s="196"/>
      <c r="R1509" s="277" t="s">
        <v>1156</v>
      </c>
      <c r="S1509" s="277" t="s">
        <v>1196</v>
      </c>
      <c r="T1509" s="207"/>
      <c r="U1509" s="314"/>
      <c r="V1509" s="318">
        <v>1034.4754150000001</v>
      </c>
      <c r="W1509" s="316" t="s">
        <v>1167</v>
      </c>
      <c r="X1509" s="316" t="s">
        <v>1168</v>
      </c>
      <c r="Y1509" s="295" t="s">
        <v>236</v>
      </c>
      <c r="Z1509" s="194">
        <v>262</v>
      </c>
      <c r="AA1509" s="386">
        <v>0.25326846457728525</v>
      </c>
      <c r="AB1509" s="401" t="s">
        <v>1566</v>
      </c>
    </row>
    <row r="1510" spans="1:28" s="385" customFormat="1" ht="71.25">
      <c r="A1510" s="276">
        <v>1092</v>
      </c>
      <c r="B1510" s="277" t="s">
        <v>1036</v>
      </c>
      <c r="C1510" s="277" t="s">
        <v>1107</v>
      </c>
      <c r="D1510" s="277" t="s">
        <v>1124</v>
      </c>
      <c r="E1510" s="277" t="s">
        <v>106</v>
      </c>
      <c r="F1510" s="278" t="s">
        <v>168</v>
      </c>
      <c r="G1510" s="278" t="s">
        <v>1109</v>
      </c>
      <c r="H1510" s="197" t="s">
        <v>1110</v>
      </c>
      <c r="I1510" s="277" t="s">
        <v>1119</v>
      </c>
      <c r="J1510" s="313"/>
      <c r="K1510" s="313"/>
      <c r="L1510" s="313"/>
      <c r="M1510" s="313"/>
      <c r="N1510" s="313"/>
      <c r="O1510" s="196"/>
      <c r="P1510" s="196"/>
      <c r="Q1510" s="196"/>
      <c r="R1510" s="277" t="s">
        <v>1156</v>
      </c>
      <c r="S1510" s="277" t="s">
        <v>1197</v>
      </c>
      <c r="T1510" s="207"/>
      <c r="U1510" s="314"/>
      <c r="V1510" s="318">
        <v>34573</v>
      </c>
      <c r="W1510" s="316" t="s">
        <v>1198</v>
      </c>
      <c r="X1510" s="316" t="s">
        <v>1168</v>
      </c>
      <c r="Y1510" s="295" t="s">
        <v>236</v>
      </c>
      <c r="Z1510" s="194">
        <v>33384</v>
      </c>
      <c r="AA1510" s="386">
        <v>0.96560900124374516</v>
      </c>
      <c r="AB1510" s="401" t="s">
        <v>1567</v>
      </c>
    </row>
    <row r="1511" spans="1:28" s="385" customFormat="1" ht="71.25">
      <c r="A1511" s="276">
        <v>1093</v>
      </c>
      <c r="B1511" s="277" t="s">
        <v>1036</v>
      </c>
      <c r="C1511" s="277" t="s">
        <v>1107</v>
      </c>
      <c r="D1511" s="277" t="s">
        <v>1124</v>
      </c>
      <c r="E1511" s="277" t="s">
        <v>106</v>
      </c>
      <c r="F1511" s="278" t="s">
        <v>168</v>
      </c>
      <c r="G1511" s="278" t="s">
        <v>1109</v>
      </c>
      <c r="H1511" s="197" t="s">
        <v>1110</v>
      </c>
      <c r="I1511" s="277" t="s">
        <v>1119</v>
      </c>
      <c r="J1511" s="313"/>
      <c r="K1511" s="313"/>
      <c r="L1511" s="313"/>
      <c r="M1511" s="313"/>
      <c r="N1511" s="313"/>
      <c r="O1511" s="196"/>
      <c r="P1511" s="196"/>
      <c r="Q1511" s="196"/>
      <c r="R1511" s="277" t="s">
        <v>1156</v>
      </c>
      <c r="S1511" s="277" t="s">
        <v>1199</v>
      </c>
      <c r="T1511" s="207"/>
      <c r="U1511" s="314"/>
      <c r="V1511" s="318">
        <v>2</v>
      </c>
      <c r="W1511" s="316" t="s">
        <v>1170</v>
      </c>
      <c r="X1511" s="316" t="s">
        <v>1171</v>
      </c>
      <c r="Y1511" s="295" t="s">
        <v>236</v>
      </c>
      <c r="Z1511" s="194">
        <v>1</v>
      </c>
      <c r="AA1511" s="386">
        <v>0.5</v>
      </c>
      <c r="AB1511" s="401" t="s">
        <v>1568</v>
      </c>
    </row>
    <row r="1512" spans="1:28" s="385" customFormat="1" ht="99.75">
      <c r="A1512" s="276">
        <v>1094</v>
      </c>
      <c r="B1512" s="277" t="s">
        <v>1036</v>
      </c>
      <c r="C1512" s="277" t="s">
        <v>1107</v>
      </c>
      <c r="D1512" s="277" t="s">
        <v>1124</v>
      </c>
      <c r="E1512" s="277" t="s">
        <v>106</v>
      </c>
      <c r="F1512" s="278" t="s">
        <v>168</v>
      </c>
      <c r="G1512" s="278" t="s">
        <v>1109</v>
      </c>
      <c r="H1512" s="197" t="s">
        <v>1110</v>
      </c>
      <c r="I1512" s="277" t="s">
        <v>1119</v>
      </c>
      <c r="J1512" s="313"/>
      <c r="K1512" s="313"/>
      <c r="L1512" s="313"/>
      <c r="M1512" s="313"/>
      <c r="N1512" s="313"/>
      <c r="O1512" s="196"/>
      <c r="P1512" s="196"/>
      <c r="Q1512" s="196"/>
      <c r="R1512" s="277" t="s">
        <v>1156</v>
      </c>
      <c r="S1512" s="277" t="s">
        <v>1200</v>
      </c>
      <c r="T1512" s="207"/>
      <c r="U1512" s="314"/>
      <c r="V1512" s="318">
        <v>5</v>
      </c>
      <c r="W1512" s="316" t="s">
        <v>1173</v>
      </c>
      <c r="X1512" s="316" t="s">
        <v>1174</v>
      </c>
      <c r="Y1512" s="295" t="s">
        <v>236</v>
      </c>
      <c r="Z1512" s="194">
        <v>0</v>
      </c>
      <c r="AA1512" s="386">
        <v>0</v>
      </c>
      <c r="AB1512" s="401" t="s">
        <v>1555</v>
      </c>
    </row>
    <row r="1513" spans="1:28" s="385" customFormat="1" ht="71.25">
      <c r="A1513" s="276">
        <v>1095</v>
      </c>
      <c r="B1513" s="277" t="s">
        <v>1036</v>
      </c>
      <c r="C1513" s="277" t="s">
        <v>1107</v>
      </c>
      <c r="D1513" s="277" t="s">
        <v>1124</v>
      </c>
      <c r="E1513" s="277" t="s">
        <v>106</v>
      </c>
      <c r="F1513" s="278" t="s">
        <v>168</v>
      </c>
      <c r="G1513" s="278" t="s">
        <v>1109</v>
      </c>
      <c r="H1513" s="197" t="s">
        <v>1110</v>
      </c>
      <c r="I1513" s="277" t="s">
        <v>1119</v>
      </c>
      <c r="J1513" s="313"/>
      <c r="K1513" s="313"/>
      <c r="L1513" s="313"/>
      <c r="M1513" s="313"/>
      <c r="N1513" s="313"/>
      <c r="O1513" s="196"/>
      <c r="P1513" s="196"/>
      <c r="Q1513" s="196"/>
      <c r="R1513" s="277" t="s">
        <v>1156</v>
      </c>
      <c r="S1513" s="277" t="s">
        <v>1201</v>
      </c>
      <c r="T1513" s="207"/>
      <c r="U1513" s="314"/>
      <c r="V1513" s="318">
        <v>22</v>
      </c>
      <c r="W1513" s="316" t="s">
        <v>1176</v>
      </c>
      <c r="X1513" s="316" t="s">
        <v>1202</v>
      </c>
      <c r="Y1513" s="295" t="s">
        <v>236</v>
      </c>
      <c r="Z1513" s="194">
        <v>23</v>
      </c>
      <c r="AA1513" s="386">
        <v>1.0454545454545454</v>
      </c>
      <c r="AB1513" s="401" t="s">
        <v>1569</v>
      </c>
    </row>
    <row r="1514" spans="1:28" s="385" customFormat="1" ht="71.25">
      <c r="A1514" s="276">
        <v>1096</v>
      </c>
      <c r="B1514" s="277" t="s">
        <v>1036</v>
      </c>
      <c r="C1514" s="277" t="s">
        <v>1107</v>
      </c>
      <c r="D1514" s="277" t="s">
        <v>1124</v>
      </c>
      <c r="E1514" s="277" t="s">
        <v>106</v>
      </c>
      <c r="F1514" s="278" t="s">
        <v>168</v>
      </c>
      <c r="G1514" s="278" t="s">
        <v>1109</v>
      </c>
      <c r="H1514" s="197" t="s">
        <v>1110</v>
      </c>
      <c r="I1514" s="277" t="s">
        <v>1119</v>
      </c>
      <c r="J1514" s="313"/>
      <c r="K1514" s="313"/>
      <c r="L1514" s="313"/>
      <c r="M1514" s="313"/>
      <c r="N1514" s="313"/>
      <c r="O1514" s="196"/>
      <c r="P1514" s="196"/>
      <c r="Q1514" s="196"/>
      <c r="R1514" s="277" t="s">
        <v>1156</v>
      </c>
      <c r="S1514" s="277" t="s">
        <v>1203</v>
      </c>
      <c r="T1514" s="207"/>
      <c r="U1514" s="314"/>
      <c r="V1514" s="318">
        <v>6046</v>
      </c>
      <c r="W1514" s="316" t="s">
        <v>1179</v>
      </c>
      <c r="X1514" s="316" t="s">
        <v>1204</v>
      </c>
      <c r="Y1514" s="295" t="s">
        <v>236</v>
      </c>
      <c r="Z1514" s="194">
        <v>5351</v>
      </c>
      <c r="AA1514" s="386">
        <v>0.88504796559708898</v>
      </c>
      <c r="AB1514" s="401" t="s">
        <v>1570</v>
      </c>
    </row>
    <row r="1515" spans="1:28" s="385" customFormat="1" ht="71.25">
      <c r="A1515" s="276">
        <v>1097</v>
      </c>
      <c r="B1515" s="277" t="s">
        <v>1036</v>
      </c>
      <c r="C1515" s="277" t="s">
        <v>1107</v>
      </c>
      <c r="D1515" s="277" t="s">
        <v>1124</v>
      </c>
      <c r="E1515" s="277" t="s">
        <v>106</v>
      </c>
      <c r="F1515" s="278" t="s">
        <v>168</v>
      </c>
      <c r="G1515" s="278" t="s">
        <v>1109</v>
      </c>
      <c r="H1515" s="197" t="s">
        <v>1110</v>
      </c>
      <c r="I1515" s="277" t="s">
        <v>1119</v>
      </c>
      <c r="J1515" s="313"/>
      <c r="K1515" s="313"/>
      <c r="L1515" s="313"/>
      <c r="M1515" s="313"/>
      <c r="N1515" s="313"/>
      <c r="O1515" s="196"/>
      <c r="P1515" s="196"/>
      <c r="Q1515" s="196"/>
      <c r="R1515" s="277" t="s">
        <v>1156</v>
      </c>
      <c r="S1515" s="277" t="s">
        <v>1205</v>
      </c>
      <c r="T1515" s="207"/>
      <c r="U1515" s="314"/>
      <c r="V1515" s="318">
        <v>9499</v>
      </c>
      <c r="W1515" s="316" t="s">
        <v>1181</v>
      </c>
      <c r="X1515" s="316" t="s">
        <v>1206</v>
      </c>
      <c r="Y1515" s="295" t="s">
        <v>236</v>
      </c>
      <c r="Z1515" s="194">
        <v>7996</v>
      </c>
      <c r="AA1515" s="386">
        <v>0.84177281819138861</v>
      </c>
      <c r="AB1515" s="401" t="s">
        <v>1571</v>
      </c>
    </row>
    <row r="1516" spans="1:28" s="385" customFormat="1" ht="71.25">
      <c r="A1516" s="276">
        <v>1098</v>
      </c>
      <c r="B1516" s="277" t="s">
        <v>1036</v>
      </c>
      <c r="C1516" s="277" t="s">
        <v>1107</v>
      </c>
      <c r="D1516" s="277" t="s">
        <v>1124</v>
      </c>
      <c r="E1516" s="277" t="s">
        <v>106</v>
      </c>
      <c r="F1516" s="278" t="s">
        <v>168</v>
      </c>
      <c r="G1516" s="278" t="s">
        <v>1109</v>
      </c>
      <c r="H1516" s="197" t="s">
        <v>1110</v>
      </c>
      <c r="I1516" s="277" t="s">
        <v>1119</v>
      </c>
      <c r="J1516" s="313"/>
      <c r="K1516" s="313"/>
      <c r="L1516" s="313"/>
      <c r="M1516" s="313"/>
      <c r="N1516" s="313"/>
      <c r="O1516" s="196"/>
      <c r="P1516" s="196"/>
      <c r="Q1516" s="196"/>
      <c r="R1516" s="277" t="s">
        <v>1156</v>
      </c>
      <c r="S1516" s="277" t="s">
        <v>1207</v>
      </c>
      <c r="T1516" s="207"/>
      <c r="U1516" s="314"/>
      <c r="V1516" s="318">
        <v>16</v>
      </c>
      <c r="W1516" s="316" t="s">
        <v>1183</v>
      </c>
      <c r="X1516" s="316" t="s">
        <v>1208</v>
      </c>
      <c r="Y1516" s="295" t="s">
        <v>236</v>
      </c>
      <c r="Z1516" s="194">
        <v>16</v>
      </c>
      <c r="AA1516" s="386">
        <v>1</v>
      </c>
      <c r="AB1516" s="401" t="s">
        <v>1572</v>
      </c>
    </row>
    <row r="1517" spans="1:28" s="385" customFormat="1" ht="71.25">
      <c r="A1517" s="276">
        <v>1099</v>
      </c>
      <c r="B1517" s="277" t="s">
        <v>1036</v>
      </c>
      <c r="C1517" s="277" t="s">
        <v>1107</v>
      </c>
      <c r="D1517" s="277" t="s">
        <v>1124</v>
      </c>
      <c r="E1517" s="277" t="s">
        <v>106</v>
      </c>
      <c r="F1517" s="278" t="s">
        <v>168</v>
      </c>
      <c r="G1517" s="278" t="s">
        <v>1109</v>
      </c>
      <c r="H1517" s="197" t="s">
        <v>1110</v>
      </c>
      <c r="I1517" s="277" t="s">
        <v>1119</v>
      </c>
      <c r="J1517" s="313"/>
      <c r="K1517" s="313"/>
      <c r="L1517" s="313"/>
      <c r="M1517" s="313"/>
      <c r="N1517" s="313"/>
      <c r="O1517" s="196"/>
      <c r="P1517" s="196"/>
      <c r="Q1517" s="196"/>
      <c r="R1517" s="277" t="s">
        <v>1156</v>
      </c>
      <c r="S1517" s="277" t="s">
        <v>1209</v>
      </c>
      <c r="T1517" s="207"/>
      <c r="U1517" s="314"/>
      <c r="V1517" s="318">
        <v>4</v>
      </c>
      <c r="W1517" s="316" t="s">
        <v>1185</v>
      </c>
      <c r="X1517" s="316" t="s">
        <v>1210</v>
      </c>
      <c r="Y1517" s="295" t="s">
        <v>236</v>
      </c>
      <c r="Z1517" s="194">
        <v>1</v>
      </c>
      <c r="AA1517" s="386">
        <v>0.25</v>
      </c>
      <c r="AB1517" s="401" t="s">
        <v>1573</v>
      </c>
    </row>
    <row r="1518" spans="1:28" s="385" customFormat="1" ht="71.25">
      <c r="A1518" s="276">
        <v>1100</v>
      </c>
      <c r="B1518" s="277" t="s">
        <v>1036</v>
      </c>
      <c r="C1518" s="277" t="s">
        <v>1107</v>
      </c>
      <c r="D1518" s="277" t="s">
        <v>1124</v>
      </c>
      <c r="E1518" s="277" t="s">
        <v>106</v>
      </c>
      <c r="F1518" s="278" t="s">
        <v>168</v>
      </c>
      <c r="G1518" s="278" t="s">
        <v>1109</v>
      </c>
      <c r="H1518" s="197" t="s">
        <v>1110</v>
      </c>
      <c r="I1518" s="277" t="s">
        <v>1119</v>
      </c>
      <c r="J1518" s="313"/>
      <c r="K1518" s="313"/>
      <c r="L1518" s="313"/>
      <c r="M1518" s="313"/>
      <c r="N1518" s="313"/>
      <c r="O1518" s="196"/>
      <c r="P1518" s="196"/>
      <c r="Q1518" s="196"/>
      <c r="R1518" s="277" t="s">
        <v>1156</v>
      </c>
      <c r="S1518" s="277" t="s">
        <v>1211</v>
      </c>
      <c r="T1518" s="207"/>
      <c r="U1518" s="314"/>
      <c r="V1518" s="318">
        <v>2491</v>
      </c>
      <c r="W1518" s="316" t="s">
        <v>1187</v>
      </c>
      <c r="X1518" s="316" t="s">
        <v>1212</v>
      </c>
      <c r="Y1518" s="295" t="s">
        <v>236</v>
      </c>
      <c r="Z1518" s="194">
        <v>2742</v>
      </c>
      <c r="AA1518" s="386">
        <v>1.1007627458851867</v>
      </c>
      <c r="AB1518" s="401" t="s">
        <v>1574</v>
      </c>
    </row>
    <row r="1519" spans="1:28" s="385" customFormat="1" ht="71.25">
      <c r="A1519" s="276">
        <v>1101</v>
      </c>
      <c r="B1519" s="277" t="s">
        <v>1036</v>
      </c>
      <c r="C1519" s="277" t="s">
        <v>1107</v>
      </c>
      <c r="D1519" s="277" t="s">
        <v>1124</v>
      </c>
      <c r="E1519" s="277" t="s">
        <v>106</v>
      </c>
      <c r="F1519" s="278" t="s">
        <v>168</v>
      </c>
      <c r="G1519" s="278" t="s">
        <v>1109</v>
      </c>
      <c r="H1519" s="197" t="s">
        <v>1110</v>
      </c>
      <c r="I1519" s="277" t="s">
        <v>1119</v>
      </c>
      <c r="J1519" s="313"/>
      <c r="K1519" s="313"/>
      <c r="L1519" s="313"/>
      <c r="M1519" s="313"/>
      <c r="N1519" s="313"/>
      <c r="O1519" s="196"/>
      <c r="P1519" s="196"/>
      <c r="Q1519" s="196"/>
      <c r="R1519" s="277" t="s">
        <v>1156</v>
      </c>
      <c r="S1519" s="277" t="s">
        <v>1213</v>
      </c>
      <c r="T1519" s="207"/>
      <c r="U1519" s="314"/>
      <c r="V1519" s="331">
        <v>0</v>
      </c>
      <c r="W1519" s="316" t="s">
        <v>1214</v>
      </c>
      <c r="X1519" s="316" t="s">
        <v>1215</v>
      </c>
      <c r="Y1519" s="295" t="s">
        <v>236</v>
      </c>
      <c r="Z1519" s="194">
        <v>0</v>
      </c>
      <c r="AA1519" s="402"/>
      <c r="AB1519" s="401" t="s">
        <v>1575</v>
      </c>
    </row>
    <row r="1520" spans="1:28" s="385" customFormat="1" ht="71.25">
      <c r="A1520" s="276">
        <v>1102</v>
      </c>
      <c r="B1520" s="319" t="s">
        <v>1036</v>
      </c>
      <c r="C1520" s="319" t="s">
        <v>1107</v>
      </c>
      <c r="D1520" s="319" t="s">
        <v>1124</v>
      </c>
      <c r="E1520" s="319" t="s">
        <v>106</v>
      </c>
      <c r="F1520" s="320" t="s">
        <v>168</v>
      </c>
      <c r="G1520" s="320" t="s">
        <v>1109</v>
      </c>
      <c r="H1520" s="321" t="s">
        <v>1110</v>
      </c>
      <c r="I1520" s="319" t="s">
        <v>1119</v>
      </c>
      <c r="J1520" s="322"/>
      <c r="K1520" s="322"/>
      <c r="L1520" s="322"/>
      <c r="M1520" s="322"/>
      <c r="N1520" s="322"/>
      <c r="O1520" s="403"/>
      <c r="P1520" s="403"/>
      <c r="Q1520" s="403"/>
      <c r="R1520" s="319" t="s">
        <v>1156</v>
      </c>
      <c r="S1520" s="277" t="s">
        <v>1216</v>
      </c>
      <c r="T1520" s="207"/>
      <c r="U1520" s="314"/>
      <c r="V1520" s="318">
        <v>54006</v>
      </c>
      <c r="W1520" s="323" t="s">
        <v>1189</v>
      </c>
      <c r="X1520" s="323" t="s">
        <v>1193</v>
      </c>
      <c r="Y1520" s="295" t="s">
        <v>236</v>
      </c>
      <c r="Z1520" s="194">
        <v>54006</v>
      </c>
      <c r="AA1520" s="386">
        <v>1</v>
      </c>
      <c r="AB1520" s="404" t="s">
        <v>1576</v>
      </c>
    </row>
    <row r="1521" spans="1:28" s="385" customFormat="1" ht="71.25">
      <c r="A1521" s="276">
        <v>1103</v>
      </c>
      <c r="B1521" s="277" t="s">
        <v>1036</v>
      </c>
      <c r="C1521" s="277" t="s">
        <v>1107</v>
      </c>
      <c r="D1521" s="277" t="s">
        <v>1124</v>
      </c>
      <c r="E1521" s="277" t="s">
        <v>106</v>
      </c>
      <c r="F1521" s="278" t="s">
        <v>168</v>
      </c>
      <c r="G1521" s="278" t="s">
        <v>1109</v>
      </c>
      <c r="H1521" s="197" t="s">
        <v>1110</v>
      </c>
      <c r="I1521" s="277" t="s">
        <v>1119</v>
      </c>
      <c r="J1521" s="313"/>
      <c r="K1521" s="313"/>
      <c r="L1521" s="313"/>
      <c r="M1521" s="313"/>
      <c r="N1521" s="313"/>
      <c r="O1521" s="196"/>
      <c r="P1521" s="196"/>
      <c r="Q1521" s="196"/>
      <c r="R1521" s="277" t="s">
        <v>1156</v>
      </c>
      <c r="S1521" s="277" t="s">
        <v>1217</v>
      </c>
      <c r="T1521" s="207"/>
      <c r="U1521" s="314"/>
      <c r="V1521" s="318">
        <v>53245.590178671919</v>
      </c>
      <c r="W1521" s="316" t="s">
        <v>1189</v>
      </c>
      <c r="X1521" s="316" t="s">
        <v>1193</v>
      </c>
      <c r="Y1521" s="295" t="s">
        <v>236</v>
      </c>
      <c r="Z1521" s="194">
        <v>53246</v>
      </c>
      <c r="AA1521" s="386">
        <v>1.0000076968125755</v>
      </c>
      <c r="AB1521" s="401" t="s">
        <v>1577</v>
      </c>
    </row>
    <row r="1522" spans="1:28" s="385" customFormat="1" ht="71.25">
      <c r="A1522" s="276">
        <v>1104</v>
      </c>
      <c r="B1522" s="277" t="s">
        <v>1036</v>
      </c>
      <c r="C1522" s="277" t="s">
        <v>1107</v>
      </c>
      <c r="D1522" s="277" t="s">
        <v>1124</v>
      </c>
      <c r="E1522" s="277" t="s">
        <v>106</v>
      </c>
      <c r="F1522" s="278" t="s">
        <v>168</v>
      </c>
      <c r="G1522" s="278" t="s">
        <v>1109</v>
      </c>
      <c r="H1522" s="197" t="s">
        <v>1110</v>
      </c>
      <c r="I1522" s="277" t="s">
        <v>1119</v>
      </c>
      <c r="J1522" s="313"/>
      <c r="K1522" s="313"/>
      <c r="L1522" s="313"/>
      <c r="M1522" s="313"/>
      <c r="N1522" s="313"/>
      <c r="O1522" s="196"/>
      <c r="P1522" s="196"/>
      <c r="Q1522" s="196"/>
      <c r="R1522" s="277" t="s">
        <v>1156</v>
      </c>
      <c r="S1522" s="277" t="s">
        <v>1218</v>
      </c>
      <c r="T1522" s="281"/>
      <c r="U1522" s="314"/>
      <c r="V1522" s="315">
        <v>10</v>
      </c>
      <c r="W1522" s="316" t="s">
        <v>1219</v>
      </c>
      <c r="X1522" s="316" t="s">
        <v>1220</v>
      </c>
      <c r="Y1522" s="280" t="s">
        <v>236</v>
      </c>
      <c r="Z1522" s="194">
        <v>7</v>
      </c>
      <c r="AA1522" s="386">
        <v>0.7</v>
      </c>
      <c r="AB1522" s="401" t="s">
        <v>1578</v>
      </c>
    </row>
    <row r="1523" spans="1:28" s="385" customFormat="1" ht="71.25">
      <c r="A1523" s="276">
        <v>1105</v>
      </c>
      <c r="B1523" s="277" t="s">
        <v>1036</v>
      </c>
      <c r="C1523" s="277" t="s">
        <v>1107</v>
      </c>
      <c r="D1523" s="277" t="s">
        <v>1124</v>
      </c>
      <c r="E1523" s="277" t="s">
        <v>106</v>
      </c>
      <c r="F1523" s="278" t="s">
        <v>168</v>
      </c>
      <c r="G1523" s="278" t="s">
        <v>1109</v>
      </c>
      <c r="H1523" s="197" t="s">
        <v>1110</v>
      </c>
      <c r="I1523" s="277" t="s">
        <v>1119</v>
      </c>
      <c r="J1523" s="313"/>
      <c r="K1523" s="313"/>
      <c r="L1523" s="313"/>
      <c r="M1523" s="313"/>
      <c r="N1523" s="313"/>
      <c r="O1523" s="196"/>
      <c r="P1523" s="196"/>
      <c r="Q1523" s="196"/>
      <c r="R1523" s="277" t="s">
        <v>1156</v>
      </c>
      <c r="S1523" s="277" t="s">
        <v>1218</v>
      </c>
      <c r="T1523" s="207"/>
      <c r="U1523" s="314"/>
      <c r="V1523" s="315">
        <v>1</v>
      </c>
      <c r="W1523" s="316" t="s">
        <v>1221</v>
      </c>
      <c r="X1523" s="316" t="s">
        <v>1177</v>
      </c>
      <c r="Y1523" s="280" t="s">
        <v>236</v>
      </c>
      <c r="Z1523" s="194">
        <v>1</v>
      </c>
      <c r="AA1523" s="386">
        <v>1</v>
      </c>
      <c r="AB1523" s="401" t="s">
        <v>1579</v>
      </c>
    </row>
    <row r="1524" spans="1:28" s="385" customFormat="1" ht="199.5">
      <c r="A1524" s="276">
        <v>1106</v>
      </c>
      <c r="B1524" s="277" t="s">
        <v>1036</v>
      </c>
      <c r="C1524" s="277" t="s">
        <v>1107</v>
      </c>
      <c r="D1524" s="277" t="s">
        <v>1124</v>
      </c>
      <c r="E1524" s="277" t="s">
        <v>106</v>
      </c>
      <c r="F1524" s="278" t="s">
        <v>168</v>
      </c>
      <c r="G1524" s="278" t="s">
        <v>1109</v>
      </c>
      <c r="H1524" s="197" t="s">
        <v>1110</v>
      </c>
      <c r="I1524" s="277" t="s">
        <v>1119</v>
      </c>
      <c r="J1524" s="313"/>
      <c r="K1524" s="313"/>
      <c r="L1524" s="313"/>
      <c r="M1524" s="313"/>
      <c r="N1524" s="313"/>
      <c r="O1524" s="196"/>
      <c r="P1524" s="196"/>
      <c r="Q1524" s="196"/>
      <c r="R1524" s="277" t="s">
        <v>1156</v>
      </c>
      <c r="S1524" s="277" t="s">
        <v>1222</v>
      </c>
      <c r="T1524" s="207"/>
      <c r="U1524" s="314"/>
      <c r="V1524" s="315">
        <v>52</v>
      </c>
      <c r="W1524" s="316" t="s">
        <v>1181</v>
      </c>
      <c r="X1524" s="316" t="s">
        <v>1177</v>
      </c>
      <c r="Y1524" s="280" t="s">
        <v>236</v>
      </c>
      <c r="Z1524" s="194">
        <v>0</v>
      </c>
      <c r="AA1524" s="386">
        <v>0</v>
      </c>
      <c r="AB1524" s="401" t="s">
        <v>1580</v>
      </c>
    </row>
    <row r="1525" spans="1:28" s="385" customFormat="1" ht="71.25">
      <c r="A1525" s="276">
        <v>1107</v>
      </c>
      <c r="B1525" s="277" t="s">
        <v>1036</v>
      </c>
      <c r="C1525" s="277" t="s">
        <v>1107</v>
      </c>
      <c r="D1525" s="277" t="s">
        <v>1124</v>
      </c>
      <c r="E1525" s="277" t="s">
        <v>106</v>
      </c>
      <c r="F1525" s="278" t="s">
        <v>168</v>
      </c>
      <c r="G1525" s="278" t="s">
        <v>1109</v>
      </c>
      <c r="H1525" s="197" t="s">
        <v>1110</v>
      </c>
      <c r="I1525" s="277" t="s">
        <v>1119</v>
      </c>
      <c r="J1525" s="313"/>
      <c r="K1525" s="313"/>
      <c r="L1525" s="313"/>
      <c r="M1525" s="313"/>
      <c r="N1525" s="313"/>
      <c r="O1525" s="196"/>
      <c r="P1525" s="196"/>
      <c r="Q1525" s="196"/>
      <c r="R1525" s="277" t="s">
        <v>1156</v>
      </c>
      <c r="S1525" s="277" t="s">
        <v>1223</v>
      </c>
      <c r="T1525" s="207"/>
      <c r="U1525" s="314"/>
      <c r="V1525" s="315">
        <v>700</v>
      </c>
      <c r="W1525" s="316" t="s">
        <v>1224</v>
      </c>
      <c r="X1525" s="316" t="s">
        <v>1177</v>
      </c>
      <c r="Y1525" s="280" t="s">
        <v>236</v>
      </c>
      <c r="Z1525" s="194">
        <v>500</v>
      </c>
      <c r="AA1525" s="386">
        <v>0.7142857142857143</v>
      </c>
      <c r="AB1525" s="401" t="s">
        <v>1581</v>
      </c>
    </row>
    <row r="1526" spans="1:28" s="385" customFormat="1" ht="71.25">
      <c r="A1526" s="276">
        <v>1108</v>
      </c>
      <c r="B1526" s="277" t="s">
        <v>1036</v>
      </c>
      <c r="C1526" s="277" t="s">
        <v>1107</v>
      </c>
      <c r="D1526" s="277" t="s">
        <v>1124</v>
      </c>
      <c r="E1526" s="277" t="s">
        <v>106</v>
      </c>
      <c r="F1526" s="278" t="s">
        <v>168</v>
      </c>
      <c r="G1526" s="278" t="s">
        <v>1109</v>
      </c>
      <c r="H1526" s="197" t="s">
        <v>1110</v>
      </c>
      <c r="I1526" s="277" t="s">
        <v>1119</v>
      </c>
      <c r="J1526" s="313"/>
      <c r="K1526" s="313"/>
      <c r="L1526" s="313"/>
      <c r="M1526" s="313"/>
      <c r="N1526" s="313"/>
      <c r="O1526" s="196"/>
      <c r="P1526" s="196"/>
      <c r="Q1526" s="196"/>
      <c r="R1526" s="277" t="s">
        <v>1156</v>
      </c>
      <c r="S1526" s="277" t="s">
        <v>1225</v>
      </c>
      <c r="T1526" s="207"/>
      <c r="U1526" s="314"/>
      <c r="V1526" s="318">
        <v>19</v>
      </c>
      <c r="W1526" s="316" t="s">
        <v>1219</v>
      </c>
      <c r="X1526" s="316" t="s">
        <v>1220</v>
      </c>
      <c r="Y1526" s="280" t="s">
        <v>55</v>
      </c>
      <c r="Z1526" s="194">
        <v>21</v>
      </c>
      <c r="AA1526" s="386">
        <v>1.1052631578947369</v>
      </c>
      <c r="AB1526" s="401" t="s">
        <v>1582</v>
      </c>
    </row>
    <row r="1527" spans="1:28" s="124" customFormat="1" ht="86.25" customHeight="1">
      <c r="A1527" s="30">
        <v>996</v>
      </c>
      <c r="B1527" s="31" t="s">
        <v>1036</v>
      </c>
      <c r="C1527" s="31" t="s">
        <v>1107</v>
      </c>
      <c r="D1527" s="31" t="s">
        <v>1226</v>
      </c>
      <c r="E1527" s="31" t="s">
        <v>106</v>
      </c>
      <c r="F1527" s="31" t="s">
        <v>168</v>
      </c>
      <c r="G1527" s="31" t="s">
        <v>1109</v>
      </c>
      <c r="H1527" s="31" t="s">
        <v>1110</v>
      </c>
      <c r="I1527" s="31" t="s">
        <v>1119</v>
      </c>
      <c r="J1527" s="30" t="s">
        <v>531</v>
      </c>
      <c r="K1527" s="30"/>
      <c r="L1527" s="30"/>
      <c r="M1527" s="30"/>
      <c r="N1527" s="30"/>
      <c r="O1527" s="72"/>
      <c r="P1527" s="72"/>
      <c r="Q1527" s="187"/>
      <c r="R1527" s="31" t="s">
        <v>1135</v>
      </c>
      <c r="S1527" s="31" t="s">
        <v>1227</v>
      </c>
      <c r="T1527" s="31" t="s">
        <v>1228</v>
      </c>
      <c r="U1527" s="36">
        <v>0</v>
      </c>
      <c r="V1527" s="36">
        <v>1</v>
      </c>
      <c r="W1527" s="31"/>
      <c r="X1527" s="31" t="s">
        <v>1229</v>
      </c>
      <c r="Y1527" s="31" t="s">
        <v>55</v>
      </c>
      <c r="Z1527" s="72">
        <v>1</v>
      </c>
      <c r="AA1527" s="384">
        <v>1</v>
      </c>
      <c r="AB1527" s="187" t="s">
        <v>1628</v>
      </c>
    </row>
    <row r="1528" spans="1:28" s="124" customFormat="1" ht="86.25" customHeight="1">
      <c r="A1528" s="30" t="s">
        <v>1230</v>
      </c>
      <c r="B1528" s="31" t="s">
        <v>1036</v>
      </c>
      <c r="C1528" s="31" t="s">
        <v>1107</v>
      </c>
      <c r="D1528" s="31" t="s">
        <v>1226</v>
      </c>
      <c r="E1528" s="31" t="s">
        <v>106</v>
      </c>
      <c r="F1528" s="31" t="s">
        <v>168</v>
      </c>
      <c r="G1528" s="31" t="s">
        <v>1109</v>
      </c>
      <c r="H1528" s="31" t="s">
        <v>1110</v>
      </c>
      <c r="I1528" s="31" t="s">
        <v>1119</v>
      </c>
      <c r="J1528" s="30" t="s">
        <v>531</v>
      </c>
      <c r="K1528" s="30"/>
      <c r="L1528" s="30"/>
      <c r="M1528" s="30"/>
      <c r="N1528" s="30"/>
      <c r="O1528" s="72"/>
      <c r="P1528" s="72"/>
      <c r="Q1528" s="187"/>
      <c r="R1528" s="31" t="s">
        <v>1135</v>
      </c>
      <c r="S1528" s="31" t="s">
        <v>1227</v>
      </c>
      <c r="T1528" s="31" t="s">
        <v>1228</v>
      </c>
      <c r="U1528" s="36"/>
      <c r="V1528" s="36"/>
      <c r="W1528" s="31"/>
      <c r="X1528" s="31"/>
      <c r="Y1528" s="31"/>
      <c r="Z1528" s="72"/>
      <c r="AA1528" s="388"/>
      <c r="AB1528" s="187"/>
    </row>
    <row r="1529" spans="1:28" s="124" customFormat="1" ht="86.25" customHeight="1">
      <c r="A1529" s="30">
        <v>997</v>
      </c>
      <c r="B1529" s="31" t="s">
        <v>1036</v>
      </c>
      <c r="C1529" s="31" t="s">
        <v>1107</v>
      </c>
      <c r="D1529" s="31" t="s">
        <v>1226</v>
      </c>
      <c r="E1529" s="31" t="s">
        <v>106</v>
      </c>
      <c r="F1529" s="31" t="s">
        <v>168</v>
      </c>
      <c r="G1529" s="31" t="s">
        <v>1109</v>
      </c>
      <c r="H1529" s="31" t="s">
        <v>1110</v>
      </c>
      <c r="I1529" s="31" t="s">
        <v>1119</v>
      </c>
      <c r="J1529" s="30" t="s">
        <v>531</v>
      </c>
      <c r="K1529" s="30"/>
      <c r="L1529" s="30"/>
      <c r="M1529" s="30"/>
      <c r="N1529" s="30"/>
      <c r="O1529" s="13"/>
      <c r="P1529" s="13"/>
      <c r="Q1529" s="187"/>
      <c r="R1529" s="31" t="s">
        <v>1135</v>
      </c>
      <c r="S1529" s="31" t="s">
        <v>1227</v>
      </c>
      <c r="T1529" s="31"/>
      <c r="U1529" s="217"/>
      <c r="V1529" s="217"/>
      <c r="W1529" s="31"/>
      <c r="X1529" s="31"/>
      <c r="Y1529" s="31"/>
      <c r="Z1529" s="13"/>
      <c r="AA1529" s="388"/>
      <c r="AB1529" s="187"/>
    </row>
    <row r="1530" spans="1:28" s="124" customFormat="1" ht="86.25" customHeight="1">
      <c r="A1530" s="30" t="s">
        <v>1231</v>
      </c>
      <c r="B1530" s="31" t="s">
        <v>1036</v>
      </c>
      <c r="C1530" s="31" t="s">
        <v>1107</v>
      </c>
      <c r="D1530" s="31" t="s">
        <v>1226</v>
      </c>
      <c r="E1530" s="31" t="s">
        <v>106</v>
      </c>
      <c r="F1530" s="31" t="s">
        <v>168</v>
      </c>
      <c r="G1530" s="31" t="s">
        <v>1109</v>
      </c>
      <c r="H1530" s="31" t="s">
        <v>1110</v>
      </c>
      <c r="I1530" s="31" t="s">
        <v>1119</v>
      </c>
      <c r="J1530" s="30" t="s">
        <v>531</v>
      </c>
      <c r="K1530" s="30"/>
      <c r="L1530" s="30"/>
      <c r="M1530" s="30"/>
      <c r="N1530" s="30"/>
      <c r="O1530" s="13"/>
      <c r="P1530" s="13"/>
      <c r="Q1530" s="187"/>
      <c r="R1530" s="31"/>
      <c r="S1530" s="31"/>
      <c r="T1530" s="31"/>
      <c r="U1530" s="217"/>
      <c r="V1530" s="217"/>
      <c r="W1530" s="31"/>
      <c r="X1530" s="31"/>
      <c r="Y1530" s="31"/>
      <c r="Z1530" s="13"/>
      <c r="AA1530" s="388"/>
      <c r="AB1530" s="187"/>
    </row>
    <row r="1531" spans="1:28" s="124" customFormat="1" ht="86.25" customHeight="1">
      <c r="A1531" s="30" t="s">
        <v>1232</v>
      </c>
      <c r="B1531" s="31" t="s">
        <v>1036</v>
      </c>
      <c r="C1531" s="31" t="s">
        <v>1107</v>
      </c>
      <c r="D1531" s="31" t="s">
        <v>1226</v>
      </c>
      <c r="E1531" s="31" t="s">
        <v>106</v>
      </c>
      <c r="F1531" s="31" t="s">
        <v>168</v>
      </c>
      <c r="G1531" s="31" t="s">
        <v>1109</v>
      </c>
      <c r="H1531" s="31" t="s">
        <v>1110</v>
      </c>
      <c r="I1531" s="31" t="s">
        <v>1119</v>
      </c>
      <c r="J1531" s="30" t="s">
        <v>531</v>
      </c>
      <c r="K1531" s="30"/>
      <c r="L1531" s="30"/>
      <c r="M1531" s="30"/>
      <c r="N1531" s="30"/>
      <c r="O1531" s="13"/>
      <c r="P1531" s="13"/>
      <c r="Q1531" s="187"/>
      <c r="R1531" s="31"/>
      <c r="S1531" s="31"/>
      <c r="T1531" s="31"/>
      <c r="U1531" s="217"/>
      <c r="V1531" s="217"/>
      <c r="W1531" s="31"/>
      <c r="X1531" s="31"/>
      <c r="Y1531" s="31"/>
      <c r="Z1531" s="13"/>
      <c r="AA1531" s="388"/>
      <c r="AB1531" s="187"/>
    </row>
    <row r="1532" spans="1:28" s="124" customFormat="1" ht="86.25" customHeight="1">
      <c r="A1532" s="30" t="s">
        <v>1233</v>
      </c>
      <c r="B1532" s="31" t="s">
        <v>1036</v>
      </c>
      <c r="C1532" s="31" t="s">
        <v>1107</v>
      </c>
      <c r="D1532" s="31" t="s">
        <v>1226</v>
      </c>
      <c r="E1532" s="31" t="s">
        <v>106</v>
      </c>
      <c r="F1532" s="31" t="s">
        <v>168</v>
      </c>
      <c r="G1532" s="31" t="s">
        <v>1109</v>
      </c>
      <c r="H1532" s="31" t="s">
        <v>1110</v>
      </c>
      <c r="I1532" s="31" t="s">
        <v>1119</v>
      </c>
      <c r="J1532" s="30" t="s">
        <v>531</v>
      </c>
      <c r="K1532" s="30"/>
      <c r="L1532" s="30"/>
      <c r="M1532" s="30"/>
      <c r="N1532" s="30"/>
      <c r="O1532" s="13"/>
      <c r="P1532" s="13"/>
      <c r="Q1532" s="187"/>
      <c r="R1532" s="31"/>
      <c r="S1532" s="31"/>
      <c r="T1532" s="31"/>
      <c r="U1532" s="217"/>
      <c r="V1532" s="217"/>
      <c r="W1532" s="31"/>
      <c r="X1532" s="31"/>
      <c r="Y1532" s="31"/>
      <c r="Z1532" s="13"/>
      <c r="AA1532" s="388"/>
      <c r="AB1532" s="187"/>
    </row>
    <row r="1533" spans="1:28" s="124" customFormat="1" ht="86.25" customHeight="1">
      <c r="A1533" s="30">
        <v>998</v>
      </c>
      <c r="B1533" s="31" t="s">
        <v>1036</v>
      </c>
      <c r="C1533" s="31" t="s">
        <v>1107</v>
      </c>
      <c r="D1533" s="31" t="s">
        <v>1226</v>
      </c>
      <c r="E1533" s="31" t="s">
        <v>106</v>
      </c>
      <c r="F1533" s="31" t="s">
        <v>168</v>
      </c>
      <c r="G1533" s="31" t="s">
        <v>1109</v>
      </c>
      <c r="H1533" s="31" t="s">
        <v>1110</v>
      </c>
      <c r="I1533" s="31" t="s">
        <v>1119</v>
      </c>
      <c r="J1533" s="30" t="s">
        <v>531</v>
      </c>
      <c r="K1533" s="30"/>
      <c r="L1533" s="30"/>
      <c r="M1533" s="30"/>
      <c r="N1533" s="30"/>
      <c r="O1533" s="72"/>
      <c r="P1533" s="72"/>
      <c r="Q1533" s="187"/>
      <c r="R1533" s="31" t="s">
        <v>1234</v>
      </c>
      <c r="S1533" s="31" t="s">
        <v>1235</v>
      </c>
      <c r="T1533" s="31" t="s">
        <v>1236</v>
      </c>
      <c r="U1533" s="36">
        <v>0</v>
      </c>
      <c r="V1533" s="36">
        <v>1</v>
      </c>
      <c r="W1533" s="31"/>
      <c r="X1533" s="31" t="s">
        <v>1237</v>
      </c>
      <c r="Y1533" s="31" t="s">
        <v>55</v>
      </c>
      <c r="Z1533" s="72">
        <v>1</v>
      </c>
      <c r="AA1533" s="384">
        <v>1</v>
      </c>
      <c r="AB1533" s="187" t="s">
        <v>1629</v>
      </c>
    </row>
    <row r="1534" spans="1:28" s="124" customFormat="1" ht="86.25" customHeight="1">
      <c r="A1534" s="30">
        <v>999</v>
      </c>
      <c r="B1534" s="31" t="s">
        <v>1036</v>
      </c>
      <c r="C1534" s="31" t="s">
        <v>1107</v>
      </c>
      <c r="D1534" s="31" t="s">
        <v>1226</v>
      </c>
      <c r="E1534" s="31" t="s">
        <v>106</v>
      </c>
      <c r="F1534" s="31" t="s">
        <v>168</v>
      </c>
      <c r="G1534" s="31" t="s">
        <v>1109</v>
      </c>
      <c r="H1534" s="31" t="s">
        <v>1110</v>
      </c>
      <c r="I1534" s="31" t="s">
        <v>1119</v>
      </c>
      <c r="J1534" s="30" t="s">
        <v>531</v>
      </c>
      <c r="K1534" s="30"/>
      <c r="L1534" s="30"/>
      <c r="M1534" s="30"/>
      <c r="N1534" s="30"/>
      <c r="O1534" s="13"/>
      <c r="P1534" s="13"/>
      <c r="Q1534" s="187"/>
      <c r="R1534" s="31" t="s">
        <v>1234</v>
      </c>
      <c r="S1534" s="31" t="s">
        <v>1235</v>
      </c>
      <c r="T1534" s="31"/>
      <c r="U1534" s="217"/>
      <c r="V1534" s="217"/>
      <c r="W1534" s="31"/>
      <c r="X1534" s="31"/>
      <c r="Y1534" s="31"/>
      <c r="Z1534" s="13"/>
      <c r="AA1534" s="388"/>
      <c r="AB1534" s="187"/>
    </row>
    <row r="1535" spans="1:28" s="124" customFormat="1" ht="86.25" customHeight="1">
      <c r="A1535" s="30">
        <v>1000</v>
      </c>
      <c r="B1535" s="31" t="s">
        <v>1036</v>
      </c>
      <c r="C1535" s="31" t="s">
        <v>1107</v>
      </c>
      <c r="D1535" s="31" t="s">
        <v>1226</v>
      </c>
      <c r="E1535" s="31" t="s">
        <v>106</v>
      </c>
      <c r="F1535" s="31" t="s">
        <v>168</v>
      </c>
      <c r="G1535" s="31" t="s">
        <v>1109</v>
      </c>
      <c r="H1535" s="31" t="s">
        <v>1110</v>
      </c>
      <c r="I1535" s="31" t="s">
        <v>1119</v>
      </c>
      <c r="J1535" s="30" t="s">
        <v>531</v>
      </c>
      <c r="K1535" s="30"/>
      <c r="L1535" s="30"/>
      <c r="M1535" s="30"/>
      <c r="N1535" s="30"/>
      <c r="O1535" s="13"/>
      <c r="P1535" s="13"/>
      <c r="Q1535" s="187"/>
      <c r="R1535" s="31" t="s">
        <v>1234</v>
      </c>
      <c r="S1535" s="31" t="s">
        <v>1235</v>
      </c>
      <c r="T1535" s="31"/>
      <c r="U1535" s="217"/>
      <c r="V1535" s="217"/>
      <c r="W1535" s="31"/>
      <c r="X1535" s="31"/>
      <c r="Y1535" s="31"/>
      <c r="Z1535" s="13"/>
      <c r="AA1535" s="388"/>
      <c r="AB1535" s="187"/>
    </row>
    <row r="1536" spans="1:28" s="124" customFormat="1" ht="86.25" customHeight="1">
      <c r="A1536" s="30">
        <v>1001</v>
      </c>
      <c r="B1536" s="31" t="s">
        <v>1036</v>
      </c>
      <c r="C1536" s="31" t="s">
        <v>1107</v>
      </c>
      <c r="D1536" s="31" t="s">
        <v>1226</v>
      </c>
      <c r="E1536" s="31" t="s">
        <v>106</v>
      </c>
      <c r="F1536" s="31" t="s">
        <v>168</v>
      </c>
      <c r="G1536" s="31" t="s">
        <v>1109</v>
      </c>
      <c r="H1536" s="31" t="s">
        <v>1110</v>
      </c>
      <c r="I1536" s="31" t="s">
        <v>1119</v>
      </c>
      <c r="J1536" s="30" t="s">
        <v>531</v>
      </c>
      <c r="K1536" s="30"/>
      <c r="L1536" s="30"/>
      <c r="M1536" s="30"/>
      <c r="N1536" s="30"/>
      <c r="O1536" s="13"/>
      <c r="P1536" s="13"/>
      <c r="Q1536" s="187"/>
      <c r="R1536" s="31" t="s">
        <v>1234</v>
      </c>
      <c r="S1536" s="31" t="s">
        <v>1235</v>
      </c>
      <c r="T1536" s="31"/>
      <c r="U1536" s="217"/>
      <c r="V1536" s="217"/>
      <c r="W1536" s="31"/>
      <c r="X1536" s="31"/>
      <c r="Y1536" s="31"/>
      <c r="Z1536" s="13"/>
      <c r="AA1536" s="388"/>
      <c r="AB1536" s="187"/>
    </row>
    <row r="1537" spans="1:28" s="124" customFormat="1" ht="86.25" customHeight="1">
      <c r="A1537" s="30">
        <v>1002</v>
      </c>
      <c r="B1537" s="31" t="s">
        <v>1036</v>
      </c>
      <c r="C1537" s="31" t="s">
        <v>1107</v>
      </c>
      <c r="D1537" s="31" t="s">
        <v>1226</v>
      </c>
      <c r="E1537" s="31" t="s">
        <v>106</v>
      </c>
      <c r="F1537" s="31" t="s">
        <v>168</v>
      </c>
      <c r="G1537" s="31" t="s">
        <v>1109</v>
      </c>
      <c r="H1537" s="31" t="s">
        <v>1110</v>
      </c>
      <c r="I1537" s="31" t="s">
        <v>1119</v>
      </c>
      <c r="J1537" s="30" t="s">
        <v>531</v>
      </c>
      <c r="K1537" s="30"/>
      <c r="L1537" s="30"/>
      <c r="M1537" s="30"/>
      <c r="N1537" s="30"/>
      <c r="O1537" s="13"/>
      <c r="P1537" s="13"/>
      <c r="Q1537" s="187"/>
      <c r="R1537" s="31" t="s">
        <v>1234</v>
      </c>
      <c r="S1537" s="31" t="s">
        <v>1235</v>
      </c>
      <c r="T1537" s="31"/>
      <c r="U1537" s="217"/>
      <c r="V1537" s="217"/>
      <c r="W1537" s="31"/>
      <c r="X1537" s="31"/>
      <c r="Y1537" s="31"/>
      <c r="Z1537" s="13"/>
      <c r="AA1537" s="388"/>
      <c r="AB1537" s="187"/>
    </row>
    <row r="1538" spans="1:28" s="124" customFormat="1" ht="86.25" customHeight="1">
      <c r="A1538" s="30" t="s">
        <v>1238</v>
      </c>
      <c r="B1538" s="31" t="s">
        <v>1036</v>
      </c>
      <c r="C1538" s="31" t="s">
        <v>1107</v>
      </c>
      <c r="D1538" s="31" t="s">
        <v>1226</v>
      </c>
      <c r="E1538" s="31" t="s">
        <v>106</v>
      </c>
      <c r="F1538" s="31" t="s">
        <v>168</v>
      </c>
      <c r="G1538" s="31" t="s">
        <v>1109</v>
      </c>
      <c r="H1538" s="31" t="s">
        <v>1110</v>
      </c>
      <c r="I1538" s="31" t="s">
        <v>1119</v>
      </c>
      <c r="J1538" s="30" t="s">
        <v>531</v>
      </c>
      <c r="K1538" s="30"/>
      <c r="L1538" s="30"/>
      <c r="M1538" s="30"/>
      <c r="N1538" s="30"/>
      <c r="O1538" s="13"/>
      <c r="P1538" s="13"/>
      <c r="Q1538" s="187"/>
      <c r="R1538" s="31" t="s">
        <v>1234</v>
      </c>
      <c r="S1538" s="31" t="s">
        <v>1235</v>
      </c>
      <c r="T1538" s="31"/>
      <c r="U1538" s="217"/>
      <c r="V1538" s="217"/>
      <c r="W1538" s="31"/>
      <c r="X1538" s="31"/>
      <c r="Y1538" s="31"/>
      <c r="Z1538" s="13"/>
      <c r="AA1538" s="388"/>
      <c r="AB1538" s="187"/>
    </row>
    <row r="1539" spans="1:28" s="124" customFormat="1" ht="86.25" customHeight="1">
      <c r="A1539" s="30">
        <v>1003</v>
      </c>
      <c r="B1539" s="31" t="s">
        <v>1036</v>
      </c>
      <c r="C1539" s="31" t="s">
        <v>1107</v>
      </c>
      <c r="D1539" s="31" t="s">
        <v>1226</v>
      </c>
      <c r="E1539" s="31" t="s">
        <v>106</v>
      </c>
      <c r="F1539" s="31" t="s">
        <v>168</v>
      </c>
      <c r="G1539" s="31" t="s">
        <v>1109</v>
      </c>
      <c r="H1539" s="31" t="s">
        <v>1110</v>
      </c>
      <c r="I1539" s="31" t="s">
        <v>1119</v>
      </c>
      <c r="J1539" s="30" t="s">
        <v>531</v>
      </c>
      <c r="K1539" s="30"/>
      <c r="L1539" s="30"/>
      <c r="M1539" s="30"/>
      <c r="N1539" s="30"/>
      <c r="O1539" s="72"/>
      <c r="P1539" s="72"/>
      <c r="Q1539" s="187"/>
      <c r="R1539" s="31" t="s">
        <v>1234</v>
      </c>
      <c r="S1539" s="31" t="s">
        <v>1239</v>
      </c>
      <c r="T1539" s="31" t="s">
        <v>1236</v>
      </c>
      <c r="U1539" s="36">
        <v>0</v>
      </c>
      <c r="V1539" s="36">
        <v>1</v>
      </c>
      <c r="W1539" s="31"/>
      <c r="X1539" s="31" t="s">
        <v>1240</v>
      </c>
      <c r="Y1539" s="31" t="s">
        <v>55</v>
      </c>
      <c r="Z1539" s="72">
        <v>1</v>
      </c>
      <c r="AA1539" s="384">
        <v>1</v>
      </c>
      <c r="AB1539" s="187" t="s">
        <v>1630</v>
      </c>
    </row>
    <row r="1540" spans="1:28" s="124" customFormat="1" ht="86.25" customHeight="1">
      <c r="A1540" s="30">
        <v>1004</v>
      </c>
      <c r="B1540" s="31" t="s">
        <v>1036</v>
      </c>
      <c r="C1540" s="31" t="s">
        <v>1107</v>
      </c>
      <c r="D1540" s="31" t="s">
        <v>1226</v>
      </c>
      <c r="E1540" s="31" t="s">
        <v>106</v>
      </c>
      <c r="F1540" s="31" t="s">
        <v>168</v>
      </c>
      <c r="G1540" s="31" t="s">
        <v>1109</v>
      </c>
      <c r="H1540" s="31" t="s">
        <v>1110</v>
      </c>
      <c r="I1540" s="31" t="s">
        <v>1119</v>
      </c>
      <c r="J1540" s="30" t="s">
        <v>531</v>
      </c>
      <c r="K1540" s="30"/>
      <c r="L1540" s="30"/>
      <c r="M1540" s="30"/>
      <c r="N1540" s="30"/>
      <c r="O1540" s="72"/>
      <c r="P1540" s="72"/>
      <c r="Q1540" s="187"/>
      <c r="R1540" s="31" t="s">
        <v>1234</v>
      </c>
      <c r="S1540" s="31" t="s">
        <v>1241</v>
      </c>
      <c r="T1540" s="31" t="s">
        <v>1236</v>
      </c>
      <c r="U1540" s="36">
        <v>0</v>
      </c>
      <c r="V1540" s="36">
        <v>100</v>
      </c>
      <c r="W1540" s="31"/>
      <c r="X1540" s="31" t="s">
        <v>1242</v>
      </c>
      <c r="Y1540" s="31" t="s">
        <v>55</v>
      </c>
      <c r="Z1540" s="72">
        <v>100</v>
      </c>
      <c r="AA1540" s="384">
        <v>1</v>
      </c>
      <c r="AB1540" s="187" t="s">
        <v>1631</v>
      </c>
    </row>
    <row r="1541" spans="1:28" s="124" customFormat="1" ht="86.25" customHeight="1">
      <c r="A1541" s="30">
        <v>1005</v>
      </c>
      <c r="B1541" s="31" t="s">
        <v>1036</v>
      </c>
      <c r="C1541" s="31" t="s">
        <v>1107</v>
      </c>
      <c r="D1541" s="31" t="s">
        <v>1226</v>
      </c>
      <c r="E1541" s="31" t="s">
        <v>106</v>
      </c>
      <c r="F1541" s="31" t="s">
        <v>168</v>
      </c>
      <c r="G1541" s="31" t="s">
        <v>1109</v>
      </c>
      <c r="H1541" s="31" t="s">
        <v>1110</v>
      </c>
      <c r="I1541" s="31" t="s">
        <v>1119</v>
      </c>
      <c r="J1541" s="30" t="s">
        <v>531</v>
      </c>
      <c r="K1541" s="30"/>
      <c r="L1541" s="30"/>
      <c r="M1541" s="30"/>
      <c r="N1541" s="30"/>
      <c r="O1541" s="72"/>
      <c r="P1541" s="72"/>
      <c r="Q1541" s="187"/>
      <c r="R1541" s="31" t="s">
        <v>1234</v>
      </c>
      <c r="S1541" s="31" t="s">
        <v>1243</v>
      </c>
      <c r="T1541" s="31" t="s">
        <v>1236</v>
      </c>
      <c r="U1541" s="36">
        <v>0</v>
      </c>
      <c r="V1541" s="36">
        <v>1</v>
      </c>
      <c r="W1541" s="31"/>
      <c r="X1541" s="31" t="s">
        <v>1244</v>
      </c>
      <c r="Y1541" s="31" t="s">
        <v>55</v>
      </c>
      <c r="Z1541" s="72">
        <v>1</v>
      </c>
      <c r="AA1541" s="384">
        <v>1</v>
      </c>
      <c r="AB1541" s="187" t="s">
        <v>1632</v>
      </c>
    </row>
    <row r="1542" spans="1:28" s="124" customFormat="1" ht="86.25" customHeight="1">
      <c r="A1542" s="30">
        <v>1006</v>
      </c>
      <c r="B1542" s="31" t="s">
        <v>1036</v>
      </c>
      <c r="C1542" s="31" t="s">
        <v>1107</v>
      </c>
      <c r="D1542" s="31" t="s">
        <v>1226</v>
      </c>
      <c r="E1542" s="31" t="s">
        <v>106</v>
      </c>
      <c r="F1542" s="31" t="s">
        <v>168</v>
      </c>
      <c r="G1542" s="31" t="s">
        <v>1109</v>
      </c>
      <c r="H1542" s="31" t="s">
        <v>1110</v>
      </c>
      <c r="I1542" s="31" t="s">
        <v>1119</v>
      </c>
      <c r="J1542" s="30" t="s">
        <v>531</v>
      </c>
      <c r="K1542" s="30"/>
      <c r="L1542" s="30"/>
      <c r="M1542" s="30"/>
      <c r="N1542" s="30"/>
      <c r="O1542" s="72"/>
      <c r="P1542" s="72"/>
      <c r="Q1542" s="187"/>
      <c r="R1542" s="31" t="s">
        <v>1234</v>
      </c>
      <c r="S1542" s="31" t="s">
        <v>1245</v>
      </c>
      <c r="T1542" s="31" t="s">
        <v>1236</v>
      </c>
      <c r="U1542" s="36">
        <v>0</v>
      </c>
      <c r="V1542" s="36">
        <v>100</v>
      </c>
      <c r="W1542" s="31"/>
      <c r="X1542" s="31" t="s">
        <v>1246</v>
      </c>
      <c r="Y1542" s="31" t="s">
        <v>55</v>
      </c>
      <c r="Z1542" s="72">
        <v>100</v>
      </c>
      <c r="AA1542" s="384">
        <v>1</v>
      </c>
      <c r="AB1542" s="187" t="s">
        <v>1247</v>
      </c>
    </row>
    <row r="1543" spans="1:28" s="124" customFormat="1" ht="86.25" customHeight="1">
      <c r="A1543" s="30" t="s">
        <v>1248</v>
      </c>
      <c r="B1543" s="31" t="s">
        <v>1036</v>
      </c>
      <c r="C1543" s="31" t="s">
        <v>1107</v>
      </c>
      <c r="D1543" s="31" t="s">
        <v>1226</v>
      </c>
      <c r="E1543" s="31" t="s">
        <v>106</v>
      </c>
      <c r="F1543" s="31" t="s">
        <v>168</v>
      </c>
      <c r="G1543" s="31" t="s">
        <v>1109</v>
      </c>
      <c r="H1543" s="31" t="s">
        <v>1110</v>
      </c>
      <c r="I1543" s="31" t="s">
        <v>1119</v>
      </c>
      <c r="J1543" s="30" t="s">
        <v>531</v>
      </c>
      <c r="K1543" s="30"/>
      <c r="L1543" s="30"/>
      <c r="M1543" s="30"/>
      <c r="N1543" s="30"/>
      <c r="O1543" s="14"/>
      <c r="P1543" s="14"/>
      <c r="Q1543" s="187"/>
      <c r="R1543" s="31" t="s">
        <v>1234</v>
      </c>
      <c r="S1543" s="31" t="s">
        <v>1245</v>
      </c>
      <c r="T1543" s="31" t="s">
        <v>1236</v>
      </c>
      <c r="U1543" s="36"/>
      <c r="V1543" s="36"/>
      <c r="W1543" s="31"/>
      <c r="X1543" s="31" t="s">
        <v>1246</v>
      </c>
      <c r="Y1543" s="31"/>
      <c r="Z1543" s="14"/>
      <c r="AA1543" s="79"/>
      <c r="AB1543" s="187"/>
    </row>
    <row r="1544" spans="1:28" s="124" customFormat="1" ht="86.25" customHeight="1">
      <c r="A1544" s="30">
        <v>1007</v>
      </c>
      <c r="B1544" s="31" t="s">
        <v>1036</v>
      </c>
      <c r="C1544" s="31" t="s">
        <v>1107</v>
      </c>
      <c r="D1544" s="31" t="s">
        <v>1226</v>
      </c>
      <c r="E1544" s="31" t="s">
        <v>106</v>
      </c>
      <c r="F1544" s="31" t="s">
        <v>168</v>
      </c>
      <c r="G1544" s="31" t="s">
        <v>1109</v>
      </c>
      <c r="H1544" s="31" t="s">
        <v>1110</v>
      </c>
      <c r="I1544" s="31" t="s">
        <v>1119</v>
      </c>
      <c r="J1544" s="30" t="s">
        <v>531</v>
      </c>
      <c r="K1544" s="30"/>
      <c r="L1544" s="30"/>
      <c r="M1544" s="30"/>
      <c r="N1544" s="30"/>
      <c r="O1544" s="13"/>
      <c r="P1544" s="13"/>
      <c r="Q1544" s="187"/>
      <c r="R1544" s="31" t="s">
        <v>1234</v>
      </c>
      <c r="S1544" s="31" t="s">
        <v>1245</v>
      </c>
      <c r="T1544" s="31"/>
      <c r="U1544" s="217"/>
      <c r="V1544" s="217"/>
      <c r="W1544" s="31"/>
      <c r="X1544" s="31"/>
      <c r="Y1544" s="31"/>
      <c r="Z1544" s="13"/>
      <c r="AA1544" s="13"/>
      <c r="AB1544" s="187"/>
    </row>
    <row r="1545" spans="1:28" s="124" customFormat="1" ht="86.25" customHeight="1">
      <c r="A1545" s="30" t="s">
        <v>1249</v>
      </c>
      <c r="B1545" s="31" t="s">
        <v>1036</v>
      </c>
      <c r="C1545" s="31" t="s">
        <v>1107</v>
      </c>
      <c r="D1545" s="31" t="s">
        <v>1226</v>
      </c>
      <c r="E1545" s="31" t="s">
        <v>106</v>
      </c>
      <c r="F1545" s="31" t="s">
        <v>168</v>
      </c>
      <c r="G1545" s="31" t="s">
        <v>1109</v>
      </c>
      <c r="H1545" s="31" t="s">
        <v>1110</v>
      </c>
      <c r="I1545" s="31" t="s">
        <v>1119</v>
      </c>
      <c r="J1545" s="30" t="s">
        <v>531</v>
      </c>
      <c r="K1545" s="30"/>
      <c r="L1545" s="30"/>
      <c r="M1545" s="30"/>
      <c r="N1545" s="30"/>
      <c r="O1545" s="14"/>
      <c r="P1545" s="14"/>
      <c r="Q1545" s="187"/>
      <c r="R1545" s="31" t="s">
        <v>1234</v>
      </c>
      <c r="S1545" s="31" t="s">
        <v>1245</v>
      </c>
      <c r="T1545" s="31" t="s">
        <v>1236</v>
      </c>
      <c r="U1545" s="217"/>
      <c r="V1545" s="217"/>
      <c r="W1545" s="31"/>
      <c r="X1545" s="31"/>
      <c r="Y1545" s="31"/>
      <c r="Z1545" s="14"/>
      <c r="AA1545" s="79"/>
      <c r="AB1545" s="187"/>
    </row>
    <row r="1546" spans="1:28" s="124" customFormat="1" ht="86.25" customHeight="1">
      <c r="A1546" s="30">
        <v>1008</v>
      </c>
      <c r="B1546" s="31" t="s">
        <v>1036</v>
      </c>
      <c r="C1546" s="31" t="s">
        <v>1107</v>
      </c>
      <c r="D1546" s="31" t="s">
        <v>1226</v>
      </c>
      <c r="E1546" s="31" t="s">
        <v>106</v>
      </c>
      <c r="F1546" s="31" t="s">
        <v>168</v>
      </c>
      <c r="G1546" s="31" t="s">
        <v>1109</v>
      </c>
      <c r="H1546" s="31" t="s">
        <v>1110</v>
      </c>
      <c r="I1546" s="31" t="s">
        <v>1119</v>
      </c>
      <c r="J1546" s="30" t="s">
        <v>531</v>
      </c>
      <c r="K1546" s="30"/>
      <c r="L1546" s="30"/>
      <c r="M1546" s="30"/>
      <c r="N1546" s="30"/>
      <c r="O1546" s="13"/>
      <c r="P1546" s="13"/>
      <c r="Q1546" s="187"/>
      <c r="R1546" s="31" t="s">
        <v>1234</v>
      </c>
      <c r="S1546" s="31" t="s">
        <v>1245</v>
      </c>
      <c r="T1546" s="31"/>
      <c r="U1546" s="217"/>
      <c r="V1546" s="217"/>
      <c r="W1546" s="31"/>
      <c r="X1546" s="31"/>
      <c r="Y1546" s="31"/>
      <c r="Z1546" s="13"/>
      <c r="AA1546" s="13"/>
      <c r="AB1546" s="187"/>
    </row>
    <row r="1547" spans="1:28" s="124" customFormat="1" ht="86.25" customHeight="1">
      <c r="A1547" s="30" t="s">
        <v>1250</v>
      </c>
      <c r="B1547" s="31" t="s">
        <v>1036</v>
      </c>
      <c r="C1547" s="31" t="s">
        <v>1107</v>
      </c>
      <c r="D1547" s="31" t="s">
        <v>1226</v>
      </c>
      <c r="E1547" s="31" t="s">
        <v>106</v>
      </c>
      <c r="F1547" s="31" t="s">
        <v>168</v>
      </c>
      <c r="G1547" s="31" t="s">
        <v>1109</v>
      </c>
      <c r="H1547" s="31" t="s">
        <v>1110</v>
      </c>
      <c r="I1547" s="31" t="s">
        <v>1119</v>
      </c>
      <c r="J1547" s="30" t="s">
        <v>531</v>
      </c>
      <c r="K1547" s="30"/>
      <c r="L1547" s="30"/>
      <c r="M1547" s="30"/>
      <c r="N1547" s="30"/>
      <c r="O1547" s="13"/>
      <c r="P1547" s="13"/>
      <c r="Q1547" s="187"/>
      <c r="R1547" s="31" t="s">
        <v>1234</v>
      </c>
      <c r="S1547" s="31" t="s">
        <v>1245</v>
      </c>
      <c r="T1547" s="31"/>
      <c r="U1547" s="217"/>
      <c r="V1547" s="217"/>
      <c r="W1547" s="31"/>
      <c r="X1547" s="31"/>
      <c r="Y1547" s="31"/>
      <c r="Z1547" s="13"/>
      <c r="AA1547" s="13"/>
      <c r="AB1547" s="187"/>
    </row>
    <row r="1548" spans="1:28" s="124" customFormat="1" ht="86.25" customHeight="1">
      <c r="A1548" s="30" t="s">
        <v>1251</v>
      </c>
      <c r="B1548" s="31" t="s">
        <v>1036</v>
      </c>
      <c r="C1548" s="31" t="s">
        <v>1107</v>
      </c>
      <c r="D1548" s="31" t="s">
        <v>1226</v>
      </c>
      <c r="E1548" s="31" t="s">
        <v>106</v>
      </c>
      <c r="F1548" s="31" t="s">
        <v>168</v>
      </c>
      <c r="G1548" s="31" t="s">
        <v>1109</v>
      </c>
      <c r="H1548" s="31" t="s">
        <v>1110</v>
      </c>
      <c r="I1548" s="31" t="s">
        <v>1119</v>
      </c>
      <c r="J1548" s="30" t="s">
        <v>531</v>
      </c>
      <c r="K1548" s="30"/>
      <c r="L1548" s="30"/>
      <c r="M1548" s="30"/>
      <c r="N1548" s="30"/>
      <c r="O1548" s="13"/>
      <c r="P1548" s="13"/>
      <c r="Q1548" s="187"/>
      <c r="R1548" s="31" t="s">
        <v>1234</v>
      </c>
      <c r="S1548" s="31" t="s">
        <v>1245</v>
      </c>
      <c r="T1548" s="31"/>
      <c r="U1548" s="217"/>
      <c r="V1548" s="217"/>
      <c r="W1548" s="31"/>
      <c r="X1548" s="31"/>
      <c r="Y1548" s="31"/>
      <c r="Z1548" s="13"/>
      <c r="AA1548" s="13"/>
      <c r="AB1548" s="187"/>
    </row>
    <row r="1549" spans="1:28" s="124" customFormat="1" ht="86.25" customHeight="1">
      <c r="A1549" s="30">
        <v>1009</v>
      </c>
      <c r="B1549" s="31" t="s">
        <v>1036</v>
      </c>
      <c r="C1549" s="31" t="s">
        <v>1107</v>
      </c>
      <c r="D1549" s="31" t="s">
        <v>1226</v>
      </c>
      <c r="E1549" s="31" t="s">
        <v>106</v>
      </c>
      <c r="F1549" s="31" t="s">
        <v>168</v>
      </c>
      <c r="G1549" s="31" t="s">
        <v>1109</v>
      </c>
      <c r="H1549" s="31" t="s">
        <v>1110</v>
      </c>
      <c r="I1549" s="31" t="s">
        <v>1119</v>
      </c>
      <c r="J1549" s="30" t="s">
        <v>531</v>
      </c>
      <c r="K1549" s="30"/>
      <c r="L1549" s="30"/>
      <c r="M1549" s="30"/>
      <c r="N1549" s="30"/>
      <c r="O1549" s="13"/>
      <c r="P1549" s="13"/>
      <c r="Q1549" s="187"/>
      <c r="R1549" s="31" t="s">
        <v>1234</v>
      </c>
      <c r="S1549" s="31" t="s">
        <v>1245</v>
      </c>
      <c r="T1549" s="31"/>
      <c r="U1549" s="217"/>
      <c r="V1549" s="217"/>
      <c r="W1549" s="31"/>
      <c r="X1549" s="31"/>
      <c r="Y1549" s="31"/>
      <c r="Z1549" s="13"/>
      <c r="AA1549" s="13"/>
      <c r="AB1549" s="187"/>
    </row>
    <row r="1550" spans="1:28" s="124" customFormat="1" ht="86.25" customHeight="1">
      <c r="A1550" s="30" t="s">
        <v>1252</v>
      </c>
      <c r="B1550" s="31" t="s">
        <v>1036</v>
      </c>
      <c r="C1550" s="31" t="s">
        <v>1107</v>
      </c>
      <c r="D1550" s="31" t="s">
        <v>1226</v>
      </c>
      <c r="E1550" s="31" t="s">
        <v>106</v>
      </c>
      <c r="F1550" s="31" t="s">
        <v>168</v>
      </c>
      <c r="G1550" s="31" t="s">
        <v>1109</v>
      </c>
      <c r="H1550" s="31" t="s">
        <v>1110</v>
      </c>
      <c r="I1550" s="31" t="s">
        <v>1119</v>
      </c>
      <c r="J1550" s="30" t="s">
        <v>531</v>
      </c>
      <c r="K1550" s="30"/>
      <c r="L1550" s="30"/>
      <c r="M1550" s="30"/>
      <c r="N1550" s="30"/>
      <c r="O1550" s="13"/>
      <c r="P1550" s="13"/>
      <c r="Q1550" s="187"/>
      <c r="R1550" s="31" t="s">
        <v>1234</v>
      </c>
      <c r="S1550" s="31" t="s">
        <v>1245</v>
      </c>
      <c r="T1550" s="31"/>
      <c r="U1550" s="217"/>
      <c r="V1550" s="217"/>
      <c r="W1550" s="31"/>
      <c r="X1550" s="31"/>
      <c r="Y1550" s="31"/>
      <c r="Z1550" s="13"/>
      <c r="AA1550" s="13"/>
      <c r="AB1550" s="187"/>
    </row>
    <row r="1551" spans="1:28" s="124" customFormat="1" ht="86.25" customHeight="1">
      <c r="A1551" s="30">
        <v>1010</v>
      </c>
      <c r="B1551" s="31" t="s">
        <v>1036</v>
      </c>
      <c r="C1551" s="31" t="s">
        <v>1107</v>
      </c>
      <c r="D1551" s="31" t="s">
        <v>1226</v>
      </c>
      <c r="E1551" s="31" t="s">
        <v>106</v>
      </c>
      <c r="F1551" s="31" t="s">
        <v>168</v>
      </c>
      <c r="G1551" s="31" t="s">
        <v>1109</v>
      </c>
      <c r="H1551" s="31" t="s">
        <v>1110</v>
      </c>
      <c r="I1551" s="31" t="s">
        <v>1119</v>
      </c>
      <c r="J1551" s="30" t="s">
        <v>531</v>
      </c>
      <c r="K1551" s="30"/>
      <c r="L1551" s="30"/>
      <c r="M1551" s="30"/>
      <c r="N1551" s="30"/>
      <c r="O1551" s="13"/>
      <c r="P1551" s="13"/>
      <c r="Q1551" s="187"/>
      <c r="R1551" s="31" t="s">
        <v>1234</v>
      </c>
      <c r="S1551" s="31" t="s">
        <v>1245</v>
      </c>
      <c r="T1551" s="31"/>
      <c r="U1551" s="217"/>
      <c r="V1551" s="217"/>
      <c r="W1551" s="31"/>
      <c r="X1551" s="31"/>
      <c r="Y1551" s="31"/>
      <c r="Z1551" s="13"/>
      <c r="AA1551" s="13"/>
      <c r="AB1551" s="187"/>
    </row>
    <row r="1552" spans="1:28" s="124" customFormat="1" ht="86.25" customHeight="1">
      <c r="A1552" s="30" t="s">
        <v>1253</v>
      </c>
      <c r="B1552" s="31" t="s">
        <v>1036</v>
      </c>
      <c r="C1552" s="31" t="s">
        <v>1107</v>
      </c>
      <c r="D1552" s="31" t="s">
        <v>1226</v>
      </c>
      <c r="E1552" s="31" t="s">
        <v>106</v>
      </c>
      <c r="F1552" s="31" t="s">
        <v>168</v>
      </c>
      <c r="G1552" s="31" t="s">
        <v>1109</v>
      </c>
      <c r="H1552" s="31" t="s">
        <v>1110</v>
      </c>
      <c r="I1552" s="31" t="s">
        <v>1119</v>
      </c>
      <c r="J1552" s="30" t="s">
        <v>531</v>
      </c>
      <c r="K1552" s="30"/>
      <c r="L1552" s="30"/>
      <c r="M1552" s="30"/>
      <c r="N1552" s="30"/>
      <c r="O1552" s="13"/>
      <c r="P1552" s="13"/>
      <c r="Q1552" s="187"/>
      <c r="R1552" s="31" t="s">
        <v>1234</v>
      </c>
      <c r="S1552" s="31" t="s">
        <v>1245</v>
      </c>
      <c r="T1552" s="31"/>
      <c r="U1552" s="217"/>
      <c r="V1552" s="217"/>
      <c r="W1552" s="31"/>
      <c r="X1552" s="31"/>
      <c r="Y1552" s="31"/>
      <c r="Z1552" s="13"/>
      <c r="AA1552" s="13"/>
      <c r="AB1552" s="187"/>
    </row>
    <row r="1553" spans="1:28" s="124" customFormat="1" ht="86.25" customHeight="1">
      <c r="A1553" s="30">
        <v>1011</v>
      </c>
      <c r="B1553" s="31" t="s">
        <v>1036</v>
      </c>
      <c r="C1553" s="31" t="s">
        <v>1107</v>
      </c>
      <c r="D1553" s="31" t="s">
        <v>1226</v>
      </c>
      <c r="E1553" s="31" t="s">
        <v>106</v>
      </c>
      <c r="F1553" s="31" t="s">
        <v>168</v>
      </c>
      <c r="G1553" s="31" t="s">
        <v>1109</v>
      </c>
      <c r="H1553" s="31" t="s">
        <v>1110</v>
      </c>
      <c r="I1553" s="31" t="s">
        <v>1119</v>
      </c>
      <c r="J1553" s="30" t="s">
        <v>531</v>
      </c>
      <c r="K1553" s="30"/>
      <c r="L1553" s="30"/>
      <c r="M1553" s="30"/>
      <c r="N1553" s="30"/>
      <c r="O1553" s="13"/>
      <c r="P1553" s="13"/>
      <c r="Q1553" s="187"/>
      <c r="R1553" s="31" t="s">
        <v>1234</v>
      </c>
      <c r="S1553" s="31" t="s">
        <v>1245</v>
      </c>
      <c r="T1553" s="31"/>
      <c r="U1553" s="217"/>
      <c r="V1553" s="217"/>
      <c r="W1553" s="31"/>
      <c r="X1553" s="31"/>
      <c r="Y1553" s="31"/>
      <c r="Z1553" s="13"/>
      <c r="AA1553" s="13"/>
      <c r="AB1553" s="187"/>
    </row>
    <row r="1554" spans="1:28" s="124" customFormat="1" ht="86.25" customHeight="1">
      <c r="A1554" s="30" t="s">
        <v>1254</v>
      </c>
      <c r="B1554" s="31" t="s">
        <v>1036</v>
      </c>
      <c r="C1554" s="31" t="s">
        <v>1107</v>
      </c>
      <c r="D1554" s="31" t="s">
        <v>1226</v>
      </c>
      <c r="E1554" s="31" t="s">
        <v>106</v>
      </c>
      <c r="F1554" s="31" t="s">
        <v>168</v>
      </c>
      <c r="G1554" s="31" t="s">
        <v>1109</v>
      </c>
      <c r="H1554" s="31" t="s">
        <v>1110</v>
      </c>
      <c r="I1554" s="31" t="s">
        <v>1119</v>
      </c>
      <c r="J1554" s="30" t="s">
        <v>531</v>
      </c>
      <c r="K1554" s="30"/>
      <c r="L1554" s="30"/>
      <c r="M1554" s="30"/>
      <c r="N1554" s="30"/>
      <c r="O1554" s="13"/>
      <c r="P1554" s="13"/>
      <c r="Q1554" s="187"/>
      <c r="R1554" s="31" t="s">
        <v>1234</v>
      </c>
      <c r="S1554" s="31" t="s">
        <v>1245</v>
      </c>
      <c r="T1554" s="31"/>
      <c r="U1554" s="217"/>
      <c r="V1554" s="217"/>
      <c r="W1554" s="31"/>
      <c r="X1554" s="31"/>
      <c r="Y1554" s="31"/>
      <c r="Z1554" s="13"/>
      <c r="AA1554" s="13"/>
      <c r="AB1554" s="187"/>
    </row>
  </sheetData>
  <protectedRanges>
    <protectedRange algorithmName="SHA-512" hashValue="VfdVsKGl5qE2tikkmfXD4ednvebSaBOMzoXueDKO3NEuF2Z+Q++ksvuI9ZhjGmGLuVBgVNFtJxUd9GtIpfEBBw==" saltValue="MPQF+EnLD5kb7JtrVZ0D3A==" spinCount="100000" sqref="S121" name="Rango1_2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124" name="Rango1_3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127" name="Rango1_4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129" name="Rango1_5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546:S551" name="Rango1_16_3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552:S554" name="Rango1_13_1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556" name="Rango1_15_2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552" name="Rango1_6_4_2_1_4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536" name="Rango1_27_1_1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594:S599" name="Rango1_22_4_1_1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600:S602" name="Rango1_22_5_1_1_1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613" name="Rango1_22_11_1_1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T500" name="Rango1_17_8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U500:V500" name="Rango1_6_8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500:S502" name="Rango1_6_8_1_1_1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500" name="Rango1_6_8_1_1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503:S505" name="Rango1_17_9_1_1_1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634:S647" name="Rango1_28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651:Y651" name="Rango1_28_1_1_3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649:S650" name="Rango1_28_1_1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654:S668" name="Rango1_5_4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T654:V654" name="Rango1_5_4_1_1_1_2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654:Y654" name="Rango1_5_4_1_1_1_2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630:S631" name="Rango1_20_1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630" name="Rango1_20_1_1_1_6_3"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X630:Y630" name="Rango1_20_1_1_1_6_1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632:S633" name="Rango1_20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632" name="Rango1_20_1_1_1_6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X632:Y632" name="Rango1_20_1_1_1_6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534" name="Rango1_7_1_2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535" name="Rango1_7_1_2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514:S522" name="Rango1_7_1_1_1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514:Y514" name="Rango1_8_2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523:S524" name="Rango1_7_1_1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669:V669 T671 T670:V670 S670:S678" name="Rango1_11_12_1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669:Y670" name="Rango1_11_12_1_1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506:S513" name="Rango1_18_6_1_1_1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H1103:I1182" name="Rango1_3_7_3_3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Q1103 AB1106:AB1107 Q1106:Q1107 T1103:V1105 AB1139 R1103:R1105 T1109:V1126 R1109:R1126 R1182:V1182 T1141:V1181 R1127:V1140 Q1139 R1106:V1108 Q1127 R1141:R1181 X1103:Y1182 AB1127 AB1103" name="Rango1_2_15_3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1103:W1182" name="Rango1_16_8_3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1103:S1105 S1109:S1126 S1141:S1181" name="Rango1_2_15_2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U1242 U1239:V1241" name="Rango1_8_1_2_3_1_4_1_2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I1342:I1362" name="Rango1_3_7_3_4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G1342:H1362" name="Rango1_3_7_3_8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X1352 R1342:R1362 X1346:Y1351 X1342:Y1343 X1344 X1353:Y1362" name="Rango1_2_15_8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1342:W1362" name="Rango1_16_8_8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I1363:I1413" name="Rango1_3_7_3_4_3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G1363:H1413" name="Rango1_3_7_3_8_3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X1363:Y1364 X1322 X1338 R1363:R1413 X1328 X1366:Y1413 X1332 X1323:Y1324" name="Rango1_2_15_8_3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1322:W1324 W1363:W1364 W1338 W1328 W1366:W1413 W1332" name="Rango1_16_8_8_3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U1418 U1414:V1417" name="Rango1_8_1_2_3_1_4_1_2_1_3" securityDescriptor="O:WDG:WDD:(A;;CC;;;S-1-5-21-797332336-63391822-1267956476-1103)(A;;CC;;;S-1-5-21-797332336-63391822-1267956476-50923)"/>
  </protectedRanges>
  <mergeCells count="2">
    <mergeCell ref="B1:P3"/>
    <mergeCell ref="Z2:AB3"/>
  </mergeCells>
  <dataValidations count="5">
    <dataValidation type="textLength" allowBlank="1" showInputMessage="1" showErrorMessage="1" errorTitle="NO COINCIDE CON EL RANGO" error="Recuerda que debes escribir mínimo 100 caracteres máximo 1000" sqref="M890 X928 Z1543 O1543:P1543" xr:uid="{A5D5A4FE-9479-488B-9A65-002DA59D0EE8}">
      <formula1>100</formula1>
      <formula2>1000</formula2>
    </dataValidation>
    <dataValidation type="list" allowBlank="1" showInputMessage="1" showErrorMessage="1" sqref="C1103:C1182" xr:uid="{67C9A2C2-4BA9-4369-898F-F0FADC1CD740}">
      <formula1>INDIRECT(B1103)</formula1>
    </dataValidation>
    <dataValidation type="list" allowBlank="1" showInputMessage="1" showErrorMessage="1" sqref="G1103:G1182 C1342:D1343" xr:uid="{3274F1CA-3786-4CEA-ABF2-98CCC3FDBE67}">
      <formula1>INDIRECT(#REF!)</formula1>
    </dataValidation>
    <dataValidation type="list" allowBlank="1" showInputMessage="1" showErrorMessage="1" sqref="B1103:B1182 C1342:D1343" xr:uid="{EDF3341E-BE26-4CD1-859C-A7CA021BC03D}">
      <formula1>DEPENDENCIAS</formula1>
    </dataValidation>
    <dataValidation type="list" allowBlank="1" showInputMessage="1" showErrorMessage="1" sqref="AB1106:AB1107 AB1127 AB1103 AB1139 Q1106:Q1107 Q1139 Q1127 Q1103" xr:uid="{CD8526A2-907C-42CB-8125-13CCCC278EB4}">
      <formula1>INDIRECT(#REF!)</formula1>
    </dataValidation>
  </dataValidations>
  <pageMargins left="0.7" right="0.7" top="0.75" bottom="0.75" header="0.3" footer="0.3"/>
  <pageSetup orientation="portrait" r:id="rId1"/>
  <drawing r:id="rId2"/>
  <legacyDrawing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8D7E89CD-CD44-42DD-B2A2-382952C78B41}">
          <x14:formula1>
            <xm:f>'[PAI-OCAI2.xlsx]Hoja1'!#REF!</xm:f>
          </x14:formula1>
          <xm:sqref>E1103:F1182 E1342:E1343 N890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BW15"/>
  <sheetViews>
    <sheetView workbookViewId="0">
      <selection activeCell="G8" sqref="G8"/>
    </sheetView>
  </sheetViews>
  <sheetFormatPr baseColWidth="10" defaultColWidth="11.42578125" defaultRowHeight="15"/>
  <cols>
    <col min="1" max="1" width="7.140625" style="22" customWidth="1"/>
    <col min="2" max="3" width="8.5703125" style="22" hidden="1" customWidth="1"/>
    <col min="4" max="4" width="10.140625" style="22" customWidth="1"/>
    <col min="5" max="8" width="21.42578125" style="22" customWidth="1"/>
    <col min="9" max="9" width="14.28515625" style="22" customWidth="1"/>
    <col min="10" max="10" width="11.42578125" style="22"/>
    <col min="11" max="14" width="11.42578125" style="22" hidden="1" customWidth="1"/>
    <col min="15" max="20" width="11.42578125" style="22"/>
    <col min="21" max="21" width="0" style="20" hidden="1" customWidth="1"/>
    <col min="22" max="25" width="11.42578125" style="20"/>
    <col min="26" max="26" width="21.42578125" style="22" customWidth="1"/>
    <col min="27" max="27" width="25.7109375" style="22" customWidth="1"/>
    <col min="28" max="28" width="17.28515625" style="22" customWidth="1"/>
    <col min="29" max="30" width="17.140625" style="22" customWidth="1"/>
    <col min="31" max="31" width="11.42578125" style="22"/>
    <col min="32" max="32" width="21.42578125" style="22" customWidth="1"/>
    <col min="33" max="36" width="11.42578125" style="20"/>
    <col min="37" max="37" width="21.42578125" style="22" customWidth="1"/>
    <col min="38" max="41" width="0" style="22" hidden="1" customWidth="1"/>
    <col min="42" max="43" width="21.42578125" style="22" customWidth="1"/>
    <col min="44" max="44" width="0" style="20" hidden="1" customWidth="1"/>
    <col min="45" max="45" width="11.42578125" style="20"/>
    <col min="46" max="46" width="42.85546875" style="20" customWidth="1"/>
    <col min="47" max="47" width="32.140625" style="20" customWidth="1"/>
    <col min="48" max="57" width="0" style="20" hidden="1" customWidth="1"/>
    <col min="58" max="58" width="11.42578125" style="20" hidden="1" customWidth="1"/>
    <col min="59" max="59" width="14.28515625" style="20" hidden="1" customWidth="1"/>
    <col min="60" max="65" width="0" style="20" hidden="1" customWidth="1"/>
    <col min="66" max="66" width="11.42578125" style="20" hidden="1" customWidth="1"/>
    <col min="67" max="67" width="18.85546875" style="20" customWidth="1"/>
    <col min="68" max="68" width="11.42578125" style="22"/>
    <col min="69" max="69" width="16.140625" style="22" customWidth="1"/>
    <col min="70" max="70" width="11.42578125" style="22"/>
    <col min="71" max="71" width="18.42578125" style="22" customWidth="1"/>
    <col min="72" max="72" width="14.7109375" style="22" customWidth="1"/>
    <col min="73" max="73" width="13.5703125" style="22" customWidth="1"/>
    <col min="74" max="74" width="17.85546875" style="22" customWidth="1"/>
    <col min="75" max="75" width="17.7109375" style="20" customWidth="1"/>
    <col min="76" max="76" width="14.5703125" style="20" customWidth="1"/>
    <col min="77" max="16384" width="11.42578125" style="20"/>
  </cols>
  <sheetData>
    <row r="3" spans="1:75">
      <c r="BQ3" s="38"/>
    </row>
    <row r="5" spans="1:75" ht="33.75">
      <c r="A5" s="23" t="s">
        <v>1267</v>
      </c>
      <c r="B5" s="23"/>
      <c r="C5" s="23"/>
      <c r="D5" s="23"/>
      <c r="E5" s="23"/>
      <c r="F5" s="23"/>
      <c r="G5" s="23"/>
      <c r="H5" s="23"/>
      <c r="I5" s="23"/>
      <c r="J5" s="24" t="s">
        <v>1268</v>
      </c>
      <c r="K5" s="24"/>
      <c r="L5" s="24"/>
      <c r="M5" s="24"/>
      <c r="N5" s="24"/>
      <c r="O5" s="25" t="s">
        <v>16</v>
      </c>
      <c r="P5" s="25"/>
      <c r="Q5" s="25"/>
      <c r="R5" s="25"/>
      <c r="S5" s="25"/>
      <c r="T5" s="25"/>
      <c r="U5" s="1"/>
      <c r="V5" s="1"/>
      <c r="W5" s="1"/>
      <c r="X5" s="1"/>
      <c r="Y5" s="1"/>
      <c r="Z5" s="32" t="s">
        <v>17</v>
      </c>
      <c r="AA5" s="32"/>
      <c r="AB5" s="32"/>
      <c r="AC5" s="32"/>
      <c r="AD5" s="32"/>
      <c r="AE5" s="32"/>
      <c r="AF5" s="32"/>
      <c r="AG5" s="2"/>
      <c r="AH5" s="2"/>
      <c r="AI5" s="2"/>
      <c r="AJ5" s="2"/>
      <c r="AK5" s="32"/>
      <c r="AL5" s="32"/>
      <c r="AM5" s="32"/>
      <c r="AN5" s="32"/>
      <c r="AO5" s="32"/>
      <c r="AP5" s="32"/>
      <c r="AQ5" s="32"/>
      <c r="AR5" s="2"/>
      <c r="AS5" s="3" t="s">
        <v>18</v>
      </c>
      <c r="AT5" s="4"/>
      <c r="AU5" s="4"/>
      <c r="AV5" s="4"/>
      <c r="AW5" s="4"/>
      <c r="AX5" s="4"/>
      <c r="AY5" s="4"/>
      <c r="AZ5" s="4"/>
      <c r="BA5" s="4"/>
      <c r="BB5" s="4"/>
      <c r="BC5" s="4"/>
      <c r="BD5" s="4"/>
      <c r="BE5" s="4"/>
      <c r="BF5" s="4"/>
      <c r="BG5" s="4"/>
      <c r="BH5" s="4"/>
      <c r="BI5" s="4"/>
      <c r="BJ5" s="4"/>
      <c r="BK5" s="4"/>
      <c r="BL5" s="4"/>
      <c r="BM5" s="4"/>
      <c r="BN5" s="4"/>
      <c r="BO5" s="4"/>
      <c r="BP5" s="39"/>
      <c r="BQ5" s="39"/>
      <c r="BR5" s="39"/>
      <c r="BS5" s="39"/>
      <c r="BT5" s="39"/>
      <c r="BU5" s="39"/>
      <c r="BV5" s="39"/>
      <c r="BW5" s="4"/>
    </row>
    <row r="6" spans="1:75" ht="60" customHeight="1">
      <c r="A6" s="26" t="s">
        <v>1269</v>
      </c>
      <c r="B6" s="26" t="s">
        <v>1270</v>
      </c>
      <c r="C6" s="26" t="s">
        <v>1271</v>
      </c>
      <c r="D6" s="27" t="s">
        <v>1272</v>
      </c>
      <c r="E6" s="27" t="s">
        <v>1273</v>
      </c>
      <c r="F6" s="27" t="s">
        <v>1274</v>
      </c>
      <c r="G6" s="27" t="s">
        <v>1275</v>
      </c>
      <c r="H6" s="27" t="s">
        <v>1276</v>
      </c>
      <c r="I6" s="27" t="s">
        <v>1277</v>
      </c>
      <c r="J6" s="28" t="s">
        <v>1278</v>
      </c>
      <c r="K6" s="28" t="s">
        <v>1279</v>
      </c>
      <c r="L6" s="28" t="s">
        <v>1280</v>
      </c>
      <c r="M6" s="28" t="s">
        <v>1281</v>
      </c>
      <c r="N6" s="28" t="s">
        <v>1282</v>
      </c>
      <c r="O6" s="29" t="s">
        <v>1283</v>
      </c>
      <c r="P6" s="29" t="s">
        <v>1284</v>
      </c>
      <c r="Q6" s="29" t="s">
        <v>1285</v>
      </c>
      <c r="R6" s="29" t="s">
        <v>1286</v>
      </c>
      <c r="S6" s="29" t="s">
        <v>1287</v>
      </c>
      <c r="T6" s="29" t="s">
        <v>1288</v>
      </c>
      <c r="U6" s="21" t="s">
        <v>1255</v>
      </c>
      <c r="V6" s="5" t="s">
        <v>1289</v>
      </c>
      <c r="W6" s="5" t="s">
        <v>1290</v>
      </c>
      <c r="X6" s="5" t="s">
        <v>1291</v>
      </c>
      <c r="Y6" s="5" t="s">
        <v>1292</v>
      </c>
      <c r="Z6" s="33" t="s">
        <v>1293</v>
      </c>
      <c r="AA6" s="33" t="s">
        <v>1294</v>
      </c>
      <c r="AB6" s="33" t="s">
        <v>1285</v>
      </c>
      <c r="AC6" s="33" t="s">
        <v>1287</v>
      </c>
      <c r="AD6" s="33" t="s">
        <v>1288</v>
      </c>
      <c r="AE6" s="33" t="s">
        <v>1295</v>
      </c>
      <c r="AF6" s="33" t="s">
        <v>1296</v>
      </c>
      <c r="AG6" s="5" t="s">
        <v>1289</v>
      </c>
      <c r="AH6" s="5" t="s">
        <v>1290</v>
      </c>
      <c r="AI6" s="5" t="s">
        <v>1291</v>
      </c>
      <c r="AJ6" s="5" t="s">
        <v>1292</v>
      </c>
      <c r="AK6" s="37" t="s">
        <v>1297</v>
      </c>
      <c r="AL6" s="26" t="s">
        <v>1298</v>
      </c>
      <c r="AM6" s="26" t="s">
        <v>1299</v>
      </c>
      <c r="AN6" s="26" t="s">
        <v>1300</v>
      </c>
      <c r="AO6" s="26" t="s">
        <v>1301</v>
      </c>
      <c r="AP6" s="37" t="s">
        <v>1302</v>
      </c>
      <c r="AQ6" s="37" t="s">
        <v>1257</v>
      </c>
      <c r="AR6" s="7" t="s">
        <v>1303</v>
      </c>
      <c r="AS6" s="8" t="s">
        <v>1304</v>
      </c>
      <c r="AT6" s="8" t="s">
        <v>1305</v>
      </c>
      <c r="AU6" s="8" t="s">
        <v>1258</v>
      </c>
      <c r="AV6" s="8" t="s">
        <v>1306</v>
      </c>
      <c r="AW6" s="8" t="s">
        <v>1307</v>
      </c>
      <c r="AX6" s="8" t="s">
        <v>1308</v>
      </c>
      <c r="AY6" s="8" t="s">
        <v>1309</v>
      </c>
      <c r="AZ6" s="8" t="s">
        <v>1310</v>
      </c>
      <c r="BA6" s="8" t="s">
        <v>1311</v>
      </c>
      <c r="BB6" s="8" t="s">
        <v>1312</v>
      </c>
      <c r="BC6" s="8" t="s">
        <v>1313</v>
      </c>
      <c r="BD6" s="8" t="s">
        <v>1314</v>
      </c>
      <c r="BE6" s="8" t="s">
        <v>1315</v>
      </c>
      <c r="BF6" s="8" t="s">
        <v>1316</v>
      </c>
      <c r="BG6" s="8" t="s">
        <v>1317</v>
      </c>
      <c r="BH6" s="8" t="s">
        <v>1318</v>
      </c>
      <c r="BI6" s="8" t="s">
        <v>1319</v>
      </c>
      <c r="BJ6" s="8" t="s">
        <v>1318</v>
      </c>
      <c r="BK6" s="8" t="s">
        <v>1320</v>
      </c>
      <c r="BL6" s="8" t="s">
        <v>1321</v>
      </c>
      <c r="BM6" s="8" t="s">
        <v>1322</v>
      </c>
      <c r="BN6" s="8" t="s">
        <v>1318</v>
      </c>
      <c r="BO6" s="8" t="s">
        <v>1323</v>
      </c>
      <c r="BP6" s="40" t="s">
        <v>1298</v>
      </c>
      <c r="BQ6" s="40" t="s">
        <v>1324</v>
      </c>
      <c r="BR6" s="40" t="s">
        <v>1325</v>
      </c>
      <c r="BS6" s="40" t="s">
        <v>1326</v>
      </c>
      <c r="BT6" s="40" t="s">
        <v>1327</v>
      </c>
      <c r="BU6" s="40" t="s">
        <v>1328</v>
      </c>
      <c r="BV6" s="40" t="s">
        <v>1329</v>
      </c>
      <c r="BW6" s="8" t="s">
        <v>1330</v>
      </c>
    </row>
    <row r="7" spans="1:75" ht="60" customHeight="1">
      <c r="A7" s="30">
        <v>32</v>
      </c>
      <c r="B7" s="30">
        <v>24</v>
      </c>
      <c r="C7" s="31" t="s">
        <v>1331</v>
      </c>
      <c r="D7" s="31" t="s">
        <v>45</v>
      </c>
      <c r="E7" s="31" t="s">
        <v>10</v>
      </c>
      <c r="F7" s="31" t="s">
        <v>10</v>
      </c>
      <c r="G7" s="31" t="s">
        <v>106</v>
      </c>
      <c r="H7" s="31" t="s">
        <v>1332</v>
      </c>
      <c r="I7" s="31"/>
      <c r="J7" s="31" t="s">
        <v>48</v>
      </c>
      <c r="K7" s="31" t="s">
        <v>48</v>
      </c>
      <c r="L7" s="31">
        <v>0</v>
      </c>
      <c r="M7" s="31">
        <v>0</v>
      </c>
      <c r="N7" s="31">
        <v>0</v>
      </c>
      <c r="O7" s="31" t="s">
        <v>48</v>
      </c>
      <c r="P7" s="31" t="s">
        <v>48</v>
      </c>
      <c r="Q7" s="30" t="s">
        <v>48</v>
      </c>
      <c r="R7" s="30">
        <v>0</v>
      </c>
      <c r="S7" s="30">
        <v>0</v>
      </c>
      <c r="T7" s="30">
        <v>0</v>
      </c>
      <c r="U7" s="14" t="s">
        <v>1333</v>
      </c>
      <c r="V7" s="11"/>
      <c r="W7" s="11"/>
      <c r="X7" s="11"/>
      <c r="Y7" s="11"/>
      <c r="Z7" s="31" t="s">
        <v>107</v>
      </c>
      <c r="AA7" s="31" t="s">
        <v>108</v>
      </c>
      <c r="AB7" s="31" t="s">
        <v>109</v>
      </c>
      <c r="AC7" s="34">
        <v>18000000000</v>
      </c>
      <c r="AD7" s="34">
        <v>35000000000</v>
      </c>
      <c r="AE7" s="31"/>
      <c r="AF7" s="35" t="s">
        <v>110</v>
      </c>
      <c r="AG7" s="11"/>
      <c r="AH7" s="11"/>
      <c r="AI7" s="11"/>
      <c r="AJ7" s="11"/>
      <c r="AK7" s="31" t="s">
        <v>57</v>
      </c>
      <c r="AL7" s="30" t="s">
        <v>58</v>
      </c>
      <c r="AM7" s="30">
        <v>2299</v>
      </c>
      <c r="AN7" s="30" t="s">
        <v>59</v>
      </c>
      <c r="AO7" s="30" t="s">
        <v>60</v>
      </c>
      <c r="AP7" s="31" t="s">
        <v>11</v>
      </c>
      <c r="AQ7" s="31" t="s">
        <v>9</v>
      </c>
      <c r="AR7" s="14" t="s">
        <v>61</v>
      </c>
      <c r="AS7" s="19" t="s">
        <v>1334</v>
      </c>
      <c r="AT7" s="16" t="s">
        <v>111</v>
      </c>
      <c r="AU7" s="16"/>
      <c r="AV7" s="14" t="s">
        <v>253</v>
      </c>
      <c r="AW7" s="9" t="s">
        <v>1335</v>
      </c>
      <c r="AX7" s="14" t="s">
        <v>62</v>
      </c>
      <c r="AY7" s="9" t="s">
        <v>1336</v>
      </c>
      <c r="AZ7" s="14" t="s">
        <v>62</v>
      </c>
      <c r="BA7" s="9" t="s">
        <v>1337</v>
      </c>
      <c r="BB7" s="14" t="s">
        <v>62</v>
      </c>
      <c r="BC7" s="9" t="s">
        <v>381</v>
      </c>
      <c r="BD7" s="14" t="s">
        <v>254</v>
      </c>
      <c r="BE7" s="9" t="s">
        <v>290</v>
      </c>
      <c r="BF7" s="15" t="s">
        <v>1338</v>
      </c>
      <c r="BG7" s="9" t="s">
        <v>64</v>
      </c>
      <c r="BH7" s="14" t="s">
        <v>1339</v>
      </c>
      <c r="BI7" s="9"/>
      <c r="BJ7" s="14"/>
      <c r="BK7" s="9"/>
      <c r="BL7" s="9"/>
      <c r="BM7" s="9"/>
      <c r="BN7" s="14"/>
      <c r="BO7" s="9" t="s">
        <v>63</v>
      </c>
      <c r="BP7" s="30" t="s">
        <v>112</v>
      </c>
      <c r="BQ7" s="41">
        <v>6000000</v>
      </c>
      <c r="BR7" s="42">
        <v>12</v>
      </c>
      <c r="BS7" s="42" t="s">
        <v>1340</v>
      </c>
      <c r="BT7" s="42" t="s">
        <v>64</v>
      </c>
      <c r="BU7" s="42" t="s">
        <v>65</v>
      </c>
      <c r="BV7" s="43">
        <v>70600000</v>
      </c>
      <c r="BW7" s="18">
        <v>24000000</v>
      </c>
    </row>
    <row r="8" spans="1:75" ht="60" customHeight="1">
      <c r="A8" s="30">
        <v>33</v>
      </c>
      <c r="B8" s="30">
        <v>24</v>
      </c>
      <c r="C8" s="31" t="s">
        <v>1331</v>
      </c>
      <c r="D8" s="31" t="s">
        <v>45</v>
      </c>
      <c r="E8" s="31" t="s">
        <v>10</v>
      </c>
      <c r="F8" s="31" t="s">
        <v>10</v>
      </c>
      <c r="G8" s="31" t="s">
        <v>106</v>
      </c>
      <c r="H8" s="31" t="s">
        <v>1332</v>
      </c>
      <c r="I8" s="31"/>
      <c r="J8" s="31" t="s">
        <v>48</v>
      </c>
      <c r="K8" s="31" t="s">
        <v>48</v>
      </c>
      <c r="L8" s="31">
        <v>0</v>
      </c>
      <c r="M8" s="31">
        <v>0</v>
      </c>
      <c r="N8" s="31">
        <v>0</v>
      </c>
      <c r="O8" s="31" t="s">
        <v>48</v>
      </c>
      <c r="P8" s="31" t="s">
        <v>48</v>
      </c>
      <c r="Q8" s="30" t="s">
        <v>48</v>
      </c>
      <c r="R8" s="30">
        <v>0</v>
      </c>
      <c r="S8" s="30">
        <v>0</v>
      </c>
      <c r="T8" s="30">
        <v>0</v>
      </c>
      <c r="U8" s="14" t="s">
        <v>1333</v>
      </c>
      <c r="V8" s="11"/>
      <c r="W8" s="11"/>
      <c r="X8" s="11"/>
      <c r="Y8" s="11"/>
      <c r="Z8" s="31" t="s">
        <v>115</v>
      </c>
      <c r="AA8" s="31" t="s">
        <v>116</v>
      </c>
      <c r="AB8" s="31" t="s">
        <v>109</v>
      </c>
      <c r="AC8" s="36">
        <v>0</v>
      </c>
      <c r="AD8" s="36">
        <v>3</v>
      </c>
      <c r="AE8" s="31"/>
      <c r="AF8" s="31" t="s">
        <v>117</v>
      </c>
      <c r="AG8" s="11"/>
      <c r="AH8" s="11"/>
      <c r="AI8" s="11"/>
      <c r="AJ8" s="11"/>
      <c r="AK8" s="31" t="s">
        <v>57</v>
      </c>
      <c r="AL8" s="30" t="s">
        <v>58</v>
      </c>
      <c r="AM8" s="30">
        <v>2299</v>
      </c>
      <c r="AN8" s="30" t="s">
        <v>59</v>
      </c>
      <c r="AO8" s="30" t="s">
        <v>60</v>
      </c>
      <c r="AP8" s="31" t="s">
        <v>11</v>
      </c>
      <c r="AQ8" s="31" t="s">
        <v>9</v>
      </c>
      <c r="AR8" s="14" t="s">
        <v>61</v>
      </c>
      <c r="AS8" s="19" t="s">
        <v>1341</v>
      </c>
      <c r="AT8" s="16" t="s">
        <v>118</v>
      </c>
      <c r="AU8" s="16"/>
      <c r="AV8" s="14" t="s">
        <v>253</v>
      </c>
      <c r="AW8" s="9" t="s">
        <v>1335</v>
      </c>
      <c r="AX8" s="14" t="s">
        <v>62</v>
      </c>
      <c r="AY8" s="9" t="s">
        <v>1336</v>
      </c>
      <c r="AZ8" s="14" t="s">
        <v>62</v>
      </c>
      <c r="BA8" s="9" t="s">
        <v>1337</v>
      </c>
      <c r="BB8" s="14" t="s">
        <v>62</v>
      </c>
      <c r="BC8" s="9" t="s">
        <v>381</v>
      </c>
      <c r="BD8" s="14" t="s">
        <v>254</v>
      </c>
      <c r="BE8" s="9" t="s">
        <v>290</v>
      </c>
      <c r="BF8" s="15" t="s">
        <v>1338</v>
      </c>
      <c r="BG8" s="9" t="s">
        <v>64</v>
      </c>
      <c r="BH8" s="14" t="s">
        <v>1339</v>
      </c>
      <c r="BI8" s="9"/>
      <c r="BJ8" s="14"/>
      <c r="BK8" s="9"/>
      <c r="BL8" s="9"/>
      <c r="BM8" s="9"/>
      <c r="BN8" s="14"/>
      <c r="BO8" s="9" t="s">
        <v>63</v>
      </c>
      <c r="BP8" s="30" t="s">
        <v>112</v>
      </c>
      <c r="BQ8" s="41">
        <v>7000000</v>
      </c>
      <c r="BR8" s="42">
        <v>12</v>
      </c>
      <c r="BS8" s="42" t="s">
        <v>1340</v>
      </c>
      <c r="BT8" s="42" t="s">
        <v>64</v>
      </c>
      <c r="BU8" s="42" t="s">
        <v>65</v>
      </c>
      <c r="BV8" s="43">
        <v>82400000</v>
      </c>
      <c r="BW8" s="18">
        <v>28000000</v>
      </c>
    </row>
    <row r="9" spans="1:75" ht="60" customHeight="1">
      <c r="A9" s="30">
        <v>34</v>
      </c>
      <c r="B9" s="30">
        <v>24</v>
      </c>
      <c r="C9" s="31" t="s">
        <v>1331</v>
      </c>
      <c r="D9" s="31" t="s">
        <v>45</v>
      </c>
      <c r="E9" s="31" t="s">
        <v>10</v>
      </c>
      <c r="F9" s="31" t="s">
        <v>10</v>
      </c>
      <c r="G9" s="31" t="s">
        <v>106</v>
      </c>
      <c r="H9" s="31" t="s">
        <v>1332</v>
      </c>
      <c r="I9" s="31"/>
      <c r="J9" s="31" t="s">
        <v>48</v>
      </c>
      <c r="K9" s="31" t="s">
        <v>48</v>
      </c>
      <c r="L9" s="31">
        <v>0</v>
      </c>
      <c r="M9" s="31">
        <v>0</v>
      </c>
      <c r="N9" s="31">
        <v>0</v>
      </c>
      <c r="O9" s="31" t="s">
        <v>48</v>
      </c>
      <c r="P9" s="31" t="s">
        <v>48</v>
      </c>
      <c r="Q9" s="30" t="s">
        <v>48</v>
      </c>
      <c r="R9" s="30">
        <v>0</v>
      </c>
      <c r="S9" s="30">
        <v>0</v>
      </c>
      <c r="T9" s="30">
        <v>0</v>
      </c>
      <c r="U9" s="14" t="s">
        <v>1333</v>
      </c>
      <c r="V9" s="11"/>
      <c r="W9" s="11"/>
      <c r="X9" s="11"/>
      <c r="Y9" s="11"/>
      <c r="Z9" s="31" t="s">
        <v>120</v>
      </c>
      <c r="AA9" s="31" t="s">
        <v>121</v>
      </c>
      <c r="AB9" s="31" t="s">
        <v>109</v>
      </c>
      <c r="AC9" s="36">
        <v>0</v>
      </c>
      <c r="AD9" s="36">
        <v>3</v>
      </c>
      <c r="AE9" s="31"/>
      <c r="AF9" s="31" t="s">
        <v>122</v>
      </c>
      <c r="AG9" s="11"/>
      <c r="AH9" s="11"/>
      <c r="AI9" s="11"/>
      <c r="AJ9" s="11"/>
      <c r="AK9" s="31" t="s">
        <v>57</v>
      </c>
      <c r="AL9" s="30" t="s">
        <v>58</v>
      </c>
      <c r="AM9" s="30">
        <v>2299</v>
      </c>
      <c r="AN9" s="30" t="s">
        <v>59</v>
      </c>
      <c r="AO9" s="30" t="s">
        <v>60</v>
      </c>
      <c r="AP9" s="31" t="s">
        <v>11</v>
      </c>
      <c r="AQ9" s="31" t="s">
        <v>9</v>
      </c>
      <c r="AR9" s="14" t="s">
        <v>61</v>
      </c>
      <c r="AS9" s="19" t="s">
        <v>1342</v>
      </c>
      <c r="AT9" s="16" t="s">
        <v>123</v>
      </c>
      <c r="AU9" s="16"/>
      <c r="AV9" s="14" t="s">
        <v>253</v>
      </c>
      <c r="AW9" s="9" t="s">
        <v>1335</v>
      </c>
      <c r="AX9" s="14" t="s">
        <v>62</v>
      </c>
      <c r="AY9" s="9" t="s">
        <v>1336</v>
      </c>
      <c r="AZ9" s="14" t="s">
        <v>62</v>
      </c>
      <c r="BA9" s="9" t="s">
        <v>1337</v>
      </c>
      <c r="BB9" s="14" t="s">
        <v>62</v>
      </c>
      <c r="BC9" s="9" t="s">
        <v>381</v>
      </c>
      <c r="BD9" s="14" t="s">
        <v>254</v>
      </c>
      <c r="BE9" s="9" t="s">
        <v>290</v>
      </c>
      <c r="BF9" s="15" t="s">
        <v>1338</v>
      </c>
      <c r="BG9" s="9" t="s">
        <v>64</v>
      </c>
      <c r="BH9" s="14" t="s">
        <v>1339</v>
      </c>
      <c r="BI9" s="9"/>
      <c r="BJ9" s="14"/>
      <c r="BK9" s="9"/>
      <c r="BL9" s="9"/>
      <c r="BM9" s="9"/>
      <c r="BN9" s="14"/>
      <c r="BO9" s="9" t="s">
        <v>63</v>
      </c>
      <c r="BP9" s="30" t="s">
        <v>112</v>
      </c>
      <c r="BQ9" s="41">
        <v>9000000</v>
      </c>
      <c r="BR9" s="42">
        <v>12</v>
      </c>
      <c r="BS9" s="42" t="s">
        <v>1340</v>
      </c>
      <c r="BT9" s="42" t="s">
        <v>64</v>
      </c>
      <c r="BU9" s="42" t="s">
        <v>65</v>
      </c>
      <c r="BV9" s="43">
        <v>105900000</v>
      </c>
      <c r="BW9" s="18">
        <v>36000000</v>
      </c>
    </row>
    <row r="10" spans="1:75" ht="60" customHeight="1">
      <c r="A10" s="30">
        <v>35</v>
      </c>
      <c r="B10" s="30">
        <v>24</v>
      </c>
      <c r="C10" s="31" t="s">
        <v>1331</v>
      </c>
      <c r="D10" s="31" t="s">
        <v>45</v>
      </c>
      <c r="E10" s="31" t="s">
        <v>10</v>
      </c>
      <c r="F10" s="31" t="s">
        <v>10</v>
      </c>
      <c r="G10" s="31" t="s">
        <v>106</v>
      </c>
      <c r="H10" s="31" t="s">
        <v>1332</v>
      </c>
      <c r="I10" s="31"/>
      <c r="J10" s="31" t="s">
        <v>48</v>
      </c>
      <c r="K10" s="31" t="s">
        <v>48</v>
      </c>
      <c r="L10" s="31">
        <v>0</v>
      </c>
      <c r="M10" s="31">
        <v>0</v>
      </c>
      <c r="N10" s="31">
        <v>0</v>
      </c>
      <c r="O10" s="31" t="s">
        <v>48</v>
      </c>
      <c r="P10" s="31" t="s">
        <v>48</v>
      </c>
      <c r="Q10" s="30" t="s">
        <v>48</v>
      </c>
      <c r="R10" s="30">
        <v>0</v>
      </c>
      <c r="S10" s="30">
        <v>0</v>
      </c>
      <c r="T10" s="30">
        <v>0</v>
      </c>
      <c r="U10" s="14" t="s">
        <v>1333</v>
      </c>
      <c r="V10" s="11"/>
      <c r="W10" s="11"/>
      <c r="X10" s="11"/>
      <c r="Y10" s="11"/>
      <c r="Z10" s="31"/>
      <c r="AA10" s="31"/>
      <c r="AB10" s="31"/>
      <c r="AC10" s="36"/>
      <c r="AD10" s="36"/>
      <c r="AE10" s="31"/>
      <c r="AF10" s="31"/>
      <c r="AG10" s="11"/>
      <c r="AH10" s="11"/>
      <c r="AI10" s="11"/>
      <c r="AJ10" s="11"/>
      <c r="AK10" s="31" t="s">
        <v>57</v>
      </c>
      <c r="AL10" s="30" t="s">
        <v>58</v>
      </c>
      <c r="AM10" s="30">
        <v>2299</v>
      </c>
      <c r="AN10" s="30" t="s">
        <v>59</v>
      </c>
      <c r="AO10" s="30" t="s">
        <v>60</v>
      </c>
      <c r="AP10" s="31" t="s">
        <v>11</v>
      </c>
      <c r="AQ10" s="31" t="s">
        <v>9</v>
      </c>
      <c r="AR10" s="14" t="s">
        <v>61</v>
      </c>
      <c r="AS10" s="16"/>
      <c r="AT10" s="16" t="s">
        <v>124</v>
      </c>
      <c r="AU10" s="16"/>
      <c r="AV10" s="14" t="s">
        <v>253</v>
      </c>
      <c r="AW10" s="9" t="s">
        <v>1335</v>
      </c>
      <c r="AX10" s="14" t="s">
        <v>62</v>
      </c>
      <c r="AY10" s="9" t="s">
        <v>1336</v>
      </c>
      <c r="AZ10" s="14" t="s">
        <v>62</v>
      </c>
      <c r="BA10" s="9" t="s">
        <v>1337</v>
      </c>
      <c r="BB10" s="14" t="s">
        <v>62</v>
      </c>
      <c r="BC10" s="9" t="s">
        <v>146</v>
      </c>
      <c r="BD10" s="14" t="s">
        <v>1343</v>
      </c>
      <c r="BE10" s="9" t="s">
        <v>293</v>
      </c>
      <c r="BF10" s="15" t="s">
        <v>1338</v>
      </c>
      <c r="BG10" s="9" t="s">
        <v>82</v>
      </c>
      <c r="BH10" s="14" t="s">
        <v>1344</v>
      </c>
      <c r="BI10" s="9"/>
      <c r="BJ10" s="14"/>
      <c r="BK10" s="9"/>
      <c r="BL10" s="9"/>
      <c r="BM10" s="9"/>
      <c r="BN10" s="14"/>
      <c r="BO10" s="9" t="s">
        <v>81</v>
      </c>
      <c r="BP10" s="30" t="s">
        <v>112</v>
      </c>
      <c r="BQ10" s="41">
        <v>34380000</v>
      </c>
      <c r="BR10" s="42">
        <v>1</v>
      </c>
      <c r="BS10" s="42" t="s">
        <v>1340</v>
      </c>
      <c r="BT10" s="42" t="s">
        <v>82</v>
      </c>
      <c r="BU10" s="42" t="s">
        <v>83</v>
      </c>
      <c r="BV10" s="43">
        <v>34380000</v>
      </c>
      <c r="BW10" s="18">
        <v>34380000</v>
      </c>
    </row>
    <row r="11" spans="1:75" ht="60" customHeight="1">
      <c r="A11" s="30">
        <v>36</v>
      </c>
      <c r="B11" s="30">
        <v>24</v>
      </c>
      <c r="C11" s="31" t="s">
        <v>1331</v>
      </c>
      <c r="D11" s="31" t="s">
        <v>45</v>
      </c>
      <c r="E11" s="31" t="s">
        <v>10</v>
      </c>
      <c r="F11" s="31" t="s">
        <v>10</v>
      </c>
      <c r="G11" s="31" t="s">
        <v>106</v>
      </c>
      <c r="H11" s="31" t="s">
        <v>1332</v>
      </c>
      <c r="I11" s="31"/>
      <c r="J11" s="31" t="s">
        <v>48</v>
      </c>
      <c r="K11" s="31" t="s">
        <v>48</v>
      </c>
      <c r="L11" s="31">
        <v>0</v>
      </c>
      <c r="M11" s="31">
        <v>0</v>
      </c>
      <c r="N11" s="31">
        <v>0</v>
      </c>
      <c r="O11" s="31" t="s">
        <v>48</v>
      </c>
      <c r="P11" s="31" t="s">
        <v>48</v>
      </c>
      <c r="Q11" s="30" t="s">
        <v>48</v>
      </c>
      <c r="R11" s="30">
        <v>0</v>
      </c>
      <c r="S11" s="30">
        <v>0</v>
      </c>
      <c r="T11" s="30">
        <v>0</v>
      </c>
      <c r="U11" s="14" t="s">
        <v>1333</v>
      </c>
      <c r="V11" s="11"/>
      <c r="W11" s="11"/>
      <c r="X11" s="11"/>
      <c r="Y11" s="11"/>
      <c r="Z11" s="31"/>
      <c r="AA11" s="31"/>
      <c r="AB11" s="31"/>
      <c r="AC11" s="36"/>
      <c r="AD11" s="36"/>
      <c r="AE11" s="31"/>
      <c r="AF11" s="31"/>
      <c r="AG11" s="11"/>
      <c r="AH11" s="11"/>
      <c r="AI11" s="11"/>
      <c r="AJ11" s="11"/>
      <c r="AK11" s="31" t="s">
        <v>57</v>
      </c>
      <c r="AL11" s="30" t="s">
        <v>58</v>
      </c>
      <c r="AM11" s="30">
        <v>2299</v>
      </c>
      <c r="AN11" s="30" t="s">
        <v>59</v>
      </c>
      <c r="AO11" s="30" t="s">
        <v>60</v>
      </c>
      <c r="AP11" s="31" t="s">
        <v>11</v>
      </c>
      <c r="AQ11" s="31" t="s">
        <v>9</v>
      </c>
      <c r="AR11" s="14" t="s">
        <v>61</v>
      </c>
      <c r="AS11" s="16"/>
      <c r="AT11" s="16" t="s">
        <v>124</v>
      </c>
      <c r="AU11" s="16"/>
      <c r="AV11" s="14" t="s">
        <v>253</v>
      </c>
      <c r="AW11" s="9" t="s">
        <v>1335</v>
      </c>
      <c r="AX11" s="14" t="s">
        <v>62</v>
      </c>
      <c r="AY11" s="9" t="s">
        <v>1336</v>
      </c>
      <c r="AZ11" s="14" t="s">
        <v>62</v>
      </c>
      <c r="BA11" s="9" t="s">
        <v>1337</v>
      </c>
      <c r="BB11" s="14" t="s">
        <v>62</v>
      </c>
      <c r="BC11" s="9" t="s">
        <v>146</v>
      </c>
      <c r="BD11" s="14" t="s">
        <v>1343</v>
      </c>
      <c r="BE11" s="9" t="s">
        <v>293</v>
      </c>
      <c r="BF11" s="15" t="s">
        <v>1338</v>
      </c>
      <c r="BG11" s="9" t="s">
        <v>85</v>
      </c>
      <c r="BH11" s="14" t="s">
        <v>1338</v>
      </c>
      <c r="BI11" s="9"/>
      <c r="BJ11" s="14"/>
      <c r="BK11" s="9"/>
      <c r="BL11" s="9"/>
      <c r="BM11" s="9"/>
      <c r="BN11" s="14"/>
      <c r="BO11" s="9" t="s">
        <v>84</v>
      </c>
      <c r="BP11" s="30" t="s">
        <v>112</v>
      </c>
      <c r="BQ11" s="41">
        <v>16616999.999999998</v>
      </c>
      <c r="BR11" s="42">
        <v>1</v>
      </c>
      <c r="BS11" s="42" t="s">
        <v>1340</v>
      </c>
      <c r="BT11" s="42" t="s">
        <v>85</v>
      </c>
      <c r="BU11" s="42" t="s">
        <v>86</v>
      </c>
      <c r="BV11" s="43">
        <v>16616999.999999998</v>
      </c>
      <c r="BW11" s="18">
        <v>16617000</v>
      </c>
    </row>
    <row r="12" spans="1:75" ht="60" customHeight="1">
      <c r="A12" s="30">
        <v>37</v>
      </c>
      <c r="B12" s="30">
        <v>24</v>
      </c>
      <c r="C12" s="31" t="s">
        <v>1331</v>
      </c>
      <c r="D12" s="31" t="s">
        <v>45</v>
      </c>
      <c r="E12" s="31" t="s">
        <v>10</v>
      </c>
      <c r="F12" s="31" t="s">
        <v>10</v>
      </c>
      <c r="G12" s="31" t="s">
        <v>106</v>
      </c>
      <c r="H12" s="31" t="s">
        <v>1332</v>
      </c>
      <c r="I12" s="31"/>
      <c r="J12" s="31" t="s">
        <v>48</v>
      </c>
      <c r="K12" s="31" t="s">
        <v>48</v>
      </c>
      <c r="L12" s="31">
        <v>0</v>
      </c>
      <c r="M12" s="31">
        <v>0</v>
      </c>
      <c r="N12" s="31">
        <v>0</v>
      </c>
      <c r="O12" s="31" t="s">
        <v>48</v>
      </c>
      <c r="P12" s="31" t="s">
        <v>48</v>
      </c>
      <c r="Q12" s="30" t="s">
        <v>48</v>
      </c>
      <c r="R12" s="30">
        <v>0</v>
      </c>
      <c r="S12" s="30">
        <v>0</v>
      </c>
      <c r="T12" s="30">
        <v>0</v>
      </c>
      <c r="U12" s="14" t="s">
        <v>1333</v>
      </c>
      <c r="V12" s="11"/>
      <c r="W12" s="11"/>
      <c r="X12" s="11"/>
      <c r="Y12" s="11"/>
      <c r="Z12" s="31"/>
      <c r="AA12" s="31"/>
      <c r="AB12" s="31"/>
      <c r="AC12" s="36"/>
      <c r="AD12" s="36"/>
      <c r="AE12" s="31"/>
      <c r="AF12" s="31"/>
      <c r="AG12" s="11"/>
      <c r="AH12" s="11"/>
      <c r="AI12" s="11"/>
      <c r="AJ12" s="11"/>
      <c r="AK12" s="31" t="s">
        <v>57</v>
      </c>
      <c r="AL12" s="30" t="s">
        <v>58</v>
      </c>
      <c r="AM12" s="30">
        <v>2299</v>
      </c>
      <c r="AN12" s="30" t="s">
        <v>59</v>
      </c>
      <c r="AO12" s="30" t="s">
        <v>60</v>
      </c>
      <c r="AP12" s="31" t="s">
        <v>11</v>
      </c>
      <c r="AQ12" s="31" t="s">
        <v>9</v>
      </c>
      <c r="AR12" s="14" t="s">
        <v>61</v>
      </c>
      <c r="AS12" s="16"/>
      <c r="AT12" s="16" t="s">
        <v>124</v>
      </c>
      <c r="AU12" s="16"/>
      <c r="AV12" s="14" t="s">
        <v>253</v>
      </c>
      <c r="AW12" s="9" t="s">
        <v>1335</v>
      </c>
      <c r="AX12" s="14" t="s">
        <v>62</v>
      </c>
      <c r="AY12" s="9" t="s">
        <v>1336</v>
      </c>
      <c r="AZ12" s="14" t="s">
        <v>62</v>
      </c>
      <c r="BA12" s="9" t="s">
        <v>1337</v>
      </c>
      <c r="BB12" s="14" t="s">
        <v>62</v>
      </c>
      <c r="BC12" s="9" t="s">
        <v>146</v>
      </c>
      <c r="BD12" s="14" t="s">
        <v>1343</v>
      </c>
      <c r="BE12" s="9" t="s">
        <v>293</v>
      </c>
      <c r="BF12" s="15" t="s">
        <v>1338</v>
      </c>
      <c r="BG12" s="9" t="s">
        <v>88</v>
      </c>
      <c r="BH12" s="14" t="s">
        <v>1345</v>
      </c>
      <c r="BI12" s="9"/>
      <c r="BJ12" s="14"/>
      <c r="BK12" s="9"/>
      <c r="BL12" s="9"/>
      <c r="BM12" s="9"/>
      <c r="BN12" s="14"/>
      <c r="BO12" s="9" t="s">
        <v>87</v>
      </c>
      <c r="BP12" s="30" t="s">
        <v>112</v>
      </c>
      <c r="BQ12" s="41">
        <v>573000</v>
      </c>
      <c r="BR12" s="42">
        <v>1</v>
      </c>
      <c r="BS12" s="42" t="s">
        <v>1340</v>
      </c>
      <c r="BT12" s="42" t="s">
        <v>88</v>
      </c>
      <c r="BU12" s="42" t="s">
        <v>89</v>
      </c>
      <c r="BV12" s="43">
        <v>573000</v>
      </c>
      <c r="BW12" s="18">
        <v>573000</v>
      </c>
    </row>
    <row r="13" spans="1:75" ht="60" customHeight="1">
      <c r="A13" s="30">
        <v>38</v>
      </c>
      <c r="B13" s="30">
        <v>24</v>
      </c>
      <c r="C13" s="31" t="s">
        <v>1331</v>
      </c>
      <c r="D13" s="31" t="s">
        <v>45</v>
      </c>
      <c r="E13" s="31" t="s">
        <v>10</v>
      </c>
      <c r="F13" s="31" t="s">
        <v>10</v>
      </c>
      <c r="G13" s="31" t="s">
        <v>106</v>
      </c>
      <c r="H13" s="31" t="s">
        <v>1332</v>
      </c>
      <c r="I13" s="31"/>
      <c r="J13" s="31" t="s">
        <v>48</v>
      </c>
      <c r="K13" s="31" t="s">
        <v>48</v>
      </c>
      <c r="L13" s="31">
        <v>0</v>
      </c>
      <c r="M13" s="31">
        <v>0</v>
      </c>
      <c r="N13" s="31">
        <v>0</v>
      </c>
      <c r="O13" s="31" t="s">
        <v>48</v>
      </c>
      <c r="P13" s="31" t="s">
        <v>48</v>
      </c>
      <c r="Q13" s="30" t="s">
        <v>48</v>
      </c>
      <c r="R13" s="30">
        <v>0</v>
      </c>
      <c r="S13" s="30">
        <v>0</v>
      </c>
      <c r="T13" s="30">
        <v>0</v>
      </c>
      <c r="U13" s="14" t="s">
        <v>1333</v>
      </c>
      <c r="V13" s="11"/>
      <c r="W13" s="11"/>
      <c r="X13" s="11"/>
      <c r="Y13" s="11"/>
      <c r="Z13" s="31"/>
      <c r="AA13" s="31"/>
      <c r="AB13" s="31"/>
      <c r="AC13" s="36"/>
      <c r="AD13" s="36"/>
      <c r="AE13" s="31"/>
      <c r="AF13" s="31"/>
      <c r="AG13" s="11"/>
      <c r="AH13" s="11"/>
      <c r="AI13" s="11"/>
      <c r="AJ13" s="11"/>
      <c r="AK13" s="31" t="s">
        <v>57</v>
      </c>
      <c r="AL13" s="30" t="s">
        <v>58</v>
      </c>
      <c r="AM13" s="30">
        <v>2299</v>
      </c>
      <c r="AN13" s="30" t="s">
        <v>59</v>
      </c>
      <c r="AO13" s="30" t="s">
        <v>60</v>
      </c>
      <c r="AP13" s="31" t="s">
        <v>11</v>
      </c>
      <c r="AQ13" s="31" t="s">
        <v>9</v>
      </c>
      <c r="AR13" s="14" t="s">
        <v>61</v>
      </c>
      <c r="AS13" s="16"/>
      <c r="AT13" s="16" t="s">
        <v>124</v>
      </c>
      <c r="AU13" s="16"/>
      <c r="AV13" s="14" t="s">
        <v>253</v>
      </c>
      <c r="AW13" s="9" t="s">
        <v>1335</v>
      </c>
      <c r="AX13" s="14" t="s">
        <v>62</v>
      </c>
      <c r="AY13" s="9" t="s">
        <v>1336</v>
      </c>
      <c r="AZ13" s="14" t="s">
        <v>62</v>
      </c>
      <c r="BA13" s="9" t="s">
        <v>1337</v>
      </c>
      <c r="BB13" s="14" t="s">
        <v>62</v>
      </c>
      <c r="BC13" s="9" t="s">
        <v>146</v>
      </c>
      <c r="BD13" s="14" t="s">
        <v>1343</v>
      </c>
      <c r="BE13" s="9" t="s">
        <v>79</v>
      </c>
      <c r="BF13" s="15" t="s">
        <v>1345</v>
      </c>
      <c r="BG13" s="9"/>
      <c r="BH13" s="14"/>
      <c r="BI13" s="9"/>
      <c r="BJ13" s="14"/>
      <c r="BK13" s="9"/>
      <c r="BL13" s="9"/>
      <c r="BM13" s="9"/>
      <c r="BN13" s="14"/>
      <c r="BO13" s="9" t="s">
        <v>90</v>
      </c>
      <c r="BP13" s="30" t="s">
        <v>112</v>
      </c>
      <c r="BQ13" s="41">
        <v>5730000</v>
      </c>
      <c r="BR13" s="42">
        <v>1</v>
      </c>
      <c r="BS13" s="42" t="s">
        <v>1340</v>
      </c>
      <c r="BT13" s="42" t="s">
        <v>79</v>
      </c>
      <c r="BU13" s="42" t="s">
        <v>80</v>
      </c>
      <c r="BV13" s="43">
        <v>5530000</v>
      </c>
      <c r="BW13" s="18">
        <v>5530000</v>
      </c>
    </row>
    <row r="14" spans="1:75" ht="60" customHeight="1">
      <c r="A14" s="30">
        <v>39</v>
      </c>
      <c r="B14" s="30">
        <v>24</v>
      </c>
      <c r="C14" s="31" t="s">
        <v>1331</v>
      </c>
      <c r="D14" s="31" t="s">
        <v>45</v>
      </c>
      <c r="E14" s="31" t="s">
        <v>10</v>
      </c>
      <c r="F14" s="31" t="s">
        <v>10</v>
      </c>
      <c r="G14" s="31" t="s">
        <v>106</v>
      </c>
      <c r="H14" s="31" t="s">
        <v>1332</v>
      </c>
      <c r="I14" s="31"/>
      <c r="J14" s="31" t="s">
        <v>48</v>
      </c>
      <c r="K14" s="31" t="s">
        <v>48</v>
      </c>
      <c r="L14" s="31">
        <v>0</v>
      </c>
      <c r="M14" s="31">
        <v>0</v>
      </c>
      <c r="N14" s="31">
        <v>0</v>
      </c>
      <c r="O14" s="31" t="s">
        <v>48</v>
      </c>
      <c r="P14" s="31" t="s">
        <v>48</v>
      </c>
      <c r="Q14" s="30" t="s">
        <v>48</v>
      </c>
      <c r="R14" s="30">
        <v>0</v>
      </c>
      <c r="S14" s="30">
        <v>0</v>
      </c>
      <c r="T14" s="30">
        <v>0</v>
      </c>
      <c r="U14" s="14" t="s">
        <v>1333</v>
      </c>
      <c r="V14" s="11"/>
      <c r="W14" s="11"/>
      <c r="X14" s="11"/>
      <c r="Y14" s="11"/>
      <c r="Z14" s="31"/>
      <c r="AA14" s="31"/>
      <c r="AB14" s="31"/>
      <c r="AC14" s="36"/>
      <c r="AD14" s="36"/>
      <c r="AE14" s="31"/>
      <c r="AF14" s="31"/>
      <c r="AG14" s="11"/>
      <c r="AH14" s="11"/>
      <c r="AI14" s="11"/>
      <c r="AJ14" s="11"/>
      <c r="AK14" s="31" t="s">
        <v>57</v>
      </c>
      <c r="AL14" s="30" t="s">
        <v>58</v>
      </c>
      <c r="AM14" s="30">
        <v>2299</v>
      </c>
      <c r="AN14" s="30" t="s">
        <v>59</v>
      </c>
      <c r="AO14" s="30" t="s">
        <v>60</v>
      </c>
      <c r="AP14" s="31" t="s">
        <v>11</v>
      </c>
      <c r="AQ14" s="31" t="s">
        <v>9</v>
      </c>
      <c r="AR14" s="14" t="s">
        <v>61</v>
      </c>
      <c r="AS14" s="19" t="s">
        <v>1346</v>
      </c>
      <c r="AT14" s="16" t="s">
        <v>78</v>
      </c>
      <c r="AU14" s="16"/>
      <c r="AV14" s="14" t="s">
        <v>253</v>
      </c>
      <c r="AW14" s="9" t="s">
        <v>1335</v>
      </c>
      <c r="AX14" s="14" t="s">
        <v>62</v>
      </c>
      <c r="AY14" s="9" t="s">
        <v>1336</v>
      </c>
      <c r="AZ14" s="14" t="s">
        <v>62</v>
      </c>
      <c r="BA14" s="9" t="s">
        <v>1337</v>
      </c>
      <c r="BB14" s="14" t="s">
        <v>62</v>
      </c>
      <c r="BC14" s="9" t="s">
        <v>146</v>
      </c>
      <c r="BD14" s="14" t="s">
        <v>1343</v>
      </c>
      <c r="BE14" s="9" t="s">
        <v>79</v>
      </c>
      <c r="BF14" s="15" t="s">
        <v>1345</v>
      </c>
      <c r="BG14" s="9"/>
      <c r="BH14" s="14"/>
      <c r="BI14" s="9"/>
      <c r="BJ14" s="14"/>
      <c r="BK14" s="9"/>
      <c r="BL14" s="9"/>
      <c r="BM14" s="9"/>
      <c r="BN14" s="14"/>
      <c r="BO14" s="9" t="s">
        <v>78</v>
      </c>
      <c r="BP14" s="30" t="s">
        <v>112</v>
      </c>
      <c r="BQ14" s="41">
        <v>92000000</v>
      </c>
      <c r="BR14" s="42">
        <v>1</v>
      </c>
      <c r="BS14" s="42" t="s">
        <v>1340</v>
      </c>
      <c r="BT14" s="42" t="s">
        <v>79</v>
      </c>
      <c r="BU14" s="42" t="s">
        <v>80</v>
      </c>
      <c r="BV14" s="43">
        <v>92000000</v>
      </c>
      <c r="BW14" s="18">
        <v>92000000</v>
      </c>
    </row>
    <row r="15" spans="1:75" ht="60" customHeight="1">
      <c r="A15" s="30">
        <v>40</v>
      </c>
      <c r="B15" s="30">
        <v>24</v>
      </c>
      <c r="C15" s="31" t="s">
        <v>1331</v>
      </c>
      <c r="D15" s="31" t="s">
        <v>45</v>
      </c>
      <c r="E15" s="31" t="s">
        <v>10</v>
      </c>
      <c r="F15" s="31" t="s">
        <v>10</v>
      </c>
      <c r="G15" s="31" t="s">
        <v>106</v>
      </c>
      <c r="H15" s="31" t="s">
        <v>1332</v>
      </c>
      <c r="I15" s="31"/>
      <c r="J15" s="31" t="s">
        <v>48</v>
      </c>
      <c r="K15" s="31" t="s">
        <v>48</v>
      </c>
      <c r="L15" s="31">
        <v>0</v>
      </c>
      <c r="M15" s="31">
        <v>0</v>
      </c>
      <c r="N15" s="31">
        <v>0</v>
      </c>
      <c r="O15" s="31" t="s">
        <v>48</v>
      </c>
      <c r="P15" s="31" t="s">
        <v>48</v>
      </c>
      <c r="Q15" s="30" t="s">
        <v>48</v>
      </c>
      <c r="R15" s="30">
        <v>0</v>
      </c>
      <c r="S15" s="30">
        <v>0</v>
      </c>
      <c r="T15" s="30">
        <v>0</v>
      </c>
      <c r="U15" s="14" t="s">
        <v>1333</v>
      </c>
      <c r="V15" s="11"/>
      <c r="W15" s="11"/>
      <c r="X15" s="11"/>
      <c r="Y15" s="11"/>
      <c r="Z15" s="31"/>
      <c r="AA15" s="31"/>
      <c r="AB15" s="31"/>
      <c r="AC15" s="36"/>
      <c r="AD15" s="36"/>
      <c r="AE15" s="31"/>
      <c r="AF15" s="31"/>
      <c r="AG15" s="11"/>
      <c r="AH15" s="11"/>
      <c r="AI15" s="11"/>
      <c r="AJ15" s="11"/>
      <c r="AK15" s="31" t="s">
        <v>57</v>
      </c>
      <c r="AL15" s="30" t="s">
        <v>58</v>
      </c>
      <c r="AM15" s="30">
        <v>2299</v>
      </c>
      <c r="AN15" s="30" t="s">
        <v>59</v>
      </c>
      <c r="AO15" s="30" t="s">
        <v>60</v>
      </c>
      <c r="AP15" s="31" t="s">
        <v>11</v>
      </c>
      <c r="AQ15" s="31" t="s">
        <v>9</v>
      </c>
      <c r="AR15" s="14" t="s">
        <v>61</v>
      </c>
      <c r="AS15" s="19" t="s">
        <v>1347</v>
      </c>
      <c r="AT15" s="16" t="s">
        <v>2</v>
      </c>
      <c r="AU15" s="16"/>
      <c r="AV15" s="14" t="s">
        <v>253</v>
      </c>
      <c r="AW15" s="9" t="s">
        <v>1335</v>
      </c>
      <c r="AX15" s="14" t="s">
        <v>62</v>
      </c>
      <c r="AY15" s="9" t="s">
        <v>1336</v>
      </c>
      <c r="AZ15" s="14" t="s">
        <v>62</v>
      </c>
      <c r="BA15" s="9" t="s">
        <v>1337</v>
      </c>
      <c r="BB15" s="14" t="s">
        <v>62</v>
      </c>
      <c r="BC15" s="9" t="s">
        <v>381</v>
      </c>
      <c r="BD15" s="14" t="s">
        <v>254</v>
      </c>
      <c r="BE15" s="9" t="s">
        <v>1348</v>
      </c>
      <c r="BF15" s="15" t="s">
        <v>1349</v>
      </c>
      <c r="BG15" s="9" t="s">
        <v>894</v>
      </c>
      <c r="BH15" s="14" t="s">
        <v>1339</v>
      </c>
      <c r="BI15" s="9" t="s">
        <v>98</v>
      </c>
      <c r="BJ15" s="14" t="s">
        <v>1350</v>
      </c>
      <c r="BK15" s="9"/>
      <c r="BL15" s="9"/>
      <c r="BM15" s="9"/>
      <c r="BN15" s="14"/>
      <c r="BO15" s="9" t="s">
        <v>2</v>
      </c>
      <c r="BP15" s="30" t="s">
        <v>112</v>
      </c>
      <c r="BQ15" s="41">
        <v>242000000</v>
      </c>
      <c r="BR15" s="42">
        <v>1</v>
      </c>
      <c r="BS15" s="42" t="s">
        <v>1340</v>
      </c>
      <c r="BT15" s="42" t="s">
        <v>98</v>
      </c>
      <c r="BU15" s="42" t="s">
        <v>99</v>
      </c>
      <c r="BV15" s="43">
        <v>222000000</v>
      </c>
      <c r="BW15" s="18">
        <v>238700000</v>
      </c>
    </row>
  </sheetData>
  <sheetProtection algorithmName="SHA-512" hashValue="Sip0veBO+mZxgHW/D/kD1XgRitsrH06ttLPBq+Eb5zQN+ofHBTLn/D8RIyJCgWZlnNSyzMFhaqf7KkUPuLSeLg==" saltValue="BjpG34NUHxnVbfz5CMwFvw==" spinCount="100000" sheet="1" objects="1" scenarios="1"/>
  <dataValidations count="2">
    <dataValidation type="textLength" allowBlank="1" showInputMessage="1" showErrorMessage="1" errorTitle="NO COINCIDE CON EL RANGO" error="Recuerda que debes escribir mínimo 100 caracteres máximo 1000" sqref="W7:W15 AH7:AH15" xr:uid="{00000000-0002-0000-0800-000000000000}">
      <formula1>100</formula1>
      <formula2>1000</formula2>
    </dataValidation>
    <dataValidation type="list" allowBlank="1" showInputMessage="1" showErrorMessage="1" sqref="X7:X15 AI7:AI15" xr:uid="{00000000-0002-0000-0800-000001000000}">
      <formula1>#REF!</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BW15"/>
  <sheetViews>
    <sheetView workbookViewId="0">
      <selection activeCell="G8" sqref="G8"/>
    </sheetView>
  </sheetViews>
  <sheetFormatPr baseColWidth="10" defaultColWidth="11.42578125" defaultRowHeight="15"/>
  <cols>
    <col min="1" max="1" width="7.140625" style="22" customWidth="1"/>
    <col min="2" max="3" width="8.5703125" style="22" hidden="1" customWidth="1"/>
    <col min="4" max="4" width="10.140625" style="22" customWidth="1"/>
    <col min="5" max="8" width="21.42578125" style="22" customWidth="1"/>
    <col min="9" max="9" width="14.28515625" style="22" customWidth="1"/>
    <col min="10" max="10" width="13.140625" style="22" customWidth="1"/>
    <col min="11" max="14" width="11.42578125" style="22" hidden="1" customWidth="1"/>
    <col min="15" max="20" width="11.42578125" style="22"/>
    <col min="21" max="21" width="0" style="20" hidden="1" customWidth="1"/>
    <col min="22" max="25" width="11.42578125" style="20"/>
    <col min="26" max="26" width="21.42578125" style="22" customWidth="1"/>
    <col min="27" max="27" width="25.7109375" style="22" customWidth="1"/>
    <col min="28" max="28" width="17.28515625" style="22" customWidth="1"/>
    <col min="29" max="30" width="17.140625" style="22" customWidth="1"/>
    <col min="31" max="31" width="11.42578125" style="22"/>
    <col min="32" max="32" width="21.42578125" style="22" customWidth="1"/>
    <col min="33" max="36" width="11.42578125" style="20"/>
    <col min="37" max="37" width="21.42578125" style="22" customWidth="1"/>
    <col min="38" max="41" width="0" style="22" hidden="1" customWidth="1"/>
    <col min="42" max="43" width="21.42578125" style="22" customWidth="1"/>
    <col min="44" max="44" width="0" style="20" hidden="1" customWidth="1"/>
    <col min="45" max="45" width="11.42578125" style="20"/>
    <col min="46" max="46" width="42.85546875" style="20" customWidth="1"/>
    <col min="47" max="47" width="32.140625" style="20" customWidth="1"/>
    <col min="48" max="58" width="0" style="20" hidden="1" customWidth="1"/>
    <col min="59" max="59" width="14.28515625" style="20" hidden="1" customWidth="1"/>
    <col min="60" max="66" width="0" style="20" hidden="1" customWidth="1"/>
    <col min="67" max="67" width="18.85546875" style="20" customWidth="1"/>
    <col min="68" max="68" width="11.42578125" style="22"/>
    <col min="69" max="69" width="16.140625" style="22" customWidth="1"/>
    <col min="70" max="70" width="11.42578125" style="22"/>
    <col min="71" max="71" width="18.42578125" style="22" customWidth="1"/>
    <col min="72" max="72" width="14.7109375" style="22" customWidth="1"/>
    <col min="73" max="73" width="13.5703125" style="22" customWidth="1"/>
    <col min="74" max="74" width="17.85546875" style="22" customWidth="1"/>
    <col min="75" max="75" width="17.7109375" style="20" customWidth="1"/>
    <col min="76" max="76" width="14.5703125" style="20" customWidth="1"/>
    <col min="77" max="16384" width="11.42578125" style="20"/>
  </cols>
  <sheetData>
    <row r="3" spans="1:75">
      <c r="BQ3" s="38"/>
    </row>
    <row r="5" spans="1:75" ht="33.75">
      <c r="A5" s="23" t="s">
        <v>1267</v>
      </c>
      <c r="B5" s="23"/>
      <c r="C5" s="23"/>
      <c r="D5" s="23"/>
      <c r="E5" s="23"/>
      <c r="F5" s="23"/>
      <c r="G5" s="23"/>
      <c r="H5" s="23"/>
      <c r="I5" s="23"/>
      <c r="J5" s="24" t="s">
        <v>1268</v>
      </c>
      <c r="K5" s="24"/>
      <c r="L5" s="24"/>
      <c r="M5" s="24"/>
      <c r="N5" s="24"/>
      <c r="O5" s="25" t="s">
        <v>16</v>
      </c>
      <c r="P5" s="25"/>
      <c r="Q5" s="25"/>
      <c r="R5" s="25"/>
      <c r="S5" s="25"/>
      <c r="T5" s="25"/>
      <c r="U5" s="1"/>
      <c r="V5" s="1"/>
      <c r="W5" s="1"/>
      <c r="X5" s="1"/>
      <c r="Y5" s="1"/>
      <c r="Z5" s="32" t="s">
        <v>17</v>
      </c>
      <c r="AA5" s="32"/>
      <c r="AB5" s="32"/>
      <c r="AC5" s="32"/>
      <c r="AD5" s="32"/>
      <c r="AE5" s="32"/>
      <c r="AF5" s="32"/>
      <c r="AG5" s="2"/>
      <c r="AH5" s="2"/>
      <c r="AI5" s="2"/>
      <c r="AJ5" s="2"/>
      <c r="AK5" s="32"/>
      <c r="AL5" s="32"/>
      <c r="AM5" s="32"/>
      <c r="AN5" s="32"/>
      <c r="AO5" s="32"/>
      <c r="AP5" s="32"/>
      <c r="AQ5" s="32"/>
      <c r="AR5" s="2"/>
      <c r="AS5" s="3" t="s">
        <v>18</v>
      </c>
      <c r="AT5" s="4"/>
      <c r="AU5" s="4"/>
      <c r="AV5" s="4"/>
      <c r="AW5" s="4"/>
      <c r="AX5" s="4"/>
      <c r="AY5" s="4"/>
      <c r="AZ5" s="4"/>
      <c r="BA5" s="4"/>
      <c r="BB5" s="4"/>
      <c r="BC5" s="4"/>
      <c r="BD5" s="4"/>
      <c r="BE5" s="4"/>
      <c r="BF5" s="4"/>
      <c r="BG5" s="4"/>
      <c r="BH5" s="4"/>
      <c r="BI5" s="4"/>
      <c r="BJ5" s="4"/>
      <c r="BK5" s="4"/>
      <c r="BL5" s="4"/>
      <c r="BM5" s="4"/>
      <c r="BN5" s="4"/>
      <c r="BO5" s="4"/>
      <c r="BP5" s="39"/>
      <c r="BQ5" s="39"/>
      <c r="BR5" s="39"/>
      <c r="BS5" s="39"/>
      <c r="BT5" s="39"/>
      <c r="BU5" s="39"/>
      <c r="BV5" s="39"/>
      <c r="BW5" s="4"/>
    </row>
    <row r="6" spans="1:75" ht="60" customHeight="1">
      <c r="A6" s="26" t="s">
        <v>1269</v>
      </c>
      <c r="B6" s="26" t="s">
        <v>1270</v>
      </c>
      <c r="C6" s="26" t="s">
        <v>1271</v>
      </c>
      <c r="D6" s="27" t="s">
        <v>1272</v>
      </c>
      <c r="E6" s="27" t="s">
        <v>1273</v>
      </c>
      <c r="F6" s="27" t="s">
        <v>1274</v>
      </c>
      <c r="G6" s="27" t="s">
        <v>1275</v>
      </c>
      <c r="H6" s="27" t="s">
        <v>1276</v>
      </c>
      <c r="I6" s="27" t="s">
        <v>1277</v>
      </c>
      <c r="J6" s="28" t="s">
        <v>1278</v>
      </c>
      <c r="K6" s="28" t="s">
        <v>1279</v>
      </c>
      <c r="L6" s="28" t="s">
        <v>1280</v>
      </c>
      <c r="M6" s="28" t="s">
        <v>1281</v>
      </c>
      <c r="N6" s="28" t="s">
        <v>1282</v>
      </c>
      <c r="O6" s="29" t="s">
        <v>1283</v>
      </c>
      <c r="P6" s="29" t="s">
        <v>1284</v>
      </c>
      <c r="Q6" s="29" t="s">
        <v>1285</v>
      </c>
      <c r="R6" s="29" t="s">
        <v>1286</v>
      </c>
      <c r="S6" s="29" t="s">
        <v>1287</v>
      </c>
      <c r="T6" s="29" t="s">
        <v>1288</v>
      </c>
      <c r="U6" s="21" t="s">
        <v>1255</v>
      </c>
      <c r="V6" s="6" t="s">
        <v>1351</v>
      </c>
      <c r="W6" s="6" t="s">
        <v>1352</v>
      </c>
      <c r="X6" s="6" t="s">
        <v>1291</v>
      </c>
      <c r="Y6" s="6" t="s">
        <v>1292</v>
      </c>
      <c r="Z6" s="33" t="s">
        <v>1293</v>
      </c>
      <c r="AA6" s="33" t="s">
        <v>1294</v>
      </c>
      <c r="AB6" s="33" t="s">
        <v>1285</v>
      </c>
      <c r="AC6" s="33" t="s">
        <v>1287</v>
      </c>
      <c r="AD6" s="33" t="s">
        <v>1288</v>
      </c>
      <c r="AE6" s="33" t="s">
        <v>1295</v>
      </c>
      <c r="AF6" s="33" t="s">
        <v>1296</v>
      </c>
      <c r="AG6" s="6" t="s">
        <v>1351</v>
      </c>
      <c r="AH6" s="6" t="s">
        <v>1352</v>
      </c>
      <c r="AI6" s="6" t="s">
        <v>1291</v>
      </c>
      <c r="AJ6" s="6" t="s">
        <v>1292</v>
      </c>
      <c r="AK6" s="37" t="s">
        <v>1297</v>
      </c>
      <c r="AL6" s="26" t="s">
        <v>1298</v>
      </c>
      <c r="AM6" s="26" t="s">
        <v>1299</v>
      </c>
      <c r="AN6" s="26" t="s">
        <v>1300</v>
      </c>
      <c r="AO6" s="26" t="s">
        <v>1301</v>
      </c>
      <c r="AP6" s="37" t="s">
        <v>1302</v>
      </c>
      <c r="AQ6" s="37" t="s">
        <v>1257</v>
      </c>
      <c r="AR6" s="7" t="s">
        <v>1303</v>
      </c>
      <c r="AS6" s="8" t="s">
        <v>1304</v>
      </c>
      <c r="AT6" s="8" t="s">
        <v>1305</v>
      </c>
      <c r="AU6" s="8" t="s">
        <v>1258</v>
      </c>
      <c r="AV6" s="8" t="s">
        <v>1306</v>
      </c>
      <c r="AW6" s="8" t="s">
        <v>1307</v>
      </c>
      <c r="AX6" s="8" t="s">
        <v>1308</v>
      </c>
      <c r="AY6" s="8" t="s">
        <v>1309</v>
      </c>
      <c r="AZ6" s="8" t="s">
        <v>1310</v>
      </c>
      <c r="BA6" s="8" t="s">
        <v>1311</v>
      </c>
      <c r="BB6" s="8" t="s">
        <v>1312</v>
      </c>
      <c r="BC6" s="8" t="s">
        <v>1313</v>
      </c>
      <c r="BD6" s="8" t="s">
        <v>1314</v>
      </c>
      <c r="BE6" s="8" t="s">
        <v>1315</v>
      </c>
      <c r="BF6" s="8" t="s">
        <v>1316</v>
      </c>
      <c r="BG6" s="8" t="s">
        <v>1317</v>
      </c>
      <c r="BH6" s="8" t="s">
        <v>1318</v>
      </c>
      <c r="BI6" s="8" t="s">
        <v>1319</v>
      </c>
      <c r="BJ6" s="8" t="s">
        <v>1318</v>
      </c>
      <c r="BK6" s="8" t="s">
        <v>1320</v>
      </c>
      <c r="BL6" s="8" t="s">
        <v>1321</v>
      </c>
      <c r="BM6" s="8" t="s">
        <v>1322</v>
      </c>
      <c r="BN6" s="8" t="s">
        <v>1318</v>
      </c>
      <c r="BO6" s="8" t="s">
        <v>1323</v>
      </c>
      <c r="BP6" s="40" t="s">
        <v>1298</v>
      </c>
      <c r="BQ6" s="40" t="s">
        <v>1324</v>
      </c>
      <c r="BR6" s="40" t="s">
        <v>1325</v>
      </c>
      <c r="BS6" s="40" t="s">
        <v>1326</v>
      </c>
      <c r="BT6" s="40" t="s">
        <v>1327</v>
      </c>
      <c r="BU6" s="40" t="s">
        <v>1328</v>
      </c>
      <c r="BV6" s="40" t="s">
        <v>1329</v>
      </c>
      <c r="BW6" s="8" t="s">
        <v>1330</v>
      </c>
    </row>
    <row r="7" spans="1:75" ht="60" customHeight="1">
      <c r="A7" s="30">
        <v>32</v>
      </c>
      <c r="B7" s="30">
        <v>24</v>
      </c>
      <c r="C7" s="31" t="s">
        <v>1331</v>
      </c>
      <c r="D7" s="31" t="s">
        <v>45</v>
      </c>
      <c r="E7" s="31" t="s">
        <v>10</v>
      </c>
      <c r="F7" s="31" t="s">
        <v>10</v>
      </c>
      <c r="G7" s="31" t="s">
        <v>106</v>
      </c>
      <c r="H7" s="31" t="s">
        <v>1332</v>
      </c>
      <c r="I7" s="31"/>
      <c r="J7" s="31" t="s">
        <v>48</v>
      </c>
      <c r="K7" s="31" t="s">
        <v>48</v>
      </c>
      <c r="L7" s="31">
        <v>0</v>
      </c>
      <c r="M7" s="31">
        <v>0</v>
      </c>
      <c r="N7" s="31">
        <v>0</v>
      </c>
      <c r="O7" s="31" t="s">
        <v>48</v>
      </c>
      <c r="P7" s="31" t="s">
        <v>48</v>
      </c>
      <c r="Q7" s="30" t="s">
        <v>48</v>
      </c>
      <c r="R7" s="30">
        <v>0</v>
      </c>
      <c r="S7" s="30">
        <v>0</v>
      </c>
      <c r="T7" s="30">
        <v>0</v>
      </c>
      <c r="U7" s="14" t="s">
        <v>1353</v>
      </c>
      <c r="V7" s="11"/>
      <c r="W7" s="11"/>
      <c r="X7" s="11"/>
      <c r="Y7" s="11"/>
      <c r="Z7" s="31" t="s">
        <v>107</v>
      </c>
      <c r="AA7" s="31" t="s">
        <v>108</v>
      </c>
      <c r="AB7" s="31" t="s">
        <v>109</v>
      </c>
      <c r="AC7" s="34">
        <v>18000000000</v>
      </c>
      <c r="AD7" s="34">
        <v>35000000000</v>
      </c>
      <c r="AE7" s="31"/>
      <c r="AF7" s="35" t="s">
        <v>110</v>
      </c>
      <c r="AG7" s="11"/>
      <c r="AH7" s="11"/>
      <c r="AI7" s="11"/>
      <c r="AJ7" s="11"/>
      <c r="AK7" s="31" t="s">
        <v>57</v>
      </c>
      <c r="AL7" s="30" t="s">
        <v>58</v>
      </c>
      <c r="AM7" s="30">
        <v>2299</v>
      </c>
      <c r="AN7" s="30" t="s">
        <v>59</v>
      </c>
      <c r="AO7" s="30" t="s">
        <v>60</v>
      </c>
      <c r="AP7" s="31" t="s">
        <v>11</v>
      </c>
      <c r="AQ7" s="31" t="s">
        <v>9</v>
      </c>
      <c r="AR7" s="14" t="s">
        <v>61</v>
      </c>
      <c r="AS7" s="19" t="s">
        <v>1334</v>
      </c>
      <c r="AT7" s="16" t="s">
        <v>111</v>
      </c>
      <c r="AU7" s="16"/>
      <c r="AV7" s="14" t="s">
        <v>253</v>
      </c>
      <c r="AW7" s="9" t="s">
        <v>1335</v>
      </c>
      <c r="AX7" s="14" t="s">
        <v>62</v>
      </c>
      <c r="AY7" s="9" t="s">
        <v>1336</v>
      </c>
      <c r="AZ7" s="14" t="s">
        <v>62</v>
      </c>
      <c r="BA7" s="9" t="s">
        <v>1337</v>
      </c>
      <c r="BB7" s="14" t="s">
        <v>62</v>
      </c>
      <c r="BC7" s="9" t="s">
        <v>381</v>
      </c>
      <c r="BD7" s="14" t="s">
        <v>254</v>
      </c>
      <c r="BE7" s="9" t="s">
        <v>290</v>
      </c>
      <c r="BF7" s="15" t="s">
        <v>1338</v>
      </c>
      <c r="BG7" s="9" t="s">
        <v>64</v>
      </c>
      <c r="BH7" s="14" t="s">
        <v>1339</v>
      </c>
      <c r="BI7" s="9"/>
      <c r="BJ7" s="14"/>
      <c r="BK7" s="9"/>
      <c r="BL7" s="9"/>
      <c r="BM7" s="9"/>
      <c r="BN7" s="14"/>
      <c r="BO7" s="9" t="s">
        <v>63</v>
      </c>
      <c r="BP7" s="30" t="s">
        <v>112</v>
      </c>
      <c r="BQ7" s="41">
        <v>6000000</v>
      </c>
      <c r="BR7" s="42">
        <v>12</v>
      </c>
      <c r="BS7" s="42" t="s">
        <v>1340</v>
      </c>
      <c r="BT7" s="42" t="s">
        <v>64</v>
      </c>
      <c r="BU7" s="42" t="s">
        <v>65</v>
      </c>
      <c r="BV7" s="43">
        <v>70600000</v>
      </c>
      <c r="BW7" s="18">
        <v>24000000</v>
      </c>
    </row>
    <row r="8" spans="1:75" ht="60" customHeight="1">
      <c r="A8" s="30">
        <v>33</v>
      </c>
      <c r="B8" s="30">
        <v>24</v>
      </c>
      <c r="C8" s="31" t="s">
        <v>1331</v>
      </c>
      <c r="D8" s="31" t="s">
        <v>45</v>
      </c>
      <c r="E8" s="31" t="s">
        <v>10</v>
      </c>
      <c r="F8" s="31" t="s">
        <v>10</v>
      </c>
      <c r="G8" s="31" t="s">
        <v>106</v>
      </c>
      <c r="H8" s="31" t="s">
        <v>1332</v>
      </c>
      <c r="I8" s="31"/>
      <c r="J8" s="31" t="s">
        <v>48</v>
      </c>
      <c r="K8" s="31" t="s">
        <v>48</v>
      </c>
      <c r="L8" s="31">
        <v>0</v>
      </c>
      <c r="M8" s="31">
        <v>0</v>
      </c>
      <c r="N8" s="31">
        <v>0</v>
      </c>
      <c r="O8" s="31" t="s">
        <v>48</v>
      </c>
      <c r="P8" s="31" t="s">
        <v>48</v>
      </c>
      <c r="Q8" s="30" t="s">
        <v>48</v>
      </c>
      <c r="R8" s="30">
        <v>0</v>
      </c>
      <c r="S8" s="30">
        <v>0</v>
      </c>
      <c r="T8" s="30">
        <v>0</v>
      </c>
      <c r="U8" s="14" t="s">
        <v>1353</v>
      </c>
      <c r="V8" s="11"/>
      <c r="W8" s="11"/>
      <c r="X8" s="11"/>
      <c r="Y8" s="11"/>
      <c r="Z8" s="31" t="s">
        <v>115</v>
      </c>
      <c r="AA8" s="31" t="s">
        <v>116</v>
      </c>
      <c r="AB8" s="31" t="s">
        <v>109</v>
      </c>
      <c r="AC8" s="36">
        <v>0</v>
      </c>
      <c r="AD8" s="36">
        <v>3</v>
      </c>
      <c r="AE8" s="31"/>
      <c r="AF8" s="31" t="s">
        <v>117</v>
      </c>
      <c r="AG8" s="11"/>
      <c r="AH8" s="11"/>
      <c r="AI8" s="11"/>
      <c r="AJ8" s="11"/>
      <c r="AK8" s="31" t="s">
        <v>57</v>
      </c>
      <c r="AL8" s="30" t="s">
        <v>58</v>
      </c>
      <c r="AM8" s="30">
        <v>2299</v>
      </c>
      <c r="AN8" s="30" t="s">
        <v>59</v>
      </c>
      <c r="AO8" s="30" t="s">
        <v>60</v>
      </c>
      <c r="AP8" s="31" t="s">
        <v>11</v>
      </c>
      <c r="AQ8" s="31" t="s">
        <v>9</v>
      </c>
      <c r="AR8" s="14" t="s">
        <v>61</v>
      </c>
      <c r="AS8" s="19" t="s">
        <v>1341</v>
      </c>
      <c r="AT8" s="16" t="s">
        <v>118</v>
      </c>
      <c r="AU8" s="16"/>
      <c r="AV8" s="14" t="s">
        <v>253</v>
      </c>
      <c r="AW8" s="9" t="s">
        <v>1335</v>
      </c>
      <c r="AX8" s="14" t="s">
        <v>62</v>
      </c>
      <c r="AY8" s="9" t="s">
        <v>1336</v>
      </c>
      <c r="AZ8" s="14" t="s">
        <v>62</v>
      </c>
      <c r="BA8" s="9" t="s">
        <v>1337</v>
      </c>
      <c r="BB8" s="14" t="s">
        <v>62</v>
      </c>
      <c r="BC8" s="9" t="s">
        <v>381</v>
      </c>
      <c r="BD8" s="14" t="s">
        <v>254</v>
      </c>
      <c r="BE8" s="9" t="s">
        <v>290</v>
      </c>
      <c r="BF8" s="15" t="s">
        <v>1338</v>
      </c>
      <c r="BG8" s="9" t="s">
        <v>64</v>
      </c>
      <c r="BH8" s="14" t="s">
        <v>1339</v>
      </c>
      <c r="BI8" s="9"/>
      <c r="BJ8" s="14"/>
      <c r="BK8" s="9"/>
      <c r="BL8" s="9"/>
      <c r="BM8" s="9"/>
      <c r="BN8" s="14"/>
      <c r="BO8" s="9" t="s">
        <v>63</v>
      </c>
      <c r="BP8" s="30" t="s">
        <v>112</v>
      </c>
      <c r="BQ8" s="41">
        <v>7000000</v>
      </c>
      <c r="BR8" s="42">
        <v>12</v>
      </c>
      <c r="BS8" s="42" t="s">
        <v>1340</v>
      </c>
      <c r="BT8" s="42" t="s">
        <v>64</v>
      </c>
      <c r="BU8" s="42" t="s">
        <v>65</v>
      </c>
      <c r="BV8" s="43">
        <v>82400000</v>
      </c>
      <c r="BW8" s="18">
        <v>28000000</v>
      </c>
    </row>
    <row r="9" spans="1:75" ht="60" customHeight="1">
      <c r="A9" s="30">
        <v>34</v>
      </c>
      <c r="B9" s="30">
        <v>24</v>
      </c>
      <c r="C9" s="31" t="s">
        <v>1331</v>
      </c>
      <c r="D9" s="31" t="s">
        <v>45</v>
      </c>
      <c r="E9" s="31" t="s">
        <v>10</v>
      </c>
      <c r="F9" s="31" t="s">
        <v>10</v>
      </c>
      <c r="G9" s="31" t="s">
        <v>106</v>
      </c>
      <c r="H9" s="31" t="s">
        <v>1332</v>
      </c>
      <c r="I9" s="31"/>
      <c r="J9" s="31" t="s">
        <v>48</v>
      </c>
      <c r="K9" s="31" t="s">
        <v>48</v>
      </c>
      <c r="L9" s="31">
        <v>0</v>
      </c>
      <c r="M9" s="31">
        <v>0</v>
      </c>
      <c r="N9" s="31">
        <v>0</v>
      </c>
      <c r="O9" s="31" t="s">
        <v>48</v>
      </c>
      <c r="P9" s="31" t="s">
        <v>48</v>
      </c>
      <c r="Q9" s="30" t="s">
        <v>48</v>
      </c>
      <c r="R9" s="30">
        <v>0</v>
      </c>
      <c r="S9" s="30">
        <v>0</v>
      </c>
      <c r="T9" s="30">
        <v>0</v>
      </c>
      <c r="U9" s="14" t="s">
        <v>1353</v>
      </c>
      <c r="V9" s="11"/>
      <c r="W9" s="11"/>
      <c r="X9" s="11"/>
      <c r="Y9" s="11"/>
      <c r="Z9" s="31" t="s">
        <v>120</v>
      </c>
      <c r="AA9" s="31" t="s">
        <v>121</v>
      </c>
      <c r="AB9" s="31" t="s">
        <v>109</v>
      </c>
      <c r="AC9" s="36">
        <v>0</v>
      </c>
      <c r="AD9" s="36">
        <v>3</v>
      </c>
      <c r="AE9" s="31"/>
      <c r="AF9" s="31" t="s">
        <v>122</v>
      </c>
      <c r="AG9" s="11"/>
      <c r="AH9" s="11"/>
      <c r="AI9" s="11"/>
      <c r="AJ9" s="11"/>
      <c r="AK9" s="31" t="s">
        <v>57</v>
      </c>
      <c r="AL9" s="30" t="s">
        <v>58</v>
      </c>
      <c r="AM9" s="30">
        <v>2299</v>
      </c>
      <c r="AN9" s="30" t="s">
        <v>59</v>
      </c>
      <c r="AO9" s="30" t="s">
        <v>60</v>
      </c>
      <c r="AP9" s="31" t="s">
        <v>11</v>
      </c>
      <c r="AQ9" s="31" t="s">
        <v>9</v>
      </c>
      <c r="AR9" s="14" t="s">
        <v>61</v>
      </c>
      <c r="AS9" s="19" t="s">
        <v>1342</v>
      </c>
      <c r="AT9" s="16" t="s">
        <v>123</v>
      </c>
      <c r="AU9" s="16"/>
      <c r="AV9" s="14" t="s">
        <v>253</v>
      </c>
      <c r="AW9" s="9" t="s">
        <v>1335</v>
      </c>
      <c r="AX9" s="14" t="s">
        <v>62</v>
      </c>
      <c r="AY9" s="9" t="s">
        <v>1336</v>
      </c>
      <c r="AZ9" s="14" t="s">
        <v>62</v>
      </c>
      <c r="BA9" s="9" t="s">
        <v>1337</v>
      </c>
      <c r="BB9" s="14" t="s">
        <v>62</v>
      </c>
      <c r="BC9" s="9" t="s">
        <v>381</v>
      </c>
      <c r="BD9" s="14" t="s">
        <v>254</v>
      </c>
      <c r="BE9" s="9" t="s">
        <v>290</v>
      </c>
      <c r="BF9" s="15" t="s">
        <v>1338</v>
      </c>
      <c r="BG9" s="9" t="s">
        <v>64</v>
      </c>
      <c r="BH9" s="14" t="s">
        <v>1339</v>
      </c>
      <c r="BI9" s="9"/>
      <c r="BJ9" s="14"/>
      <c r="BK9" s="9"/>
      <c r="BL9" s="9"/>
      <c r="BM9" s="9"/>
      <c r="BN9" s="14"/>
      <c r="BO9" s="9" t="s">
        <v>63</v>
      </c>
      <c r="BP9" s="30" t="s">
        <v>112</v>
      </c>
      <c r="BQ9" s="41">
        <v>9000000</v>
      </c>
      <c r="BR9" s="42">
        <v>12</v>
      </c>
      <c r="BS9" s="42" t="s">
        <v>1340</v>
      </c>
      <c r="BT9" s="42" t="s">
        <v>64</v>
      </c>
      <c r="BU9" s="42" t="s">
        <v>65</v>
      </c>
      <c r="BV9" s="43">
        <v>105900000</v>
      </c>
      <c r="BW9" s="18">
        <v>36000000</v>
      </c>
    </row>
    <row r="10" spans="1:75" ht="60" customHeight="1">
      <c r="A10" s="30">
        <v>35</v>
      </c>
      <c r="B10" s="30">
        <v>24</v>
      </c>
      <c r="C10" s="31" t="s">
        <v>1331</v>
      </c>
      <c r="D10" s="31" t="s">
        <v>45</v>
      </c>
      <c r="E10" s="31" t="s">
        <v>10</v>
      </c>
      <c r="F10" s="31" t="s">
        <v>10</v>
      </c>
      <c r="G10" s="31" t="s">
        <v>106</v>
      </c>
      <c r="H10" s="31" t="s">
        <v>1332</v>
      </c>
      <c r="I10" s="31"/>
      <c r="J10" s="31" t="s">
        <v>48</v>
      </c>
      <c r="K10" s="31" t="s">
        <v>48</v>
      </c>
      <c r="L10" s="31">
        <v>0</v>
      </c>
      <c r="M10" s="31">
        <v>0</v>
      </c>
      <c r="N10" s="31">
        <v>0</v>
      </c>
      <c r="O10" s="31" t="s">
        <v>48</v>
      </c>
      <c r="P10" s="31" t="s">
        <v>48</v>
      </c>
      <c r="Q10" s="30" t="s">
        <v>48</v>
      </c>
      <c r="R10" s="30">
        <v>0</v>
      </c>
      <c r="S10" s="30">
        <v>0</v>
      </c>
      <c r="T10" s="30">
        <v>0</v>
      </c>
      <c r="U10" s="14" t="s">
        <v>1353</v>
      </c>
      <c r="V10" s="11"/>
      <c r="W10" s="11"/>
      <c r="X10" s="11"/>
      <c r="Y10" s="11"/>
      <c r="Z10" s="31"/>
      <c r="AA10" s="31"/>
      <c r="AB10" s="31"/>
      <c r="AC10" s="36"/>
      <c r="AD10" s="36"/>
      <c r="AE10" s="31"/>
      <c r="AF10" s="31"/>
      <c r="AG10" s="11"/>
      <c r="AH10" s="11"/>
      <c r="AI10" s="11"/>
      <c r="AJ10" s="11"/>
      <c r="AK10" s="31" t="s">
        <v>57</v>
      </c>
      <c r="AL10" s="30" t="s">
        <v>58</v>
      </c>
      <c r="AM10" s="30">
        <v>2299</v>
      </c>
      <c r="AN10" s="30" t="s">
        <v>59</v>
      </c>
      <c r="AO10" s="30" t="s">
        <v>60</v>
      </c>
      <c r="AP10" s="31" t="s">
        <v>11</v>
      </c>
      <c r="AQ10" s="31" t="s">
        <v>9</v>
      </c>
      <c r="AR10" s="14" t="s">
        <v>61</v>
      </c>
      <c r="AS10" s="16"/>
      <c r="AT10" s="16" t="s">
        <v>124</v>
      </c>
      <c r="AU10" s="16"/>
      <c r="AV10" s="14" t="s">
        <v>253</v>
      </c>
      <c r="AW10" s="9" t="s">
        <v>1335</v>
      </c>
      <c r="AX10" s="14" t="s">
        <v>62</v>
      </c>
      <c r="AY10" s="9" t="s">
        <v>1336</v>
      </c>
      <c r="AZ10" s="14" t="s">
        <v>62</v>
      </c>
      <c r="BA10" s="9" t="s">
        <v>1337</v>
      </c>
      <c r="BB10" s="14" t="s">
        <v>62</v>
      </c>
      <c r="BC10" s="9" t="s">
        <v>146</v>
      </c>
      <c r="BD10" s="14" t="s">
        <v>1343</v>
      </c>
      <c r="BE10" s="9" t="s">
        <v>293</v>
      </c>
      <c r="BF10" s="15" t="s">
        <v>1338</v>
      </c>
      <c r="BG10" s="9" t="s">
        <v>82</v>
      </c>
      <c r="BH10" s="14" t="s">
        <v>1344</v>
      </c>
      <c r="BI10" s="9"/>
      <c r="BJ10" s="14"/>
      <c r="BK10" s="9"/>
      <c r="BL10" s="9"/>
      <c r="BM10" s="9"/>
      <c r="BN10" s="14"/>
      <c r="BO10" s="9" t="s">
        <v>81</v>
      </c>
      <c r="BP10" s="30" t="s">
        <v>112</v>
      </c>
      <c r="BQ10" s="41">
        <v>34380000</v>
      </c>
      <c r="BR10" s="42">
        <v>1</v>
      </c>
      <c r="BS10" s="42" t="s">
        <v>1340</v>
      </c>
      <c r="BT10" s="42" t="s">
        <v>82</v>
      </c>
      <c r="BU10" s="42" t="s">
        <v>83</v>
      </c>
      <c r="BV10" s="43">
        <v>34380000</v>
      </c>
      <c r="BW10" s="18">
        <v>34380000</v>
      </c>
    </row>
    <row r="11" spans="1:75" ht="60" customHeight="1">
      <c r="A11" s="30">
        <v>36</v>
      </c>
      <c r="B11" s="30">
        <v>24</v>
      </c>
      <c r="C11" s="31" t="s">
        <v>1331</v>
      </c>
      <c r="D11" s="31" t="s">
        <v>45</v>
      </c>
      <c r="E11" s="31" t="s">
        <v>10</v>
      </c>
      <c r="F11" s="31" t="s">
        <v>10</v>
      </c>
      <c r="G11" s="31" t="s">
        <v>106</v>
      </c>
      <c r="H11" s="31" t="s">
        <v>1332</v>
      </c>
      <c r="I11" s="31"/>
      <c r="J11" s="31" t="s">
        <v>48</v>
      </c>
      <c r="K11" s="31" t="s">
        <v>48</v>
      </c>
      <c r="L11" s="31">
        <v>0</v>
      </c>
      <c r="M11" s="31">
        <v>0</v>
      </c>
      <c r="N11" s="31">
        <v>0</v>
      </c>
      <c r="O11" s="31" t="s">
        <v>48</v>
      </c>
      <c r="P11" s="31" t="s">
        <v>48</v>
      </c>
      <c r="Q11" s="30" t="s">
        <v>48</v>
      </c>
      <c r="R11" s="30">
        <v>0</v>
      </c>
      <c r="S11" s="30">
        <v>0</v>
      </c>
      <c r="T11" s="30">
        <v>0</v>
      </c>
      <c r="U11" s="14" t="s">
        <v>1353</v>
      </c>
      <c r="V11" s="11"/>
      <c r="W11" s="11"/>
      <c r="X11" s="11"/>
      <c r="Y11" s="11"/>
      <c r="Z11" s="31"/>
      <c r="AA11" s="31"/>
      <c r="AB11" s="31"/>
      <c r="AC11" s="36"/>
      <c r="AD11" s="36"/>
      <c r="AE11" s="31"/>
      <c r="AF11" s="31"/>
      <c r="AG11" s="11"/>
      <c r="AH11" s="11"/>
      <c r="AI11" s="11"/>
      <c r="AJ11" s="11"/>
      <c r="AK11" s="31" t="s">
        <v>57</v>
      </c>
      <c r="AL11" s="30" t="s">
        <v>58</v>
      </c>
      <c r="AM11" s="30">
        <v>2299</v>
      </c>
      <c r="AN11" s="30" t="s">
        <v>59</v>
      </c>
      <c r="AO11" s="30" t="s">
        <v>60</v>
      </c>
      <c r="AP11" s="31" t="s">
        <v>11</v>
      </c>
      <c r="AQ11" s="31" t="s">
        <v>9</v>
      </c>
      <c r="AR11" s="14" t="s">
        <v>61</v>
      </c>
      <c r="AS11" s="16"/>
      <c r="AT11" s="16" t="s">
        <v>124</v>
      </c>
      <c r="AU11" s="16"/>
      <c r="AV11" s="14" t="s">
        <v>253</v>
      </c>
      <c r="AW11" s="9" t="s">
        <v>1335</v>
      </c>
      <c r="AX11" s="14" t="s">
        <v>62</v>
      </c>
      <c r="AY11" s="9" t="s">
        <v>1336</v>
      </c>
      <c r="AZ11" s="14" t="s">
        <v>62</v>
      </c>
      <c r="BA11" s="9" t="s">
        <v>1337</v>
      </c>
      <c r="BB11" s="14" t="s">
        <v>62</v>
      </c>
      <c r="BC11" s="9" t="s">
        <v>146</v>
      </c>
      <c r="BD11" s="14" t="s">
        <v>1343</v>
      </c>
      <c r="BE11" s="9" t="s">
        <v>293</v>
      </c>
      <c r="BF11" s="15" t="s">
        <v>1338</v>
      </c>
      <c r="BG11" s="9" t="s">
        <v>85</v>
      </c>
      <c r="BH11" s="14" t="s">
        <v>1338</v>
      </c>
      <c r="BI11" s="9"/>
      <c r="BJ11" s="14"/>
      <c r="BK11" s="9"/>
      <c r="BL11" s="9"/>
      <c r="BM11" s="9"/>
      <c r="BN11" s="14"/>
      <c r="BO11" s="9" t="s">
        <v>84</v>
      </c>
      <c r="BP11" s="30" t="s">
        <v>112</v>
      </c>
      <c r="BQ11" s="41">
        <v>16616999.999999998</v>
      </c>
      <c r="BR11" s="42">
        <v>1</v>
      </c>
      <c r="BS11" s="42" t="s">
        <v>1340</v>
      </c>
      <c r="BT11" s="42" t="s">
        <v>85</v>
      </c>
      <c r="BU11" s="42" t="s">
        <v>86</v>
      </c>
      <c r="BV11" s="43">
        <v>16616999.999999998</v>
      </c>
      <c r="BW11" s="18">
        <v>16617000</v>
      </c>
    </row>
    <row r="12" spans="1:75" ht="60" customHeight="1">
      <c r="A12" s="30">
        <v>37</v>
      </c>
      <c r="B12" s="30">
        <v>24</v>
      </c>
      <c r="C12" s="31" t="s">
        <v>1331</v>
      </c>
      <c r="D12" s="31" t="s">
        <v>45</v>
      </c>
      <c r="E12" s="31" t="s">
        <v>10</v>
      </c>
      <c r="F12" s="31" t="s">
        <v>10</v>
      </c>
      <c r="G12" s="31" t="s">
        <v>106</v>
      </c>
      <c r="H12" s="31" t="s">
        <v>1332</v>
      </c>
      <c r="I12" s="31"/>
      <c r="J12" s="31" t="s">
        <v>48</v>
      </c>
      <c r="K12" s="31" t="s">
        <v>48</v>
      </c>
      <c r="L12" s="31">
        <v>0</v>
      </c>
      <c r="M12" s="31">
        <v>0</v>
      </c>
      <c r="N12" s="31">
        <v>0</v>
      </c>
      <c r="O12" s="31" t="s">
        <v>48</v>
      </c>
      <c r="P12" s="31" t="s">
        <v>48</v>
      </c>
      <c r="Q12" s="30" t="s">
        <v>48</v>
      </c>
      <c r="R12" s="30">
        <v>0</v>
      </c>
      <c r="S12" s="30">
        <v>0</v>
      </c>
      <c r="T12" s="30">
        <v>0</v>
      </c>
      <c r="U12" s="14" t="s">
        <v>1353</v>
      </c>
      <c r="V12" s="11"/>
      <c r="W12" s="11"/>
      <c r="X12" s="11"/>
      <c r="Y12" s="11"/>
      <c r="Z12" s="31"/>
      <c r="AA12" s="31"/>
      <c r="AB12" s="31"/>
      <c r="AC12" s="36"/>
      <c r="AD12" s="36"/>
      <c r="AE12" s="31"/>
      <c r="AF12" s="31"/>
      <c r="AG12" s="11"/>
      <c r="AH12" s="11"/>
      <c r="AI12" s="11"/>
      <c r="AJ12" s="11"/>
      <c r="AK12" s="31" t="s">
        <v>57</v>
      </c>
      <c r="AL12" s="30" t="s">
        <v>58</v>
      </c>
      <c r="AM12" s="30">
        <v>2299</v>
      </c>
      <c r="AN12" s="30" t="s">
        <v>59</v>
      </c>
      <c r="AO12" s="30" t="s">
        <v>60</v>
      </c>
      <c r="AP12" s="31" t="s">
        <v>11</v>
      </c>
      <c r="AQ12" s="31" t="s">
        <v>9</v>
      </c>
      <c r="AR12" s="14" t="s">
        <v>61</v>
      </c>
      <c r="AS12" s="16"/>
      <c r="AT12" s="16" t="s">
        <v>124</v>
      </c>
      <c r="AU12" s="16"/>
      <c r="AV12" s="14" t="s">
        <v>253</v>
      </c>
      <c r="AW12" s="9" t="s">
        <v>1335</v>
      </c>
      <c r="AX12" s="14" t="s">
        <v>62</v>
      </c>
      <c r="AY12" s="9" t="s">
        <v>1336</v>
      </c>
      <c r="AZ12" s="14" t="s">
        <v>62</v>
      </c>
      <c r="BA12" s="9" t="s">
        <v>1337</v>
      </c>
      <c r="BB12" s="14" t="s">
        <v>62</v>
      </c>
      <c r="BC12" s="9" t="s">
        <v>146</v>
      </c>
      <c r="BD12" s="14" t="s">
        <v>1343</v>
      </c>
      <c r="BE12" s="9" t="s">
        <v>293</v>
      </c>
      <c r="BF12" s="15" t="s">
        <v>1338</v>
      </c>
      <c r="BG12" s="9" t="s">
        <v>88</v>
      </c>
      <c r="BH12" s="14" t="s">
        <v>1345</v>
      </c>
      <c r="BI12" s="9"/>
      <c r="BJ12" s="14"/>
      <c r="BK12" s="9"/>
      <c r="BL12" s="9"/>
      <c r="BM12" s="9"/>
      <c r="BN12" s="14"/>
      <c r="BO12" s="9" t="s">
        <v>87</v>
      </c>
      <c r="BP12" s="30" t="s">
        <v>112</v>
      </c>
      <c r="BQ12" s="41">
        <v>573000</v>
      </c>
      <c r="BR12" s="42">
        <v>1</v>
      </c>
      <c r="BS12" s="42" t="s">
        <v>1340</v>
      </c>
      <c r="BT12" s="42" t="s">
        <v>88</v>
      </c>
      <c r="BU12" s="42" t="s">
        <v>89</v>
      </c>
      <c r="BV12" s="43">
        <v>573000</v>
      </c>
      <c r="BW12" s="18">
        <v>573000</v>
      </c>
    </row>
    <row r="13" spans="1:75" ht="60" customHeight="1">
      <c r="A13" s="30">
        <v>38</v>
      </c>
      <c r="B13" s="30">
        <v>24</v>
      </c>
      <c r="C13" s="31" t="s">
        <v>1331</v>
      </c>
      <c r="D13" s="31" t="s">
        <v>45</v>
      </c>
      <c r="E13" s="31" t="s">
        <v>10</v>
      </c>
      <c r="F13" s="31" t="s">
        <v>10</v>
      </c>
      <c r="G13" s="31" t="s">
        <v>106</v>
      </c>
      <c r="H13" s="31" t="s">
        <v>1332</v>
      </c>
      <c r="I13" s="31"/>
      <c r="J13" s="31" t="s">
        <v>48</v>
      </c>
      <c r="K13" s="31" t="s">
        <v>48</v>
      </c>
      <c r="L13" s="31">
        <v>0</v>
      </c>
      <c r="M13" s="31">
        <v>0</v>
      </c>
      <c r="N13" s="31">
        <v>0</v>
      </c>
      <c r="O13" s="31" t="s">
        <v>48</v>
      </c>
      <c r="P13" s="31" t="s">
        <v>48</v>
      </c>
      <c r="Q13" s="30" t="s">
        <v>48</v>
      </c>
      <c r="R13" s="30">
        <v>0</v>
      </c>
      <c r="S13" s="30">
        <v>0</v>
      </c>
      <c r="T13" s="30">
        <v>0</v>
      </c>
      <c r="U13" s="14" t="s">
        <v>1353</v>
      </c>
      <c r="V13" s="11"/>
      <c r="W13" s="11"/>
      <c r="X13" s="11"/>
      <c r="Y13" s="11"/>
      <c r="Z13" s="31"/>
      <c r="AA13" s="31"/>
      <c r="AB13" s="31"/>
      <c r="AC13" s="36"/>
      <c r="AD13" s="36"/>
      <c r="AE13" s="31"/>
      <c r="AF13" s="31"/>
      <c r="AG13" s="11"/>
      <c r="AH13" s="11"/>
      <c r="AI13" s="11"/>
      <c r="AJ13" s="11"/>
      <c r="AK13" s="31" t="s">
        <v>57</v>
      </c>
      <c r="AL13" s="30" t="s">
        <v>58</v>
      </c>
      <c r="AM13" s="30">
        <v>2299</v>
      </c>
      <c r="AN13" s="30" t="s">
        <v>59</v>
      </c>
      <c r="AO13" s="30" t="s">
        <v>60</v>
      </c>
      <c r="AP13" s="31" t="s">
        <v>11</v>
      </c>
      <c r="AQ13" s="31" t="s">
        <v>9</v>
      </c>
      <c r="AR13" s="14" t="s">
        <v>61</v>
      </c>
      <c r="AS13" s="16"/>
      <c r="AT13" s="16" t="s">
        <v>124</v>
      </c>
      <c r="AU13" s="16"/>
      <c r="AV13" s="14" t="s">
        <v>253</v>
      </c>
      <c r="AW13" s="9" t="s">
        <v>1335</v>
      </c>
      <c r="AX13" s="14" t="s">
        <v>62</v>
      </c>
      <c r="AY13" s="9" t="s">
        <v>1336</v>
      </c>
      <c r="AZ13" s="14" t="s">
        <v>62</v>
      </c>
      <c r="BA13" s="9" t="s">
        <v>1337</v>
      </c>
      <c r="BB13" s="14" t="s">
        <v>62</v>
      </c>
      <c r="BC13" s="9" t="s">
        <v>146</v>
      </c>
      <c r="BD13" s="14" t="s">
        <v>1343</v>
      </c>
      <c r="BE13" s="9" t="s">
        <v>79</v>
      </c>
      <c r="BF13" s="15" t="s">
        <v>1345</v>
      </c>
      <c r="BG13" s="9"/>
      <c r="BH13" s="14"/>
      <c r="BI13" s="9"/>
      <c r="BJ13" s="14"/>
      <c r="BK13" s="9"/>
      <c r="BL13" s="9"/>
      <c r="BM13" s="9"/>
      <c r="BN13" s="14"/>
      <c r="BO13" s="9" t="s">
        <v>90</v>
      </c>
      <c r="BP13" s="30" t="s">
        <v>112</v>
      </c>
      <c r="BQ13" s="41">
        <v>5730000</v>
      </c>
      <c r="BR13" s="42">
        <v>1</v>
      </c>
      <c r="BS13" s="42" t="s">
        <v>1340</v>
      </c>
      <c r="BT13" s="42" t="s">
        <v>79</v>
      </c>
      <c r="BU13" s="42" t="s">
        <v>80</v>
      </c>
      <c r="BV13" s="43">
        <v>5530000</v>
      </c>
      <c r="BW13" s="18">
        <v>5530000</v>
      </c>
    </row>
    <row r="14" spans="1:75" ht="60" customHeight="1">
      <c r="A14" s="30">
        <v>39</v>
      </c>
      <c r="B14" s="30">
        <v>24</v>
      </c>
      <c r="C14" s="31" t="s">
        <v>1331</v>
      </c>
      <c r="D14" s="31" t="s">
        <v>45</v>
      </c>
      <c r="E14" s="31" t="s">
        <v>10</v>
      </c>
      <c r="F14" s="31" t="s">
        <v>10</v>
      </c>
      <c r="G14" s="31" t="s">
        <v>106</v>
      </c>
      <c r="H14" s="31" t="s">
        <v>1332</v>
      </c>
      <c r="I14" s="31"/>
      <c r="J14" s="31" t="s">
        <v>48</v>
      </c>
      <c r="K14" s="31" t="s">
        <v>48</v>
      </c>
      <c r="L14" s="31">
        <v>0</v>
      </c>
      <c r="M14" s="31">
        <v>0</v>
      </c>
      <c r="N14" s="31">
        <v>0</v>
      </c>
      <c r="O14" s="31" t="s">
        <v>48</v>
      </c>
      <c r="P14" s="31" t="s">
        <v>48</v>
      </c>
      <c r="Q14" s="30" t="s">
        <v>48</v>
      </c>
      <c r="R14" s="30">
        <v>0</v>
      </c>
      <c r="S14" s="30">
        <v>0</v>
      </c>
      <c r="T14" s="30">
        <v>0</v>
      </c>
      <c r="U14" s="14" t="s">
        <v>1353</v>
      </c>
      <c r="V14" s="11"/>
      <c r="W14" s="11"/>
      <c r="X14" s="11"/>
      <c r="Y14" s="11"/>
      <c r="Z14" s="31"/>
      <c r="AA14" s="31"/>
      <c r="AB14" s="31"/>
      <c r="AC14" s="36"/>
      <c r="AD14" s="36"/>
      <c r="AE14" s="31"/>
      <c r="AF14" s="31"/>
      <c r="AG14" s="11"/>
      <c r="AH14" s="11"/>
      <c r="AI14" s="11"/>
      <c r="AJ14" s="11"/>
      <c r="AK14" s="31" t="s">
        <v>57</v>
      </c>
      <c r="AL14" s="30" t="s">
        <v>58</v>
      </c>
      <c r="AM14" s="30">
        <v>2299</v>
      </c>
      <c r="AN14" s="30" t="s">
        <v>59</v>
      </c>
      <c r="AO14" s="30" t="s">
        <v>60</v>
      </c>
      <c r="AP14" s="31" t="s">
        <v>11</v>
      </c>
      <c r="AQ14" s="31" t="s">
        <v>9</v>
      </c>
      <c r="AR14" s="14" t="s">
        <v>61</v>
      </c>
      <c r="AS14" s="19" t="s">
        <v>1346</v>
      </c>
      <c r="AT14" s="16" t="s">
        <v>78</v>
      </c>
      <c r="AU14" s="16"/>
      <c r="AV14" s="14" t="s">
        <v>253</v>
      </c>
      <c r="AW14" s="9" t="s">
        <v>1335</v>
      </c>
      <c r="AX14" s="14" t="s">
        <v>62</v>
      </c>
      <c r="AY14" s="9" t="s">
        <v>1336</v>
      </c>
      <c r="AZ14" s="14" t="s">
        <v>62</v>
      </c>
      <c r="BA14" s="9" t="s">
        <v>1337</v>
      </c>
      <c r="BB14" s="14" t="s">
        <v>62</v>
      </c>
      <c r="BC14" s="9" t="s">
        <v>146</v>
      </c>
      <c r="BD14" s="14" t="s">
        <v>1343</v>
      </c>
      <c r="BE14" s="9" t="s">
        <v>79</v>
      </c>
      <c r="BF14" s="15" t="s">
        <v>1345</v>
      </c>
      <c r="BG14" s="9"/>
      <c r="BH14" s="14"/>
      <c r="BI14" s="9"/>
      <c r="BJ14" s="14"/>
      <c r="BK14" s="9"/>
      <c r="BL14" s="9"/>
      <c r="BM14" s="9"/>
      <c r="BN14" s="14"/>
      <c r="BO14" s="9" t="s">
        <v>78</v>
      </c>
      <c r="BP14" s="30" t="s">
        <v>112</v>
      </c>
      <c r="BQ14" s="41">
        <v>92000000</v>
      </c>
      <c r="BR14" s="42">
        <v>1</v>
      </c>
      <c r="BS14" s="42" t="s">
        <v>1340</v>
      </c>
      <c r="BT14" s="42" t="s">
        <v>79</v>
      </c>
      <c r="BU14" s="42" t="s">
        <v>80</v>
      </c>
      <c r="BV14" s="43">
        <v>92000000</v>
      </c>
      <c r="BW14" s="18">
        <v>92000000</v>
      </c>
    </row>
    <row r="15" spans="1:75" ht="60" customHeight="1">
      <c r="A15" s="30">
        <v>40</v>
      </c>
      <c r="B15" s="30">
        <v>24</v>
      </c>
      <c r="C15" s="31" t="s">
        <v>1331</v>
      </c>
      <c r="D15" s="31" t="s">
        <v>45</v>
      </c>
      <c r="E15" s="31" t="s">
        <v>10</v>
      </c>
      <c r="F15" s="31" t="s">
        <v>10</v>
      </c>
      <c r="G15" s="31" t="s">
        <v>106</v>
      </c>
      <c r="H15" s="31" t="s">
        <v>1332</v>
      </c>
      <c r="I15" s="31"/>
      <c r="J15" s="31" t="s">
        <v>48</v>
      </c>
      <c r="K15" s="31" t="s">
        <v>48</v>
      </c>
      <c r="L15" s="31">
        <v>0</v>
      </c>
      <c r="M15" s="31">
        <v>0</v>
      </c>
      <c r="N15" s="31">
        <v>0</v>
      </c>
      <c r="O15" s="31" t="s">
        <v>48</v>
      </c>
      <c r="P15" s="31" t="s">
        <v>48</v>
      </c>
      <c r="Q15" s="30" t="s">
        <v>48</v>
      </c>
      <c r="R15" s="30">
        <v>0</v>
      </c>
      <c r="S15" s="30">
        <v>0</v>
      </c>
      <c r="T15" s="30">
        <v>0</v>
      </c>
      <c r="U15" s="14" t="s">
        <v>1353</v>
      </c>
      <c r="V15" s="11"/>
      <c r="W15" s="11"/>
      <c r="X15" s="11"/>
      <c r="Y15" s="11"/>
      <c r="Z15" s="31"/>
      <c r="AA15" s="31"/>
      <c r="AB15" s="31"/>
      <c r="AC15" s="36"/>
      <c r="AD15" s="36"/>
      <c r="AE15" s="31"/>
      <c r="AF15" s="31"/>
      <c r="AG15" s="11"/>
      <c r="AH15" s="11"/>
      <c r="AI15" s="11"/>
      <c r="AJ15" s="11"/>
      <c r="AK15" s="31" t="s">
        <v>57</v>
      </c>
      <c r="AL15" s="30" t="s">
        <v>58</v>
      </c>
      <c r="AM15" s="30">
        <v>2299</v>
      </c>
      <c r="AN15" s="30" t="s">
        <v>59</v>
      </c>
      <c r="AO15" s="30" t="s">
        <v>60</v>
      </c>
      <c r="AP15" s="31" t="s">
        <v>11</v>
      </c>
      <c r="AQ15" s="31" t="s">
        <v>9</v>
      </c>
      <c r="AR15" s="14" t="s">
        <v>61</v>
      </c>
      <c r="AS15" s="19" t="s">
        <v>1347</v>
      </c>
      <c r="AT15" s="16" t="s">
        <v>2</v>
      </c>
      <c r="AU15" s="16"/>
      <c r="AV15" s="14" t="s">
        <v>253</v>
      </c>
      <c r="AW15" s="9" t="s">
        <v>1335</v>
      </c>
      <c r="AX15" s="14" t="s">
        <v>62</v>
      </c>
      <c r="AY15" s="9" t="s">
        <v>1336</v>
      </c>
      <c r="AZ15" s="14" t="s">
        <v>62</v>
      </c>
      <c r="BA15" s="9" t="s">
        <v>1337</v>
      </c>
      <c r="BB15" s="14" t="s">
        <v>62</v>
      </c>
      <c r="BC15" s="9" t="s">
        <v>381</v>
      </c>
      <c r="BD15" s="14" t="s">
        <v>254</v>
      </c>
      <c r="BE15" s="9" t="s">
        <v>1348</v>
      </c>
      <c r="BF15" s="15" t="s">
        <v>1349</v>
      </c>
      <c r="BG15" s="9" t="s">
        <v>894</v>
      </c>
      <c r="BH15" s="14" t="s">
        <v>1339</v>
      </c>
      <c r="BI15" s="9" t="s">
        <v>98</v>
      </c>
      <c r="BJ15" s="14" t="s">
        <v>1350</v>
      </c>
      <c r="BK15" s="9"/>
      <c r="BL15" s="9"/>
      <c r="BM15" s="9"/>
      <c r="BN15" s="14"/>
      <c r="BO15" s="9" t="s">
        <v>2</v>
      </c>
      <c r="BP15" s="30" t="s">
        <v>112</v>
      </c>
      <c r="BQ15" s="41">
        <v>242000000</v>
      </c>
      <c r="BR15" s="42">
        <v>1</v>
      </c>
      <c r="BS15" s="42" t="s">
        <v>1340</v>
      </c>
      <c r="BT15" s="42" t="s">
        <v>98</v>
      </c>
      <c r="BU15" s="42" t="s">
        <v>99</v>
      </c>
      <c r="BV15" s="43">
        <v>222000000</v>
      </c>
      <c r="BW15" s="18">
        <v>238700000</v>
      </c>
    </row>
  </sheetData>
  <sheetProtection algorithmName="SHA-512" hashValue="Nm02N6z4qJHXePY4Qpytdu06B5JXDO0CExnBBty2rCa2BA95PCb3pCvg0NSDIMCHkjeidIpcOIrz9w6cLQX+qg==" saltValue="t53ek52uDRFcc04iYNLXwQ==" spinCount="100000" sheet="1" objects="1" scenarios="1"/>
  <dataValidations count="2">
    <dataValidation type="textLength" allowBlank="1" showInputMessage="1" showErrorMessage="1" errorTitle="NO COINCIDE CON EL RANGO" error="Recuerda que debes escribir mínimo 100 caracteres máximo 1000" sqref="W7:W15 AH7:AH15" xr:uid="{00000000-0002-0000-0900-000000000000}">
      <formula1>100</formula1>
      <formula2>1000</formula2>
    </dataValidation>
    <dataValidation type="list" allowBlank="1" showInputMessage="1" showErrorMessage="1" sqref="X7:X15 AI7:AI15" xr:uid="{00000000-0002-0000-0900-000001000000}">
      <formula1>#REF!</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3:BW15"/>
  <sheetViews>
    <sheetView workbookViewId="0">
      <selection activeCell="G8" sqref="G8"/>
    </sheetView>
  </sheetViews>
  <sheetFormatPr baseColWidth="10" defaultColWidth="11.42578125" defaultRowHeight="15"/>
  <cols>
    <col min="1" max="1" width="7.140625" style="22" customWidth="1"/>
    <col min="2" max="3" width="8.5703125" style="22" hidden="1" customWidth="1"/>
    <col min="4" max="4" width="10.140625" style="22" customWidth="1"/>
    <col min="5" max="8" width="21.42578125" style="22" customWidth="1"/>
    <col min="9" max="9" width="14.28515625" style="22" customWidth="1"/>
    <col min="10" max="10" width="11.42578125" style="22"/>
    <col min="11" max="14" width="11.42578125" style="22" hidden="1" customWidth="1"/>
    <col min="15" max="20" width="11.42578125" style="22"/>
    <col min="21" max="21" width="0" style="20" hidden="1" customWidth="1"/>
    <col min="22" max="25" width="11.42578125" style="20"/>
    <col min="26" max="26" width="21.42578125" style="22" customWidth="1"/>
    <col min="27" max="27" width="25.7109375" style="22" customWidth="1"/>
    <col min="28" max="28" width="17.28515625" style="22" customWidth="1"/>
    <col min="29" max="30" width="17.140625" style="22" customWidth="1"/>
    <col min="31" max="31" width="11.42578125" style="22"/>
    <col min="32" max="32" width="21.42578125" style="22" customWidth="1"/>
    <col min="33" max="36" width="11.42578125" style="20"/>
    <col min="37" max="37" width="21.42578125" style="22" customWidth="1"/>
    <col min="38" max="41" width="0" style="22" hidden="1" customWidth="1"/>
    <col min="42" max="43" width="21.42578125" style="22" customWidth="1"/>
    <col min="44" max="44" width="0" style="20" hidden="1" customWidth="1"/>
    <col min="45" max="45" width="11.42578125" style="20"/>
    <col min="46" max="46" width="42.85546875" style="20" customWidth="1"/>
    <col min="47" max="47" width="32.140625" style="20" customWidth="1"/>
    <col min="48" max="57" width="0" style="20" hidden="1" customWidth="1"/>
    <col min="58" max="58" width="11.42578125" style="20" hidden="1" customWidth="1"/>
    <col min="59" max="59" width="14.28515625" style="20" hidden="1" customWidth="1"/>
    <col min="60" max="65" width="0" style="20" hidden="1" customWidth="1"/>
    <col min="66" max="66" width="11.42578125" style="20" hidden="1" customWidth="1"/>
    <col min="67" max="67" width="18.85546875" style="20" customWidth="1"/>
    <col min="68" max="68" width="11.42578125" style="22"/>
    <col min="69" max="69" width="16.140625" style="22" customWidth="1"/>
    <col min="70" max="70" width="11.42578125" style="22"/>
    <col min="71" max="71" width="18.42578125" style="22" customWidth="1"/>
    <col min="72" max="72" width="14.7109375" style="22" customWidth="1"/>
    <col min="73" max="73" width="13.5703125" style="22" customWidth="1"/>
    <col min="74" max="74" width="17.85546875" style="22" customWidth="1"/>
    <col min="75" max="75" width="17.7109375" style="20" customWidth="1"/>
    <col min="76" max="76" width="14.5703125" style="20" customWidth="1"/>
    <col min="77" max="16384" width="11.42578125" style="20"/>
  </cols>
  <sheetData>
    <row r="3" spans="1:75">
      <c r="BQ3" s="38"/>
    </row>
    <row r="5" spans="1:75" ht="33.75">
      <c r="A5" s="23" t="s">
        <v>1267</v>
      </c>
      <c r="B5" s="23"/>
      <c r="C5" s="23"/>
      <c r="D5" s="23"/>
      <c r="E5" s="23"/>
      <c r="F5" s="23"/>
      <c r="G5" s="23"/>
      <c r="H5" s="23"/>
      <c r="I5" s="23"/>
      <c r="J5" s="24" t="s">
        <v>1268</v>
      </c>
      <c r="K5" s="24"/>
      <c r="L5" s="24"/>
      <c r="M5" s="24"/>
      <c r="N5" s="24"/>
      <c r="O5" s="25" t="s">
        <v>16</v>
      </c>
      <c r="P5" s="25"/>
      <c r="Q5" s="25"/>
      <c r="R5" s="25"/>
      <c r="S5" s="25"/>
      <c r="T5" s="25"/>
      <c r="U5" s="1"/>
      <c r="V5" s="1"/>
      <c r="W5" s="1"/>
      <c r="X5" s="1"/>
      <c r="Y5" s="1"/>
      <c r="Z5" s="32" t="s">
        <v>17</v>
      </c>
      <c r="AA5" s="32"/>
      <c r="AB5" s="32"/>
      <c r="AC5" s="32"/>
      <c r="AD5" s="32"/>
      <c r="AE5" s="32"/>
      <c r="AF5" s="32"/>
      <c r="AG5" s="2"/>
      <c r="AH5" s="2"/>
      <c r="AI5" s="2"/>
      <c r="AJ5" s="2"/>
      <c r="AK5" s="32"/>
      <c r="AL5" s="32"/>
      <c r="AM5" s="32"/>
      <c r="AN5" s="32"/>
      <c r="AO5" s="32"/>
      <c r="AP5" s="32"/>
      <c r="AQ5" s="32"/>
      <c r="AR5" s="2"/>
      <c r="AS5" s="3" t="s">
        <v>18</v>
      </c>
      <c r="AT5" s="4"/>
      <c r="AU5" s="4"/>
      <c r="AV5" s="4"/>
      <c r="AW5" s="4"/>
      <c r="AX5" s="4"/>
      <c r="AY5" s="4"/>
      <c r="AZ5" s="4"/>
      <c r="BA5" s="4"/>
      <c r="BB5" s="4"/>
      <c r="BC5" s="4"/>
      <c r="BD5" s="4"/>
      <c r="BE5" s="4"/>
      <c r="BF5" s="4"/>
      <c r="BG5" s="4"/>
      <c r="BH5" s="4"/>
      <c r="BI5" s="4"/>
      <c r="BJ5" s="4"/>
      <c r="BK5" s="4"/>
      <c r="BL5" s="4"/>
      <c r="BM5" s="4"/>
      <c r="BN5" s="4"/>
      <c r="BO5" s="4"/>
      <c r="BP5" s="39"/>
      <c r="BQ5" s="39"/>
      <c r="BR5" s="39"/>
      <c r="BS5" s="39"/>
      <c r="BT5" s="39"/>
      <c r="BU5" s="39"/>
      <c r="BV5" s="39"/>
      <c r="BW5" s="4"/>
    </row>
    <row r="6" spans="1:75" ht="60" customHeight="1">
      <c r="A6" s="26" t="s">
        <v>1269</v>
      </c>
      <c r="B6" s="26" t="s">
        <v>1270</v>
      </c>
      <c r="C6" s="26" t="s">
        <v>1271</v>
      </c>
      <c r="D6" s="27" t="s">
        <v>1272</v>
      </c>
      <c r="E6" s="27" t="s">
        <v>1273</v>
      </c>
      <c r="F6" s="27" t="s">
        <v>1274</v>
      </c>
      <c r="G6" s="27" t="s">
        <v>1275</v>
      </c>
      <c r="H6" s="27" t="s">
        <v>1276</v>
      </c>
      <c r="I6" s="27" t="s">
        <v>1277</v>
      </c>
      <c r="J6" s="28" t="s">
        <v>1278</v>
      </c>
      <c r="K6" s="28" t="s">
        <v>1279</v>
      </c>
      <c r="L6" s="28" t="s">
        <v>1280</v>
      </c>
      <c r="M6" s="28" t="s">
        <v>1281</v>
      </c>
      <c r="N6" s="28" t="s">
        <v>1282</v>
      </c>
      <c r="O6" s="29" t="s">
        <v>1283</v>
      </c>
      <c r="P6" s="29" t="s">
        <v>1284</v>
      </c>
      <c r="Q6" s="29" t="s">
        <v>1285</v>
      </c>
      <c r="R6" s="29" t="s">
        <v>1286</v>
      </c>
      <c r="S6" s="29" t="s">
        <v>1287</v>
      </c>
      <c r="T6" s="29" t="s">
        <v>1288</v>
      </c>
      <c r="U6" s="21" t="s">
        <v>1255</v>
      </c>
      <c r="V6" s="5" t="s">
        <v>1354</v>
      </c>
      <c r="W6" s="5" t="s">
        <v>1355</v>
      </c>
      <c r="X6" s="5" t="s">
        <v>1291</v>
      </c>
      <c r="Y6" s="5" t="s">
        <v>1292</v>
      </c>
      <c r="Z6" s="33" t="s">
        <v>1293</v>
      </c>
      <c r="AA6" s="33" t="s">
        <v>1294</v>
      </c>
      <c r="AB6" s="33" t="s">
        <v>1285</v>
      </c>
      <c r="AC6" s="33" t="s">
        <v>1287</v>
      </c>
      <c r="AD6" s="33" t="s">
        <v>1288</v>
      </c>
      <c r="AE6" s="33" t="s">
        <v>1295</v>
      </c>
      <c r="AF6" s="33" t="s">
        <v>1296</v>
      </c>
      <c r="AG6" s="5" t="s">
        <v>1354</v>
      </c>
      <c r="AH6" s="5" t="s">
        <v>1355</v>
      </c>
      <c r="AI6" s="5" t="s">
        <v>1291</v>
      </c>
      <c r="AJ6" s="5" t="s">
        <v>1292</v>
      </c>
      <c r="AK6" s="37" t="s">
        <v>1297</v>
      </c>
      <c r="AL6" s="26" t="s">
        <v>1298</v>
      </c>
      <c r="AM6" s="26" t="s">
        <v>1299</v>
      </c>
      <c r="AN6" s="26" t="s">
        <v>1300</v>
      </c>
      <c r="AO6" s="26" t="s">
        <v>1301</v>
      </c>
      <c r="AP6" s="37" t="s">
        <v>1302</v>
      </c>
      <c r="AQ6" s="37" t="s">
        <v>1257</v>
      </c>
      <c r="AR6" s="7" t="s">
        <v>1303</v>
      </c>
      <c r="AS6" s="8" t="s">
        <v>1304</v>
      </c>
      <c r="AT6" s="8" t="s">
        <v>1305</v>
      </c>
      <c r="AU6" s="8" t="s">
        <v>1258</v>
      </c>
      <c r="AV6" s="8" t="s">
        <v>1306</v>
      </c>
      <c r="AW6" s="8" t="s">
        <v>1307</v>
      </c>
      <c r="AX6" s="8" t="s">
        <v>1308</v>
      </c>
      <c r="AY6" s="8" t="s">
        <v>1309</v>
      </c>
      <c r="AZ6" s="8" t="s">
        <v>1310</v>
      </c>
      <c r="BA6" s="8" t="s">
        <v>1311</v>
      </c>
      <c r="BB6" s="8" t="s">
        <v>1312</v>
      </c>
      <c r="BC6" s="8" t="s">
        <v>1313</v>
      </c>
      <c r="BD6" s="8" t="s">
        <v>1314</v>
      </c>
      <c r="BE6" s="8" t="s">
        <v>1315</v>
      </c>
      <c r="BF6" s="8" t="s">
        <v>1316</v>
      </c>
      <c r="BG6" s="8" t="s">
        <v>1317</v>
      </c>
      <c r="BH6" s="8" t="s">
        <v>1318</v>
      </c>
      <c r="BI6" s="8" t="s">
        <v>1319</v>
      </c>
      <c r="BJ6" s="8" t="s">
        <v>1318</v>
      </c>
      <c r="BK6" s="8" t="s">
        <v>1320</v>
      </c>
      <c r="BL6" s="8" t="s">
        <v>1321</v>
      </c>
      <c r="BM6" s="8" t="s">
        <v>1322</v>
      </c>
      <c r="BN6" s="8" t="s">
        <v>1318</v>
      </c>
      <c r="BO6" s="8" t="s">
        <v>1323</v>
      </c>
      <c r="BP6" s="40" t="s">
        <v>1298</v>
      </c>
      <c r="BQ6" s="40" t="s">
        <v>1324</v>
      </c>
      <c r="BR6" s="40" t="s">
        <v>1325</v>
      </c>
      <c r="BS6" s="40" t="s">
        <v>1326</v>
      </c>
      <c r="BT6" s="40" t="s">
        <v>1327</v>
      </c>
      <c r="BU6" s="40" t="s">
        <v>1328</v>
      </c>
      <c r="BV6" s="40" t="s">
        <v>1329</v>
      </c>
      <c r="BW6" s="8" t="s">
        <v>1330</v>
      </c>
    </row>
    <row r="7" spans="1:75" ht="60" customHeight="1">
      <c r="A7" s="30">
        <v>32</v>
      </c>
      <c r="B7" s="30">
        <v>24</v>
      </c>
      <c r="C7" s="31" t="s">
        <v>1331</v>
      </c>
      <c r="D7" s="31" t="s">
        <v>45</v>
      </c>
      <c r="E7" s="31" t="s">
        <v>10</v>
      </c>
      <c r="F7" s="31" t="s">
        <v>10</v>
      </c>
      <c r="G7" s="31" t="s">
        <v>106</v>
      </c>
      <c r="H7" s="31" t="s">
        <v>1332</v>
      </c>
      <c r="I7" s="31"/>
      <c r="J7" s="31" t="s">
        <v>48</v>
      </c>
      <c r="K7" s="31" t="s">
        <v>48</v>
      </c>
      <c r="L7" s="31">
        <v>0</v>
      </c>
      <c r="M7" s="31">
        <v>0</v>
      </c>
      <c r="N7" s="31">
        <v>0</v>
      </c>
      <c r="O7" s="31" t="s">
        <v>48</v>
      </c>
      <c r="P7" s="31" t="s">
        <v>48</v>
      </c>
      <c r="Q7" s="30" t="s">
        <v>48</v>
      </c>
      <c r="R7" s="30">
        <v>0</v>
      </c>
      <c r="S7" s="30">
        <v>0</v>
      </c>
      <c r="T7" s="30">
        <v>0</v>
      </c>
      <c r="U7" s="14" t="s">
        <v>1356</v>
      </c>
      <c r="V7" s="11"/>
      <c r="W7" s="11"/>
      <c r="X7" s="11"/>
      <c r="Y7" s="11"/>
      <c r="Z7" s="31" t="s">
        <v>107</v>
      </c>
      <c r="AA7" s="31" t="s">
        <v>108</v>
      </c>
      <c r="AB7" s="31" t="s">
        <v>109</v>
      </c>
      <c r="AC7" s="34">
        <v>18000000000</v>
      </c>
      <c r="AD7" s="34">
        <v>35000000000</v>
      </c>
      <c r="AE7" s="31"/>
      <c r="AF7" s="35" t="s">
        <v>110</v>
      </c>
      <c r="AG7" s="11"/>
      <c r="AH7" s="11"/>
      <c r="AI7" s="11"/>
      <c r="AJ7" s="11"/>
      <c r="AK7" s="31" t="s">
        <v>57</v>
      </c>
      <c r="AL7" s="30" t="s">
        <v>58</v>
      </c>
      <c r="AM7" s="30">
        <v>2299</v>
      </c>
      <c r="AN7" s="30" t="s">
        <v>59</v>
      </c>
      <c r="AO7" s="30" t="s">
        <v>60</v>
      </c>
      <c r="AP7" s="31" t="s">
        <v>11</v>
      </c>
      <c r="AQ7" s="31" t="s">
        <v>9</v>
      </c>
      <c r="AR7" s="14" t="s">
        <v>61</v>
      </c>
      <c r="AS7" s="19" t="s">
        <v>1334</v>
      </c>
      <c r="AT7" s="16" t="s">
        <v>111</v>
      </c>
      <c r="AU7" s="16"/>
      <c r="AV7" s="14" t="s">
        <v>253</v>
      </c>
      <c r="AW7" s="9" t="s">
        <v>1335</v>
      </c>
      <c r="AX7" s="14" t="s">
        <v>62</v>
      </c>
      <c r="AY7" s="9" t="s">
        <v>1336</v>
      </c>
      <c r="AZ7" s="14" t="s">
        <v>62</v>
      </c>
      <c r="BA7" s="9" t="s">
        <v>1337</v>
      </c>
      <c r="BB7" s="14" t="s">
        <v>62</v>
      </c>
      <c r="BC7" s="9" t="s">
        <v>381</v>
      </c>
      <c r="BD7" s="14" t="s">
        <v>254</v>
      </c>
      <c r="BE7" s="9" t="s">
        <v>290</v>
      </c>
      <c r="BF7" s="15" t="s">
        <v>1338</v>
      </c>
      <c r="BG7" s="9" t="s">
        <v>64</v>
      </c>
      <c r="BH7" s="14" t="s">
        <v>1339</v>
      </c>
      <c r="BI7" s="9"/>
      <c r="BJ7" s="14"/>
      <c r="BK7" s="9"/>
      <c r="BL7" s="9"/>
      <c r="BM7" s="9"/>
      <c r="BN7" s="14"/>
      <c r="BO7" s="9" t="s">
        <v>63</v>
      </c>
      <c r="BP7" s="30" t="s">
        <v>112</v>
      </c>
      <c r="BQ7" s="41">
        <v>6000000</v>
      </c>
      <c r="BR7" s="42">
        <v>12</v>
      </c>
      <c r="BS7" s="42" t="s">
        <v>1340</v>
      </c>
      <c r="BT7" s="42" t="s">
        <v>64</v>
      </c>
      <c r="BU7" s="42" t="s">
        <v>65</v>
      </c>
      <c r="BV7" s="43">
        <v>70600000</v>
      </c>
      <c r="BW7" s="18">
        <v>24000000</v>
      </c>
    </row>
    <row r="8" spans="1:75" ht="60" customHeight="1">
      <c r="A8" s="30">
        <v>33</v>
      </c>
      <c r="B8" s="30">
        <v>24</v>
      </c>
      <c r="C8" s="31" t="s">
        <v>1331</v>
      </c>
      <c r="D8" s="31" t="s">
        <v>45</v>
      </c>
      <c r="E8" s="31" t="s">
        <v>10</v>
      </c>
      <c r="F8" s="31" t="s">
        <v>10</v>
      </c>
      <c r="G8" s="31" t="s">
        <v>106</v>
      </c>
      <c r="H8" s="31" t="s">
        <v>1332</v>
      </c>
      <c r="I8" s="31"/>
      <c r="J8" s="31" t="s">
        <v>48</v>
      </c>
      <c r="K8" s="31" t="s">
        <v>48</v>
      </c>
      <c r="L8" s="31">
        <v>0</v>
      </c>
      <c r="M8" s="31">
        <v>0</v>
      </c>
      <c r="N8" s="31">
        <v>0</v>
      </c>
      <c r="O8" s="31" t="s">
        <v>48</v>
      </c>
      <c r="P8" s="31" t="s">
        <v>48</v>
      </c>
      <c r="Q8" s="30" t="s">
        <v>48</v>
      </c>
      <c r="R8" s="30">
        <v>0</v>
      </c>
      <c r="S8" s="30">
        <v>0</v>
      </c>
      <c r="T8" s="30">
        <v>0</v>
      </c>
      <c r="U8" s="14" t="s">
        <v>1356</v>
      </c>
      <c r="V8" s="11"/>
      <c r="W8" s="11"/>
      <c r="X8" s="11"/>
      <c r="Y8" s="11"/>
      <c r="Z8" s="31" t="s">
        <v>115</v>
      </c>
      <c r="AA8" s="31" t="s">
        <v>116</v>
      </c>
      <c r="AB8" s="31" t="s">
        <v>109</v>
      </c>
      <c r="AC8" s="36">
        <v>0</v>
      </c>
      <c r="AD8" s="36">
        <v>3</v>
      </c>
      <c r="AE8" s="31"/>
      <c r="AF8" s="31" t="s">
        <v>117</v>
      </c>
      <c r="AG8" s="11"/>
      <c r="AH8" s="11"/>
      <c r="AI8" s="11"/>
      <c r="AJ8" s="11"/>
      <c r="AK8" s="31" t="s">
        <v>57</v>
      </c>
      <c r="AL8" s="30" t="s">
        <v>58</v>
      </c>
      <c r="AM8" s="30">
        <v>2299</v>
      </c>
      <c r="AN8" s="30" t="s">
        <v>59</v>
      </c>
      <c r="AO8" s="30" t="s">
        <v>60</v>
      </c>
      <c r="AP8" s="31" t="s">
        <v>11</v>
      </c>
      <c r="AQ8" s="31" t="s">
        <v>9</v>
      </c>
      <c r="AR8" s="14" t="s">
        <v>61</v>
      </c>
      <c r="AS8" s="19" t="s">
        <v>1341</v>
      </c>
      <c r="AT8" s="16" t="s">
        <v>118</v>
      </c>
      <c r="AU8" s="16"/>
      <c r="AV8" s="14" t="s">
        <v>253</v>
      </c>
      <c r="AW8" s="9" t="s">
        <v>1335</v>
      </c>
      <c r="AX8" s="14" t="s">
        <v>62</v>
      </c>
      <c r="AY8" s="9" t="s">
        <v>1336</v>
      </c>
      <c r="AZ8" s="14" t="s">
        <v>62</v>
      </c>
      <c r="BA8" s="9" t="s">
        <v>1337</v>
      </c>
      <c r="BB8" s="14" t="s">
        <v>62</v>
      </c>
      <c r="BC8" s="9" t="s">
        <v>381</v>
      </c>
      <c r="BD8" s="14" t="s">
        <v>254</v>
      </c>
      <c r="BE8" s="9" t="s">
        <v>290</v>
      </c>
      <c r="BF8" s="15" t="s">
        <v>1338</v>
      </c>
      <c r="BG8" s="9" t="s">
        <v>64</v>
      </c>
      <c r="BH8" s="14" t="s">
        <v>1339</v>
      </c>
      <c r="BI8" s="9"/>
      <c r="BJ8" s="14"/>
      <c r="BK8" s="9"/>
      <c r="BL8" s="9"/>
      <c r="BM8" s="9"/>
      <c r="BN8" s="14"/>
      <c r="BO8" s="9" t="s">
        <v>63</v>
      </c>
      <c r="BP8" s="30" t="s">
        <v>112</v>
      </c>
      <c r="BQ8" s="41">
        <v>7000000</v>
      </c>
      <c r="BR8" s="42">
        <v>12</v>
      </c>
      <c r="BS8" s="42" t="s">
        <v>1340</v>
      </c>
      <c r="BT8" s="42" t="s">
        <v>64</v>
      </c>
      <c r="BU8" s="42" t="s">
        <v>65</v>
      </c>
      <c r="BV8" s="43">
        <v>82400000</v>
      </c>
      <c r="BW8" s="18">
        <v>28000000</v>
      </c>
    </row>
    <row r="9" spans="1:75" ht="60" customHeight="1">
      <c r="A9" s="30">
        <v>34</v>
      </c>
      <c r="B9" s="30">
        <v>24</v>
      </c>
      <c r="C9" s="31" t="s">
        <v>1331</v>
      </c>
      <c r="D9" s="31" t="s">
        <v>45</v>
      </c>
      <c r="E9" s="31" t="s">
        <v>10</v>
      </c>
      <c r="F9" s="31" t="s">
        <v>10</v>
      </c>
      <c r="G9" s="31" t="s">
        <v>106</v>
      </c>
      <c r="H9" s="31" t="s">
        <v>1332</v>
      </c>
      <c r="I9" s="31"/>
      <c r="J9" s="31" t="s">
        <v>48</v>
      </c>
      <c r="K9" s="31" t="s">
        <v>48</v>
      </c>
      <c r="L9" s="31">
        <v>0</v>
      </c>
      <c r="M9" s="31">
        <v>0</v>
      </c>
      <c r="N9" s="31">
        <v>0</v>
      </c>
      <c r="O9" s="31" t="s">
        <v>48</v>
      </c>
      <c r="P9" s="31" t="s">
        <v>48</v>
      </c>
      <c r="Q9" s="30" t="s">
        <v>48</v>
      </c>
      <c r="R9" s="30">
        <v>0</v>
      </c>
      <c r="S9" s="30">
        <v>0</v>
      </c>
      <c r="T9" s="30">
        <v>0</v>
      </c>
      <c r="U9" s="14" t="s">
        <v>1356</v>
      </c>
      <c r="V9" s="11"/>
      <c r="W9" s="11"/>
      <c r="X9" s="11"/>
      <c r="Y9" s="11"/>
      <c r="Z9" s="31" t="s">
        <v>120</v>
      </c>
      <c r="AA9" s="31" t="s">
        <v>121</v>
      </c>
      <c r="AB9" s="31" t="s">
        <v>109</v>
      </c>
      <c r="AC9" s="36">
        <v>0</v>
      </c>
      <c r="AD9" s="36">
        <v>3</v>
      </c>
      <c r="AE9" s="31"/>
      <c r="AF9" s="31" t="s">
        <v>122</v>
      </c>
      <c r="AG9" s="11"/>
      <c r="AH9" s="11"/>
      <c r="AI9" s="11"/>
      <c r="AJ9" s="11"/>
      <c r="AK9" s="31" t="s">
        <v>57</v>
      </c>
      <c r="AL9" s="30" t="s">
        <v>58</v>
      </c>
      <c r="AM9" s="30">
        <v>2299</v>
      </c>
      <c r="AN9" s="30" t="s">
        <v>59</v>
      </c>
      <c r="AO9" s="30" t="s">
        <v>60</v>
      </c>
      <c r="AP9" s="31" t="s">
        <v>11</v>
      </c>
      <c r="AQ9" s="31" t="s">
        <v>9</v>
      </c>
      <c r="AR9" s="14" t="s">
        <v>61</v>
      </c>
      <c r="AS9" s="19" t="s">
        <v>1342</v>
      </c>
      <c r="AT9" s="16" t="s">
        <v>123</v>
      </c>
      <c r="AU9" s="16"/>
      <c r="AV9" s="14" t="s">
        <v>253</v>
      </c>
      <c r="AW9" s="9" t="s">
        <v>1335</v>
      </c>
      <c r="AX9" s="14" t="s">
        <v>62</v>
      </c>
      <c r="AY9" s="9" t="s">
        <v>1336</v>
      </c>
      <c r="AZ9" s="14" t="s">
        <v>62</v>
      </c>
      <c r="BA9" s="9" t="s">
        <v>1337</v>
      </c>
      <c r="BB9" s="14" t="s">
        <v>62</v>
      </c>
      <c r="BC9" s="9" t="s">
        <v>381</v>
      </c>
      <c r="BD9" s="14" t="s">
        <v>254</v>
      </c>
      <c r="BE9" s="9" t="s">
        <v>290</v>
      </c>
      <c r="BF9" s="15" t="s">
        <v>1338</v>
      </c>
      <c r="BG9" s="9" t="s">
        <v>64</v>
      </c>
      <c r="BH9" s="14" t="s">
        <v>1339</v>
      </c>
      <c r="BI9" s="9"/>
      <c r="BJ9" s="14"/>
      <c r="BK9" s="9"/>
      <c r="BL9" s="9"/>
      <c r="BM9" s="9"/>
      <c r="BN9" s="14"/>
      <c r="BO9" s="9" t="s">
        <v>63</v>
      </c>
      <c r="BP9" s="30" t="s">
        <v>112</v>
      </c>
      <c r="BQ9" s="41">
        <v>9000000</v>
      </c>
      <c r="BR9" s="42">
        <v>12</v>
      </c>
      <c r="BS9" s="42" t="s">
        <v>1340</v>
      </c>
      <c r="BT9" s="42" t="s">
        <v>64</v>
      </c>
      <c r="BU9" s="42" t="s">
        <v>65</v>
      </c>
      <c r="BV9" s="43">
        <v>105900000</v>
      </c>
      <c r="BW9" s="18">
        <v>36000000</v>
      </c>
    </row>
    <row r="10" spans="1:75" ht="60" customHeight="1">
      <c r="A10" s="30">
        <v>35</v>
      </c>
      <c r="B10" s="30">
        <v>24</v>
      </c>
      <c r="C10" s="31" t="s">
        <v>1331</v>
      </c>
      <c r="D10" s="31" t="s">
        <v>45</v>
      </c>
      <c r="E10" s="31" t="s">
        <v>10</v>
      </c>
      <c r="F10" s="31" t="s">
        <v>10</v>
      </c>
      <c r="G10" s="31" t="s">
        <v>106</v>
      </c>
      <c r="H10" s="31" t="s">
        <v>1332</v>
      </c>
      <c r="I10" s="31"/>
      <c r="J10" s="31" t="s">
        <v>48</v>
      </c>
      <c r="K10" s="31" t="s">
        <v>48</v>
      </c>
      <c r="L10" s="31">
        <v>0</v>
      </c>
      <c r="M10" s="31">
        <v>0</v>
      </c>
      <c r="N10" s="31">
        <v>0</v>
      </c>
      <c r="O10" s="31" t="s">
        <v>48</v>
      </c>
      <c r="P10" s="31" t="s">
        <v>48</v>
      </c>
      <c r="Q10" s="30" t="s">
        <v>48</v>
      </c>
      <c r="R10" s="30">
        <v>0</v>
      </c>
      <c r="S10" s="30">
        <v>0</v>
      </c>
      <c r="T10" s="30">
        <v>0</v>
      </c>
      <c r="U10" s="14" t="s">
        <v>1356</v>
      </c>
      <c r="V10" s="11"/>
      <c r="W10" s="11"/>
      <c r="X10" s="11"/>
      <c r="Y10" s="11"/>
      <c r="Z10" s="31"/>
      <c r="AA10" s="31"/>
      <c r="AB10" s="31"/>
      <c r="AC10" s="36"/>
      <c r="AD10" s="36"/>
      <c r="AE10" s="31"/>
      <c r="AF10" s="31"/>
      <c r="AG10" s="11"/>
      <c r="AH10" s="11"/>
      <c r="AI10" s="11"/>
      <c r="AJ10" s="11"/>
      <c r="AK10" s="31" t="s">
        <v>57</v>
      </c>
      <c r="AL10" s="30" t="s">
        <v>58</v>
      </c>
      <c r="AM10" s="30">
        <v>2299</v>
      </c>
      <c r="AN10" s="30" t="s">
        <v>59</v>
      </c>
      <c r="AO10" s="30" t="s">
        <v>60</v>
      </c>
      <c r="AP10" s="31" t="s">
        <v>11</v>
      </c>
      <c r="AQ10" s="31" t="s">
        <v>9</v>
      </c>
      <c r="AR10" s="14" t="s">
        <v>61</v>
      </c>
      <c r="AS10" s="16"/>
      <c r="AT10" s="16" t="s">
        <v>124</v>
      </c>
      <c r="AU10" s="16"/>
      <c r="AV10" s="14" t="s">
        <v>253</v>
      </c>
      <c r="AW10" s="9" t="s">
        <v>1335</v>
      </c>
      <c r="AX10" s="14" t="s">
        <v>62</v>
      </c>
      <c r="AY10" s="9" t="s">
        <v>1336</v>
      </c>
      <c r="AZ10" s="14" t="s">
        <v>62</v>
      </c>
      <c r="BA10" s="9" t="s">
        <v>1337</v>
      </c>
      <c r="BB10" s="14" t="s">
        <v>62</v>
      </c>
      <c r="BC10" s="9" t="s">
        <v>146</v>
      </c>
      <c r="BD10" s="14" t="s">
        <v>1343</v>
      </c>
      <c r="BE10" s="9" t="s">
        <v>293</v>
      </c>
      <c r="BF10" s="15" t="s">
        <v>1338</v>
      </c>
      <c r="BG10" s="9" t="s">
        <v>82</v>
      </c>
      <c r="BH10" s="14" t="s">
        <v>1344</v>
      </c>
      <c r="BI10" s="9"/>
      <c r="BJ10" s="14"/>
      <c r="BK10" s="9"/>
      <c r="BL10" s="9"/>
      <c r="BM10" s="9"/>
      <c r="BN10" s="14"/>
      <c r="BO10" s="9" t="s">
        <v>81</v>
      </c>
      <c r="BP10" s="30" t="s">
        <v>112</v>
      </c>
      <c r="BQ10" s="41">
        <v>34380000</v>
      </c>
      <c r="BR10" s="42">
        <v>1</v>
      </c>
      <c r="BS10" s="42" t="s">
        <v>1340</v>
      </c>
      <c r="BT10" s="42" t="s">
        <v>82</v>
      </c>
      <c r="BU10" s="42" t="s">
        <v>83</v>
      </c>
      <c r="BV10" s="43">
        <v>34380000</v>
      </c>
      <c r="BW10" s="18">
        <v>34380000</v>
      </c>
    </row>
    <row r="11" spans="1:75" ht="60" customHeight="1">
      <c r="A11" s="30">
        <v>36</v>
      </c>
      <c r="B11" s="30">
        <v>24</v>
      </c>
      <c r="C11" s="31" t="s">
        <v>1331</v>
      </c>
      <c r="D11" s="31" t="s">
        <v>45</v>
      </c>
      <c r="E11" s="31" t="s">
        <v>10</v>
      </c>
      <c r="F11" s="31" t="s">
        <v>10</v>
      </c>
      <c r="G11" s="31" t="s">
        <v>106</v>
      </c>
      <c r="H11" s="31" t="s">
        <v>1332</v>
      </c>
      <c r="I11" s="31"/>
      <c r="J11" s="31" t="s">
        <v>48</v>
      </c>
      <c r="K11" s="31" t="s">
        <v>48</v>
      </c>
      <c r="L11" s="31">
        <v>0</v>
      </c>
      <c r="M11" s="31">
        <v>0</v>
      </c>
      <c r="N11" s="31">
        <v>0</v>
      </c>
      <c r="O11" s="31" t="s">
        <v>48</v>
      </c>
      <c r="P11" s="31" t="s">
        <v>48</v>
      </c>
      <c r="Q11" s="30" t="s">
        <v>48</v>
      </c>
      <c r="R11" s="30">
        <v>0</v>
      </c>
      <c r="S11" s="30">
        <v>0</v>
      </c>
      <c r="T11" s="30">
        <v>0</v>
      </c>
      <c r="U11" s="14" t="s">
        <v>1356</v>
      </c>
      <c r="V11" s="11"/>
      <c r="W11" s="11"/>
      <c r="X11" s="11"/>
      <c r="Y11" s="11"/>
      <c r="Z11" s="31"/>
      <c r="AA11" s="31"/>
      <c r="AB11" s="31"/>
      <c r="AC11" s="36"/>
      <c r="AD11" s="36"/>
      <c r="AE11" s="31"/>
      <c r="AF11" s="31"/>
      <c r="AG11" s="11"/>
      <c r="AH11" s="11"/>
      <c r="AI11" s="11"/>
      <c r="AJ11" s="11"/>
      <c r="AK11" s="31" t="s">
        <v>57</v>
      </c>
      <c r="AL11" s="30" t="s">
        <v>58</v>
      </c>
      <c r="AM11" s="30">
        <v>2299</v>
      </c>
      <c r="AN11" s="30" t="s">
        <v>59</v>
      </c>
      <c r="AO11" s="30" t="s">
        <v>60</v>
      </c>
      <c r="AP11" s="31" t="s">
        <v>11</v>
      </c>
      <c r="AQ11" s="31" t="s">
        <v>9</v>
      </c>
      <c r="AR11" s="14" t="s">
        <v>61</v>
      </c>
      <c r="AS11" s="16"/>
      <c r="AT11" s="16" t="s">
        <v>124</v>
      </c>
      <c r="AU11" s="16"/>
      <c r="AV11" s="14" t="s">
        <v>253</v>
      </c>
      <c r="AW11" s="9" t="s">
        <v>1335</v>
      </c>
      <c r="AX11" s="14" t="s">
        <v>62</v>
      </c>
      <c r="AY11" s="9" t="s">
        <v>1336</v>
      </c>
      <c r="AZ11" s="14" t="s">
        <v>62</v>
      </c>
      <c r="BA11" s="9" t="s">
        <v>1337</v>
      </c>
      <c r="BB11" s="14" t="s">
        <v>62</v>
      </c>
      <c r="BC11" s="9" t="s">
        <v>146</v>
      </c>
      <c r="BD11" s="14" t="s">
        <v>1343</v>
      </c>
      <c r="BE11" s="9" t="s">
        <v>293</v>
      </c>
      <c r="BF11" s="15" t="s">
        <v>1338</v>
      </c>
      <c r="BG11" s="9" t="s">
        <v>85</v>
      </c>
      <c r="BH11" s="14" t="s">
        <v>1338</v>
      </c>
      <c r="BI11" s="9"/>
      <c r="BJ11" s="14"/>
      <c r="BK11" s="9"/>
      <c r="BL11" s="9"/>
      <c r="BM11" s="9"/>
      <c r="BN11" s="14"/>
      <c r="BO11" s="9" t="s">
        <v>84</v>
      </c>
      <c r="BP11" s="30" t="s">
        <v>112</v>
      </c>
      <c r="BQ11" s="41">
        <v>16616999.999999998</v>
      </c>
      <c r="BR11" s="42">
        <v>1</v>
      </c>
      <c r="BS11" s="42" t="s">
        <v>1340</v>
      </c>
      <c r="BT11" s="42" t="s">
        <v>85</v>
      </c>
      <c r="BU11" s="42" t="s">
        <v>86</v>
      </c>
      <c r="BV11" s="43">
        <v>16616999.999999998</v>
      </c>
      <c r="BW11" s="18">
        <v>16617000</v>
      </c>
    </row>
    <row r="12" spans="1:75" ht="60" customHeight="1">
      <c r="A12" s="30">
        <v>37</v>
      </c>
      <c r="B12" s="30">
        <v>24</v>
      </c>
      <c r="C12" s="31" t="s">
        <v>1331</v>
      </c>
      <c r="D12" s="31" t="s">
        <v>45</v>
      </c>
      <c r="E12" s="31" t="s">
        <v>10</v>
      </c>
      <c r="F12" s="31" t="s">
        <v>10</v>
      </c>
      <c r="G12" s="31" t="s">
        <v>106</v>
      </c>
      <c r="H12" s="31" t="s">
        <v>1332</v>
      </c>
      <c r="I12" s="31"/>
      <c r="J12" s="31" t="s">
        <v>48</v>
      </c>
      <c r="K12" s="31" t="s">
        <v>48</v>
      </c>
      <c r="L12" s="31">
        <v>0</v>
      </c>
      <c r="M12" s="31">
        <v>0</v>
      </c>
      <c r="N12" s="31">
        <v>0</v>
      </c>
      <c r="O12" s="31" t="s">
        <v>48</v>
      </c>
      <c r="P12" s="31" t="s">
        <v>48</v>
      </c>
      <c r="Q12" s="30" t="s">
        <v>48</v>
      </c>
      <c r="R12" s="30">
        <v>0</v>
      </c>
      <c r="S12" s="30">
        <v>0</v>
      </c>
      <c r="T12" s="30">
        <v>0</v>
      </c>
      <c r="U12" s="14" t="s">
        <v>1356</v>
      </c>
      <c r="V12" s="11"/>
      <c r="W12" s="11"/>
      <c r="X12" s="11"/>
      <c r="Y12" s="11"/>
      <c r="Z12" s="31"/>
      <c r="AA12" s="31"/>
      <c r="AB12" s="31"/>
      <c r="AC12" s="36"/>
      <c r="AD12" s="36"/>
      <c r="AE12" s="31"/>
      <c r="AF12" s="31"/>
      <c r="AG12" s="11"/>
      <c r="AH12" s="11"/>
      <c r="AI12" s="11"/>
      <c r="AJ12" s="11"/>
      <c r="AK12" s="31" t="s">
        <v>57</v>
      </c>
      <c r="AL12" s="30" t="s">
        <v>58</v>
      </c>
      <c r="AM12" s="30">
        <v>2299</v>
      </c>
      <c r="AN12" s="30" t="s">
        <v>59</v>
      </c>
      <c r="AO12" s="30" t="s">
        <v>60</v>
      </c>
      <c r="AP12" s="31" t="s">
        <v>11</v>
      </c>
      <c r="AQ12" s="31" t="s">
        <v>9</v>
      </c>
      <c r="AR12" s="14" t="s">
        <v>61</v>
      </c>
      <c r="AS12" s="16"/>
      <c r="AT12" s="16" t="s">
        <v>124</v>
      </c>
      <c r="AU12" s="16"/>
      <c r="AV12" s="14" t="s">
        <v>253</v>
      </c>
      <c r="AW12" s="9" t="s">
        <v>1335</v>
      </c>
      <c r="AX12" s="14" t="s">
        <v>62</v>
      </c>
      <c r="AY12" s="9" t="s">
        <v>1336</v>
      </c>
      <c r="AZ12" s="14" t="s">
        <v>62</v>
      </c>
      <c r="BA12" s="9" t="s">
        <v>1337</v>
      </c>
      <c r="BB12" s="14" t="s">
        <v>62</v>
      </c>
      <c r="BC12" s="9" t="s">
        <v>146</v>
      </c>
      <c r="BD12" s="14" t="s">
        <v>1343</v>
      </c>
      <c r="BE12" s="9" t="s">
        <v>293</v>
      </c>
      <c r="BF12" s="15" t="s">
        <v>1338</v>
      </c>
      <c r="BG12" s="9" t="s">
        <v>88</v>
      </c>
      <c r="BH12" s="14" t="s">
        <v>1345</v>
      </c>
      <c r="BI12" s="9"/>
      <c r="BJ12" s="14"/>
      <c r="BK12" s="9"/>
      <c r="BL12" s="9"/>
      <c r="BM12" s="9"/>
      <c r="BN12" s="14"/>
      <c r="BO12" s="9" t="s">
        <v>87</v>
      </c>
      <c r="BP12" s="30" t="s">
        <v>112</v>
      </c>
      <c r="BQ12" s="41">
        <v>573000</v>
      </c>
      <c r="BR12" s="42">
        <v>1</v>
      </c>
      <c r="BS12" s="42" t="s">
        <v>1340</v>
      </c>
      <c r="BT12" s="42" t="s">
        <v>88</v>
      </c>
      <c r="BU12" s="42" t="s">
        <v>89</v>
      </c>
      <c r="BV12" s="43">
        <v>573000</v>
      </c>
      <c r="BW12" s="18">
        <v>573000</v>
      </c>
    </row>
    <row r="13" spans="1:75" ht="60" customHeight="1">
      <c r="A13" s="30">
        <v>38</v>
      </c>
      <c r="B13" s="30">
        <v>24</v>
      </c>
      <c r="C13" s="31" t="s">
        <v>1331</v>
      </c>
      <c r="D13" s="31" t="s">
        <v>45</v>
      </c>
      <c r="E13" s="31" t="s">
        <v>10</v>
      </c>
      <c r="F13" s="31" t="s">
        <v>10</v>
      </c>
      <c r="G13" s="31" t="s">
        <v>106</v>
      </c>
      <c r="H13" s="31" t="s">
        <v>1332</v>
      </c>
      <c r="I13" s="31"/>
      <c r="J13" s="31" t="s">
        <v>48</v>
      </c>
      <c r="K13" s="31" t="s">
        <v>48</v>
      </c>
      <c r="L13" s="31">
        <v>0</v>
      </c>
      <c r="M13" s="31">
        <v>0</v>
      </c>
      <c r="N13" s="31">
        <v>0</v>
      </c>
      <c r="O13" s="31" t="s">
        <v>48</v>
      </c>
      <c r="P13" s="31" t="s">
        <v>48</v>
      </c>
      <c r="Q13" s="30" t="s">
        <v>48</v>
      </c>
      <c r="R13" s="30">
        <v>0</v>
      </c>
      <c r="S13" s="30">
        <v>0</v>
      </c>
      <c r="T13" s="30">
        <v>0</v>
      </c>
      <c r="U13" s="14" t="s">
        <v>1356</v>
      </c>
      <c r="V13" s="11"/>
      <c r="W13" s="11"/>
      <c r="X13" s="11"/>
      <c r="Y13" s="11"/>
      <c r="Z13" s="31"/>
      <c r="AA13" s="31"/>
      <c r="AB13" s="31"/>
      <c r="AC13" s="36"/>
      <c r="AD13" s="36"/>
      <c r="AE13" s="31"/>
      <c r="AF13" s="31"/>
      <c r="AG13" s="11"/>
      <c r="AH13" s="11"/>
      <c r="AI13" s="11"/>
      <c r="AJ13" s="11"/>
      <c r="AK13" s="31" t="s">
        <v>57</v>
      </c>
      <c r="AL13" s="30" t="s">
        <v>58</v>
      </c>
      <c r="AM13" s="30">
        <v>2299</v>
      </c>
      <c r="AN13" s="30" t="s">
        <v>59</v>
      </c>
      <c r="AO13" s="30" t="s">
        <v>60</v>
      </c>
      <c r="AP13" s="31" t="s">
        <v>11</v>
      </c>
      <c r="AQ13" s="31" t="s">
        <v>9</v>
      </c>
      <c r="AR13" s="14" t="s">
        <v>61</v>
      </c>
      <c r="AS13" s="16"/>
      <c r="AT13" s="16" t="s">
        <v>124</v>
      </c>
      <c r="AU13" s="16"/>
      <c r="AV13" s="14" t="s">
        <v>253</v>
      </c>
      <c r="AW13" s="9" t="s">
        <v>1335</v>
      </c>
      <c r="AX13" s="14" t="s">
        <v>62</v>
      </c>
      <c r="AY13" s="9" t="s">
        <v>1336</v>
      </c>
      <c r="AZ13" s="14" t="s">
        <v>62</v>
      </c>
      <c r="BA13" s="9" t="s">
        <v>1337</v>
      </c>
      <c r="BB13" s="14" t="s">
        <v>62</v>
      </c>
      <c r="BC13" s="9" t="s">
        <v>146</v>
      </c>
      <c r="BD13" s="14" t="s">
        <v>1343</v>
      </c>
      <c r="BE13" s="9" t="s">
        <v>79</v>
      </c>
      <c r="BF13" s="15" t="s">
        <v>1345</v>
      </c>
      <c r="BG13" s="9"/>
      <c r="BH13" s="14"/>
      <c r="BI13" s="9"/>
      <c r="BJ13" s="14"/>
      <c r="BK13" s="9"/>
      <c r="BL13" s="9"/>
      <c r="BM13" s="9"/>
      <c r="BN13" s="14"/>
      <c r="BO13" s="9" t="s">
        <v>90</v>
      </c>
      <c r="BP13" s="30" t="s">
        <v>112</v>
      </c>
      <c r="BQ13" s="41">
        <v>5730000</v>
      </c>
      <c r="BR13" s="42">
        <v>1</v>
      </c>
      <c r="BS13" s="42" t="s">
        <v>1340</v>
      </c>
      <c r="BT13" s="42" t="s">
        <v>79</v>
      </c>
      <c r="BU13" s="42" t="s">
        <v>80</v>
      </c>
      <c r="BV13" s="43">
        <v>5530000</v>
      </c>
      <c r="BW13" s="18">
        <v>5530000</v>
      </c>
    </row>
    <row r="14" spans="1:75" ht="60" customHeight="1">
      <c r="A14" s="30">
        <v>39</v>
      </c>
      <c r="B14" s="30">
        <v>24</v>
      </c>
      <c r="C14" s="31" t="s">
        <v>1331</v>
      </c>
      <c r="D14" s="31" t="s">
        <v>45</v>
      </c>
      <c r="E14" s="31" t="s">
        <v>10</v>
      </c>
      <c r="F14" s="31" t="s">
        <v>10</v>
      </c>
      <c r="G14" s="31" t="s">
        <v>106</v>
      </c>
      <c r="H14" s="31" t="s">
        <v>1332</v>
      </c>
      <c r="I14" s="31"/>
      <c r="J14" s="31" t="s">
        <v>48</v>
      </c>
      <c r="K14" s="31" t="s">
        <v>48</v>
      </c>
      <c r="L14" s="31">
        <v>0</v>
      </c>
      <c r="M14" s="31">
        <v>0</v>
      </c>
      <c r="N14" s="31">
        <v>0</v>
      </c>
      <c r="O14" s="31" t="s">
        <v>48</v>
      </c>
      <c r="P14" s="31" t="s">
        <v>48</v>
      </c>
      <c r="Q14" s="30" t="s">
        <v>48</v>
      </c>
      <c r="R14" s="30">
        <v>0</v>
      </c>
      <c r="S14" s="30">
        <v>0</v>
      </c>
      <c r="T14" s="30">
        <v>0</v>
      </c>
      <c r="U14" s="14" t="s">
        <v>1356</v>
      </c>
      <c r="V14" s="11"/>
      <c r="W14" s="11"/>
      <c r="X14" s="11"/>
      <c r="Y14" s="11"/>
      <c r="Z14" s="31"/>
      <c r="AA14" s="31"/>
      <c r="AB14" s="31"/>
      <c r="AC14" s="36"/>
      <c r="AD14" s="36"/>
      <c r="AE14" s="31"/>
      <c r="AF14" s="31"/>
      <c r="AG14" s="11"/>
      <c r="AH14" s="11"/>
      <c r="AI14" s="11"/>
      <c r="AJ14" s="11"/>
      <c r="AK14" s="31" t="s">
        <v>57</v>
      </c>
      <c r="AL14" s="30" t="s">
        <v>58</v>
      </c>
      <c r="AM14" s="30">
        <v>2299</v>
      </c>
      <c r="AN14" s="30" t="s">
        <v>59</v>
      </c>
      <c r="AO14" s="30" t="s">
        <v>60</v>
      </c>
      <c r="AP14" s="31" t="s">
        <v>11</v>
      </c>
      <c r="AQ14" s="31" t="s">
        <v>9</v>
      </c>
      <c r="AR14" s="14" t="s">
        <v>61</v>
      </c>
      <c r="AS14" s="19" t="s">
        <v>1346</v>
      </c>
      <c r="AT14" s="16" t="s">
        <v>78</v>
      </c>
      <c r="AU14" s="16"/>
      <c r="AV14" s="14" t="s">
        <v>253</v>
      </c>
      <c r="AW14" s="9" t="s">
        <v>1335</v>
      </c>
      <c r="AX14" s="14" t="s">
        <v>62</v>
      </c>
      <c r="AY14" s="9" t="s">
        <v>1336</v>
      </c>
      <c r="AZ14" s="14" t="s">
        <v>62</v>
      </c>
      <c r="BA14" s="9" t="s">
        <v>1337</v>
      </c>
      <c r="BB14" s="14" t="s">
        <v>62</v>
      </c>
      <c r="BC14" s="9" t="s">
        <v>146</v>
      </c>
      <c r="BD14" s="14" t="s">
        <v>1343</v>
      </c>
      <c r="BE14" s="9" t="s">
        <v>79</v>
      </c>
      <c r="BF14" s="15" t="s">
        <v>1345</v>
      </c>
      <c r="BG14" s="9"/>
      <c r="BH14" s="14"/>
      <c r="BI14" s="9"/>
      <c r="BJ14" s="14"/>
      <c r="BK14" s="9"/>
      <c r="BL14" s="9"/>
      <c r="BM14" s="9"/>
      <c r="BN14" s="14"/>
      <c r="BO14" s="9" t="s">
        <v>78</v>
      </c>
      <c r="BP14" s="30" t="s">
        <v>112</v>
      </c>
      <c r="BQ14" s="41">
        <v>92000000</v>
      </c>
      <c r="BR14" s="42">
        <v>1</v>
      </c>
      <c r="BS14" s="42" t="s">
        <v>1340</v>
      </c>
      <c r="BT14" s="42" t="s">
        <v>79</v>
      </c>
      <c r="BU14" s="42" t="s">
        <v>80</v>
      </c>
      <c r="BV14" s="43">
        <v>92000000</v>
      </c>
      <c r="BW14" s="18">
        <v>92000000</v>
      </c>
    </row>
    <row r="15" spans="1:75" ht="60" customHeight="1">
      <c r="A15" s="30">
        <v>40</v>
      </c>
      <c r="B15" s="30">
        <v>24</v>
      </c>
      <c r="C15" s="31" t="s">
        <v>1331</v>
      </c>
      <c r="D15" s="31" t="s">
        <v>45</v>
      </c>
      <c r="E15" s="31" t="s">
        <v>10</v>
      </c>
      <c r="F15" s="31" t="s">
        <v>10</v>
      </c>
      <c r="G15" s="31" t="s">
        <v>106</v>
      </c>
      <c r="H15" s="31" t="s">
        <v>1332</v>
      </c>
      <c r="I15" s="31"/>
      <c r="J15" s="31" t="s">
        <v>48</v>
      </c>
      <c r="K15" s="31" t="s">
        <v>48</v>
      </c>
      <c r="L15" s="31">
        <v>0</v>
      </c>
      <c r="M15" s="31">
        <v>0</v>
      </c>
      <c r="N15" s="31">
        <v>0</v>
      </c>
      <c r="O15" s="31" t="s">
        <v>48</v>
      </c>
      <c r="P15" s="31" t="s">
        <v>48</v>
      </c>
      <c r="Q15" s="30" t="s">
        <v>48</v>
      </c>
      <c r="R15" s="30">
        <v>0</v>
      </c>
      <c r="S15" s="30">
        <v>0</v>
      </c>
      <c r="T15" s="30">
        <v>0</v>
      </c>
      <c r="U15" s="14" t="s">
        <v>1356</v>
      </c>
      <c r="V15" s="11"/>
      <c r="W15" s="11"/>
      <c r="X15" s="11"/>
      <c r="Y15" s="11"/>
      <c r="Z15" s="31"/>
      <c r="AA15" s="31"/>
      <c r="AB15" s="31"/>
      <c r="AC15" s="36"/>
      <c r="AD15" s="36"/>
      <c r="AE15" s="31"/>
      <c r="AF15" s="31"/>
      <c r="AG15" s="11"/>
      <c r="AH15" s="11"/>
      <c r="AI15" s="11"/>
      <c r="AJ15" s="11"/>
      <c r="AK15" s="31" t="s">
        <v>57</v>
      </c>
      <c r="AL15" s="30" t="s">
        <v>58</v>
      </c>
      <c r="AM15" s="30">
        <v>2299</v>
      </c>
      <c r="AN15" s="30" t="s">
        <v>59</v>
      </c>
      <c r="AO15" s="30" t="s">
        <v>60</v>
      </c>
      <c r="AP15" s="31" t="s">
        <v>11</v>
      </c>
      <c r="AQ15" s="31" t="s">
        <v>9</v>
      </c>
      <c r="AR15" s="14" t="s">
        <v>61</v>
      </c>
      <c r="AS15" s="19" t="s">
        <v>1347</v>
      </c>
      <c r="AT15" s="16" t="s">
        <v>2</v>
      </c>
      <c r="AU15" s="16"/>
      <c r="AV15" s="14" t="s">
        <v>253</v>
      </c>
      <c r="AW15" s="9" t="s">
        <v>1335</v>
      </c>
      <c r="AX15" s="14" t="s">
        <v>62</v>
      </c>
      <c r="AY15" s="9" t="s">
        <v>1336</v>
      </c>
      <c r="AZ15" s="14" t="s">
        <v>62</v>
      </c>
      <c r="BA15" s="9" t="s">
        <v>1337</v>
      </c>
      <c r="BB15" s="14" t="s">
        <v>62</v>
      </c>
      <c r="BC15" s="9" t="s">
        <v>381</v>
      </c>
      <c r="BD15" s="14" t="s">
        <v>254</v>
      </c>
      <c r="BE15" s="9" t="s">
        <v>1348</v>
      </c>
      <c r="BF15" s="15" t="s">
        <v>1349</v>
      </c>
      <c r="BG15" s="9" t="s">
        <v>894</v>
      </c>
      <c r="BH15" s="14" t="s">
        <v>1339</v>
      </c>
      <c r="BI15" s="9" t="s">
        <v>98</v>
      </c>
      <c r="BJ15" s="14" t="s">
        <v>1350</v>
      </c>
      <c r="BK15" s="9"/>
      <c r="BL15" s="9"/>
      <c r="BM15" s="9"/>
      <c r="BN15" s="14"/>
      <c r="BO15" s="9" t="s">
        <v>2</v>
      </c>
      <c r="BP15" s="30" t="s">
        <v>112</v>
      </c>
      <c r="BQ15" s="41">
        <v>242000000</v>
      </c>
      <c r="BR15" s="42">
        <v>1</v>
      </c>
      <c r="BS15" s="42" t="s">
        <v>1340</v>
      </c>
      <c r="BT15" s="42" t="s">
        <v>98</v>
      </c>
      <c r="BU15" s="42" t="s">
        <v>99</v>
      </c>
      <c r="BV15" s="43">
        <v>222000000</v>
      </c>
      <c r="BW15" s="18">
        <v>238700000</v>
      </c>
    </row>
  </sheetData>
  <sheetProtection algorithmName="SHA-512" hashValue="VnxwezhqsSAWSXhV9Fiw//a+Y/JYkEqeuNFpBKrKH+QIF8RtIK3Zr8wva1FmJt0p/80DgEh3mD3c+WcqWP0HLQ==" saltValue="P8fgCZ5Z29xf4rKgXoRDfQ==" spinCount="100000" sheet="1" objects="1" scenarios="1"/>
  <dataValidations count="2">
    <dataValidation type="textLength" allowBlank="1" showInputMessage="1" showErrorMessage="1" errorTitle="NO COINCIDE CON EL RANGO" error="Recuerda que debes escribir mínimo 100 caracteres máximo 1000" sqref="W7:W15 AH7:AH15" xr:uid="{00000000-0002-0000-0A00-000000000000}">
      <formula1>100</formula1>
      <formula2>1000</formula2>
    </dataValidation>
    <dataValidation type="list" allowBlank="1" showInputMessage="1" showErrorMessage="1" sqref="X7:X15 AI7:AI15" xr:uid="{00000000-0002-0000-0A00-000001000000}">
      <formula1>#REF!</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BW15"/>
  <sheetViews>
    <sheetView workbookViewId="0">
      <selection activeCell="G8" sqref="G8"/>
    </sheetView>
  </sheetViews>
  <sheetFormatPr baseColWidth="10" defaultColWidth="11.42578125" defaultRowHeight="15"/>
  <cols>
    <col min="1" max="1" width="7.140625" style="22" customWidth="1"/>
    <col min="2" max="3" width="8.5703125" style="22" hidden="1" customWidth="1"/>
    <col min="4" max="4" width="10.140625" style="22" customWidth="1"/>
    <col min="5" max="8" width="21.42578125" style="22" customWidth="1"/>
    <col min="9" max="9" width="14.28515625" style="22" customWidth="1"/>
    <col min="10" max="10" width="13.140625" style="22" customWidth="1"/>
    <col min="11" max="14" width="11.42578125" style="22" hidden="1" customWidth="1"/>
    <col min="15" max="20" width="11.42578125" style="22"/>
    <col min="21" max="21" width="0" style="20" hidden="1" customWidth="1"/>
    <col min="22" max="25" width="11.42578125" style="20"/>
    <col min="26" max="26" width="21.42578125" style="22" customWidth="1"/>
    <col min="27" max="27" width="25.7109375" style="22" customWidth="1"/>
    <col min="28" max="28" width="17.28515625" style="22" customWidth="1"/>
    <col min="29" max="30" width="17.140625" style="22" customWidth="1"/>
    <col min="31" max="31" width="11.42578125" style="22"/>
    <col min="32" max="32" width="21.42578125" style="22" customWidth="1"/>
    <col min="33" max="36" width="11.42578125" style="20"/>
    <col min="37" max="37" width="21.42578125" style="22" customWidth="1"/>
    <col min="38" max="41" width="0" style="22" hidden="1" customWidth="1"/>
    <col min="42" max="43" width="21.42578125" style="22" customWidth="1"/>
    <col min="44" max="44" width="0" style="20" hidden="1" customWidth="1"/>
    <col min="45" max="45" width="11.42578125" style="20"/>
    <col min="46" max="46" width="42.85546875" style="20" customWidth="1"/>
    <col min="47" max="47" width="32.140625" style="20" customWidth="1"/>
    <col min="48" max="58" width="0" style="20" hidden="1" customWidth="1"/>
    <col min="59" max="59" width="14.28515625" style="20" hidden="1" customWidth="1"/>
    <col min="60" max="66" width="0" style="20" hidden="1" customWidth="1"/>
    <col min="67" max="67" width="18.85546875" style="20" customWidth="1"/>
    <col min="68" max="68" width="11.42578125" style="22"/>
    <col min="69" max="69" width="16.140625" style="22" customWidth="1"/>
    <col min="70" max="70" width="11.42578125" style="22"/>
    <col min="71" max="71" width="18.42578125" style="22" customWidth="1"/>
    <col min="72" max="72" width="14.7109375" style="22" customWidth="1"/>
    <col min="73" max="73" width="13.5703125" style="22" customWidth="1"/>
    <col min="74" max="74" width="17.85546875" style="22" customWidth="1"/>
    <col min="75" max="75" width="17.7109375" style="20" customWidth="1"/>
    <col min="76" max="76" width="14.5703125" style="20" customWidth="1"/>
    <col min="77" max="16384" width="11.42578125" style="20"/>
  </cols>
  <sheetData>
    <row r="3" spans="1:75">
      <c r="BQ3" s="38"/>
    </row>
    <row r="5" spans="1:75" ht="33.75">
      <c r="A5" s="23" t="s">
        <v>1267</v>
      </c>
      <c r="B5" s="23"/>
      <c r="C5" s="23"/>
      <c r="D5" s="23"/>
      <c r="E5" s="23"/>
      <c r="F5" s="23"/>
      <c r="G5" s="23"/>
      <c r="H5" s="23"/>
      <c r="I5" s="23"/>
      <c r="J5" s="24" t="s">
        <v>1268</v>
      </c>
      <c r="K5" s="24"/>
      <c r="L5" s="24"/>
      <c r="M5" s="24"/>
      <c r="N5" s="24"/>
      <c r="O5" s="25" t="s">
        <v>16</v>
      </c>
      <c r="P5" s="25"/>
      <c r="Q5" s="25"/>
      <c r="R5" s="25"/>
      <c r="S5" s="25"/>
      <c r="T5" s="25"/>
      <c r="U5" s="1"/>
      <c r="V5" s="1"/>
      <c r="W5" s="1"/>
      <c r="X5" s="1"/>
      <c r="Y5" s="1"/>
      <c r="Z5" s="32" t="s">
        <v>17</v>
      </c>
      <c r="AA5" s="32"/>
      <c r="AB5" s="32"/>
      <c r="AC5" s="32"/>
      <c r="AD5" s="32"/>
      <c r="AE5" s="32"/>
      <c r="AF5" s="32"/>
      <c r="AG5" s="2"/>
      <c r="AH5" s="2"/>
      <c r="AI5" s="2"/>
      <c r="AJ5" s="2"/>
      <c r="AK5" s="32"/>
      <c r="AL5" s="32"/>
      <c r="AM5" s="32"/>
      <c r="AN5" s="32"/>
      <c r="AO5" s="32"/>
      <c r="AP5" s="32"/>
      <c r="AQ5" s="32"/>
      <c r="AR5" s="2"/>
      <c r="AS5" s="3" t="s">
        <v>18</v>
      </c>
      <c r="AT5" s="4"/>
      <c r="AU5" s="4"/>
      <c r="AV5" s="4"/>
      <c r="AW5" s="4"/>
      <c r="AX5" s="4"/>
      <c r="AY5" s="4"/>
      <c r="AZ5" s="4"/>
      <c r="BA5" s="4"/>
      <c r="BB5" s="4"/>
      <c r="BC5" s="4"/>
      <c r="BD5" s="4"/>
      <c r="BE5" s="4"/>
      <c r="BF5" s="4"/>
      <c r="BG5" s="4"/>
      <c r="BH5" s="4"/>
      <c r="BI5" s="4"/>
      <c r="BJ5" s="4"/>
      <c r="BK5" s="4"/>
      <c r="BL5" s="4"/>
      <c r="BM5" s="4"/>
      <c r="BN5" s="4"/>
      <c r="BO5" s="4"/>
      <c r="BP5" s="39"/>
      <c r="BQ5" s="39"/>
      <c r="BR5" s="39"/>
      <c r="BS5" s="39"/>
      <c r="BT5" s="39"/>
      <c r="BU5" s="39"/>
      <c r="BV5" s="39"/>
      <c r="BW5" s="4"/>
    </row>
    <row r="6" spans="1:75" ht="60" customHeight="1">
      <c r="A6" s="26" t="s">
        <v>1269</v>
      </c>
      <c r="B6" s="26" t="s">
        <v>1270</v>
      </c>
      <c r="C6" s="26" t="s">
        <v>1271</v>
      </c>
      <c r="D6" s="27" t="s">
        <v>1272</v>
      </c>
      <c r="E6" s="27" t="s">
        <v>1273</v>
      </c>
      <c r="F6" s="27" t="s">
        <v>1274</v>
      </c>
      <c r="G6" s="27" t="s">
        <v>1275</v>
      </c>
      <c r="H6" s="27" t="s">
        <v>1276</v>
      </c>
      <c r="I6" s="27" t="s">
        <v>1277</v>
      </c>
      <c r="J6" s="28" t="s">
        <v>1278</v>
      </c>
      <c r="K6" s="28" t="s">
        <v>1279</v>
      </c>
      <c r="L6" s="28" t="s">
        <v>1280</v>
      </c>
      <c r="M6" s="28" t="s">
        <v>1281</v>
      </c>
      <c r="N6" s="28" t="s">
        <v>1282</v>
      </c>
      <c r="O6" s="29" t="s">
        <v>1283</v>
      </c>
      <c r="P6" s="29" t="s">
        <v>1284</v>
      </c>
      <c r="Q6" s="29" t="s">
        <v>1285</v>
      </c>
      <c r="R6" s="29" t="s">
        <v>1286</v>
      </c>
      <c r="S6" s="29" t="s">
        <v>1287</v>
      </c>
      <c r="T6" s="29" t="s">
        <v>1288</v>
      </c>
      <c r="U6" s="21" t="s">
        <v>1255</v>
      </c>
      <c r="V6" s="6" t="s">
        <v>1357</v>
      </c>
      <c r="W6" s="6" t="s">
        <v>1358</v>
      </c>
      <c r="X6" s="6" t="s">
        <v>1291</v>
      </c>
      <c r="Y6" s="6" t="s">
        <v>1292</v>
      </c>
      <c r="Z6" s="33" t="s">
        <v>1293</v>
      </c>
      <c r="AA6" s="33" t="s">
        <v>1294</v>
      </c>
      <c r="AB6" s="33" t="s">
        <v>1285</v>
      </c>
      <c r="AC6" s="33" t="s">
        <v>1287</v>
      </c>
      <c r="AD6" s="33" t="s">
        <v>1288</v>
      </c>
      <c r="AE6" s="33" t="s">
        <v>1295</v>
      </c>
      <c r="AF6" s="33" t="s">
        <v>1296</v>
      </c>
      <c r="AG6" s="6" t="s">
        <v>1357</v>
      </c>
      <c r="AH6" s="6" t="s">
        <v>1358</v>
      </c>
      <c r="AI6" s="6" t="s">
        <v>1291</v>
      </c>
      <c r="AJ6" s="6" t="s">
        <v>1292</v>
      </c>
      <c r="AK6" s="37" t="s">
        <v>1297</v>
      </c>
      <c r="AL6" s="26" t="s">
        <v>1298</v>
      </c>
      <c r="AM6" s="26" t="s">
        <v>1299</v>
      </c>
      <c r="AN6" s="26" t="s">
        <v>1300</v>
      </c>
      <c r="AO6" s="26" t="s">
        <v>1301</v>
      </c>
      <c r="AP6" s="37" t="s">
        <v>1302</v>
      </c>
      <c r="AQ6" s="37" t="s">
        <v>1257</v>
      </c>
      <c r="AR6" s="7" t="s">
        <v>1303</v>
      </c>
      <c r="AS6" s="8" t="s">
        <v>1304</v>
      </c>
      <c r="AT6" s="8" t="s">
        <v>1305</v>
      </c>
      <c r="AU6" s="8" t="s">
        <v>1258</v>
      </c>
      <c r="AV6" s="8" t="s">
        <v>1306</v>
      </c>
      <c r="AW6" s="8" t="s">
        <v>1307</v>
      </c>
      <c r="AX6" s="8" t="s">
        <v>1308</v>
      </c>
      <c r="AY6" s="8" t="s">
        <v>1309</v>
      </c>
      <c r="AZ6" s="8" t="s">
        <v>1310</v>
      </c>
      <c r="BA6" s="8" t="s">
        <v>1311</v>
      </c>
      <c r="BB6" s="8" t="s">
        <v>1312</v>
      </c>
      <c r="BC6" s="8" t="s">
        <v>1313</v>
      </c>
      <c r="BD6" s="8" t="s">
        <v>1314</v>
      </c>
      <c r="BE6" s="8" t="s">
        <v>1315</v>
      </c>
      <c r="BF6" s="8" t="s">
        <v>1316</v>
      </c>
      <c r="BG6" s="8" t="s">
        <v>1317</v>
      </c>
      <c r="BH6" s="8" t="s">
        <v>1318</v>
      </c>
      <c r="BI6" s="8" t="s">
        <v>1319</v>
      </c>
      <c r="BJ6" s="8" t="s">
        <v>1318</v>
      </c>
      <c r="BK6" s="8" t="s">
        <v>1320</v>
      </c>
      <c r="BL6" s="8" t="s">
        <v>1321</v>
      </c>
      <c r="BM6" s="8" t="s">
        <v>1322</v>
      </c>
      <c r="BN6" s="8" t="s">
        <v>1318</v>
      </c>
      <c r="BO6" s="8" t="s">
        <v>1323</v>
      </c>
      <c r="BP6" s="40" t="s">
        <v>1298</v>
      </c>
      <c r="BQ6" s="40" t="s">
        <v>1324</v>
      </c>
      <c r="BR6" s="40" t="s">
        <v>1325</v>
      </c>
      <c r="BS6" s="40" t="s">
        <v>1326</v>
      </c>
      <c r="BT6" s="40" t="s">
        <v>1327</v>
      </c>
      <c r="BU6" s="40" t="s">
        <v>1328</v>
      </c>
      <c r="BV6" s="40" t="s">
        <v>1329</v>
      </c>
      <c r="BW6" s="8" t="s">
        <v>1330</v>
      </c>
    </row>
    <row r="7" spans="1:75" ht="60" customHeight="1">
      <c r="A7" s="30">
        <v>32</v>
      </c>
      <c r="B7" s="30">
        <v>24</v>
      </c>
      <c r="C7" s="31" t="s">
        <v>1331</v>
      </c>
      <c r="D7" s="31" t="s">
        <v>45</v>
      </c>
      <c r="E7" s="31" t="s">
        <v>10</v>
      </c>
      <c r="F7" s="31" t="s">
        <v>10</v>
      </c>
      <c r="G7" s="31" t="s">
        <v>106</v>
      </c>
      <c r="H7" s="31" t="s">
        <v>1332</v>
      </c>
      <c r="I7" s="31"/>
      <c r="J7" s="31" t="s">
        <v>48</v>
      </c>
      <c r="K7" s="31" t="s">
        <v>48</v>
      </c>
      <c r="L7" s="31">
        <v>0</v>
      </c>
      <c r="M7" s="31">
        <v>0</v>
      </c>
      <c r="N7" s="31">
        <v>0</v>
      </c>
      <c r="O7" s="31" t="s">
        <v>48</v>
      </c>
      <c r="P7" s="31" t="s">
        <v>48</v>
      </c>
      <c r="Q7" s="30" t="s">
        <v>48</v>
      </c>
      <c r="R7" s="30">
        <v>0</v>
      </c>
      <c r="S7" s="30">
        <v>0</v>
      </c>
      <c r="T7" s="30">
        <v>0</v>
      </c>
      <c r="U7" s="14" t="s">
        <v>1359</v>
      </c>
      <c r="V7" s="11"/>
      <c r="W7" s="11"/>
      <c r="X7" s="11"/>
      <c r="Y7" s="11"/>
      <c r="Z7" s="31" t="s">
        <v>107</v>
      </c>
      <c r="AA7" s="31" t="s">
        <v>108</v>
      </c>
      <c r="AB7" s="31" t="s">
        <v>109</v>
      </c>
      <c r="AC7" s="34">
        <v>18000000000</v>
      </c>
      <c r="AD7" s="34">
        <v>35000000000</v>
      </c>
      <c r="AE7" s="31"/>
      <c r="AF7" s="35" t="s">
        <v>110</v>
      </c>
      <c r="AG7" s="11"/>
      <c r="AH7" s="11"/>
      <c r="AI7" s="11"/>
      <c r="AJ7" s="11"/>
      <c r="AK7" s="31" t="s">
        <v>57</v>
      </c>
      <c r="AL7" s="30" t="s">
        <v>58</v>
      </c>
      <c r="AM7" s="30">
        <v>2299</v>
      </c>
      <c r="AN7" s="30" t="s">
        <v>59</v>
      </c>
      <c r="AO7" s="30" t="s">
        <v>60</v>
      </c>
      <c r="AP7" s="31" t="s">
        <v>11</v>
      </c>
      <c r="AQ7" s="31" t="s">
        <v>9</v>
      </c>
      <c r="AR7" s="14" t="s">
        <v>61</v>
      </c>
      <c r="AS7" s="19" t="s">
        <v>1334</v>
      </c>
      <c r="AT7" s="16" t="s">
        <v>111</v>
      </c>
      <c r="AU7" s="16"/>
      <c r="AV7" s="14" t="s">
        <v>253</v>
      </c>
      <c r="AW7" s="9" t="s">
        <v>1335</v>
      </c>
      <c r="AX7" s="14" t="s">
        <v>62</v>
      </c>
      <c r="AY7" s="9" t="s">
        <v>1336</v>
      </c>
      <c r="AZ7" s="14" t="s">
        <v>62</v>
      </c>
      <c r="BA7" s="9" t="s">
        <v>1337</v>
      </c>
      <c r="BB7" s="14" t="s">
        <v>62</v>
      </c>
      <c r="BC7" s="9" t="s">
        <v>381</v>
      </c>
      <c r="BD7" s="14" t="s">
        <v>254</v>
      </c>
      <c r="BE7" s="9" t="s">
        <v>290</v>
      </c>
      <c r="BF7" s="15" t="s">
        <v>1338</v>
      </c>
      <c r="BG7" s="9" t="s">
        <v>64</v>
      </c>
      <c r="BH7" s="14" t="s">
        <v>1339</v>
      </c>
      <c r="BI7" s="9"/>
      <c r="BJ7" s="14"/>
      <c r="BK7" s="9"/>
      <c r="BL7" s="9"/>
      <c r="BM7" s="9"/>
      <c r="BN7" s="14"/>
      <c r="BO7" s="9" t="s">
        <v>63</v>
      </c>
      <c r="BP7" s="30" t="s">
        <v>112</v>
      </c>
      <c r="BQ7" s="41">
        <v>6000000</v>
      </c>
      <c r="BR7" s="42">
        <v>12</v>
      </c>
      <c r="BS7" s="42" t="s">
        <v>1340</v>
      </c>
      <c r="BT7" s="42" t="s">
        <v>64</v>
      </c>
      <c r="BU7" s="42" t="s">
        <v>65</v>
      </c>
      <c r="BV7" s="43">
        <v>70600000</v>
      </c>
      <c r="BW7" s="18">
        <v>24000000</v>
      </c>
    </row>
    <row r="8" spans="1:75" ht="60" customHeight="1">
      <c r="A8" s="30">
        <v>33</v>
      </c>
      <c r="B8" s="30">
        <v>24</v>
      </c>
      <c r="C8" s="31" t="s">
        <v>1331</v>
      </c>
      <c r="D8" s="31" t="s">
        <v>45</v>
      </c>
      <c r="E8" s="31" t="s">
        <v>10</v>
      </c>
      <c r="F8" s="31" t="s">
        <v>10</v>
      </c>
      <c r="G8" s="31" t="s">
        <v>106</v>
      </c>
      <c r="H8" s="31" t="s">
        <v>1332</v>
      </c>
      <c r="I8" s="31"/>
      <c r="J8" s="31" t="s">
        <v>48</v>
      </c>
      <c r="K8" s="31" t="s">
        <v>48</v>
      </c>
      <c r="L8" s="31">
        <v>0</v>
      </c>
      <c r="M8" s="31">
        <v>0</v>
      </c>
      <c r="N8" s="31">
        <v>0</v>
      </c>
      <c r="O8" s="31" t="s">
        <v>48</v>
      </c>
      <c r="P8" s="31" t="s">
        <v>48</v>
      </c>
      <c r="Q8" s="30" t="s">
        <v>48</v>
      </c>
      <c r="R8" s="30">
        <v>0</v>
      </c>
      <c r="S8" s="30">
        <v>0</v>
      </c>
      <c r="T8" s="30">
        <v>0</v>
      </c>
      <c r="U8" s="14" t="s">
        <v>1359</v>
      </c>
      <c r="V8" s="11"/>
      <c r="W8" s="11"/>
      <c r="X8" s="11"/>
      <c r="Y8" s="11"/>
      <c r="Z8" s="31" t="s">
        <v>115</v>
      </c>
      <c r="AA8" s="31" t="s">
        <v>116</v>
      </c>
      <c r="AB8" s="31" t="s">
        <v>109</v>
      </c>
      <c r="AC8" s="36">
        <v>0</v>
      </c>
      <c r="AD8" s="36">
        <v>3</v>
      </c>
      <c r="AE8" s="31"/>
      <c r="AF8" s="31" t="s">
        <v>117</v>
      </c>
      <c r="AG8" s="11"/>
      <c r="AH8" s="11"/>
      <c r="AI8" s="11"/>
      <c r="AJ8" s="11"/>
      <c r="AK8" s="31" t="s">
        <v>57</v>
      </c>
      <c r="AL8" s="30" t="s">
        <v>58</v>
      </c>
      <c r="AM8" s="30">
        <v>2299</v>
      </c>
      <c r="AN8" s="30" t="s">
        <v>59</v>
      </c>
      <c r="AO8" s="30" t="s">
        <v>60</v>
      </c>
      <c r="AP8" s="31" t="s">
        <v>11</v>
      </c>
      <c r="AQ8" s="31" t="s">
        <v>9</v>
      </c>
      <c r="AR8" s="14" t="s">
        <v>61</v>
      </c>
      <c r="AS8" s="19" t="s">
        <v>1341</v>
      </c>
      <c r="AT8" s="16" t="s">
        <v>118</v>
      </c>
      <c r="AU8" s="16"/>
      <c r="AV8" s="14" t="s">
        <v>253</v>
      </c>
      <c r="AW8" s="9" t="s">
        <v>1335</v>
      </c>
      <c r="AX8" s="14" t="s">
        <v>62</v>
      </c>
      <c r="AY8" s="9" t="s">
        <v>1336</v>
      </c>
      <c r="AZ8" s="14" t="s">
        <v>62</v>
      </c>
      <c r="BA8" s="9" t="s">
        <v>1337</v>
      </c>
      <c r="BB8" s="14" t="s">
        <v>62</v>
      </c>
      <c r="BC8" s="9" t="s">
        <v>381</v>
      </c>
      <c r="BD8" s="14" t="s">
        <v>254</v>
      </c>
      <c r="BE8" s="9" t="s">
        <v>290</v>
      </c>
      <c r="BF8" s="15" t="s">
        <v>1338</v>
      </c>
      <c r="BG8" s="9" t="s">
        <v>64</v>
      </c>
      <c r="BH8" s="14" t="s">
        <v>1339</v>
      </c>
      <c r="BI8" s="9"/>
      <c r="BJ8" s="14"/>
      <c r="BK8" s="9"/>
      <c r="BL8" s="9"/>
      <c r="BM8" s="9"/>
      <c r="BN8" s="14"/>
      <c r="BO8" s="9" t="s">
        <v>63</v>
      </c>
      <c r="BP8" s="30" t="s">
        <v>112</v>
      </c>
      <c r="BQ8" s="41">
        <v>7000000</v>
      </c>
      <c r="BR8" s="42">
        <v>12</v>
      </c>
      <c r="BS8" s="42" t="s">
        <v>1340</v>
      </c>
      <c r="BT8" s="42" t="s">
        <v>64</v>
      </c>
      <c r="BU8" s="42" t="s">
        <v>65</v>
      </c>
      <c r="BV8" s="43">
        <v>82400000</v>
      </c>
      <c r="BW8" s="18">
        <v>28000000</v>
      </c>
    </row>
    <row r="9" spans="1:75" ht="60" customHeight="1">
      <c r="A9" s="30">
        <v>34</v>
      </c>
      <c r="B9" s="30">
        <v>24</v>
      </c>
      <c r="C9" s="31" t="s">
        <v>1331</v>
      </c>
      <c r="D9" s="31" t="s">
        <v>45</v>
      </c>
      <c r="E9" s="31" t="s">
        <v>10</v>
      </c>
      <c r="F9" s="31" t="s">
        <v>10</v>
      </c>
      <c r="G9" s="31" t="s">
        <v>106</v>
      </c>
      <c r="H9" s="31" t="s">
        <v>1332</v>
      </c>
      <c r="I9" s="31"/>
      <c r="J9" s="31" t="s">
        <v>48</v>
      </c>
      <c r="K9" s="31" t="s">
        <v>48</v>
      </c>
      <c r="L9" s="31">
        <v>0</v>
      </c>
      <c r="M9" s="31">
        <v>0</v>
      </c>
      <c r="N9" s="31">
        <v>0</v>
      </c>
      <c r="O9" s="31" t="s">
        <v>48</v>
      </c>
      <c r="P9" s="31" t="s">
        <v>48</v>
      </c>
      <c r="Q9" s="30" t="s">
        <v>48</v>
      </c>
      <c r="R9" s="30">
        <v>0</v>
      </c>
      <c r="S9" s="30">
        <v>0</v>
      </c>
      <c r="T9" s="30">
        <v>0</v>
      </c>
      <c r="U9" s="14" t="s">
        <v>1359</v>
      </c>
      <c r="V9" s="11"/>
      <c r="W9" s="11"/>
      <c r="X9" s="11"/>
      <c r="Y9" s="11"/>
      <c r="Z9" s="31" t="s">
        <v>120</v>
      </c>
      <c r="AA9" s="31" t="s">
        <v>121</v>
      </c>
      <c r="AB9" s="31" t="s">
        <v>109</v>
      </c>
      <c r="AC9" s="36">
        <v>0</v>
      </c>
      <c r="AD9" s="36">
        <v>3</v>
      </c>
      <c r="AE9" s="31"/>
      <c r="AF9" s="31" t="s">
        <v>122</v>
      </c>
      <c r="AG9" s="11"/>
      <c r="AH9" s="11"/>
      <c r="AI9" s="11"/>
      <c r="AJ9" s="11"/>
      <c r="AK9" s="31" t="s">
        <v>57</v>
      </c>
      <c r="AL9" s="30" t="s">
        <v>58</v>
      </c>
      <c r="AM9" s="30">
        <v>2299</v>
      </c>
      <c r="AN9" s="30" t="s">
        <v>59</v>
      </c>
      <c r="AO9" s="30" t="s">
        <v>60</v>
      </c>
      <c r="AP9" s="31" t="s">
        <v>11</v>
      </c>
      <c r="AQ9" s="31" t="s">
        <v>9</v>
      </c>
      <c r="AR9" s="14" t="s">
        <v>61</v>
      </c>
      <c r="AS9" s="19" t="s">
        <v>1342</v>
      </c>
      <c r="AT9" s="16" t="s">
        <v>123</v>
      </c>
      <c r="AU9" s="16"/>
      <c r="AV9" s="14" t="s">
        <v>253</v>
      </c>
      <c r="AW9" s="9" t="s">
        <v>1335</v>
      </c>
      <c r="AX9" s="14" t="s">
        <v>62</v>
      </c>
      <c r="AY9" s="9" t="s">
        <v>1336</v>
      </c>
      <c r="AZ9" s="14" t="s">
        <v>62</v>
      </c>
      <c r="BA9" s="9" t="s">
        <v>1337</v>
      </c>
      <c r="BB9" s="14" t="s">
        <v>62</v>
      </c>
      <c r="BC9" s="9" t="s">
        <v>381</v>
      </c>
      <c r="BD9" s="14" t="s">
        <v>254</v>
      </c>
      <c r="BE9" s="9" t="s">
        <v>290</v>
      </c>
      <c r="BF9" s="15" t="s">
        <v>1338</v>
      </c>
      <c r="BG9" s="9" t="s">
        <v>64</v>
      </c>
      <c r="BH9" s="14" t="s">
        <v>1339</v>
      </c>
      <c r="BI9" s="9"/>
      <c r="BJ9" s="14"/>
      <c r="BK9" s="9"/>
      <c r="BL9" s="9"/>
      <c r="BM9" s="9"/>
      <c r="BN9" s="14"/>
      <c r="BO9" s="9" t="s">
        <v>63</v>
      </c>
      <c r="BP9" s="30" t="s">
        <v>112</v>
      </c>
      <c r="BQ9" s="41">
        <v>9000000</v>
      </c>
      <c r="BR9" s="42">
        <v>12</v>
      </c>
      <c r="BS9" s="42" t="s">
        <v>1340</v>
      </c>
      <c r="BT9" s="42" t="s">
        <v>64</v>
      </c>
      <c r="BU9" s="42" t="s">
        <v>65</v>
      </c>
      <c r="BV9" s="43">
        <v>105900000</v>
      </c>
      <c r="BW9" s="18">
        <v>36000000</v>
      </c>
    </row>
    <row r="10" spans="1:75" ht="60" customHeight="1">
      <c r="A10" s="30">
        <v>35</v>
      </c>
      <c r="B10" s="30">
        <v>24</v>
      </c>
      <c r="C10" s="31" t="s">
        <v>1331</v>
      </c>
      <c r="D10" s="31" t="s">
        <v>45</v>
      </c>
      <c r="E10" s="31" t="s">
        <v>10</v>
      </c>
      <c r="F10" s="31" t="s">
        <v>10</v>
      </c>
      <c r="G10" s="31" t="s">
        <v>106</v>
      </c>
      <c r="H10" s="31" t="s">
        <v>1332</v>
      </c>
      <c r="I10" s="31"/>
      <c r="J10" s="31" t="s">
        <v>48</v>
      </c>
      <c r="K10" s="31" t="s">
        <v>48</v>
      </c>
      <c r="L10" s="31">
        <v>0</v>
      </c>
      <c r="M10" s="31">
        <v>0</v>
      </c>
      <c r="N10" s="31">
        <v>0</v>
      </c>
      <c r="O10" s="31" t="s">
        <v>48</v>
      </c>
      <c r="P10" s="31" t="s">
        <v>48</v>
      </c>
      <c r="Q10" s="30" t="s">
        <v>48</v>
      </c>
      <c r="R10" s="30">
        <v>0</v>
      </c>
      <c r="S10" s="30">
        <v>0</v>
      </c>
      <c r="T10" s="30">
        <v>0</v>
      </c>
      <c r="U10" s="14" t="s">
        <v>1359</v>
      </c>
      <c r="V10" s="11"/>
      <c r="W10" s="11"/>
      <c r="X10" s="11"/>
      <c r="Y10" s="11"/>
      <c r="Z10" s="31"/>
      <c r="AA10" s="31"/>
      <c r="AB10" s="31"/>
      <c r="AC10" s="36"/>
      <c r="AD10" s="36"/>
      <c r="AE10" s="31"/>
      <c r="AF10" s="31"/>
      <c r="AG10" s="11"/>
      <c r="AH10" s="11"/>
      <c r="AI10" s="11"/>
      <c r="AJ10" s="11"/>
      <c r="AK10" s="31" t="s">
        <v>57</v>
      </c>
      <c r="AL10" s="30" t="s">
        <v>58</v>
      </c>
      <c r="AM10" s="30">
        <v>2299</v>
      </c>
      <c r="AN10" s="30" t="s">
        <v>59</v>
      </c>
      <c r="AO10" s="30" t="s">
        <v>60</v>
      </c>
      <c r="AP10" s="31" t="s">
        <v>11</v>
      </c>
      <c r="AQ10" s="31" t="s">
        <v>9</v>
      </c>
      <c r="AR10" s="14" t="s">
        <v>61</v>
      </c>
      <c r="AS10" s="16"/>
      <c r="AT10" s="16" t="s">
        <v>124</v>
      </c>
      <c r="AU10" s="16"/>
      <c r="AV10" s="14" t="s">
        <v>253</v>
      </c>
      <c r="AW10" s="9" t="s">
        <v>1335</v>
      </c>
      <c r="AX10" s="14" t="s">
        <v>62</v>
      </c>
      <c r="AY10" s="9" t="s">
        <v>1336</v>
      </c>
      <c r="AZ10" s="14" t="s">
        <v>62</v>
      </c>
      <c r="BA10" s="9" t="s">
        <v>1337</v>
      </c>
      <c r="BB10" s="14" t="s">
        <v>62</v>
      </c>
      <c r="BC10" s="9" t="s">
        <v>146</v>
      </c>
      <c r="BD10" s="14" t="s">
        <v>1343</v>
      </c>
      <c r="BE10" s="9" t="s">
        <v>293</v>
      </c>
      <c r="BF10" s="15" t="s">
        <v>1338</v>
      </c>
      <c r="BG10" s="9" t="s">
        <v>82</v>
      </c>
      <c r="BH10" s="14" t="s">
        <v>1344</v>
      </c>
      <c r="BI10" s="9"/>
      <c r="BJ10" s="14"/>
      <c r="BK10" s="9"/>
      <c r="BL10" s="9"/>
      <c r="BM10" s="9"/>
      <c r="BN10" s="14"/>
      <c r="BO10" s="9" t="s">
        <v>81</v>
      </c>
      <c r="BP10" s="30" t="s">
        <v>112</v>
      </c>
      <c r="BQ10" s="41">
        <v>34380000</v>
      </c>
      <c r="BR10" s="42">
        <v>1</v>
      </c>
      <c r="BS10" s="42" t="s">
        <v>1340</v>
      </c>
      <c r="BT10" s="42" t="s">
        <v>82</v>
      </c>
      <c r="BU10" s="42" t="s">
        <v>83</v>
      </c>
      <c r="BV10" s="43">
        <v>34380000</v>
      </c>
      <c r="BW10" s="18">
        <v>34380000</v>
      </c>
    </row>
    <row r="11" spans="1:75" ht="60" customHeight="1">
      <c r="A11" s="30">
        <v>36</v>
      </c>
      <c r="B11" s="30">
        <v>24</v>
      </c>
      <c r="C11" s="31" t="s">
        <v>1331</v>
      </c>
      <c r="D11" s="31" t="s">
        <v>45</v>
      </c>
      <c r="E11" s="31" t="s">
        <v>10</v>
      </c>
      <c r="F11" s="31" t="s">
        <v>10</v>
      </c>
      <c r="G11" s="31" t="s">
        <v>106</v>
      </c>
      <c r="H11" s="31" t="s">
        <v>1332</v>
      </c>
      <c r="I11" s="31"/>
      <c r="J11" s="31" t="s">
        <v>48</v>
      </c>
      <c r="K11" s="31" t="s">
        <v>48</v>
      </c>
      <c r="L11" s="31">
        <v>0</v>
      </c>
      <c r="M11" s="31">
        <v>0</v>
      </c>
      <c r="N11" s="31">
        <v>0</v>
      </c>
      <c r="O11" s="31" t="s">
        <v>48</v>
      </c>
      <c r="P11" s="31" t="s">
        <v>48</v>
      </c>
      <c r="Q11" s="30" t="s">
        <v>48</v>
      </c>
      <c r="R11" s="30">
        <v>0</v>
      </c>
      <c r="S11" s="30">
        <v>0</v>
      </c>
      <c r="T11" s="30">
        <v>0</v>
      </c>
      <c r="U11" s="14" t="s">
        <v>1359</v>
      </c>
      <c r="V11" s="11"/>
      <c r="W11" s="11"/>
      <c r="X11" s="11"/>
      <c r="Y11" s="11"/>
      <c r="Z11" s="31"/>
      <c r="AA11" s="31"/>
      <c r="AB11" s="31"/>
      <c r="AC11" s="36"/>
      <c r="AD11" s="36"/>
      <c r="AE11" s="31"/>
      <c r="AF11" s="31"/>
      <c r="AG11" s="11"/>
      <c r="AH11" s="11"/>
      <c r="AI11" s="11"/>
      <c r="AJ11" s="11"/>
      <c r="AK11" s="31" t="s">
        <v>57</v>
      </c>
      <c r="AL11" s="30" t="s">
        <v>58</v>
      </c>
      <c r="AM11" s="30">
        <v>2299</v>
      </c>
      <c r="AN11" s="30" t="s">
        <v>59</v>
      </c>
      <c r="AO11" s="30" t="s">
        <v>60</v>
      </c>
      <c r="AP11" s="31" t="s">
        <v>11</v>
      </c>
      <c r="AQ11" s="31" t="s">
        <v>9</v>
      </c>
      <c r="AR11" s="14" t="s">
        <v>61</v>
      </c>
      <c r="AS11" s="16"/>
      <c r="AT11" s="16" t="s">
        <v>124</v>
      </c>
      <c r="AU11" s="16"/>
      <c r="AV11" s="14" t="s">
        <v>253</v>
      </c>
      <c r="AW11" s="9" t="s">
        <v>1335</v>
      </c>
      <c r="AX11" s="14" t="s">
        <v>62</v>
      </c>
      <c r="AY11" s="9" t="s">
        <v>1336</v>
      </c>
      <c r="AZ11" s="14" t="s">
        <v>62</v>
      </c>
      <c r="BA11" s="9" t="s">
        <v>1337</v>
      </c>
      <c r="BB11" s="14" t="s">
        <v>62</v>
      </c>
      <c r="BC11" s="9" t="s">
        <v>146</v>
      </c>
      <c r="BD11" s="14" t="s">
        <v>1343</v>
      </c>
      <c r="BE11" s="9" t="s">
        <v>293</v>
      </c>
      <c r="BF11" s="15" t="s">
        <v>1338</v>
      </c>
      <c r="BG11" s="9" t="s">
        <v>85</v>
      </c>
      <c r="BH11" s="14" t="s">
        <v>1338</v>
      </c>
      <c r="BI11" s="9"/>
      <c r="BJ11" s="14"/>
      <c r="BK11" s="9"/>
      <c r="BL11" s="9"/>
      <c r="BM11" s="9"/>
      <c r="BN11" s="14"/>
      <c r="BO11" s="9" t="s">
        <v>84</v>
      </c>
      <c r="BP11" s="30" t="s">
        <v>112</v>
      </c>
      <c r="BQ11" s="41">
        <v>16616999.999999998</v>
      </c>
      <c r="BR11" s="42">
        <v>1</v>
      </c>
      <c r="BS11" s="42" t="s">
        <v>1340</v>
      </c>
      <c r="BT11" s="42" t="s">
        <v>85</v>
      </c>
      <c r="BU11" s="42" t="s">
        <v>86</v>
      </c>
      <c r="BV11" s="43">
        <v>16616999.999999998</v>
      </c>
      <c r="BW11" s="18">
        <v>16617000</v>
      </c>
    </row>
    <row r="12" spans="1:75" ht="60" customHeight="1">
      <c r="A12" s="30">
        <v>37</v>
      </c>
      <c r="B12" s="30">
        <v>24</v>
      </c>
      <c r="C12" s="31" t="s">
        <v>1331</v>
      </c>
      <c r="D12" s="31" t="s">
        <v>45</v>
      </c>
      <c r="E12" s="31" t="s">
        <v>10</v>
      </c>
      <c r="F12" s="31" t="s">
        <v>10</v>
      </c>
      <c r="G12" s="31" t="s">
        <v>106</v>
      </c>
      <c r="H12" s="31" t="s">
        <v>1332</v>
      </c>
      <c r="I12" s="31"/>
      <c r="J12" s="31" t="s">
        <v>48</v>
      </c>
      <c r="K12" s="31" t="s">
        <v>48</v>
      </c>
      <c r="L12" s="31">
        <v>0</v>
      </c>
      <c r="M12" s="31">
        <v>0</v>
      </c>
      <c r="N12" s="31">
        <v>0</v>
      </c>
      <c r="O12" s="31" t="s">
        <v>48</v>
      </c>
      <c r="P12" s="31" t="s">
        <v>48</v>
      </c>
      <c r="Q12" s="30" t="s">
        <v>48</v>
      </c>
      <c r="R12" s="30">
        <v>0</v>
      </c>
      <c r="S12" s="30">
        <v>0</v>
      </c>
      <c r="T12" s="30">
        <v>0</v>
      </c>
      <c r="U12" s="14" t="s">
        <v>1359</v>
      </c>
      <c r="V12" s="11"/>
      <c r="W12" s="11"/>
      <c r="X12" s="11"/>
      <c r="Y12" s="11"/>
      <c r="Z12" s="31"/>
      <c r="AA12" s="31"/>
      <c r="AB12" s="31"/>
      <c r="AC12" s="36"/>
      <c r="AD12" s="36"/>
      <c r="AE12" s="31"/>
      <c r="AF12" s="31"/>
      <c r="AG12" s="11"/>
      <c r="AH12" s="11"/>
      <c r="AI12" s="11"/>
      <c r="AJ12" s="11"/>
      <c r="AK12" s="31" t="s">
        <v>57</v>
      </c>
      <c r="AL12" s="30" t="s">
        <v>58</v>
      </c>
      <c r="AM12" s="30">
        <v>2299</v>
      </c>
      <c r="AN12" s="30" t="s">
        <v>59</v>
      </c>
      <c r="AO12" s="30" t="s">
        <v>60</v>
      </c>
      <c r="AP12" s="31" t="s">
        <v>11</v>
      </c>
      <c r="AQ12" s="31" t="s">
        <v>9</v>
      </c>
      <c r="AR12" s="14" t="s">
        <v>61</v>
      </c>
      <c r="AS12" s="16"/>
      <c r="AT12" s="16" t="s">
        <v>124</v>
      </c>
      <c r="AU12" s="16"/>
      <c r="AV12" s="14" t="s">
        <v>253</v>
      </c>
      <c r="AW12" s="9" t="s">
        <v>1335</v>
      </c>
      <c r="AX12" s="14" t="s">
        <v>62</v>
      </c>
      <c r="AY12" s="9" t="s">
        <v>1336</v>
      </c>
      <c r="AZ12" s="14" t="s">
        <v>62</v>
      </c>
      <c r="BA12" s="9" t="s">
        <v>1337</v>
      </c>
      <c r="BB12" s="14" t="s">
        <v>62</v>
      </c>
      <c r="BC12" s="9" t="s">
        <v>146</v>
      </c>
      <c r="BD12" s="14" t="s">
        <v>1343</v>
      </c>
      <c r="BE12" s="9" t="s">
        <v>293</v>
      </c>
      <c r="BF12" s="15" t="s">
        <v>1338</v>
      </c>
      <c r="BG12" s="9" t="s">
        <v>88</v>
      </c>
      <c r="BH12" s="14" t="s">
        <v>1345</v>
      </c>
      <c r="BI12" s="9"/>
      <c r="BJ12" s="14"/>
      <c r="BK12" s="9"/>
      <c r="BL12" s="9"/>
      <c r="BM12" s="9"/>
      <c r="BN12" s="14"/>
      <c r="BO12" s="9" t="s">
        <v>87</v>
      </c>
      <c r="BP12" s="30" t="s">
        <v>112</v>
      </c>
      <c r="BQ12" s="41">
        <v>573000</v>
      </c>
      <c r="BR12" s="42">
        <v>1</v>
      </c>
      <c r="BS12" s="42" t="s">
        <v>1340</v>
      </c>
      <c r="BT12" s="42" t="s">
        <v>88</v>
      </c>
      <c r="BU12" s="42" t="s">
        <v>89</v>
      </c>
      <c r="BV12" s="43">
        <v>573000</v>
      </c>
      <c r="BW12" s="18">
        <v>573000</v>
      </c>
    </row>
    <row r="13" spans="1:75" ht="60" customHeight="1">
      <c r="A13" s="30">
        <v>38</v>
      </c>
      <c r="B13" s="30">
        <v>24</v>
      </c>
      <c r="C13" s="31" t="s">
        <v>1331</v>
      </c>
      <c r="D13" s="31" t="s">
        <v>45</v>
      </c>
      <c r="E13" s="31" t="s">
        <v>10</v>
      </c>
      <c r="F13" s="31" t="s">
        <v>10</v>
      </c>
      <c r="G13" s="31" t="s">
        <v>106</v>
      </c>
      <c r="H13" s="31" t="s">
        <v>1332</v>
      </c>
      <c r="I13" s="31"/>
      <c r="J13" s="31" t="s">
        <v>48</v>
      </c>
      <c r="K13" s="31" t="s">
        <v>48</v>
      </c>
      <c r="L13" s="31">
        <v>0</v>
      </c>
      <c r="M13" s="31">
        <v>0</v>
      </c>
      <c r="N13" s="31">
        <v>0</v>
      </c>
      <c r="O13" s="31" t="s">
        <v>48</v>
      </c>
      <c r="P13" s="31" t="s">
        <v>48</v>
      </c>
      <c r="Q13" s="30" t="s">
        <v>48</v>
      </c>
      <c r="R13" s="30">
        <v>0</v>
      </c>
      <c r="S13" s="30">
        <v>0</v>
      </c>
      <c r="T13" s="30">
        <v>0</v>
      </c>
      <c r="U13" s="14" t="s">
        <v>1359</v>
      </c>
      <c r="V13" s="11"/>
      <c r="W13" s="11"/>
      <c r="X13" s="11"/>
      <c r="Y13" s="11"/>
      <c r="Z13" s="31"/>
      <c r="AA13" s="31"/>
      <c r="AB13" s="31"/>
      <c r="AC13" s="36"/>
      <c r="AD13" s="36"/>
      <c r="AE13" s="31"/>
      <c r="AF13" s="31"/>
      <c r="AG13" s="11"/>
      <c r="AH13" s="11"/>
      <c r="AI13" s="11"/>
      <c r="AJ13" s="11"/>
      <c r="AK13" s="31" t="s">
        <v>57</v>
      </c>
      <c r="AL13" s="30" t="s">
        <v>58</v>
      </c>
      <c r="AM13" s="30">
        <v>2299</v>
      </c>
      <c r="AN13" s="30" t="s">
        <v>59</v>
      </c>
      <c r="AO13" s="30" t="s">
        <v>60</v>
      </c>
      <c r="AP13" s="31" t="s">
        <v>11</v>
      </c>
      <c r="AQ13" s="31" t="s">
        <v>9</v>
      </c>
      <c r="AR13" s="14" t="s">
        <v>61</v>
      </c>
      <c r="AS13" s="16"/>
      <c r="AT13" s="16" t="s">
        <v>124</v>
      </c>
      <c r="AU13" s="16"/>
      <c r="AV13" s="14" t="s">
        <v>253</v>
      </c>
      <c r="AW13" s="9" t="s">
        <v>1335</v>
      </c>
      <c r="AX13" s="14" t="s">
        <v>62</v>
      </c>
      <c r="AY13" s="9" t="s">
        <v>1336</v>
      </c>
      <c r="AZ13" s="14" t="s">
        <v>62</v>
      </c>
      <c r="BA13" s="9" t="s">
        <v>1337</v>
      </c>
      <c r="BB13" s="14" t="s">
        <v>62</v>
      </c>
      <c r="BC13" s="9" t="s">
        <v>146</v>
      </c>
      <c r="BD13" s="14" t="s">
        <v>1343</v>
      </c>
      <c r="BE13" s="9" t="s">
        <v>79</v>
      </c>
      <c r="BF13" s="15" t="s">
        <v>1345</v>
      </c>
      <c r="BG13" s="9"/>
      <c r="BH13" s="14"/>
      <c r="BI13" s="9"/>
      <c r="BJ13" s="14"/>
      <c r="BK13" s="9"/>
      <c r="BL13" s="9"/>
      <c r="BM13" s="9"/>
      <c r="BN13" s="14"/>
      <c r="BO13" s="9" t="s">
        <v>90</v>
      </c>
      <c r="BP13" s="30" t="s">
        <v>112</v>
      </c>
      <c r="BQ13" s="41">
        <v>5730000</v>
      </c>
      <c r="BR13" s="42">
        <v>1</v>
      </c>
      <c r="BS13" s="42" t="s">
        <v>1340</v>
      </c>
      <c r="BT13" s="42" t="s">
        <v>79</v>
      </c>
      <c r="BU13" s="42" t="s">
        <v>80</v>
      </c>
      <c r="BV13" s="43">
        <v>5530000</v>
      </c>
      <c r="BW13" s="18">
        <v>5530000</v>
      </c>
    </row>
    <row r="14" spans="1:75" ht="60" customHeight="1">
      <c r="A14" s="30">
        <v>39</v>
      </c>
      <c r="B14" s="30">
        <v>24</v>
      </c>
      <c r="C14" s="31" t="s">
        <v>1331</v>
      </c>
      <c r="D14" s="31" t="s">
        <v>45</v>
      </c>
      <c r="E14" s="31" t="s">
        <v>10</v>
      </c>
      <c r="F14" s="31" t="s">
        <v>10</v>
      </c>
      <c r="G14" s="31" t="s">
        <v>106</v>
      </c>
      <c r="H14" s="31" t="s">
        <v>1332</v>
      </c>
      <c r="I14" s="31"/>
      <c r="J14" s="31" t="s">
        <v>48</v>
      </c>
      <c r="K14" s="31" t="s">
        <v>48</v>
      </c>
      <c r="L14" s="31">
        <v>0</v>
      </c>
      <c r="M14" s="31">
        <v>0</v>
      </c>
      <c r="N14" s="31">
        <v>0</v>
      </c>
      <c r="O14" s="31" t="s">
        <v>48</v>
      </c>
      <c r="P14" s="31" t="s">
        <v>48</v>
      </c>
      <c r="Q14" s="30" t="s">
        <v>48</v>
      </c>
      <c r="R14" s="30">
        <v>0</v>
      </c>
      <c r="S14" s="30">
        <v>0</v>
      </c>
      <c r="T14" s="30">
        <v>0</v>
      </c>
      <c r="U14" s="14" t="s">
        <v>1359</v>
      </c>
      <c r="V14" s="11"/>
      <c r="W14" s="11"/>
      <c r="X14" s="11"/>
      <c r="Y14" s="11"/>
      <c r="Z14" s="31"/>
      <c r="AA14" s="31"/>
      <c r="AB14" s="31"/>
      <c r="AC14" s="36"/>
      <c r="AD14" s="36"/>
      <c r="AE14" s="31"/>
      <c r="AF14" s="31"/>
      <c r="AG14" s="11"/>
      <c r="AH14" s="11"/>
      <c r="AI14" s="11"/>
      <c r="AJ14" s="11"/>
      <c r="AK14" s="31" t="s">
        <v>57</v>
      </c>
      <c r="AL14" s="30" t="s">
        <v>58</v>
      </c>
      <c r="AM14" s="30">
        <v>2299</v>
      </c>
      <c r="AN14" s="30" t="s">
        <v>59</v>
      </c>
      <c r="AO14" s="30" t="s">
        <v>60</v>
      </c>
      <c r="AP14" s="31" t="s">
        <v>11</v>
      </c>
      <c r="AQ14" s="31" t="s">
        <v>9</v>
      </c>
      <c r="AR14" s="14" t="s">
        <v>61</v>
      </c>
      <c r="AS14" s="19" t="s">
        <v>1346</v>
      </c>
      <c r="AT14" s="16" t="s">
        <v>78</v>
      </c>
      <c r="AU14" s="16"/>
      <c r="AV14" s="14" t="s">
        <v>253</v>
      </c>
      <c r="AW14" s="9" t="s">
        <v>1335</v>
      </c>
      <c r="AX14" s="14" t="s">
        <v>62</v>
      </c>
      <c r="AY14" s="9" t="s">
        <v>1336</v>
      </c>
      <c r="AZ14" s="14" t="s">
        <v>62</v>
      </c>
      <c r="BA14" s="9" t="s">
        <v>1337</v>
      </c>
      <c r="BB14" s="14" t="s">
        <v>62</v>
      </c>
      <c r="BC14" s="9" t="s">
        <v>146</v>
      </c>
      <c r="BD14" s="14" t="s">
        <v>1343</v>
      </c>
      <c r="BE14" s="9" t="s">
        <v>79</v>
      </c>
      <c r="BF14" s="15" t="s">
        <v>1345</v>
      </c>
      <c r="BG14" s="9"/>
      <c r="BH14" s="14"/>
      <c r="BI14" s="9"/>
      <c r="BJ14" s="14"/>
      <c r="BK14" s="9"/>
      <c r="BL14" s="9"/>
      <c r="BM14" s="9"/>
      <c r="BN14" s="14"/>
      <c r="BO14" s="9" t="s">
        <v>78</v>
      </c>
      <c r="BP14" s="30" t="s">
        <v>112</v>
      </c>
      <c r="BQ14" s="41">
        <v>92000000</v>
      </c>
      <c r="BR14" s="42">
        <v>1</v>
      </c>
      <c r="BS14" s="42" t="s">
        <v>1340</v>
      </c>
      <c r="BT14" s="42" t="s">
        <v>79</v>
      </c>
      <c r="BU14" s="42" t="s">
        <v>80</v>
      </c>
      <c r="BV14" s="43">
        <v>92000000</v>
      </c>
      <c r="BW14" s="18">
        <v>92000000</v>
      </c>
    </row>
    <row r="15" spans="1:75" ht="60" customHeight="1">
      <c r="A15" s="30">
        <v>40</v>
      </c>
      <c r="B15" s="30">
        <v>24</v>
      </c>
      <c r="C15" s="31" t="s">
        <v>1331</v>
      </c>
      <c r="D15" s="31" t="s">
        <v>45</v>
      </c>
      <c r="E15" s="31" t="s">
        <v>10</v>
      </c>
      <c r="F15" s="31" t="s">
        <v>10</v>
      </c>
      <c r="G15" s="31" t="s">
        <v>106</v>
      </c>
      <c r="H15" s="31" t="s">
        <v>1332</v>
      </c>
      <c r="I15" s="31"/>
      <c r="J15" s="31" t="s">
        <v>48</v>
      </c>
      <c r="K15" s="31" t="s">
        <v>48</v>
      </c>
      <c r="L15" s="31">
        <v>0</v>
      </c>
      <c r="M15" s="31">
        <v>0</v>
      </c>
      <c r="N15" s="31">
        <v>0</v>
      </c>
      <c r="O15" s="31" t="s">
        <v>48</v>
      </c>
      <c r="P15" s="31" t="s">
        <v>48</v>
      </c>
      <c r="Q15" s="30" t="s">
        <v>48</v>
      </c>
      <c r="R15" s="30">
        <v>0</v>
      </c>
      <c r="S15" s="30">
        <v>0</v>
      </c>
      <c r="T15" s="30">
        <v>0</v>
      </c>
      <c r="U15" s="14" t="s">
        <v>1359</v>
      </c>
      <c r="V15" s="11"/>
      <c r="W15" s="11"/>
      <c r="X15" s="11"/>
      <c r="Y15" s="11"/>
      <c r="Z15" s="31"/>
      <c r="AA15" s="31"/>
      <c r="AB15" s="31"/>
      <c r="AC15" s="36"/>
      <c r="AD15" s="36"/>
      <c r="AE15" s="31"/>
      <c r="AF15" s="31"/>
      <c r="AG15" s="11"/>
      <c r="AH15" s="11"/>
      <c r="AI15" s="11"/>
      <c r="AJ15" s="11"/>
      <c r="AK15" s="31" t="s">
        <v>57</v>
      </c>
      <c r="AL15" s="30" t="s">
        <v>58</v>
      </c>
      <c r="AM15" s="30">
        <v>2299</v>
      </c>
      <c r="AN15" s="30" t="s">
        <v>59</v>
      </c>
      <c r="AO15" s="30" t="s">
        <v>60</v>
      </c>
      <c r="AP15" s="31" t="s">
        <v>11</v>
      </c>
      <c r="AQ15" s="31" t="s">
        <v>9</v>
      </c>
      <c r="AR15" s="14" t="s">
        <v>61</v>
      </c>
      <c r="AS15" s="19" t="s">
        <v>1347</v>
      </c>
      <c r="AT15" s="16" t="s">
        <v>2</v>
      </c>
      <c r="AU15" s="16"/>
      <c r="AV15" s="14" t="s">
        <v>253</v>
      </c>
      <c r="AW15" s="9" t="s">
        <v>1335</v>
      </c>
      <c r="AX15" s="14" t="s">
        <v>62</v>
      </c>
      <c r="AY15" s="9" t="s">
        <v>1336</v>
      </c>
      <c r="AZ15" s="14" t="s">
        <v>62</v>
      </c>
      <c r="BA15" s="9" t="s">
        <v>1337</v>
      </c>
      <c r="BB15" s="14" t="s">
        <v>62</v>
      </c>
      <c r="BC15" s="9" t="s">
        <v>381</v>
      </c>
      <c r="BD15" s="14" t="s">
        <v>254</v>
      </c>
      <c r="BE15" s="9" t="s">
        <v>1348</v>
      </c>
      <c r="BF15" s="15" t="s">
        <v>1349</v>
      </c>
      <c r="BG15" s="9" t="s">
        <v>894</v>
      </c>
      <c r="BH15" s="14" t="s">
        <v>1339</v>
      </c>
      <c r="BI15" s="9" t="s">
        <v>98</v>
      </c>
      <c r="BJ15" s="14" t="s">
        <v>1350</v>
      </c>
      <c r="BK15" s="9"/>
      <c r="BL15" s="9"/>
      <c r="BM15" s="9"/>
      <c r="BN15" s="14"/>
      <c r="BO15" s="9" t="s">
        <v>2</v>
      </c>
      <c r="BP15" s="30" t="s">
        <v>112</v>
      </c>
      <c r="BQ15" s="41">
        <v>242000000</v>
      </c>
      <c r="BR15" s="42">
        <v>1</v>
      </c>
      <c r="BS15" s="42" t="s">
        <v>1340</v>
      </c>
      <c r="BT15" s="42" t="s">
        <v>98</v>
      </c>
      <c r="BU15" s="42" t="s">
        <v>99</v>
      </c>
      <c r="BV15" s="43">
        <v>222000000</v>
      </c>
      <c r="BW15" s="18">
        <v>238700000</v>
      </c>
    </row>
  </sheetData>
  <sheetProtection algorithmName="SHA-512" hashValue="6K+CWkZsMs/s72ufPipYQESkO9koSIDk568yiYRek1qpbAMnwiz2x5tQI+JdyyLYa1ValpWrGf1x7v4XjW297A==" saltValue="h2mVd/bkUBvBOqsewoIsVQ==" spinCount="100000" sheet="1" objects="1" scenarios="1"/>
  <dataValidations count="2">
    <dataValidation type="textLength" allowBlank="1" showInputMessage="1" showErrorMessage="1" errorTitle="NO COINCIDE CON EL RANGO" error="Recuerda que debes escribir mínimo 100 caracteres máximo 1000" sqref="W7:W15 AH7:AH15" xr:uid="{00000000-0002-0000-0B00-000000000000}">
      <formula1>100</formula1>
      <formula2>1000</formula2>
    </dataValidation>
    <dataValidation type="list" allowBlank="1" showInputMessage="1" showErrorMessage="1" sqref="X7:X15 AI7:AI15" xr:uid="{00000000-0002-0000-0B00-000001000000}">
      <formula1>#REF!</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3:BW15"/>
  <sheetViews>
    <sheetView workbookViewId="0">
      <selection activeCell="G8" sqref="G8"/>
    </sheetView>
  </sheetViews>
  <sheetFormatPr baseColWidth="10" defaultColWidth="11.42578125" defaultRowHeight="15"/>
  <cols>
    <col min="1" max="1" width="7.140625" style="22" customWidth="1"/>
    <col min="2" max="3" width="8.5703125" style="22" hidden="1" customWidth="1"/>
    <col min="4" max="4" width="10.140625" style="22" customWidth="1"/>
    <col min="5" max="8" width="21.42578125" style="22" customWidth="1"/>
    <col min="9" max="9" width="14.28515625" style="22" customWidth="1"/>
    <col min="10" max="10" width="11.42578125" style="22"/>
    <col min="11" max="14" width="11.42578125" style="22" hidden="1" customWidth="1"/>
    <col min="15" max="20" width="11.42578125" style="22"/>
    <col min="21" max="21" width="0" style="20" hidden="1" customWidth="1"/>
    <col min="22" max="25" width="11.42578125" style="20"/>
    <col min="26" max="26" width="21.42578125" style="22" customWidth="1"/>
    <col min="27" max="27" width="25.7109375" style="22" customWidth="1"/>
    <col min="28" max="28" width="17.28515625" style="22" customWidth="1"/>
    <col min="29" max="30" width="17.140625" style="22" customWidth="1"/>
    <col min="31" max="31" width="11.42578125" style="22"/>
    <col min="32" max="32" width="21.42578125" style="22" customWidth="1"/>
    <col min="33" max="36" width="11.42578125" style="20"/>
    <col min="37" max="37" width="21.42578125" style="22" customWidth="1"/>
    <col min="38" max="41" width="0" style="22" hidden="1" customWidth="1"/>
    <col min="42" max="43" width="21.42578125" style="22" customWidth="1"/>
    <col min="44" max="44" width="0" style="20" hidden="1" customWidth="1"/>
    <col min="45" max="45" width="11.42578125" style="20"/>
    <col min="46" max="46" width="42.85546875" style="20" customWidth="1"/>
    <col min="47" max="47" width="32.140625" style="20" customWidth="1"/>
    <col min="48" max="57" width="0" style="20" hidden="1" customWidth="1"/>
    <col min="58" max="58" width="11.42578125" style="20" hidden="1" customWidth="1"/>
    <col min="59" max="59" width="14.28515625" style="20" hidden="1" customWidth="1"/>
    <col min="60" max="65" width="0" style="20" hidden="1" customWidth="1"/>
    <col min="66" max="66" width="11.42578125" style="20" hidden="1" customWidth="1"/>
    <col min="67" max="67" width="18.85546875" style="20" customWidth="1"/>
    <col min="68" max="68" width="11.42578125" style="22"/>
    <col min="69" max="69" width="16.140625" style="22" customWidth="1"/>
    <col min="70" max="70" width="11.42578125" style="22"/>
    <col min="71" max="71" width="18.42578125" style="22" customWidth="1"/>
    <col min="72" max="72" width="14.7109375" style="22" customWidth="1"/>
    <col min="73" max="73" width="13.5703125" style="22" customWidth="1"/>
    <col min="74" max="74" width="17.85546875" style="22" customWidth="1"/>
    <col min="75" max="75" width="17.7109375" style="20" customWidth="1"/>
    <col min="76" max="76" width="14.5703125" style="20" customWidth="1"/>
    <col min="77" max="16384" width="11.42578125" style="20"/>
  </cols>
  <sheetData>
    <row r="3" spans="1:75">
      <c r="BQ3" s="38"/>
    </row>
    <row r="5" spans="1:75" ht="33.75">
      <c r="A5" s="23" t="s">
        <v>1267</v>
      </c>
      <c r="B5" s="23"/>
      <c r="C5" s="23"/>
      <c r="D5" s="23"/>
      <c r="E5" s="23"/>
      <c r="F5" s="23"/>
      <c r="G5" s="23"/>
      <c r="H5" s="23"/>
      <c r="I5" s="23"/>
      <c r="J5" s="24" t="s">
        <v>1268</v>
      </c>
      <c r="K5" s="24"/>
      <c r="L5" s="24"/>
      <c r="M5" s="24"/>
      <c r="N5" s="24"/>
      <c r="O5" s="25" t="s">
        <v>16</v>
      </c>
      <c r="P5" s="25"/>
      <c r="Q5" s="25"/>
      <c r="R5" s="25"/>
      <c r="S5" s="25"/>
      <c r="T5" s="25"/>
      <c r="U5" s="1"/>
      <c r="V5" s="1"/>
      <c r="W5" s="1"/>
      <c r="X5" s="1"/>
      <c r="Y5" s="1"/>
      <c r="Z5" s="32" t="s">
        <v>17</v>
      </c>
      <c r="AA5" s="32"/>
      <c r="AB5" s="32"/>
      <c r="AC5" s="32"/>
      <c r="AD5" s="32"/>
      <c r="AE5" s="32"/>
      <c r="AF5" s="32"/>
      <c r="AG5" s="2"/>
      <c r="AH5" s="2"/>
      <c r="AI5" s="2"/>
      <c r="AJ5" s="2"/>
      <c r="AK5" s="32"/>
      <c r="AL5" s="32"/>
      <c r="AM5" s="32"/>
      <c r="AN5" s="32"/>
      <c r="AO5" s="32"/>
      <c r="AP5" s="32"/>
      <c r="AQ5" s="32"/>
      <c r="AR5" s="2"/>
      <c r="AS5" s="3" t="s">
        <v>18</v>
      </c>
      <c r="AT5" s="4"/>
      <c r="AU5" s="4"/>
      <c r="AV5" s="4"/>
      <c r="AW5" s="4"/>
      <c r="AX5" s="4"/>
      <c r="AY5" s="4"/>
      <c r="AZ5" s="4"/>
      <c r="BA5" s="4"/>
      <c r="BB5" s="4"/>
      <c r="BC5" s="4"/>
      <c r="BD5" s="4"/>
      <c r="BE5" s="4"/>
      <c r="BF5" s="4"/>
      <c r="BG5" s="4"/>
      <c r="BH5" s="4"/>
      <c r="BI5" s="4"/>
      <c r="BJ5" s="4"/>
      <c r="BK5" s="4"/>
      <c r="BL5" s="4"/>
      <c r="BM5" s="4"/>
      <c r="BN5" s="4"/>
      <c r="BO5" s="4"/>
      <c r="BP5" s="39"/>
      <c r="BQ5" s="39"/>
      <c r="BR5" s="39"/>
      <c r="BS5" s="39"/>
      <c r="BT5" s="39"/>
      <c r="BU5" s="39"/>
      <c r="BV5" s="39"/>
      <c r="BW5" s="4"/>
    </row>
    <row r="6" spans="1:75" ht="60" customHeight="1">
      <c r="A6" s="26" t="s">
        <v>1269</v>
      </c>
      <c r="B6" s="26" t="s">
        <v>1270</v>
      </c>
      <c r="C6" s="26" t="s">
        <v>1271</v>
      </c>
      <c r="D6" s="27" t="s">
        <v>1272</v>
      </c>
      <c r="E6" s="27" t="s">
        <v>1273</v>
      </c>
      <c r="F6" s="27" t="s">
        <v>1274</v>
      </c>
      <c r="G6" s="27" t="s">
        <v>1275</v>
      </c>
      <c r="H6" s="27" t="s">
        <v>1276</v>
      </c>
      <c r="I6" s="27" t="s">
        <v>1277</v>
      </c>
      <c r="J6" s="28" t="s">
        <v>1278</v>
      </c>
      <c r="K6" s="28" t="s">
        <v>1279</v>
      </c>
      <c r="L6" s="28" t="s">
        <v>1280</v>
      </c>
      <c r="M6" s="28" t="s">
        <v>1281</v>
      </c>
      <c r="N6" s="28" t="s">
        <v>1282</v>
      </c>
      <c r="O6" s="29" t="s">
        <v>1283</v>
      </c>
      <c r="P6" s="29" t="s">
        <v>1284</v>
      </c>
      <c r="Q6" s="29" t="s">
        <v>1285</v>
      </c>
      <c r="R6" s="29" t="s">
        <v>1286</v>
      </c>
      <c r="S6" s="29" t="s">
        <v>1287</v>
      </c>
      <c r="T6" s="29" t="s">
        <v>1288</v>
      </c>
      <c r="U6" s="21" t="s">
        <v>1255</v>
      </c>
      <c r="V6" s="5" t="s">
        <v>1360</v>
      </c>
      <c r="W6" s="5" t="s">
        <v>1361</v>
      </c>
      <c r="X6" s="5" t="s">
        <v>1291</v>
      </c>
      <c r="Y6" s="5" t="s">
        <v>1292</v>
      </c>
      <c r="Z6" s="33" t="s">
        <v>1293</v>
      </c>
      <c r="AA6" s="33" t="s">
        <v>1294</v>
      </c>
      <c r="AB6" s="33" t="s">
        <v>1285</v>
      </c>
      <c r="AC6" s="33" t="s">
        <v>1287</v>
      </c>
      <c r="AD6" s="33" t="s">
        <v>1288</v>
      </c>
      <c r="AE6" s="33" t="s">
        <v>1295</v>
      </c>
      <c r="AF6" s="33" t="s">
        <v>1296</v>
      </c>
      <c r="AG6" s="5" t="s">
        <v>1360</v>
      </c>
      <c r="AH6" s="5" t="s">
        <v>1361</v>
      </c>
      <c r="AI6" s="5" t="s">
        <v>1291</v>
      </c>
      <c r="AJ6" s="5" t="s">
        <v>1292</v>
      </c>
      <c r="AK6" s="37" t="s">
        <v>1297</v>
      </c>
      <c r="AL6" s="26" t="s">
        <v>1298</v>
      </c>
      <c r="AM6" s="26" t="s">
        <v>1299</v>
      </c>
      <c r="AN6" s="26" t="s">
        <v>1300</v>
      </c>
      <c r="AO6" s="26" t="s">
        <v>1301</v>
      </c>
      <c r="AP6" s="37" t="s">
        <v>1302</v>
      </c>
      <c r="AQ6" s="37" t="s">
        <v>1257</v>
      </c>
      <c r="AR6" s="7" t="s">
        <v>1303</v>
      </c>
      <c r="AS6" s="8" t="s">
        <v>1304</v>
      </c>
      <c r="AT6" s="8" t="s">
        <v>1305</v>
      </c>
      <c r="AU6" s="8" t="s">
        <v>1258</v>
      </c>
      <c r="AV6" s="8" t="s">
        <v>1306</v>
      </c>
      <c r="AW6" s="8" t="s">
        <v>1307</v>
      </c>
      <c r="AX6" s="8" t="s">
        <v>1308</v>
      </c>
      <c r="AY6" s="8" t="s">
        <v>1309</v>
      </c>
      <c r="AZ6" s="8" t="s">
        <v>1310</v>
      </c>
      <c r="BA6" s="8" t="s">
        <v>1311</v>
      </c>
      <c r="BB6" s="8" t="s">
        <v>1312</v>
      </c>
      <c r="BC6" s="8" t="s">
        <v>1313</v>
      </c>
      <c r="BD6" s="8" t="s">
        <v>1314</v>
      </c>
      <c r="BE6" s="8" t="s">
        <v>1315</v>
      </c>
      <c r="BF6" s="8" t="s">
        <v>1316</v>
      </c>
      <c r="BG6" s="8" t="s">
        <v>1317</v>
      </c>
      <c r="BH6" s="8" t="s">
        <v>1318</v>
      </c>
      <c r="BI6" s="8" t="s">
        <v>1319</v>
      </c>
      <c r="BJ6" s="8" t="s">
        <v>1318</v>
      </c>
      <c r="BK6" s="8" t="s">
        <v>1320</v>
      </c>
      <c r="BL6" s="8" t="s">
        <v>1321</v>
      </c>
      <c r="BM6" s="8" t="s">
        <v>1322</v>
      </c>
      <c r="BN6" s="8" t="s">
        <v>1318</v>
      </c>
      <c r="BO6" s="8" t="s">
        <v>1323</v>
      </c>
      <c r="BP6" s="40" t="s">
        <v>1298</v>
      </c>
      <c r="BQ6" s="40" t="s">
        <v>1324</v>
      </c>
      <c r="BR6" s="40" t="s">
        <v>1325</v>
      </c>
      <c r="BS6" s="40" t="s">
        <v>1326</v>
      </c>
      <c r="BT6" s="40" t="s">
        <v>1327</v>
      </c>
      <c r="BU6" s="40" t="s">
        <v>1328</v>
      </c>
      <c r="BV6" s="40" t="s">
        <v>1329</v>
      </c>
      <c r="BW6" s="8" t="s">
        <v>1330</v>
      </c>
    </row>
    <row r="7" spans="1:75" ht="60" customHeight="1">
      <c r="A7" s="30">
        <v>32</v>
      </c>
      <c r="B7" s="30">
        <v>24</v>
      </c>
      <c r="C7" s="31" t="s">
        <v>1331</v>
      </c>
      <c r="D7" s="31" t="s">
        <v>45</v>
      </c>
      <c r="E7" s="31" t="s">
        <v>10</v>
      </c>
      <c r="F7" s="31" t="s">
        <v>10</v>
      </c>
      <c r="G7" s="31" t="s">
        <v>106</v>
      </c>
      <c r="H7" s="31" t="s">
        <v>1332</v>
      </c>
      <c r="I7" s="31"/>
      <c r="J7" s="31" t="s">
        <v>48</v>
      </c>
      <c r="K7" s="31" t="s">
        <v>48</v>
      </c>
      <c r="L7" s="31">
        <v>0</v>
      </c>
      <c r="M7" s="31">
        <v>0</v>
      </c>
      <c r="N7" s="31">
        <v>0</v>
      </c>
      <c r="O7" s="31" t="s">
        <v>48</v>
      </c>
      <c r="P7" s="31" t="s">
        <v>48</v>
      </c>
      <c r="Q7" s="30" t="s">
        <v>48</v>
      </c>
      <c r="R7" s="30">
        <v>0</v>
      </c>
      <c r="S7" s="30">
        <v>0</v>
      </c>
      <c r="T7" s="30">
        <v>0</v>
      </c>
      <c r="U7" s="14" t="s">
        <v>1362</v>
      </c>
      <c r="V7" s="11"/>
      <c r="W7" s="11"/>
      <c r="X7" s="11"/>
      <c r="Y7" s="11"/>
      <c r="Z7" s="31" t="s">
        <v>107</v>
      </c>
      <c r="AA7" s="31" t="s">
        <v>108</v>
      </c>
      <c r="AB7" s="31" t="s">
        <v>109</v>
      </c>
      <c r="AC7" s="34">
        <v>18000000000</v>
      </c>
      <c r="AD7" s="34">
        <v>35000000000</v>
      </c>
      <c r="AE7" s="31"/>
      <c r="AF7" s="35" t="s">
        <v>110</v>
      </c>
      <c r="AG7" s="11"/>
      <c r="AH7" s="11"/>
      <c r="AI7" s="11"/>
      <c r="AJ7" s="11"/>
      <c r="AK7" s="31" t="s">
        <v>57</v>
      </c>
      <c r="AL7" s="30" t="s">
        <v>58</v>
      </c>
      <c r="AM7" s="30">
        <v>2299</v>
      </c>
      <c r="AN7" s="30" t="s">
        <v>59</v>
      </c>
      <c r="AO7" s="30" t="s">
        <v>60</v>
      </c>
      <c r="AP7" s="31" t="s">
        <v>11</v>
      </c>
      <c r="AQ7" s="31" t="s">
        <v>9</v>
      </c>
      <c r="AR7" s="14" t="s">
        <v>61</v>
      </c>
      <c r="AS7" s="19" t="s">
        <v>1334</v>
      </c>
      <c r="AT7" s="16" t="s">
        <v>111</v>
      </c>
      <c r="AU7" s="16"/>
      <c r="AV7" s="14" t="s">
        <v>253</v>
      </c>
      <c r="AW7" s="9" t="s">
        <v>1335</v>
      </c>
      <c r="AX7" s="14" t="s">
        <v>62</v>
      </c>
      <c r="AY7" s="9" t="s">
        <v>1336</v>
      </c>
      <c r="AZ7" s="14" t="s">
        <v>62</v>
      </c>
      <c r="BA7" s="9" t="s">
        <v>1337</v>
      </c>
      <c r="BB7" s="14" t="s">
        <v>62</v>
      </c>
      <c r="BC7" s="9" t="s">
        <v>381</v>
      </c>
      <c r="BD7" s="14" t="s">
        <v>254</v>
      </c>
      <c r="BE7" s="9" t="s">
        <v>290</v>
      </c>
      <c r="BF7" s="15" t="s">
        <v>1338</v>
      </c>
      <c r="BG7" s="9" t="s">
        <v>64</v>
      </c>
      <c r="BH7" s="14" t="s">
        <v>1339</v>
      </c>
      <c r="BI7" s="9"/>
      <c r="BJ7" s="14"/>
      <c r="BK7" s="9"/>
      <c r="BL7" s="9"/>
      <c r="BM7" s="9"/>
      <c r="BN7" s="14"/>
      <c r="BO7" s="9" t="s">
        <v>63</v>
      </c>
      <c r="BP7" s="30" t="s">
        <v>112</v>
      </c>
      <c r="BQ7" s="41">
        <v>6000000</v>
      </c>
      <c r="BR7" s="42">
        <v>12</v>
      </c>
      <c r="BS7" s="42" t="s">
        <v>1340</v>
      </c>
      <c r="BT7" s="42" t="s">
        <v>64</v>
      </c>
      <c r="BU7" s="42" t="s">
        <v>65</v>
      </c>
      <c r="BV7" s="43">
        <v>70600000</v>
      </c>
      <c r="BW7" s="18">
        <v>24000000</v>
      </c>
    </row>
    <row r="8" spans="1:75" ht="60" customHeight="1">
      <c r="A8" s="30">
        <v>33</v>
      </c>
      <c r="B8" s="30">
        <v>24</v>
      </c>
      <c r="C8" s="31" t="s">
        <v>1331</v>
      </c>
      <c r="D8" s="31" t="s">
        <v>45</v>
      </c>
      <c r="E8" s="31" t="s">
        <v>10</v>
      </c>
      <c r="F8" s="31" t="s">
        <v>10</v>
      </c>
      <c r="G8" s="31" t="s">
        <v>106</v>
      </c>
      <c r="H8" s="31" t="s">
        <v>1332</v>
      </c>
      <c r="I8" s="31"/>
      <c r="J8" s="31" t="s">
        <v>48</v>
      </c>
      <c r="K8" s="31" t="s">
        <v>48</v>
      </c>
      <c r="L8" s="31">
        <v>0</v>
      </c>
      <c r="M8" s="31">
        <v>0</v>
      </c>
      <c r="N8" s="31">
        <v>0</v>
      </c>
      <c r="O8" s="31" t="s">
        <v>48</v>
      </c>
      <c r="P8" s="31" t="s">
        <v>48</v>
      </c>
      <c r="Q8" s="30" t="s">
        <v>48</v>
      </c>
      <c r="R8" s="30">
        <v>0</v>
      </c>
      <c r="S8" s="30">
        <v>0</v>
      </c>
      <c r="T8" s="30">
        <v>0</v>
      </c>
      <c r="U8" s="14" t="s">
        <v>1362</v>
      </c>
      <c r="V8" s="11"/>
      <c r="W8" s="11"/>
      <c r="X8" s="11"/>
      <c r="Y8" s="11"/>
      <c r="Z8" s="31" t="s">
        <v>115</v>
      </c>
      <c r="AA8" s="31" t="s">
        <v>116</v>
      </c>
      <c r="AB8" s="31" t="s">
        <v>109</v>
      </c>
      <c r="AC8" s="36">
        <v>0</v>
      </c>
      <c r="AD8" s="36">
        <v>3</v>
      </c>
      <c r="AE8" s="31"/>
      <c r="AF8" s="31" t="s">
        <v>117</v>
      </c>
      <c r="AG8" s="11"/>
      <c r="AH8" s="11"/>
      <c r="AI8" s="11"/>
      <c r="AJ8" s="11"/>
      <c r="AK8" s="31" t="s">
        <v>57</v>
      </c>
      <c r="AL8" s="30" t="s">
        <v>58</v>
      </c>
      <c r="AM8" s="30">
        <v>2299</v>
      </c>
      <c r="AN8" s="30" t="s">
        <v>59</v>
      </c>
      <c r="AO8" s="30" t="s">
        <v>60</v>
      </c>
      <c r="AP8" s="31" t="s">
        <v>11</v>
      </c>
      <c r="AQ8" s="31" t="s">
        <v>9</v>
      </c>
      <c r="AR8" s="14" t="s">
        <v>61</v>
      </c>
      <c r="AS8" s="19" t="s">
        <v>1341</v>
      </c>
      <c r="AT8" s="16" t="s">
        <v>118</v>
      </c>
      <c r="AU8" s="16"/>
      <c r="AV8" s="14" t="s">
        <v>253</v>
      </c>
      <c r="AW8" s="9" t="s">
        <v>1335</v>
      </c>
      <c r="AX8" s="14" t="s">
        <v>62</v>
      </c>
      <c r="AY8" s="9" t="s">
        <v>1336</v>
      </c>
      <c r="AZ8" s="14" t="s">
        <v>62</v>
      </c>
      <c r="BA8" s="9" t="s">
        <v>1337</v>
      </c>
      <c r="BB8" s="14" t="s">
        <v>62</v>
      </c>
      <c r="BC8" s="9" t="s">
        <v>381</v>
      </c>
      <c r="BD8" s="14" t="s">
        <v>254</v>
      </c>
      <c r="BE8" s="9" t="s">
        <v>290</v>
      </c>
      <c r="BF8" s="15" t="s">
        <v>1338</v>
      </c>
      <c r="BG8" s="9" t="s">
        <v>64</v>
      </c>
      <c r="BH8" s="14" t="s">
        <v>1339</v>
      </c>
      <c r="BI8" s="9"/>
      <c r="BJ8" s="14"/>
      <c r="BK8" s="9"/>
      <c r="BL8" s="9"/>
      <c r="BM8" s="9"/>
      <c r="BN8" s="14"/>
      <c r="BO8" s="9" t="s">
        <v>63</v>
      </c>
      <c r="BP8" s="30" t="s">
        <v>112</v>
      </c>
      <c r="BQ8" s="41">
        <v>7000000</v>
      </c>
      <c r="BR8" s="42">
        <v>12</v>
      </c>
      <c r="BS8" s="42" t="s">
        <v>1340</v>
      </c>
      <c r="BT8" s="42" t="s">
        <v>64</v>
      </c>
      <c r="BU8" s="42" t="s">
        <v>65</v>
      </c>
      <c r="BV8" s="43">
        <v>82400000</v>
      </c>
      <c r="BW8" s="18">
        <v>28000000</v>
      </c>
    </row>
    <row r="9" spans="1:75" ht="60" customHeight="1">
      <c r="A9" s="30">
        <v>34</v>
      </c>
      <c r="B9" s="30">
        <v>24</v>
      </c>
      <c r="C9" s="31" t="s">
        <v>1331</v>
      </c>
      <c r="D9" s="31" t="s">
        <v>45</v>
      </c>
      <c r="E9" s="31" t="s">
        <v>10</v>
      </c>
      <c r="F9" s="31" t="s">
        <v>10</v>
      </c>
      <c r="G9" s="31" t="s">
        <v>106</v>
      </c>
      <c r="H9" s="31" t="s">
        <v>1332</v>
      </c>
      <c r="I9" s="31"/>
      <c r="J9" s="31" t="s">
        <v>48</v>
      </c>
      <c r="K9" s="31" t="s">
        <v>48</v>
      </c>
      <c r="L9" s="31">
        <v>0</v>
      </c>
      <c r="M9" s="31">
        <v>0</v>
      </c>
      <c r="N9" s="31">
        <v>0</v>
      </c>
      <c r="O9" s="31" t="s">
        <v>48</v>
      </c>
      <c r="P9" s="31" t="s">
        <v>48</v>
      </c>
      <c r="Q9" s="30" t="s">
        <v>48</v>
      </c>
      <c r="R9" s="30">
        <v>0</v>
      </c>
      <c r="S9" s="30">
        <v>0</v>
      </c>
      <c r="T9" s="30">
        <v>0</v>
      </c>
      <c r="U9" s="14" t="s">
        <v>1362</v>
      </c>
      <c r="V9" s="11"/>
      <c r="W9" s="11"/>
      <c r="X9" s="11"/>
      <c r="Y9" s="11"/>
      <c r="Z9" s="31" t="s">
        <v>120</v>
      </c>
      <c r="AA9" s="31" t="s">
        <v>121</v>
      </c>
      <c r="AB9" s="31" t="s">
        <v>109</v>
      </c>
      <c r="AC9" s="36">
        <v>0</v>
      </c>
      <c r="AD9" s="36">
        <v>3</v>
      </c>
      <c r="AE9" s="31"/>
      <c r="AF9" s="31" t="s">
        <v>122</v>
      </c>
      <c r="AG9" s="11"/>
      <c r="AH9" s="11"/>
      <c r="AI9" s="11"/>
      <c r="AJ9" s="11"/>
      <c r="AK9" s="31" t="s">
        <v>57</v>
      </c>
      <c r="AL9" s="30" t="s">
        <v>58</v>
      </c>
      <c r="AM9" s="30">
        <v>2299</v>
      </c>
      <c r="AN9" s="30" t="s">
        <v>59</v>
      </c>
      <c r="AO9" s="30" t="s">
        <v>60</v>
      </c>
      <c r="AP9" s="31" t="s">
        <v>11</v>
      </c>
      <c r="AQ9" s="31" t="s">
        <v>9</v>
      </c>
      <c r="AR9" s="14" t="s">
        <v>61</v>
      </c>
      <c r="AS9" s="19" t="s">
        <v>1342</v>
      </c>
      <c r="AT9" s="16" t="s">
        <v>123</v>
      </c>
      <c r="AU9" s="16"/>
      <c r="AV9" s="14" t="s">
        <v>253</v>
      </c>
      <c r="AW9" s="9" t="s">
        <v>1335</v>
      </c>
      <c r="AX9" s="14" t="s">
        <v>62</v>
      </c>
      <c r="AY9" s="9" t="s">
        <v>1336</v>
      </c>
      <c r="AZ9" s="14" t="s">
        <v>62</v>
      </c>
      <c r="BA9" s="9" t="s">
        <v>1337</v>
      </c>
      <c r="BB9" s="14" t="s">
        <v>62</v>
      </c>
      <c r="BC9" s="9" t="s">
        <v>381</v>
      </c>
      <c r="BD9" s="14" t="s">
        <v>254</v>
      </c>
      <c r="BE9" s="9" t="s">
        <v>290</v>
      </c>
      <c r="BF9" s="15" t="s">
        <v>1338</v>
      </c>
      <c r="BG9" s="9" t="s">
        <v>64</v>
      </c>
      <c r="BH9" s="14" t="s">
        <v>1339</v>
      </c>
      <c r="BI9" s="9"/>
      <c r="BJ9" s="14"/>
      <c r="BK9" s="9"/>
      <c r="BL9" s="9"/>
      <c r="BM9" s="9"/>
      <c r="BN9" s="14"/>
      <c r="BO9" s="9" t="s">
        <v>63</v>
      </c>
      <c r="BP9" s="30" t="s">
        <v>112</v>
      </c>
      <c r="BQ9" s="41">
        <v>9000000</v>
      </c>
      <c r="BR9" s="42">
        <v>12</v>
      </c>
      <c r="BS9" s="42" t="s">
        <v>1340</v>
      </c>
      <c r="BT9" s="42" t="s">
        <v>64</v>
      </c>
      <c r="BU9" s="42" t="s">
        <v>65</v>
      </c>
      <c r="BV9" s="43">
        <v>105900000</v>
      </c>
      <c r="BW9" s="18">
        <v>36000000</v>
      </c>
    </row>
    <row r="10" spans="1:75" ht="60" customHeight="1">
      <c r="A10" s="30">
        <v>35</v>
      </c>
      <c r="B10" s="30">
        <v>24</v>
      </c>
      <c r="C10" s="31" t="s">
        <v>1331</v>
      </c>
      <c r="D10" s="31" t="s">
        <v>45</v>
      </c>
      <c r="E10" s="31" t="s">
        <v>10</v>
      </c>
      <c r="F10" s="31" t="s">
        <v>10</v>
      </c>
      <c r="G10" s="31" t="s">
        <v>106</v>
      </c>
      <c r="H10" s="31" t="s">
        <v>1332</v>
      </c>
      <c r="I10" s="31"/>
      <c r="J10" s="31" t="s">
        <v>48</v>
      </c>
      <c r="K10" s="31" t="s">
        <v>48</v>
      </c>
      <c r="L10" s="31">
        <v>0</v>
      </c>
      <c r="M10" s="31">
        <v>0</v>
      </c>
      <c r="N10" s="31">
        <v>0</v>
      </c>
      <c r="O10" s="31" t="s">
        <v>48</v>
      </c>
      <c r="P10" s="31" t="s">
        <v>48</v>
      </c>
      <c r="Q10" s="30" t="s">
        <v>48</v>
      </c>
      <c r="R10" s="30">
        <v>0</v>
      </c>
      <c r="S10" s="30">
        <v>0</v>
      </c>
      <c r="T10" s="30">
        <v>0</v>
      </c>
      <c r="U10" s="14" t="s">
        <v>1362</v>
      </c>
      <c r="V10" s="11"/>
      <c r="W10" s="11"/>
      <c r="X10" s="11"/>
      <c r="Y10" s="11"/>
      <c r="Z10" s="31"/>
      <c r="AA10" s="31"/>
      <c r="AB10" s="31"/>
      <c r="AC10" s="36"/>
      <c r="AD10" s="36"/>
      <c r="AE10" s="31"/>
      <c r="AF10" s="31"/>
      <c r="AG10" s="11"/>
      <c r="AH10" s="11"/>
      <c r="AI10" s="11"/>
      <c r="AJ10" s="11"/>
      <c r="AK10" s="31" t="s">
        <v>57</v>
      </c>
      <c r="AL10" s="30" t="s">
        <v>58</v>
      </c>
      <c r="AM10" s="30">
        <v>2299</v>
      </c>
      <c r="AN10" s="30" t="s">
        <v>59</v>
      </c>
      <c r="AO10" s="30" t="s">
        <v>60</v>
      </c>
      <c r="AP10" s="31" t="s">
        <v>11</v>
      </c>
      <c r="AQ10" s="31" t="s">
        <v>9</v>
      </c>
      <c r="AR10" s="14" t="s">
        <v>61</v>
      </c>
      <c r="AS10" s="16"/>
      <c r="AT10" s="16" t="s">
        <v>124</v>
      </c>
      <c r="AU10" s="16"/>
      <c r="AV10" s="14" t="s">
        <v>253</v>
      </c>
      <c r="AW10" s="9" t="s">
        <v>1335</v>
      </c>
      <c r="AX10" s="14" t="s">
        <v>62</v>
      </c>
      <c r="AY10" s="9" t="s">
        <v>1336</v>
      </c>
      <c r="AZ10" s="14" t="s">
        <v>62</v>
      </c>
      <c r="BA10" s="9" t="s">
        <v>1337</v>
      </c>
      <c r="BB10" s="14" t="s">
        <v>62</v>
      </c>
      <c r="BC10" s="9" t="s">
        <v>146</v>
      </c>
      <c r="BD10" s="14" t="s">
        <v>1343</v>
      </c>
      <c r="BE10" s="9" t="s">
        <v>293</v>
      </c>
      <c r="BF10" s="15" t="s">
        <v>1338</v>
      </c>
      <c r="BG10" s="9" t="s">
        <v>82</v>
      </c>
      <c r="BH10" s="14" t="s">
        <v>1344</v>
      </c>
      <c r="BI10" s="9"/>
      <c r="BJ10" s="14"/>
      <c r="BK10" s="9"/>
      <c r="BL10" s="9"/>
      <c r="BM10" s="9"/>
      <c r="BN10" s="14"/>
      <c r="BO10" s="9" t="s">
        <v>81</v>
      </c>
      <c r="BP10" s="30" t="s">
        <v>112</v>
      </c>
      <c r="BQ10" s="41">
        <v>34380000</v>
      </c>
      <c r="BR10" s="42">
        <v>1</v>
      </c>
      <c r="BS10" s="42" t="s">
        <v>1340</v>
      </c>
      <c r="BT10" s="42" t="s">
        <v>82</v>
      </c>
      <c r="BU10" s="42" t="s">
        <v>83</v>
      </c>
      <c r="BV10" s="43">
        <v>34380000</v>
      </c>
      <c r="BW10" s="18">
        <v>34380000</v>
      </c>
    </row>
    <row r="11" spans="1:75" ht="60" customHeight="1">
      <c r="A11" s="30">
        <v>36</v>
      </c>
      <c r="B11" s="30">
        <v>24</v>
      </c>
      <c r="C11" s="31" t="s">
        <v>1331</v>
      </c>
      <c r="D11" s="31" t="s">
        <v>45</v>
      </c>
      <c r="E11" s="31" t="s">
        <v>10</v>
      </c>
      <c r="F11" s="31" t="s">
        <v>10</v>
      </c>
      <c r="G11" s="31" t="s">
        <v>106</v>
      </c>
      <c r="H11" s="31" t="s">
        <v>1332</v>
      </c>
      <c r="I11" s="31"/>
      <c r="J11" s="31" t="s">
        <v>48</v>
      </c>
      <c r="K11" s="31" t="s">
        <v>48</v>
      </c>
      <c r="L11" s="31">
        <v>0</v>
      </c>
      <c r="M11" s="31">
        <v>0</v>
      </c>
      <c r="N11" s="31">
        <v>0</v>
      </c>
      <c r="O11" s="31" t="s">
        <v>48</v>
      </c>
      <c r="P11" s="31" t="s">
        <v>48</v>
      </c>
      <c r="Q11" s="30" t="s">
        <v>48</v>
      </c>
      <c r="R11" s="30">
        <v>0</v>
      </c>
      <c r="S11" s="30">
        <v>0</v>
      </c>
      <c r="T11" s="30">
        <v>0</v>
      </c>
      <c r="U11" s="14" t="s">
        <v>1362</v>
      </c>
      <c r="V11" s="11"/>
      <c r="W11" s="11"/>
      <c r="X11" s="11"/>
      <c r="Y11" s="11"/>
      <c r="Z11" s="31"/>
      <c r="AA11" s="31"/>
      <c r="AB11" s="31"/>
      <c r="AC11" s="36"/>
      <c r="AD11" s="36"/>
      <c r="AE11" s="31"/>
      <c r="AF11" s="31"/>
      <c r="AG11" s="11"/>
      <c r="AH11" s="11"/>
      <c r="AI11" s="11"/>
      <c r="AJ11" s="11"/>
      <c r="AK11" s="31" t="s">
        <v>57</v>
      </c>
      <c r="AL11" s="30" t="s">
        <v>58</v>
      </c>
      <c r="AM11" s="30">
        <v>2299</v>
      </c>
      <c r="AN11" s="30" t="s">
        <v>59</v>
      </c>
      <c r="AO11" s="30" t="s">
        <v>60</v>
      </c>
      <c r="AP11" s="31" t="s">
        <v>11</v>
      </c>
      <c r="AQ11" s="31" t="s">
        <v>9</v>
      </c>
      <c r="AR11" s="14" t="s">
        <v>61</v>
      </c>
      <c r="AS11" s="16"/>
      <c r="AT11" s="16" t="s">
        <v>124</v>
      </c>
      <c r="AU11" s="16"/>
      <c r="AV11" s="14" t="s">
        <v>253</v>
      </c>
      <c r="AW11" s="9" t="s">
        <v>1335</v>
      </c>
      <c r="AX11" s="14" t="s">
        <v>62</v>
      </c>
      <c r="AY11" s="9" t="s">
        <v>1336</v>
      </c>
      <c r="AZ11" s="14" t="s">
        <v>62</v>
      </c>
      <c r="BA11" s="9" t="s">
        <v>1337</v>
      </c>
      <c r="BB11" s="14" t="s">
        <v>62</v>
      </c>
      <c r="BC11" s="9" t="s">
        <v>146</v>
      </c>
      <c r="BD11" s="14" t="s">
        <v>1343</v>
      </c>
      <c r="BE11" s="9" t="s">
        <v>293</v>
      </c>
      <c r="BF11" s="15" t="s">
        <v>1338</v>
      </c>
      <c r="BG11" s="9" t="s">
        <v>85</v>
      </c>
      <c r="BH11" s="14" t="s">
        <v>1338</v>
      </c>
      <c r="BI11" s="9"/>
      <c r="BJ11" s="14"/>
      <c r="BK11" s="9"/>
      <c r="BL11" s="9"/>
      <c r="BM11" s="9"/>
      <c r="BN11" s="14"/>
      <c r="BO11" s="9" t="s">
        <v>84</v>
      </c>
      <c r="BP11" s="30" t="s">
        <v>112</v>
      </c>
      <c r="BQ11" s="41">
        <v>16616999.999999998</v>
      </c>
      <c r="BR11" s="42">
        <v>1</v>
      </c>
      <c r="BS11" s="42" t="s">
        <v>1340</v>
      </c>
      <c r="BT11" s="42" t="s">
        <v>85</v>
      </c>
      <c r="BU11" s="42" t="s">
        <v>86</v>
      </c>
      <c r="BV11" s="43">
        <v>16616999.999999998</v>
      </c>
      <c r="BW11" s="18">
        <v>16617000</v>
      </c>
    </row>
    <row r="12" spans="1:75" ht="60" customHeight="1">
      <c r="A12" s="30">
        <v>37</v>
      </c>
      <c r="B12" s="30">
        <v>24</v>
      </c>
      <c r="C12" s="31" t="s">
        <v>1331</v>
      </c>
      <c r="D12" s="31" t="s">
        <v>45</v>
      </c>
      <c r="E12" s="31" t="s">
        <v>10</v>
      </c>
      <c r="F12" s="31" t="s">
        <v>10</v>
      </c>
      <c r="G12" s="31" t="s">
        <v>106</v>
      </c>
      <c r="H12" s="31" t="s">
        <v>1332</v>
      </c>
      <c r="I12" s="31"/>
      <c r="J12" s="31" t="s">
        <v>48</v>
      </c>
      <c r="K12" s="31" t="s">
        <v>48</v>
      </c>
      <c r="L12" s="31">
        <v>0</v>
      </c>
      <c r="M12" s="31">
        <v>0</v>
      </c>
      <c r="N12" s="31">
        <v>0</v>
      </c>
      <c r="O12" s="31" t="s">
        <v>48</v>
      </c>
      <c r="P12" s="31" t="s">
        <v>48</v>
      </c>
      <c r="Q12" s="30" t="s">
        <v>48</v>
      </c>
      <c r="R12" s="30">
        <v>0</v>
      </c>
      <c r="S12" s="30">
        <v>0</v>
      </c>
      <c r="T12" s="30">
        <v>0</v>
      </c>
      <c r="U12" s="14" t="s">
        <v>1362</v>
      </c>
      <c r="V12" s="11"/>
      <c r="W12" s="11"/>
      <c r="X12" s="11"/>
      <c r="Y12" s="11"/>
      <c r="Z12" s="31"/>
      <c r="AA12" s="31"/>
      <c r="AB12" s="31"/>
      <c r="AC12" s="36"/>
      <c r="AD12" s="36"/>
      <c r="AE12" s="31"/>
      <c r="AF12" s="31"/>
      <c r="AG12" s="11"/>
      <c r="AH12" s="11"/>
      <c r="AI12" s="11"/>
      <c r="AJ12" s="11"/>
      <c r="AK12" s="31" t="s">
        <v>57</v>
      </c>
      <c r="AL12" s="30" t="s">
        <v>58</v>
      </c>
      <c r="AM12" s="30">
        <v>2299</v>
      </c>
      <c r="AN12" s="30" t="s">
        <v>59</v>
      </c>
      <c r="AO12" s="30" t="s">
        <v>60</v>
      </c>
      <c r="AP12" s="31" t="s">
        <v>11</v>
      </c>
      <c r="AQ12" s="31" t="s">
        <v>9</v>
      </c>
      <c r="AR12" s="14" t="s">
        <v>61</v>
      </c>
      <c r="AS12" s="16"/>
      <c r="AT12" s="16" t="s">
        <v>124</v>
      </c>
      <c r="AU12" s="16"/>
      <c r="AV12" s="14" t="s">
        <v>253</v>
      </c>
      <c r="AW12" s="9" t="s">
        <v>1335</v>
      </c>
      <c r="AX12" s="14" t="s">
        <v>62</v>
      </c>
      <c r="AY12" s="9" t="s">
        <v>1336</v>
      </c>
      <c r="AZ12" s="14" t="s">
        <v>62</v>
      </c>
      <c r="BA12" s="9" t="s">
        <v>1337</v>
      </c>
      <c r="BB12" s="14" t="s">
        <v>62</v>
      </c>
      <c r="BC12" s="9" t="s">
        <v>146</v>
      </c>
      <c r="BD12" s="14" t="s">
        <v>1343</v>
      </c>
      <c r="BE12" s="9" t="s">
        <v>293</v>
      </c>
      <c r="BF12" s="15" t="s">
        <v>1338</v>
      </c>
      <c r="BG12" s="9" t="s">
        <v>88</v>
      </c>
      <c r="BH12" s="14" t="s">
        <v>1345</v>
      </c>
      <c r="BI12" s="9"/>
      <c r="BJ12" s="14"/>
      <c r="BK12" s="9"/>
      <c r="BL12" s="9"/>
      <c r="BM12" s="9"/>
      <c r="BN12" s="14"/>
      <c r="BO12" s="9" t="s">
        <v>87</v>
      </c>
      <c r="BP12" s="30" t="s">
        <v>112</v>
      </c>
      <c r="BQ12" s="41">
        <v>573000</v>
      </c>
      <c r="BR12" s="42">
        <v>1</v>
      </c>
      <c r="BS12" s="42" t="s">
        <v>1340</v>
      </c>
      <c r="BT12" s="42" t="s">
        <v>88</v>
      </c>
      <c r="BU12" s="42" t="s">
        <v>89</v>
      </c>
      <c r="BV12" s="43">
        <v>573000</v>
      </c>
      <c r="BW12" s="18">
        <v>573000</v>
      </c>
    </row>
    <row r="13" spans="1:75" ht="60" customHeight="1">
      <c r="A13" s="30">
        <v>38</v>
      </c>
      <c r="B13" s="30">
        <v>24</v>
      </c>
      <c r="C13" s="31" t="s">
        <v>1331</v>
      </c>
      <c r="D13" s="31" t="s">
        <v>45</v>
      </c>
      <c r="E13" s="31" t="s">
        <v>10</v>
      </c>
      <c r="F13" s="31" t="s">
        <v>10</v>
      </c>
      <c r="G13" s="31" t="s">
        <v>106</v>
      </c>
      <c r="H13" s="31" t="s">
        <v>1332</v>
      </c>
      <c r="I13" s="31"/>
      <c r="J13" s="31" t="s">
        <v>48</v>
      </c>
      <c r="K13" s="31" t="s">
        <v>48</v>
      </c>
      <c r="L13" s="31">
        <v>0</v>
      </c>
      <c r="M13" s="31">
        <v>0</v>
      </c>
      <c r="N13" s="31">
        <v>0</v>
      </c>
      <c r="O13" s="31" t="s">
        <v>48</v>
      </c>
      <c r="P13" s="31" t="s">
        <v>48</v>
      </c>
      <c r="Q13" s="30" t="s">
        <v>48</v>
      </c>
      <c r="R13" s="30">
        <v>0</v>
      </c>
      <c r="S13" s="30">
        <v>0</v>
      </c>
      <c r="T13" s="30">
        <v>0</v>
      </c>
      <c r="U13" s="14" t="s">
        <v>1362</v>
      </c>
      <c r="V13" s="11"/>
      <c r="W13" s="11"/>
      <c r="X13" s="11"/>
      <c r="Y13" s="11"/>
      <c r="Z13" s="31"/>
      <c r="AA13" s="31"/>
      <c r="AB13" s="31"/>
      <c r="AC13" s="36"/>
      <c r="AD13" s="36"/>
      <c r="AE13" s="31"/>
      <c r="AF13" s="31"/>
      <c r="AG13" s="11"/>
      <c r="AH13" s="11"/>
      <c r="AI13" s="11"/>
      <c r="AJ13" s="11"/>
      <c r="AK13" s="31" t="s">
        <v>57</v>
      </c>
      <c r="AL13" s="30" t="s">
        <v>58</v>
      </c>
      <c r="AM13" s="30">
        <v>2299</v>
      </c>
      <c r="AN13" s="30" t="s">
        <v>59</v>
      </c>
      <c r="AO13" s="30" t="s">
        <v>60</v>
      </c>
      <c r="AP13" s="31" t="s">
        <v>11</v>
      </c>
      <c r="AQ13" s="31" t="s">
        <v>9</v>
      </c>
      <c r="AR13" s="14" t="s">
        <v>61</v>
      </c>
      <c r="AS13" s="16"/>
      <c r="AT13" s="16" t="s">
        <v>124</v>
      </c>
      <c r="AU13" s="16"/>
      <c r="AV13" s="14" t="s">
        <v>253</v>
      </c>
      <c r="AW13" s="9" t="s">
        <v>1335</v>
      </c>
      <c r="AX13" s="14" t="s">
        <v>62</v>
      </c>
      <c r="AY13" s="9" t="s">
        <v>1336</v>
      </c>
      <c r="AZ13" s="14" t="s">
        <v>62</v>
      </c>
      <c r="BA13" s="9" t="s">
        <v>1337</v>
      </c>
      <c r="BB13" s="14" t="s">
        <v>62</v>
      </c>
      <c r="BC13" s="9" t="s">
        <v>146</v>
      </c>
      <c r="BD13" s="14" t="s">
        <v>1343</v>
      </c>
      <c r="BE13" s="9" t="s">
        <v>79</v>
      </c>
      <c r="BF13" s="15" t="s">
        <v>1345</v>
      </c>
      <c r="BG13" s="9"/>
      <c r="BH13" s="14"/>
      <c r="BI13" s="9"/>
      <c r="BJ13" s="14"/>
      <c r="BK13" s="9"/>
      <c r="BL13" s="9"/>
      <c r="BM13" s="9"/>
      <c r="BN13" s="14"/>
      <c r="BO13" s="9" t="s">
        <v>90</v>
      </c>
      <c r="BP13" s="30" t="s">
        <v>112</v>
      </c>
      <c r="BQ13" s="41">
        <v>5730000</v>
      </c>
      <c r="BR13" s="42">
        <v>1</v>
      </c>
      <c r="BS13" s="42" t="s">
        <v>1340</v>
      </c>
      <c r="BT13" s="42" t="s">
        <v>79</v>
      </c>
      <c r="BU13" s="42" t="s">
        <v>80</v>
      </c>
      <c r="BV13" s="43">
        <v>5530000</v>
      </c>
      <c r="BW13" s="18">
        <v>5530000</v>
      </c>
    </row>
    <row r="14" spans="1:75" ht="60" customHeight="1">
      <c r="A14" s="30">
        <v>39</v>
      </c>
      <c r="B14" s="30">
        <v>24</v>
      </c>
      <c r="C14" s="31" t="s">
        <v>1331</v>
      </c>
      <c r="D14" s="31" t="s">
        <v>45</v>
      </c>
      <c r="E14" s="31" t="s">
        <v>10</v>
      </c>
      <c r="F14" s="31" t="s">
        <v>10</v>
      </c>
      <c r="G14" s="31" t="s">
        <v>106</v>
      </c>
      <c r="H14" s="31" t="s">
        <v>1332</v>
      </c>
      <c r="I14" s="31"/>
      <c r="J14" s="31" t="s">
        <v>48</v>
      </c>
      <c r="K14" s="31" t="s">
        <v>48</v>
      </c>
      <c r="L14" s="31">
        <v>0</v>
      </c>
      <c r="M14" s="31">
        <v>0</v>
      </c>
      <c r="N14" s="31">
        <v>0</v>
      </c>
      <c r="O14" s="31" t="s">
        <v>48</v>
      </c>
      <c r="P14" s="31" t="s">
        <v>48</v>
      </c>
      <c r="Q14" s="30" t="s">
        <v>48</v>
      </c>
      <c r="R14" s="30">
        <v>0</v>
      </c>
      <c r="S14" s="30">
        <v>0</v>
      </c>
      <c r="T14" s="30">
        <v>0</v>
      </c>
      <c r="U14" s="14" t="s">
        <v>1362</v>
      </c>
      <c r="V14" s="11"/>
      <c r="W14" s="11"/>
      <c r="X14" s="11"/>
      <c r="Y14" s="11"/>
      <c r="Z14" s="31"/>
      <c r="AA14" s="31"/>
      <c r="AB14" s="31"/>
      <c r="AC14" s="36"/>
      <c r="AD14" s="36"/>
      <c r="AE14" s="31"/>
      <c r="AF14" s="31"/>
      <c r="AG14" s="11"/>
      <c r="AH14" s="11"/>
      <c r="AI14" s="11"/>
      <c r="AJ14" s="11"/>
      <c r="AK14" s="31" t="s">
        <v>57</v>
      </c>
      <c r="AL14" s="30" t="s">
        <v>58</v>
      </c>
      <c r="AM14" s="30">
        <v>2299</v>
      </c>
      <c r="AN14" s="30" t="s">
        <v>59</v>
      </c>
      <c r="AO14" s="30" t="s">
        <v>60</v>
      </c>
      <c r="AP14" s="31" t="s">
        <v>11</v>
      </c>
      <c r="AQ14" s="31" t="s">
        <v>9</v>
      </c>
      <c r="AR14" s="14" t="s">
        <v>61</v>
      </c>
      <c r="AS14" s="19" t="s">
        <v>1346</v>
      </c>
      <c r="AT14" s="16" t="s">
        <v>78</v>
      </c>
      <c r="AU14" s="16"/>
      <c r="AV14" s="14" t="s">
        <v>253</v>
      </c>
      <c r="AW14" s="9" t="s">
        <v>1335</v>
      </c>
      <c r="AX14" s="14" t="s">
        <v>62</v>
      </c>
      <c r="AY14" s="9" t="s">
        <v>1336</v>
      </c>
      <c r="AZ14" s="14" t="s">
        <v>62</v>
      </c>
      <c r="BA14" s="9" t="s">
        <v>1337</v>
      </c>
      <c r="BB14" s="14" t="s">
        <v>62</v>
      </c>
      <c r="BC14" s="9" t="s">
        <v>146</v>
      </c>
      <c r="BD14" s="14" t="s">
        <v>1343</v>
      </c>
      <c r="BE14" s="9" t="s">
        <v>79</v>
      </c>
      <c r="BF14" s="15" t="s">
        <v>1345</v>
      </c>
      <c r="BG14" s="9"/>
      <c r="BH14" s="14"/>
      <c r="BI14" s="9"/>
      <c r="BJ14" s="14"/>
      <c r="BK14" s="9"/>
      <c r="BL14" s="9"/>
      <c r="BM14" s="9"/>
      <c r="BN14" s="14"/>
      <c r="BO14" s="9" t="s">
        <v>78</v>
      </c>
      <c r="BP14" s="30" t="s">
        <v>112</v>
      </c>
      <c r="BQ14" s="41">
        <v>92000000</v>
      </c>
      <c r="BR14" s="42">
        <v>1</v>
      </c>
      <c r="BS14" s="42" t="s">
        <v>1340</v>
      </c>
      <c r="BT14" s="42" t="s">
        <v>79</v>
      </c>
      <c r="BU14" s="42" t="s">
        <v>80</v>
      </c>
      <c r="BV14" s="43">
        <v>92000000</v>
      </c>
      <c r="BW14" s="18">
        <v>92000000</v>
      </c>
    </row>
    <row r="15" spans="1:75" ht="60" customHeight="1">
      <c r="A15" s="30">
        <v>40</v>
      </c>
      <c r="B15" s="30">
        <v>24</v>
      </c>
      <c r="C15" s="31" t="s">
        <v>1331</v>
      </c>
      <c r="D15" s="31" t="s">
        <v>45</v>
      </c>
      <c r="E15" s="31" t="s">
        <v>10</v>
      </c>
      <c r="F15" s="31" t="s">
        <v>10</v>
      </c>
      <c r="G15" s="31" t="s">
        <v>106</v>
      </c>
      <c r="H15" s="31" t="s">
        <v>1332</v>
      </c>
      <c r="I15" s="31"/>
      <c r="J15" s="31" t="s">
        <v>48</v>
      </c>
      <c r="K15" s="31" t="s">
        <v>48</v>
      </c>
      <c r="L15" s="31">
        <v>0</v>
      </c>
      <c r="M15" s="31">
        <v>0</v>
      </c>
      <c r="N15" s="31">
        <v>0</v>
      </c>
      <c r="O15" s="31" t="s">
        <v>48</v>
      </c>
      <c r="P15" s="31" t="s">
        <v>48</v>
      </c>
      <c r="Q15" s="30" t="s">
        <v>48</v>
      </c>
      <c r="R15" s="30">
        <v>0</v>
      </c>
      <c r="S15" s="30">
        <v>0</v>
      </c>
      <c r="T15" s="30">
        <v>0</v>
      </c>
      <c r="U15" s="14" t="s">
        <v>1362</v>
      </c>
      <c r="V15" s="11"/>
      <c r="W15" s="11"/>
      <c r="X15" s="11"/>
      <c r="Y15" s="11"/>
      <c r="Z15" s="31"/>
      <c r="AA15" s="31"/>
      <c r="AB15" s="31"/>
      <c r="AC15" s="36"/>
      <c r="AD15" s="36"/>
      <c r="AE15" s="31"/>
      <c r="AF15" s="31"/>
      <c r="AG15" s="11"/>
      <c r="AH15" s="11"/>
      <c r="AI15" s="11"/>
      <c r="AJ15" s="11"/>
      <c r="AK15" s="31" t="s">
        <v>57</v>
      </c>
      <c r="AL15" s="30" t="s">
        <v>58</v>
      </c>
      <c r="AM15" s="30">
        <v>2299</v>
      </c>
      <c r="AN15" s="30" t="s">
        <v>59</v>
      </c>
      <c r="AO15" s="30" t="s">
        <v>60</v>
      </c>
      <c r="AP15" s="31" t="s">
        <v>11</v>
      </c>
      <c r="AQ15" s="31" t="s">
        <v>9</v>
      </c>
      <c r="AR15" s="14" t="s">
        <v>61</v>
      </c>
      <c r="AS15" s="19" t="s">
        <v>1347</v>
      </c>
      <c r="AT15" s="16" t="s">
        <v>2</v>
      </c>
      <c r="AU15" s="16"/>
      <c r="AV15" s="14" t="s">
        <v>253</v>
      </c>
      <c r="AW15" s="9" t="s">
        <v>1335</v>
      </c>
      <c r="AX15" s="14" t="s">
        <v>62</v>
      </c>
      <c r="AY15" s="9" t="s">
        <v>1336</v>
      </c>
      <c r="AZ15" s="14" t="s">
        <v>62</v>
      </c>
      <c r="BA15" s="9" t="s">
        <v>1337</v>
      </c>
      <c r="BB15" s="14" t="s">
        <v>62</v>
      </c>
      <c r="BC15" s="9" t="s">
        <v>381</v>
      </c>
      <c r="BD15" s="14" t="s">
        <v>254</v>
      </c>
      <c r="BE15" s="9" t="s">
        <v>1348</v>
      </c>
      <c r="BF15" s="15" t="s">
        <v>1349</v>
      </c>
      <c r="BG15" s="9" t="s">
        <v>894</v>
      </c>
      <c r="BH15" s="14" t="s">
        <v>1339</v>
      </c>
      <c r="BI15" s="9" t="s">
        <v>98</v>
      </c>
      <c r="BJ15" s="14" t="s">
        <v>1350</v>
      </c>
      <c r="BK15" s="9"/>
      <c r="BL15" s="9"/>
      <c r="BM15" s="9"/>
      <c r="BN15" s="14"/>
      <c r="BO15" s="9" t="s">
        <v>2</v>
      </c>
      <c r="BP15" s="30" t="s">
        <v>112</v>
      </c>
      <c r="BQ15" s="41">
        <v>242000000</v>
      </c>
      <c r="BR15" s="42">
        <v>1</v>
      </c>
      <c r="BS15" s="42" t="s">
        <v>1340</v>
      </c>
      <c r="BT15" s="42" t="s">
        <v>98</v>
      </c>
      <c r="BU15" s="42" t="s">
        <v>99</v>
      </c>
      <c r="BV15" s="43">
        <v>222000000</v>
      </c>
      <c r="BW15" s="18">
        <v>238700000</v>
      </c>
    </row>
  </sheetData>
  <sheetProtection algorithmName="SHA-512" hashValue="tnj2J/m305K9PRsTvPBAn+7a7iCn1CE4oShuxgF6ZAAqVyvqEvOKAgOujsza5ZznNfKncLvztcynfh00jhMNLg==" saltValue="6TTKt0cBCvb0vGEOzPKQTA==" spinCount="100000" sheet="1" objects="1" scenarios="1"/>
  <dataValidations count="2">
    <dataValidation type="textLength" allowBlank="1" showInputMessage="1" showErrorMessage="1" errorTitle="NO COINCIDE CON EL RANGO" error="Recuerda que debes escribir mínimo 100 caracteres máximo 1000" sqref="W7:W15 AH7:AH15" xr:uid="{00000000-0002-0000-0C00-000000000000}">
      <formula1>100</formula1>
      <formula2>1000</formula2>
    </dataValidation>
    <dataValidation type="list" allowBlank="1" showInputMessage="1" showErrorMessage="1" sqref="X7:X15 AI7:AI15" xr:uid="{00000000-0002-0000-0C00-000001000000}">
      <formula1>#REF!</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3:BW15"/>
  <sheetViews>
    <sheetView topLeftCell="S1" workbookViewId="0">
      <selection activeCell="G8" sqref="G8"/>
    </sheetView>
  </sheetViews>
  <sheetFormatPr baseColWidth="10" defaultColWidth="11.42578125" defaultRowHeight="15"/>
  <cols>
    <col min="1" max="1" width="7.140625" style="22" customWidth="1"/>
    <col min="2" max="3" width="8.5703125" style="22" hidden="1" customWidth="1"/>
    <col min="4" max="4" width="10.140625" style="22" customWidth="1"/>
    <col min="5" max="8" width="21.42578125" style="22" customWidth="1"/>
    <col min="9" max="9" width="14.28515625" style="22" customWidth="1"/>
    <col min="10" max="10" width="13.140625" style="22" customWidth="1"/>
    <col min="11" max="14" width="11.42578125" style="22" hidden="1" customWidth="1"/>
    <col min="15" max="20" width="11.42578125" style="22"/>
    <col min="21" max="21" width="0" style="20" hidden="1" customWidth="1"/>
    <col min="22" max="25" width="11.42578125" style="20"/>
    <col min="26" max="26" width="21.42578125" style="22" customWidth="1"/>
    <col min="27" max="27" width="25.7109375" style="22" customWidth="1"/>
    <col min="28" max="28" width="17.28515625" style="22" customWidth="1"/>
    <col min="29" max="30" width="17.140625" style="22" customWidth="1"/>
    <col min="31" max="31" width="11.42578125" style="22"/>
    <col min="32" max="32" width="21.42578125" style="22" customWidth="1"/>
    <col min="33" max="36" width="11.42578125" style="20"/>
    <col min="37" max="37" width="21.42578125" style="22" customWidth="1"/>
    <col min="38" max="41" width="0" style="22" hidden="1" customWidth="1"/>
    <col min="42" max="43" width="21.42578125" style="22" customWidth="1"/>
    <col min="44" max="44" width="0" style="20" hidden="1" customWidth="1"/>
    <col min="45" max="45" width="11.42578125" style="20"/>
    <col min="46" max="46" width="42.85546875" style="20" customWidth="1"/>
    <col min="47" max="47" width="32.140625" style="20" customWidth="1"/>
    <col min="48" max="58" width="0" style="20" hidden="1" customWidth="1"/>
    <col min="59" max="59" width="14.28515625" style="20" hidden="1" customWidth="1"/>
    <col min="60" max="66" width="0" style="20" hidden="1" customWidth="1"/>
    <col min="67" max="67" width="18.85546875" style="20" customWidth="1"/>
    <col min="68" max="68" width="11.42578125" style="22"/>
    <col min="69" max="69" width="16.140625" style="22" customWidth="1"/>
    <col min="70" max="70" width="11.42578125" style="22"/>
    <col min="71" max="71" width="18.42578125" style="22" customWidth="1"/>
    <col min="72" max="72" width="14.7109375" style="22" customWidth="1"/>
    <col min="73" max="73" width="13.5703125" style="22" customWidth="1"/>
    <col min="74" max="74" width="17.85546875" style="22" customWidth="1"/>
    <col min="75" max="75" width="17.7109375" style="20" customWidth="1"/>
    <col min="76" max="76" width="14.5703125" style="20" customWidth="1"/>
    <col min="77" max="16384" width="11.42578125" style="20"/>
  </cols>
  <sheetData>
    <row r="3" spans="1:75">
      <c r="BQ3" s="38"/>
    </row>
    <row r="5" spans="1:75" ht="33.75">
      <c r="A5" s="23" t="s">
        <v>1267</v>
      </c>
      <c r="B5" s="23"/>
      <c r="C5" s="23"/>
      <c r="D5" s="23"/>
      <c r="E5" s="23"/>
      <c r="F5" s="23"/>
      <c r="G5" s="23"/>
      <c r="H5" s="23"/>
      <c r="I5" s="23"/>
      <c r="J5" s="24" t="s">
        <v>1268</v>
      </c>
      <c r="K5" s="24"/>
      <c r="L5" s="24"/>
      <c r="M5" s="24"/>
      <c r="N5" s="24"/>
      <c r="O5" s="25" t="s">
        <v>16</v>
      </c>
      <c r="P5" s="25"/>
      <c r="Q5" s="25"/>
      <c r="R5" s="25"/>
      <c r="S5" s="25"/>
      <c r="T5" s="25"/>
      <c r="U5" s="1"/>
      <c r="V5" s="1"/>
      <c r="W5" s="1"/>
      <c r="X5" s="1"/>
      <c r="Y5" s="1"/>
      <c r="Z5" s="32" t="s">
        <v>17</v>
      </c>
      <c r="AA5" s="32"/>
      <c r="AB5" s="32"/>
      <c r="AC5" s="32"/>
      <c r="AD5" s="32"/>
      <c r="AE5" s="32"/>
      <c r="AF5" s="32"/>
      <c r="AG5" s="2"/>
      <c r="AH5" s="2"/>
      <c r="AI5" s="2"/>
      <c r="AJ5" s="2"/>
      <c r="AK5" s="32"/>
      <c r="AL5" s="32"/>
      <c r="AM5" s="32"/>
      <c r="AN5" s="32"/>
      <c r="AO5" s="32"/>
      <c r="AP5" s="32"/>
      <c r="AQ5" s="32"/>
      <c r="AR5" s="2"/>
      <c r="AS5" s="3" t="s">
        <v>18</v>
      </c>
      <c r="AT5" s="4"/>
      <c r="AU5" s="4"/>
      <c r="AV5" s="4"/>
      <c r="AW5" s="4"/>
      <c r="AX5" s="4"/>
      <c r="AY5" s="4"/>
      <c r="AZ5" s="4"/>
      <c r="BA5" s="4"/>
      <c r="BB5" s="4"/>
      <c r="BC5" s="4"/>
      <c r="BD5" s="4"/>
      <c r="BE5" s="4"/>
      <c r="BF5" s="4"/>
      <c r="BG5" s="4"/>
      <c r="BH5" s="4"/>
      <c r="BI5" s="4"/>
      <c r="BJ5" s="4"/>
      <c r="BK5" s="4"/>
      <c r="BL5" s="4"/>
      <c r="BM5" s="4"/>
      <c r="BN5" s="4"/>
      <c r="BO5" s="4"/>
      <c r="BP5" s="39"/>
      <c r="BQ5" s="39"/>
      <c r="BR5" s="39"/>
      <c r="BS5" s="39"/>
      <c r="BT5" s="39"/>
      <c r="BU5" s="39"/>
      <c r="BV5" s="39"/>
      <c r="BW5" s="4"/>
    </row>
    <row r="6" spans="1:75" ht="60" customHeight="1">
      <c r="A6" s="26" t="s">
        <v>1269</v>
      </c>
      <c r="B6" s="26" t="s">
        <v>1270</v>
      </c>
      <c r="C6" s="26" t="s">
        <v>1271</v>
      </c>
      <c r="D6" s="27" t="s">
        <v>1272</v>
      </c>
      <c r="E6" s="27" t="s">
        <v>1273</v>
      </c>
      <c r="F6" s="27" t="s">
        <v>1274</v>
      </c>
      <c r="G6" s="27" t="s">
        <v>1275</v>
      </c>
      <c r="H6" s="27" t="s">
        <v>1276</v>
      </c>
      <c r="I6" s="27" t="s">
        <v>1277</v>
      </c>
      <c r="J6" s="28" t="s">
        <v>1278</v>
      </c>
      <c r="K6" s="28" t="s">
        <v>1279</v>
      </c>
      <c r="L6" s="28" t="s">
        <v>1280</v>
      </c>
      <c r="M6" s="28" t="s">
        <v>1281</v>
      </c>
      <c r="N6" s="28" t="s">
        <v>1282</v>
      </c>
      <c r="O6" s="29" t="s">
        <v>1283</v>
      </c>
      <c r="P6" s="29" t="s">
        <v>1284</v>
      </c>
      <c r="Q6" s="29" t="s">
        <v>1285</v>
      </c>
      <c r="R6" s="29" t="s">
        <v>1286</v>
      </c>
      <c r="S6" s="29" t="s">
        <v>1287</v>
      </c>
      <c r="T6" s="29" t="s">
        <v>1288</v>
      </c>
      <c r="U6" s="21" t="s">
        <v>1255</v>
      </c>
      <c r="V6" s="6" t="s">
        <v>1363</v>
      </c>
      <c r="W6" s="6" t="s">
        <v>1364</v>
      </c>
      <c r="X6" s="6" t="s">
        <v>1291</v>
      </c>
      <c r="Y6" s="6" t="s">
        <v>1292</v>
      </c>
      <c r="Z6" s="33" t="s">
        <v>1293</v>
      </c>
      <c r="AA6" s="33" t="s">
        <v>1294</v>
      </c>
      <c r="AB6" s="33" t="s">
        <v>1285</v>
      </c>
      <c r="AC6" s="33" t="s">
        <v>1287</v>
      </c>
      <c r="AD6" s="33" t="s">
        <v>1288</v>
      </c>
      <c r="AE6" s="33" t="s">
        <v>1295</v>
      </c>
      <c r="AF6" s="33" t="s">
        <v>1296</v>
      </c>
      <c r="AG6" s="6" t="s">
        <v>1363</v>
      </c>
      <c r="AH6" s="6" t="s">
        <v>1364</v>
      </c>
      <c r="AI6" s="6" t="s">
        <v>1291</v>
      </c>
      <c r="AJ6" s="6" t="s">
        <v>1292</v>
      </c>
      <c r="AK6" s="37" t="s">
        <v>1297</v>
      </c>
      <c r="AL6" s="26" t="s">
        <v>1298</v>
      </c>
      <c r="AM6" s="26" t="s">
        <v>1299</v>
      </c>
      <c r="AN6" s="26" t="s">
        <v>1300</v>
      </c>
      <c r="AO6" s="26" t="s">
        <v>1301</v>
      </c>
      <c r="AP6" s="37" t="s">
        <v>1302</v>
      </c>
      <c r="AQ6" s="37" t="s">
        <v>1257</v>
      </c>
      <c r="AR6" s="7" t="s">
        <v>1303</v>
      </c>
      <c r="AS6" s="8" t="s">
        <v>1304</v>
      </c>
      <c r="AT6" s="8" t="s">
        <v>1305</v>
      </c>
      <c r="AU6" s="8" t="s">
        <v>1258</v>
      </c>
      <c r="AV6" s="8" t="s">
        <v>1306</v>
      </c>
      <c r="AW6" s="8" t="s">
        <v>1307</v>
      </c>
      <c r="AX6" s="8" t="s">
        <v>1308</v>
      </c>
      <c r="AY6" s="8" t="s">
        <v>1309</v>
      </c>
      <c r="AZ6" s="8" t="s">
        <v>1310</v>
      </c>
      <c r="BA6" s="8" t="s">
        <v>1311</v>
      </c>
      <c r="BB6" s="8" t="s">
        <v>1312</v>
      </c>
      <c r="BC6" s="8" t="s">
        <v>1313</v>
      </c>
      <c r="BD6" s="8" t="s">
        <v>1314</v>
      </c>
      <c r="BE6" s="8" t="s">
        <v>1315</v>
      </c>
      <c r="BF6" s="8" t="s">
        <v>1316</v>
      </c>
      <c r="BG6" s="8" t="s">
        <v>1317</v>
      </c>
      <c r="BH6" s="8" t="s">
        <v>1318</v>
      </c>
      <c r="BI6" s="8" t="s">
        <v>1319</v>
      </c>
      <c r="BJ6" s="8" t="s">
        <v>1318</v>
      </c>
      <c r="BK6" s="8" t="s">
        <v>1320</v>
      </c>
      <c r="BL6" s="8" t="s">
        <v>1321</v>
      </c>
      <c r="BM6" s="8" t="s">
        <v>1322</v>
      </c>
      <c r="BN6" s="8" t="s">
        <v>1318</v>
      </c>
      <c r="BO6" s="8" t="s">
        <v>1323</v>
      </c>
      <c r="BP6" s="40" t="s">
        <v>1298</v>
      </c>
      <c r="BQ6" s="40" t="s">
        <v>1324</v>
      </c>
      <c r="BR6" s="40" t="s">
        <v>1325</v>
      </c>
      <c r="BS6" s="40" t="s">
        <v>1326</v>
      </c>
      <c r="BT6" s="40" t="s">
        <v>1327</v>
      </c>
      <c r="BU6" s="40" t="s">
        <v>1328</v>
      </c>
      <c r="BV6" s="40" t="s">
        <v>1329</v>
      </c>
      <c r="BW6" s="8" t="s">
        <v>1330</v>
      </c>
    </row>
    <row r="7" spans="1:75" ht="60" customHeight="1">
      <c r="A7" s="30">
        <v>32</v>
      </c>
      <c r="B7" s="30">
        <v>24</v>
      </c>
      <c r="C7" s="31" t="s">
        <v>1331</v>
      </c>
      <c r="D7" s="31" t="s">
        <v>45</v>
      </c>
      <c r="E7" s="31" t="s">
        <v>10</v>
      </c>
      <c r="F7" s="31" t="s">
        <v>10</v>
      </c>
      <c r="G7" s="31" t="s">
        <v>106</v>
      </c>
      <c r="H7" s="31" t="s">
        <v>1332</v>
      </c>
      <c r="I7" s="31"/>
      <c r="J7" s="31" t="s">
        <v>48</v>
      </c>
      <c r="K7" s="31" t="s">
        <v>48</v>
      </c>
      <c r="L7" s="31">
        <v>0</v>
      </c>
      <c r="M7" s="31">
        <v>0</v>
      </c>
      <c r="N7" s="31">
        <v>0</v>
      </c>
      <c r="O7" s="31" t="s">
        <v>48</v>
      </c>
      <c r="P7" s="31" t="s">
        <v>48</v>
      </c>
      <c r="Q7" s="30" t="s">
        <v>48</v>
      </c>
      <c r="R7" s="30">
        <v>0</v>
      </c>
      <c r="S7" s="30">
        <v>0</v>
      </c>
      <c r="T7" s="30">
        <v>0</v>
      </c>
      <c r="U7" s="14" t="s">
        <v>1365</v>
      </c>
      <c r="V7" s="11"/>
      <c r="W7" s="11"/>
      <c r="X7" s="11"/>
      <c r="Y7" s="11"/>
      <c r="Z7" s="31" t="s">
        <v>107</v>
      </c>
      <c r="AA7" s="31" t="s">
        <v>108</v>
      </c>
      <c r="AB7" s="31" t="s">
        <v>109</v>
      </c>
      <c r="AC7" s="34">
        <v>18000000000</v>
      </c>
      <c r="AD7" s="34">
        <v>35000000000</v>
      </c>
      <c r="AE7" s="31"/>
      <c r="AF7" s="35" t="s">
        <v>110</v>
      </c>
      <c r="AG7" s="11"/>
      <c r="AH7" s="11"/>
      <c r="AI7" s="11"/>
      <c r="AJ7" s="11"/>
      <c r="AK7" s="31" t="s">
        <v>57</v>
      </c>
      <c r="AL7" s="30" t="s">
        <v>58</v>
      </c>
      <c r="AM7" s="30">
        <v>2299</v>
      </c>
      <c r="AN7" s="30" t="s">
        <v>59</v>
      </c>
      <c r="AO7" s="30" t="s">
        <v>60</v>
      </c>
      <c r="AP7" s="31" t="s">
        <v>11</v>
      </c>
      <c r="AQ7" s="31" t="s">
        <v>9</v>
      </c>
      <c r="AR7" s="14" t="s">
        <v>61</v>
      </c>
      <c r="AS7" s="19" t="s">
        <v>1334</v>
      </c>
      <c r="AT7" s="16" t="s">
        <v>111</v>
      </c>
      <c r="AU7" s="16"/>
      <c r="AV7" s="14" t="s">
        <v>253</v>
      </c>
      <c r="AW7" s="9" t="s">
        <v>1335</v>
      </c>
      <c r="AX7" s="14" t="s">
        <v>62</v>
      </c>
      <c r="AY7" s="9" t="s">
        <v>1336</v>
      </c>
      <c r="AZ7" s="14" t="s">
        <v>62</v>
      </c>
      <c r="BA7" s="9" t="s">
        <v>1337</v>
      </c>
      <c r="BB7" s="14" t="s">
        <v>62</v>
      </c>
      <c r="BC7" s="9" t="s">
        <v>381</v>
      </c>
      <c r="BD7" s="14" t="s">
        <v>254</v>
      </c>
      <c r="BE7" s="9" t="s">
        <v>290</v>
      </c>
      <c r="BF7" s="15" t="s">
        <v>1338</v>
      </c>
      <c r="BG7" s="9" t="s">
        <v>64</v>
      </c>
      <c r="BH7" s="14" t="s">
        <v>1339</v>
      </c>
      <c r="BI7" s="9"/>
      <c r="BJ7" s="14"/>
      <c r="BK7" s="9"/>
      <c r="BL7" s="9"/>
      <c r="BM7" s="9"/>
      <c r="BN7" s="14"/>
      <c r="BO7" s="9" t="s">
        <v>63</v>
      </c>
      <c r="BP7" s="30" t="s">
        <v>112</v>
      </c>
      <c r="BQ7" s="41">
        <v>6000000</v>
      </c>
      <c r="BR7" s="42">
        <v>12</v>
      </c>
      <c r="BS7" s="42" t="s">
        <v>1340</v>
      </c>
      <c r="BT7" s="42" t="s">
        <v>64</v>
      </c>
      <c r="BU7" s="42" t="s">
        <v>65</v>
      </c>
      <c r="BV7" s="43">
        <v>70600000</v>
      </c>
      <c r="BW7" s="18">
        <v>24000000</v>
      </c>
    </row>
    <row r="8" spans="1:75" ht="60" customHeight="1">
      <c r="A8" s="30">
        <v>33</v>
      </c>
      <c r="B8" s="30">
        <v>24</v>
      </c>
      <c r="C8" s="31" t="s">
        <v>1331</v>
      </c>
      <c r="D8" s="31" t="s">
        <v>45</v>
      </c>
      <c r="E8" s="31" t="s">
        <v>10</v>
      </c>
      <c r="F8" s="31" t="s">
        <v>10</v>
      </c>
      <c r="G8" s="31" t="s">
        <v>106</v>
      </c>
      <c r="H8" s="31" t="s">
        <v>1332</v>
      </c>
      <c r="I8" s="31"/>
      <c r="J8" s="31" t="s">
        <v>48</v>
      </c>
      <c r="K8" s="31" t="s">
        <v>48</v>
      </c>
      <c r="L8" s="31">
        <v>0</v>
      </c>
      <c r="M8" s="31">
        <v>0</v>
      </c>
      <c r="N8" s="31">
        <v>0</v>
      </c>
      <c r="O8" s="31" t="s">
        <v>48</v>
      </c>
      <c r="P8" s="31" t="s">
        <v>48</v>
      </c>
      <c r="Q8" s="30" t="s">
        <v>48</v>
      </c>
      <c r="R8" s="30">
        <v>0</v>
      </c>
      <c r="S8" s="30">
        <v>0</v>
      </c>
      <c r="T8" s="30">
        <v>0</v>
      </c>
      <c r="U8" s="14" t="s">
        <v>1365</v>
      </c>
      <c r="V8" s="11"/>
      <c r="W8" s="11"/>
      <c r="X8" s="11"/>
      <c r="Y8" s="11"/>
      <c r="Z8" s="31" t="s">
        <v>115</v>
      </c>
      <c r="AA8" s="31" t="s">
        <v>116</v>
      </c>
      <c r="AB8" s="31" t="s">
        <v>109</v>
      </c>
      <c r="AC8" s="36">
        <v>0</v>
      </c>
      <c r="AD8" s="36">
        <v>3</v>
      </c>
      <c r="AE8" s="31"/>
      <c r="AF8" s="31" t="s">
        <v>117</v>
      </c>
      <c r="AG8" s="11"/>
      <c r="AH8" s="11"/>
      <c r="AI8" s="11"/>
      <c r="AJ8" s="11"/>
      <c r="AK8" s="31" t="s">
        <v>57</v>
      </c>
      <c r="AL8" s="30" t="s">
        <v>58</v>
      </c>
      <c r="AM8" s="30">
        <v>2299</v>
      </c>
      <c r="AN8" s="30" t="s">
        <v>59</v>
      </c>
      <c r="AO8" s="30" t="s">
        <v>60</v>
      </c>
      <c r="AP8" s="31" t="s">
        <v>11</v>
      </c>
      <c r="AQ8" s="31" t="s">
        <v>9</v>
      </c>
      <c r="AR8" s="14" t="s">
        <v>61</v>
      </c>
      <c r="AS8" s="19" t="s">
        <v>1341</v>
      </c>
      <c r="AT8" s="16" t="s">
        <v>118</v>
      </c>
      <c r="AU8" s="16"/>
      <c r="AV8" s="14" t="s">
        <v>253</v>
      </c>
      <c r="AW8" s="9" t="s">
        <v>1335</v>
      </c>
      <c r="AX8" s="14" t="s">
        <v>62</v>
      </c>
      <c r="AY8" s="9" t="s">
        <v>1336</v>
      </c>
      <c r="AZ8" s="14" t="s">
        <v>62</v>
      </c>
      <c r="BA8" s="9" t="s">
        <v>1337</v>
      </c>
      <c r="BB8" s="14" t="s">
        <v>62</v>
      </c>
      <c r="BC8" s="9" t="s">
        <v>381</v>
      </c>
      <c r="BD8" s="14" t="s">
        <v>254</v>
      </c>
      <c r="BE8" s="9" t="s">
        <v>290</v>
      </c>
      <c r="BF8" s="15" t="s">
        <v>1338</v>
      </c>
      <c r="BG8" s="9" t="s">
        <v>64</v>
      </c>
      <c r="BH8" s="14" t="s">
        <v>1339</v>
      </c>
      <c r="BI8" s="9"/>
      <c r="BJ8" s="14"/>
      <c r="BK8" s="9"/>
      <c r="BL8" s="9"/>
      <c r="BM8" s="9"/>
      <c r="BN8" s="14"/>
      <c r="BO8" s="9" t="s">
        <v>63</v>
      </c>
      <c r="BP8" s="30" t="s">
        <v>112</v>
      </c>
      <c r="BQ8" s="41">
        <v>7000000</v>
      </c>
      <c r="BR8" s="42">
        <v>12</v>
      </c>
      <c r="BS8" s="42" t="s">
        <v>1340</v>
      </c>
      <c r="BT8" s="42" t="s">
        <v>64</v>
      </c>
      <c r="BU8" s="42" t="s">
        <v>65</v>
      </c>
      <c r="BV8" s="43">
        <v>82400000</v>
      </c>
      <c r="BW8" s="18">
        <v>28000000</v>
      </c>
    </row>
    <row r="9" spans="1:75" ht="60" customHeight="1">
      <c r="A9" s="30">
        <v>34</v>
      </c>
      <c r="B9" s="30">
        <v>24</v>
      </c>
      <c r="C9" s="31" t="s">
        <v>1331</v>
      </c>
      <c r="D9" s="31" t="s">
        <v>45</v>
      </c>
      <c r="E9" s="31" t="s">
        <v>10</v>
      </c>
      <c r="F9" s="31" t="s">
        <v>10</v>
      </c>
      <c r="G9" s="31" t="s">
        <v>106</v>
      </c>
      <c r="H9" s="31" t="s">
        <v>1332</v>
      </c>
      <c r="I9" s="31"/>
      <c r="J9" s="31" t="s">
        <v>48</v>
      </c>
      <c r="K9" s="31" t="s">
        <v>48</v>
      </c>
      <c r="L9" s="31">
        <v>0</v>
      </c>
      <c r="M9" s="31">
        <v>0</v>
      </c>
      <c r="N9" s="31">
        <v>0</v>
      </c>
      <c r="O9" s="31" t="s">
        <v>48</v>
      </c>
      <c r="P9" s="31" t="s">
        <v>48</v>
      </c>
      <c r="Q9" s="30" t="s">
        <v>48</v>
      </c>
      <c r="R9" s="30">
        <v>0</v>
      </c>
      <c r="S9" s="30">
        <v>0</v>
      </c>
      <c r="T9" s="30">
        <v>0</v>
      </c>
      <c r="U9" s="14" t="s">
        <v>1365</v>
      </c>
      <c r="V9" s="11"/>
      <c r="W9" s="11"/>
      <c r="X9" s="11"/>
      <c r="Y9" s="11"/>
      <c r="Z9" s="31" t="s">
        <v>120</v>
      </c>
      <c r="AA9" s="31" t="s">
        <v>121</v>
      </c>
      <c r="AB9" s="31" t="s">
        <v>109</v>
      </c>
      <c r="AC9" s="36">
        <v>0</v>
      </c>
      <c r="AD9" s="36">
        <v>3</v>
      </c>
      <c r="AE9" s="31"/>
      <c r="AF9" s="31" t="s">
        <v>122</v>
      </c>
      <c r="AG9" s="11"/>
      <c r="AH9" s="11"/>
      <c r="AI9" s="11"/>
      <c r="AJ9" s="11"/>
      <c r="AK9" s="31" t="s">
        <v>57</v>
      </c>
      <c r="AL9" s="30" t="s">
        <v>58</v>
      </c>
      <c r="AM9" s="30">
        <v>2299</v>
      </c>
      <c r="AN9" s="30" t="s">
        <v>59</v>
      </c>
      <c r="AO9" s="30" t="s">
        <v>60</v>
      </c>
      <c r="AP9" s="31" t="s">
        <v>11</v>
      </c>
      <c r="AQ9" s="31" t="s">
        <v>9</v>
      </c>
      <c r="AR9" s="14" t="s">
        <v>61</v>
      </c>
      <c r="AS9" s="19" t="s">
        <v>1342</v>
      </c>
      <c r="AT9" s="16" t="s">
        <v>123</v>
      </c>
      <c r="AU9" s="16"/>
      <c r="AV9" s="14" t="s">
        <v>253</v>
      </c>
      <c r="AW9" s="9" t="s">
        <v>1335</v>
      </c>
      <c r="AX9" s="14" t="s">
        <v>62</v>
      </c>
      <c r="AY9" s="9" t="s">
        <v>1336</v>
      </c>
      <c r="AZ9" s="14" t="s">
        <v>62</v>
      </c>
      <c r="BA9" s="9" t="s">
        <v>1337</v>
      </c>
      <c r="BB9" s="14" t="s">
        <v>62</v>
      </c>
      <c r="BC9" s="9" t="s">
        <v>381</v>
      </c>
      <c r="BD9" s="14" t="s">
        <v>254</v>
      </c>
      <c r="BE9" s="9" t="s">
        <v>290</v>
      </c>
      <c r="BF9" s="15" t="s">
        <v>1338</v>
      </c>
      <c r="BG9" s="9" t="s">
        <v>64</v>
      </c>
      <c r="BH9" s="14" t="s">
        <v>1339</v>
      </c>
      <c r="BI9" s="9"/>
      <c r="BJ9" s="14"/>
      <c r="BK9" s="9"/>
      <c r="BL9" s="9"/>
      <c r="BM9" s="9"/>
      <c r="BN9" s="14"/>
      <c r="BO9" s="9" t="s">
        <v>63</v>
      </c>
      <c r="BP9" s="30" t="s">
        <v>112</v>
      </c>
      <c r="BQ9" s="41">
        <v>9000000</v>
      </c>
      <c r="BR9" s="42">
        <v>12</v>
      </c>
      <c r="BS9" s="42" t="s">
        <v>1340</v>
      </c>
      <c r="BT9" s="42" t="s">
        <v>64</v>
      </c>
      <c r="BU9" s="42" t="s">
        <v>65</v>
      </c>
      <c r="BV9" s="43">
        <v>105900000</v>
      </c>
      <c r="BW9" s="18">
        <v>36000000</v>
      </c>
    </row>
    <row r="10" spans="1:75" ht="60" customHeight="1">
      <c r="A10" s="30">
        <v>35</v>
      </c>
      <c r="B10" s="30">
        <v>24</v>
      </c>
      <c r="C10" s="31" t="s">
        <v>1331</v>
      </c>
      <c r="D10" s="31" t="s">
        <v>45</v>
      </c>
      <c r="E10" s="31" t="s">
        <v>10</v>
      </c>
      <c r="F10" s="31" t="s">
        <v>10</v>
      </c>
      <c r="G10" s="31" t="s">
        <v>106</v>
      </c>
      <c r="H10" s="31" t="s">
        <v>1332</v>
      </c>
      <c r="I10" s="31"/>
      <c r="J10" s="31" t="s">
        <v>48</v>
      </c>
      <c r="K10" s="31" t="s">
        <v>48</v>
      </c>
      <c r="L10" s="31">
        <v>0</v>
      </c>
      <c r="M10" s="31">
        <v>0</v>
      </c>
      <c r="N10" s="31">
        <v>0</v>
      </c>
      <c r="O10" s="31" t="s">
        <v>48</v>
      </c>
      <c r="P10" s="31" t="s">
        <v>48</v>
      </c>
      <c r="Q10" s="30" t="s">
        <v>48</v>
      </c>
      <c r="R10" s="30">
        <v>0</v>
      </c>
      <c r="S10" s="30">
        <v>0</v>
      </c>
      <c r="T10" s="30">
        <v>0</v>
      </c>
      <c r="U10" s="14" t="s">
        <v>1365</v>
      </c>
      <c r="V10" s="11"/>
      <c r="W10" s="11"/>
      <c r="X10" s="11"/>
      <c r="Y10" s="11"/>
      <c r="Z10" s="31"/>
      <c r="AA10" s="31"/>
      <c r="AB10" s="31"/>
      <c r="AC10" s="36"/>
      <c r="AD10" s="36"/>
      <c r="AE10" s="31"/>
      <c r="AF10" s="31"/>
      <c r="AG10" s="11"/>
      <c r="AH10" s="11"/>
      <c r="AI10" s="11"/>
      <c r="AJ10" s="11"/>
      <c r="AK10" s="31" t="s">
        <v>57</v>
      </c>
      <c r="AL10" s="30" t="s">
        <v>58</v>
      </c>
      <c r="AM10" s="30">
        <v>2299</v>
      </c>
      <c r="AN10" s="30" t="s">
        <v>59</v>
      </c>
      <c r="AO10" s="30" t="s">
        <v>60</v>
      </c>
      <c r="AP10" s="31" t="s">
        <v>11</v>
      </c>
      <c r="AQ10" s="31" t="s">
        <v>9</v>
      </c>
      <c r="AR10" s="14" t="s">
        <v>61</v>
      </c>
      <c r="AS10" s="16"/>
      <c r="AT10" s="16" t="s">
        <v>124</v>
      </c>
      <c r="AU10" s="16"/>
      <c r="AV10" s="14" t="s">
        <v>253</v>
      </c>
      <c r="AW10" s="9" t="s">
        <v>1335</v>
      </c>
      <c r="AX10" s="14" t="s">
        <v>62</v>
      </c>
      <c r="AY10" s="9" t="s">
        <v>1336</v>
      </c>
      <c r="AZ10" s="14" t="s">
        <v>62</v>
      </c>
      <c r="BA10" s="9" t="s">
        <v>1337</v>
      </c>
      <c r="BB10" s="14" t="s">
        <v>62</v>
      </c>
      <c r="BC10" s="9" t="s">
        <v>146</v>
      </c>
      <c r="BD10" s="14" t="s">
        <v>1343</v>
      </c>
      <c r="BE10" s="9" t="s">
        <v>293</v>
      </c>
      <c r="BF10" s="15" t="s">
        <v>1338</v>
      </c>
      <c r="BG10" s="9" t="s">
        <v>82</v>
      </c>
      <c r="BH10" s="14" t="s">
        <v>1344</v>
      </c>
      <c r="BI10" s="9"/>
      <c r="BJ10" s="14"/>
      <c r="BK10" s="9"/>
      <c r="BL10" s="9"/>
      <c r="BM10" s="9"/>
      <c r="BN10" s="14"/>
      <c r="BO10" s="9" t="s">
        <v>81</v>
      </c>
      <c r="BP10" s="30" t="s">
        <v>112</v>
      </c>
      <c r="BQ10" s="41">
        <v>34380000</v>
      </c>
      <c r="BR10" s="42">
        <v>1</v>
      </c>
      <c r="BS10" s="42" t="s">
        <v>1340</v>
      </c>
      <c r="BT10" s="42" t="s">
        <v>82</v>
      </c>
      <c r="BU10" s="42" t="s">
        <v>83</v>
      </c>
      <c r="BV10" s="43">
        <v>34380000</v>
      </c>
      <c r="BW10" s="18">
        <v>34380000</v>
      </c>
    </row>
    <row r="11" spans="1:75" ht="60" customHeight="1">
      <c r="A11" s="30">
        <v>36</v>
      </c>
      <c r="B11" s="30">
        <v>24</v>
      </c>
      <c r="C11" s="31" t="s">
        <v>1331</v>
      </c>
      <c r="D11" s="31" t="s">
        <v>45</v>
      </c>
      <c r="E11" s="31" t="s">
        <v>10</v>
      </c>
      <c r="F11" s="31" t="s">
        <v>10</v>
      </c>
      <c r="G11" s="31" t="s">
        <v>106</v>
      </c>
      <c r="H11" s="31" t="s">
        <v>1332</v>
      </c>
      <c r="I11" s="31"/>
      <c r="J11" s="31" t="s">
        <v>48</v>
      </c>
      <c r="K11" s="31" t="s">
        <v>48</v>
      </c>
      <c r="L11" s="31">
        <v>0</v>
      </c>
      <c r="M11" s="31">
        <v>0</v>
      </c>
      <c r="N11" s="31">
        <v>0</v>
      </c>
      <c r="O11" s="31" t="s">
        <v>48</v>
      </c>
      <c r="P11" s="31" t="s">
        <v>48</v>
      </c>
      <c r="Q11" s="30" t="s">
        <v>48</v>
      </c>
      <c r="R11" s="30">
        <v>0</v>
      </c>
      <c r="S11" s="30">
        <v>0</v>
      </c>
      <c r="T11" s="30">
        <v>0</v>
      </c>
      <c r="U11" s="14" t="s">
        <v>1365</v>
      </c>
      <c r="V11" s="11"/>
      <c r="W11" s="11"/>
      <c r="X11" s="11"/>
      <c r="Y11" s="11"/>
      <c r="Z11" s="31"/>
      <c r="AA11" s="31"/>
      <c r="AB11" s="31"/>
      <c r="AC11" s="36"/>
      <c r="AD11" s="36"/>
      <c r="AE11" s="31"/>
      <c r="AF11" s="31"/>
      <c r="AG11" s="11"/>
      <c r="AH11" s="11"/>
      <c r="AI11" s="11"/>
      <c r="AJ11" s="11"/>
      <c r="AK11" s="31" t="s">
        <v>57</v>
      </c>
      <c r="AL11" s="30" t="s">
        <v>58</v>
      </c>
      <c r="AM11" s="30">
        <v>2299</v>
      </c>
      <c r="AN11" s="30" t="s">
        <v>59</v>
      </c>
      <c r="AO11" s="30" t="s">
        <v>60</v>
      </c>
      <c r="AP11" s="31" t="s">
        <v>11</v>
      </c>
      <c r="AQ11" s="31" t="s">
        <v>9</v>
      </c>
      <c r="AR11" s="14" t="s">
        <v>61</v>
      </c>
      <c r="AS11" s="16"/>
      <c r="AT11" s="16" t="s">
        <v>124</v>
      </c>
      <c r="AU11" s="16"/>
      <c r="AV11" s="14" t="s">
        <v>253</v>
      </c>
      <c r="AW11" s="9" t="s">
        <v>1335</v>
      </c>
      <c r="AX11" s="14" t="s">
        <v>62</v>
      </c>
      <c r="AY11" s="9" t="s">
        <v>1336</v>
      </c>
      <c r="AZ11" s="14" t="s">
        <v>62</v>
      </c>
      <c r="BA11" s="9" t="s">
        <v>1337</v>
      </c>
      <c r="BB11" s="14" t="s">
        <v>62</v>
      </c>
      <c r="BC11" s="9" t="s">
        <v>146</v>
      </c>
      <c r="BD11" s="14" t="s">
        <v>1343</v>
      </c>
      <c r="BE11" s="9" t="s">
        <v>293</v>
      </c>
      <c r="BF11" s="15" t="s">
        <v>1338</v>
      </c>
      <c r="BG11" s="9" t="s">
        <v>85</v>
      </c>
      <c r="BH11" s="14" t="s">
        <v>1338</v>
      </c>
      <c r="BI11" s="9"/>
      <c r="BJ11" s="14"/>
      <c r="BK11" s="9"/>
      <c r="BL11" s="9"/>
      <c r="BM11" s="9"/>
      <c r="BN11" s="14"/>
      <c r="BO11" s="9" t="s">
        <v>84</v>
      </c>
      <c r="BP11" s="30" t="s">
        <v>112</v>
      </c>
      <c r="BQ11" s="41">
        <v>16616999.999999998</v>
      </c>
      <c r="BR11" s="42">
        <v>1</v>
      </c>
      <c r="BS11" s="42" t="s">
        <v>1340</v>
      </c>
      <c r="BT11" s="42" t="s">
        <v>85</v>
      </c>
      <c r="BU11" s="42" t="s">
        <v>86</v>
      </c>
      <c r="BV11" s="43">
        <v>16616999.999999998</v>
      </c>
      <c r="BW11" s="18">
        <v>16617000</v>
      </c>
    </row>
    <row r="12" spans="1:75" ht="60" customHeight="1">
      <c r="A12" s="30">
        <v>37</v>
      </c>
      <c r="B12" s="30">
        <v>24</v>
      </c>
      <c r="C12" s="31" t="s">
        <v>1331</v>
      </c>
      <c r="D12" s="31" t="s">
        <v>45</v>
      </c>
      <c r="E12" s="31" t="s">
        <v>10</v>
      </c>
      <c r="F12" s="31" t="s">
        <v>10</v>
      </c>
      <c r="G12" s="31" t="s">
        <v>106</v>
      </c>
      <c r="H12" s="31" t="s">
        <v>1332</v>
      </c>
      <c r="I12" s="31"/>
      <c r="J12" s="31" t="s">
        <v>48</v>
      </c>
      <c r="K12" s="31" t="s">
        <v>48</v>
      </c>
      <c r="L12" s="31">
        <v>0</v>
      </c>
      <c r="M12" s="31">
        <v>0</v>
      </c>
      <c r="N12" s="31">
        <v>0</v>
      </c>
      <c r="O12" s="31" t="s">
        <v>48</v>
      </c>
      <c r="P12" s="31" t="s">
        <v>48</v>
      </c>
      <c r="Q12" s="30" t="s">
        <v>48</v>
      </c>
      <c r="R12" s="30">
        <v>0</v>
      </c>
      <c r="S12" s="30">
        <v>0</v>
      </c>
      <c r="T12" s="30">
        <v>0</v>
      </c>
      <c r="U12" s="14" t="s">
        <v>1365</v>
      </c>
      <c r="V12" s="11"/>
      <c r="W12" s="11"/>
      <c r="X12" s="11"/>
      <c r="Y12" s="11"/>
      <c r="Z12" s="31"/>
      <c r="AA12" s="31"/>
      <c r="AB12" s="31"/>
      <c r="AC12" s="36"/>
      <c r="AD12" s="36"/>
      <c r="AE12" s="31"/>
      <c r="AF12" s="31"/>
      <c r="AG12" s="11"/>
      <c r="AH12" s="11"/>
      <c r="AI12" s="11"/>
      <c r="AJ12" s="11"/>
      <c r="AK12" s="31" t="s">
        <v>57</v>
      </c>
      <c r="AL12" s="30" t="s">
        <v>58</v>
      </c>
      <c r="AM12" s="30">
        <v>2299</v>
      </c>
      <c r="AN12" s="30" t="s">
        <v>59</v>
      </c>
      <c r="AO12" s="30" t="s">
        <v>60</v>
      </c>
      <c r="AP12" s="31" t="s">
        <v>11</v>
      </c>
      <c r="AQ12" s="31" t="s">
        <v>9</v>
      </c>
      <c r="AR12" s="14" t="s">
        <v>61</v>
      </c>
      <c r="AS12" s="16"/>
      <c r="AT12" s="16" t="s">
        <v>124</v>
      </c>
      <c r="AU12" s="16"/>
      <c r="AV12" s="14" t="s">
        <v>253</v>
      </c>
      <c r="AW12" s="9" t="s">
        <v>1335</v>
      </c>
      <c r="AX12" s="14" t="s">
        <v>62</v>
      </c>
      <c r="AY12" s="9" t="s">
        <v>1336</v>
      </c>
      <c r="AZ12" s="14" t="s">
        <v>62</v>
      </c>
      <c r="BA12" s="9" t="s">
        <v>1337</v>
      </c>
      <c r="BB12" s="14" t="s">
        <v>62</v>
      </c>
      <c r="BC12" s="9" t="s">
        <v>146</v>
      </c>
      <c r="BD12" s="14" t="s">
        <v>1343</v>
      </c>
      <c r="BE12" s="9" t="s">
        <v>293</v>
      </c>
      <c r="BF12" s="15" t="s">
        <v>1338</v>
      </c>
      <c r="BG12" s="9" t="s">
        <v>88</v>
      </c>
      <c r="BH12" s="14" t="s">
        <v>1345</v>
      </c>
      <c r="BI12" s="9"/>
      <c r="BJ12" s="14"/>
      <c r="BK12" s="9"/>
      <c r="BL12" s="9"/>
      <c r="BM12" s="9"/>
      <c r="BN12" s="14"/>
      <c r="BO12" s="9" t="s">
        <v>87</v>
      </c>
      <c r="BP12" s="30" t="s">
        <v>112</v>
      </c>
      <c r="BQ12" s="41">
        <v>573000</v>
      </c>
      <c r="BR12" s="42">
        <v>1</v>
      </c>
      <c r="BS12" s="42" t="s">
        <v>1340</v>
      </c>
      <c r="BT12" s="42" t="s">
        <v>88</v>
      </c>
      <c r="BU12" s="42" t="s">
        <v>89</v>
      </c>
      <c r="BV12" s="43">
        <v>573000</v>
      </c>
      <c r="BW12" s="18">
        <v>573000</v>
      </c>
    </row>
    <row r="13" spans="1:75" ht="60" customHeight="1">
      <c r="A13" s="30">
        <v>38</v>
      </c>
      <c r="B13" s="30">
        <v>24</v>
      </c>
      <c r="C13" s="31" t="s">
        <v>1331</v>
      </c>
      <c r="D13" s="31" t="s">
        <v>45</v>
      </c>
      <c r="E13" s="31" t="s">
        <v>10</v>
      </c>
      <c r="F13" s="31" t="s">
        <v>10</v>
      </c>
      <c r="G13" s="31" t="s">
        <v>106</v>
      </c>
      <c r="H13" s="31" t="s">
        <v>1332</v>
      </c>
      <c r="I13" s="31"/>
      <c r="J13" s="31" t="s">
        <v>48</v>
      </c>
      <c r="K13" s="31" t="s">
        <v>48</v>
      </c>
      <c r="L13" s="31">
        <v>0</v>
      </c>
      <c r="M13" s="31">
        <v>0</v>
      </c>
      <c r="N13" s="31">
        <v>0</v>
      </c>
      <c r="O13" s="31" t="s">
        <v>48</v>
      </c>
      <c r="P13" s="31" t="s">
        <v>48</v>
      </c>
      <c r="Q13" s="30" t="s">
        <v>48</v>
      </c>
      <c r="R13" s="30">
        <v>0</v>
      </c>
      <c r="S13" s="30">
        <v>0</v>
      </c>
      <c r="T13" s="30">
        <v>0</v>
      </c>
      <c r="U13" s="14" t="s">
        <v>1365</v>
      </c>
      <c r="V13" s="11"/>
      <c r="W13" s="11"/>
      <c r="X13" s="11"/>
      <c r="Y13" s="11"/>
      <c r="Z13" s="31"/>
      <c r="AA13" s="31"/>
      <c r="AB13" s="31"/>
      <c r="AC13" s="36"/>
      <c r="AD13" s="36"/>
      <c r="AE13" s="31"/>
      <c r="AF13" s="31"/>
      <c r="AG13" s="11"/>
      <c r="AH13" s="11"/>
      <c r="AI13" s="11"/>
      <c r="AJ13" s="11"/>
      <c r="AK13" s="31" t="s">
        <v>57</v>
      </c>
      <c r="AL13" s="30" t="s">
        <v>58</v>
      </c>
      <c r="AM13" s="30">
        <v>2299</v>
      </c>
      <c r="AN13" s="30" t="s">
        <v>59</v>
      </c>
      <c r="AO13" s="30" t="s">
        <v>60</v>
      </c>
      <c r="AP13" s="31" t="s">
        <v>11</v>
      </c>
      <c r="AQ13" s="31" t="s">
        <v>9</v>
      </c>
      <c r="AR13" s="14" t="s">
        <v>61</v>
      </c>
      <c r="AS13" s="16"/>
      <c r="AT13" s="16" t="s">
        <v>124</v>
      </c>
      <c r="AU13" s="16"/>
      <c r="AV13" s="14" t="s">
        <v>253</v>
      </c>
      <c r="AW13" s="9" t="s">
        <v>1335</v>
      </c>
      <c r="AX13" s="14" t="s">
        <v>62</v>
      </c>
      <c r="AY13" s="9" t="s">
        <v>1336</v>
      </c>
      <c r="AZ13" s="14" t="s">
        <v>62</v>
      </c>
      <c r="BA13" s="9" t="s">
        <v>1337</v>
      </c>
      <c r="BB13" s="14" t="s">
        <v>62</v>
      </c>
      <c r="BC13" s="9" t="s">
        <v>146</v>
      </c>
      <c r="BD13" s="14" t="s">
        <v>1343</v>
      </c>
      <c r="BE13" s="9" t="s">
        <v>79</v>
      </c>
      <c r="BF13" s="15" t="s">
        <v>1345</v>
      </c>
      <c r="BG13" s="9"/>
      <c r="BH13" s="14"/>
      <c r="BI13" s="9"/>
      <c r="BJ13" s="14"/>
      <c r="BK13" s="9"/>
      <c r="BL13" s="9"/>
      <c r="BM13" s="9"/>
      <c r="BN13" s="14"/>
      <c r="BO13" s="9" t="s">
        <v>90</v>
      </c>
      <c r="BP13" s="30" t="s">
        <v>112</v>
      </c>
      <c r="BQ13" s="41">
        <v>5730000</v>
      </c>
      <c r="BR13" s="42">
        <v>1</v>
      </c>
      <c r="BS13" s="42" t="s">
        <v>1340</v>
      </c>
      <c r="BT13" s="42" t="s">
        <v>79</v>
      </c>
      <c r="BU13" s="42" t="s">
        <v>80</v>
      </c>
      <c r="BV13" s="43">
        <v>5530000</v>
      </c>
      <c r="BW13" s="18">
        <v>5530000</v>
      </c>
    </row>
    <row r="14" spans="1:75" ht="60" customHeight="1">
      <c r="A14" s="30">
        <v>39</v>
      </c>
      <c r="B14" s="30">
        <v>24</v>
      </c>
      <c r="C14" s="31" t="s">
        <v>1331</v>
      </c>
      <c r="D14" s="31" t="s">
        <v>45</v>
      </c>
      <c r="E14" s="31" t="s">
        <v>10</v>
      </c>
      <c r="F14" s="31" t="s">
        <v>10</v>
      </c>
      <c r="G14" s="31" t="s">
        <v>106</v>
      </c>
      <c r="H14" s="31" t="s">
        <v>1332</v>
      </c>
      <c r="I14" s="31"/>
      <c r="J14" s="31" t="s">
        <v>48</v>
      </c>
      <c r="K14" s="31" t="s">
        <v>48</v>
      </c>
      <c r="L14" s="31">
        <v>0</v>
      </c>
      <c r="M14" s="31">
        <v>0</v>
      </c>
      <c r="N14" s="31">
        <v>0</v>
      </c>
      <c r="O14" s="31" t="s">
        <v>48</v>
      </c>
      <c r="P14" s="31" t="s">
        <v>48</v>
      </c>
      <c r="Q14" s="30" t="s">
        <v>48</v>
      </c>
      <c r="R14" s="30">
        <v>0</v>
      </c>
      <c r="S14" s="30">
        <v>0</v>
      </c>
      <c r="T14" s="30">
        <v>0</v>
      </c>
      <c r="U14" s="14" t="s">
        <v>1365</v>
      </c>
      <c r="V14" s="11"/>
      <c r="W14" s="11"/>
      <c r="X14" s="11"/>
      <c r="Y14" s="11"/>
      <c r="Z14" s="31"/>
      <c r="AA14" s="31"/>
      <c r="AB14" s="31"/>
      <c r="AC14" s="36"/>
      <c r="AD14" s="36"/>
      <c r="AE14" s="31"/>
      <c r="AF14" s="31"/>
      <c r="AG14" s="11"/>
      <c r="AH14" s="11"/>
      <c r="AI14" s="11"/>
      <c r="AJ14" s="11"/>
      <c r="AK14" s="31" t="s">
        <v>57</v>
      </c>
      <c r="AL14" s="30" t="s">
        <v>58</v>
      </c>
      <c r="AM14" s="30">
        <v>2299</v>
      </c>
      <c r="AN14" s="30" t="s">
        <v>59</v>
      </c>
      <c r="AO14" s="30" t="s">
        <v>60</v>
      </c>
      <c r="AP14" s="31" t="s">
        <v>11</v>
      </c>
      <c r="AQ14" s="31" t="s">
        <v>9</v>
      </c>
      <c r="AR14" s="14" t="s">
        <v>61</v>
      </c>
      <c r="AS14" s="19" t="s">
        <v>1346</v>
      </c>
      <c r="AT14" s="16" t="s">
        <v>78</v>
      </c>
      <c r="AU14" s="16"/>
      <c r="AV14" s="14" t="s">
        <v>253</v>
      </c>
      <c r="AW14" s="9" t="s">
        <v>1335</v>
      </c>
      <c r="AX14" s="14" t="s">
        <v>62</v>
      </c>
      <c r="AY14" s="9" t="s">
        <v>1336</v>
      </c>
      <c r="AZ14" s="14" t="s">
        <v>62</v>
      </c>
      <c r="BA14" s="9" t="s">
        <v>1337</v>
      </c>
      <c r="BB14" s="14" t="s">
        <v>62</v>
      </c>
      <c r="BC14" s="9" t="s">
        <v>146</v>
      </c>
      <c r="BD14" s="14" t="s">
        <v>1343</v>
      </c>
      <c r="BE14" s="9" t="s">
        <v>79</v>
      </c>
      <c r="BF14" s="15" t="s">
        <v>1345</v>
      </c>
      <c r="BG14" s="9"/>
      <c r="BH14" s="14"/>
      <c r="BI14" s="9"/>
      <c r="BJ14" s="14"/>
      <c r="BK14" s="9"/>
      <c r="BL14" s="9"/>
      <c r="BM14" s="9"/>
      <c r="BN14" s="14"/>
      <c r="BO14" s="9" t="s">
        <v>78</v>
      </c>
      <c r="BP14" s="30" t="s">
        <v>112</v>
      </c>
      <c r="BQ14" s="41">
        <v>92000000</v>
      </c>
      <c r="BR14" s="42">
        <v>1</v>
      </c>
      <c r="BS14" s="42" t="s">
        <v>1340</v>
      </c>
      <c r="BT14" s="42" t="s">
        <v>79</v>
      </c>
      <c r="BU14" s="42" t="s">
        <v>80</v>
      </c>
      <c r="BV14" s="43">
        <v>92000000</v>
      </c>
      <c r="BW14" s="18">
        <v>92000000</v>
      </c>
    </row>
    <row r="15" spans="1:75" ht="60" customHeight="1">
      <c r="A15" s="30">
        <v>40</v>
      </c>
      <c r="B15" s="30">
        <v>24</v>
      </c>
      <c r="C15" s="31" t="s">
        <v>1331</v>
      </c>
      <c r="D15" s="31" t="s">
        <v>45</v>
      </c>
      <c r="E15" s="31" t="s">
        <v>10</v>
      </c>
      <c r="F15" s="31" t="s">
        <v>10</v>
      </c>
      <c r="G15" s="31" t="s">
        <v>106</v>
      </c>
      <c r="H15" s="31" t="s">
        <v>1332</v>
      </c>
      <c r="I15" s="31"/>
      <c r="J15" s="31" t="s">
        <v>48</v>
      </c>
      <c r="K15" s="31" t="s">
        <v>48</v>
      </c>
      <c r="L15" s="31">
        <v>0</v>
      </c>
      <c r="M15" s="31">
        <v>0</v>
      </c>
      <c r="N15" s="31">
        <v>0</v>
      </c>
      <c r="O15" s="31" t="s">
        <v>48</v>
      </c>
      <c r="P15" s="31" t="s">
        <v>48</v>
      </c>
      <c r="Q15" s="30" t="s">
        <v>48</v>
      </c>
      <c r="R15" s="30">
        <v>0</v>
      </c>
      <c r="S15" s="30">
        <v>0</v>
      </c>
      <c r="T15" s="30">
        <v>0</v>
      </c>
      <c r="U15" s="14" t="s">
        <v>1365</v>
      </c>
      <c r="V15" s="11"/>
      <c r="W15" s="11"/>
      <c r="X15" s="11"/>
      <c r="Y15" s="11"/>
      <c r="Z15" s="31"/>
      <c r="AA15" s="31"/>
      <c r="AB15" s="31"/>
      <c r="AC15" s="36"/>
      <c r="AD15" s="36"/>
      <c r="AE15" s="31"/>
      <c r="AF15" s="31"/>
      <c r="AG15" s="11"/>
      <c r="AH15" s="11"/>
      <c r="AI15" s="11"/>
      <c r="AJ15" s="11"/>
      <c r="AK15" s="31" t="s">
        <v>57</v>
      </c>
      <c r="AL15" s="30" t="s">
        <v>58</v>
      </c>
      <c r="AM15" s="30">
        <v>2299</v>
      </c>
      <c r="AN15" s="30" t="s">
        <v>59</v>
      </c>
      <c r="AO15" s="30" t="s">
        <v>60</v>
      </c>
      <c r="AP15" s="31" t="s">
        <v>11</v>
      </c>
      <c r="AQ15" s="31" t="s">
        <v>9</v>
      </c>
      <c r="AR15" s="14" t="s">
        <v>61</v>
      </c>
      <c r="AS15" s="19" t="s">
        <v>1347</v>
      </c>
      <c r="AT15" s="16" t="s">
        <v>2</v>
      </c>
      <c r="AU15" s="16"/>
      <c r="AV15" s="14" t="s">
        <v>253</v>
      </c>
      <c r="AW15" s="9" t="s">
        <v>1335</v>
      </c>
      <c r="AX15" s="14" t="s">
        <v>62</v>
      </c>
      <c r="AY15" s="9" t="s">
        <v>1336</v>
      </c>
      <c r="AZ15" s="14" t="s">
        <v>62</v>
      </c>
      <c r="BA15" s="9" t="s">
        <v>1337</v>
      </c>
      <c r="BB15" s="14" t="s">
        <v>62</v>
      </c>
      <c r="BC15" s="9" t="s">
        <v>381</v>
      </c>
      <c r="BD15" s="14" t="s">
        <v>254</v>
      </c>
      <c r="BE15" s="9" t="s">
        <v>1348</v>
      </c>
      <c r="BF15" s="15" t="s">
        <v>1349</v>
      </c>
      <c r="BG15" s="9" t="s">
        <v>894</v>
      </c>
      <c r="BH15" s="14" t="s">
        <v>1339</v>
      </c>
      <c r="BI15" s="9" t="s">
        <v>98</v>
      </c>
      <c r="BJ15" s="14" t="s">
        <v>1350</v>
      </c>
      <c r="BK15" s="9"/>
      <c r="BL15" s="9"/>
      <c r="BM15" s="9"/>
      <c r="BN15" s="14"/>
      <c r="BO15" s="9" t="s">
        <v>2</v>
      </c>
      <c r="BP15" s="30" t="s">
        <v>112</v>
      </c>
      <c r="BQ15" s="41">
        <v>242000000</v>
      </c>
      <c r="BR15" s="42">
        <v>1</v>
      </c>
      <c r="BS15" s="42" t="s">
        <v>1340</v>
      </c>
      <c r="BT15" s="42" t="s">
        <v>98</v>
      </c>
      <c r="BU15" s="42" t="s">
        <v>99</v>
      </c>
      <c r="BV15" s="43">
        <v>222000000</v>
      </c>
      <c r="BW15" s="18">
        <v>238700000</v>
      </c>
    </row>
  </sheetData>
  <sheetProtection algorithmName="SHA-512" hashValue="p5SMGN231B+YUZFch7CS7n/zE8ll2TGUoCdmROt/WUR/D0WoAuVvaz15WE6IFa3XcnWWjq4au5L/rTs5X0DsEQ==" saltValue="YiNRYP/enJ/e82H6Ldsb2Q==" spinCount="100000" sheet="1" objects="1" scenarios="1"/>
  <dataValidations count="2">
    <dataValidation type="textLength" allowBlank="1" showInputMessage="1" showErrorMessage="1" errorTitle="NO COINCIDE CON EL RANGO" error="Recuerda que debes escribir mínimo 100 caracteres máximo 1000" sqref="W7:W15 AH7:AH15" xr:uid="{00000000-0002-0000-0D00-000000000000}">
      <formula1>100</formula1>
      <formula2>1000</formula2>
    </dataValidation>
    <dataValidation type="list" allowBlank="1" showInputMessage="1" showErrorMessage="1" sqref="X7:X15 AI7:AI15" xr:uid="{00000000-0002-0000-0D00-000001000000}">
      <formula1>#REF!</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D3:D4"/>
  <sheetViews>
    <sheetView workbookViewId="0">
      <selection activeCell="G12" sqref="G12"/>
    </sheetView>
  </sheetViews>
  <sheetFormatPr baseColWidth="10" defaultColWidth="11.42578125" defaultRowHeight="15"/>
  <sheetData>
    <row r="3" spans="4:4">
      <c r="D3" t="s">
        <v>56</v>
      </c>
    </row>
    <row r="4" spans="4:4">
      <c r="D4"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7F30C-CD5E-40EB-BE7F-889BAF33BD98}">
  <dimension ref="A1:AB26"/>
  <sheetViews>
    <sheetView tabSelected="1" zoomScale="80" zoomScaleNormal="80" workbookViewId="0">
      <selection activeCell="F6" sqref="F6"/>
    </sheetView>
  </sheetViews>
  <sheetFormatPr baseColWidth="10" defaultColWidth="11.42578125" defaultRowHeight="15"/>
  <cols>
    <col min="1" max="1" width="17.7109375" style="22" customWidth="1"/>
    <col min="2" max="2" width="15.28515625" style="22" customWidth="1"/>
    <col min="3" max="3" width="44.140625" style="22" customWidth="1"/>
    <col min="4" max="4" width="23.140625" style="22" customWidth="1"/>
    <col min="5" max="5" width="26.5703125" style="22" customWidth="1"/>
    <col min="6" max="6" width="30.7109375" style="22" customWidth="1"/>
    <col min="7" max="7" width="38" style="22" customWidth="1"/>
    <col min="8" max="8" width="41" style="22" customWidth="1"/>
    <col min="9" max="9" width="43.42578125" style="22" customWidth="1"/>
    <col min="10" max="10" width="16.7109375" style="22" customWidth="1"/>
    <col min="11" max="11" width="18.5703125" style="22" customWidth="1"/>
    <col min="12" max="12" width="27" style="22" customWidth="1"/>
    <col min="13" max="13" width="21.5703125" style="22" customWidth="1"/>
    <col min="14" max="14" width="28" style="22" customWidth="1"/>
    <col min="15" max="15" width="41" style="20" customWidth="1"/>
    <col min="16" max="16" width="33" style="20" customWidth="1"/>
    <col min="17" max="17" width="40.85546875" style="20" customWidth="1"/>
    <col min="18" max="18" width="26.85546875" style="22" customWidth="1"/>
    <col min="19" max="19" width="38.5703125" style="22" customWidth="1"/>
    <col min="20" max="20" width="21.42578125" style="22" customWidth="1"/>
    <col min="21" max="21" width="23" style="22" customWidth="1"/>
    <col min="22" max="22" width="18.140625" style="22" customWidth="1"/>
    <col min="23" max="23" width="22.5703125" style="22" customWidth="1"/>
    <col min="24" max="24" width="29" style="22" customWidth="1"/>
    <col min="25" max="25" width="32.85546875" style="22" customWidth="1"/>
    <col min="26" max="26" width="50" style="20" customWidth="1"/>
    <col min="27" max="27" width="34.7109375" style="20" customWidth="1"/>
    <col min="28" max="28" width="54.7109375" style="20" customWidth="1"/>
    <col min="29" max="16384" width="11.42578125" style="20"/>
  </cols>
  <sheetData>
    <row r="1" spans="1:28" customFormat="1" ht="33.75" customHeight="1">
      <c r="A1" s="422"/>
      <c r="B1" s="423" t="s">
        <v>1633</v>
      </c>
      <c r="C1" s="423"/>
      <c r="D1" s="423"/>
      <c r="E1" s="423"/>
      <c r="F1" s="423"/>
      <c r="G1" s="423"/>
      <c r="H1" s="423"/>
      <c r="I1" s="423"/>
      <c r="J1" s="423"/>
      <c r="K1" s="423"/>
      <c r="L1" s="423"/>
      <c r="M1" s="423"/>
      <c r="N1" s="423"/>
      <c r="O1" s="423"/>
      <c r="P1" s="423"/>
      <c r="Q1" s="424"/>
    </row>
    <row r="2" spans="1:28" customFormat="1" ht="51" customHeight="1">
      <c r="A2" s="425"/>
      <c r="B2" s="423"/>
      <c r="C2" s="423"/>
      <c r="D2" s="423"/>
      <c r="E2" s="423"/>
      <c r="F2" s="423"/>
      <c r="G2" s="423"/>
      <c r="H2" s="423"/>
      <c r="I2" s="423"/>
      <c r="J2" s="423"/>
      <c r="K2" s="423"/>
      <c r="L2" s="423"/>
      <c r="M2" s="423"/>
      <c r="N2" s="423"/>
      <c r="O2" s="423"/>
      <c r="P2" s="423"/>
      <c r="Q2" s="20"/>
      <c r="Z2" s="426" t="s">
        <v>1634</v>
      </c>
      <c r="AA2" s="426"/>
      <c r="AB2" s="426"/>
    </row>
    <row r="3" spans="1:28" customFormat="1" ht="51" customHeight="1" thickBot="1">
      <c r="A3" s="425"/>
      <c r="B3" s="423"/>
      <c r="C3" s="423"/>
      <c r="D3" s="423"/>
      <c r="E3" s="423"/>
      <c r="F3" s="423"/>
      <c r="G3" s="423"/>
      <c r="H3" s="423"/>
      <c r="I3" s="423"/>
      <c r="J3" s="423"/>
      <c r="K3" s="423"/>
      <c r="L3" s="423"/>
      <c r="M3" s="423"/>
      <c r="N3" s="423"/>
      <c r="O3" s="423"/>
      <c r="P3" s="423"/>
      <c r="Q3" s="20"/>
      <c r="Z3" s="427"/>
      <c r="AA3" s="427"/>
      <c r="AB3" s="427"/>
    </row>
    <row r="4" spans="1:28" s="46" customFormat="1" ht="30.75" customHeight="1">
      <c r="A4" s="65" t="s">
        <v>14</v>
      </c>
      <c r="B4" s="65"/>
      <c r="C4" s="65"/>
      <c r="D4" s="65"/>
      <c r="E4" s="65"/>
      <c r="F4" s="66"/>
      <c r="G4" s="50" t="s">
        <v>15</v>
      </c>
      <c r="H4" s="67" t="s">
        <v>16</v>
      </c>
      <c r="I4" s="68"/>
      <c r="J4" s="68"/>
      <c r="K4" s="68"/>
      <c r="L4" s="68"/>
      <c r="M4" s="68"/>
      <c r="N4" s="68"/>
      <c r="O4" s="69"/>
      <c r="P4" s="69"/>
      <c r="Q4" s="69"/>
      <c r="R4" s="70" t="s">
        <v>17</v>
      </c>
      <c r="S4" s="81"/>
      <c r="T4" s="81"/>
      <c r="U4" s="81"/>
      <c r="V4" s="81"/>
      <c r="W4" s="81"/>
      <c r="X4" s="81"/>
      <c r="Y4" s="81"/>
      <c r="Z4" s="69"/>
      <c r="AA4" s="69"/>
      <c r="AB4" s="69"/>
    </row>
    <row r="5" spans="1:28" s="47" customFormat="1" ht="31.5">
      <c r="A5" s="335" t="s">
        <v>19</v>
      </c>
      <c r="B5" s="336" t="s">
        <v>0</v>
      </c>
      <c r="C5" s="336" t="s">
        <v>3</v>
      </c>
      <c r="D5" s="336" t="s">
        <v>20</v>
      </c>
      <c r="E5" s="336" t="s">
        <v>21</v>
      </c>
      <c r="F5" s="336" t="s">
        <v>22</v>
      </c>
      <c r="G5" s="337" t="s">
        <v>23</v>
      </c>
      <c r="H5" s="338" t="s">
        <v>24</v>
      </c>
      <c r="I5" s="338" t="s">
        <v>25</v>
      </c>
      <c r="J5" s="338" t="s">
        <v>26</v>
      </c>
      <c r="K5" s="338" t="s">
        <v>27</v>
      </c>
      <c r="L5" s="338" t="s">
        <v>28</v>
      </c>
      <c r="M5" s="338" t="s">
        <v>29</v>
      </c>
      <c r="N5" s="338" t="s">
        <v>30</v>
      </c>
      <c r="O5" s="340" t="s">
        <v>31</v>
      </c>
      <c r="P5" s="339" t="s">
        <v>32</v>
      </c>
      <c r="Q5" s="339" t="s">
        <v>33</v>
      </c>
      <c r="R5" s="341" t="s">
        <v>34</v>
      </c>
      <c r="S5" s="342" t="s">
        <v>35</v>
      </c>
      <c r="T5" s="342" t="s">
        <v>36</v>
      </c>
      <c r="U5" s="342" t="s">
        <v>37</v>
      </c>
      <c r="V5" s="342" t="s">
        <v>38</v>
      </c>
      <c r="W5" s="342" t="s">
        <v>39</v>
      </c>
      <c r="X5" s="342" t="s">
        <v>40</v>
      </c>
      <c r="Y5" s="343" t="s">
        <v>41</v>
      </c>
      <c r="Z5" s="340" t="s">
        <v>42</v>
      </c>
      <c r="AA5" s="339" t="s">
        <v>43</v>
      </c>
      <c r="AB5" s="339" t="s">
        <v>44</v>
      </c>
    </row>
    <row r="6" spans="1:28" s="124" customFormat="1" ht="228.75" customHeight="1">
      <c r="A6" s="30">
        <v>290</v>
      </c>
      <c r="B6" s="35" t="s">
        <v>377</v>
      </c>
      <c r="C6" s="35" t="s">
        <v>444</v>
      </c>
      <c r="D6" s="35" t="s">
        <v>444</v>
      </c>
      <c r="E6" s="35" t="s">
        <v>445</v>
      </c>
      <c r="F6" s="35" t="s">
        <v>47</v>
      </c>
      <c r="G6" s="35" t="s">
        <v>48</v>
      </c>
      <c r="H6" s="35" t="s">
        <v>49</v>
      </c>
      <c r="I6" s="35" t="s">
        <v>50</v>
      </c>
      <c r="J6" s="35" t="s">
        <v>50</v>
      </c>
      <c r="K6" s="30" t="s">
        <v>51</v>
      </c>
      <c r="L6" s="51">
        <v>0</v>
      </c>
      <c r="M6" s="30">
        <v>0</v>
      </c>
      <c r="N6" s="30">
        <v>0</v>
      </c>
      <c r="O6" s="344"/>
      <c r="P6" s="77"/>
      <c r="Q6" s="78"/>
      <c r="R6" s="35" t="s">
        <v>51</v>
      </c>
      <c r="S6" s="35" t="s">
        <v>446</v>
      </c>
      <c r="T6" s="35" t="s">
        <v>327</v>
      </c>
      <c r="U6" s="137">
        <v>0</v>
      </c>
      <c r="V6" s="127">
        <v>0.95</v>
      </c>
      <c r="W6" s="35" t="s">
        <v>51</v>
      </c>
      <c r="X6" s="35" t="s">
        <v>447</v>
      </c>
      <c r="Y6" s="35" t="s">
        <v>55</v>
      </c>
      <c r="Z6" s="72">
        <v>0.99560000000000004</v>
      </c>
      <c r="AA6" s="77">
        <v>1.048</v>
      </c>
      <c r="AB6" s="19" t="s">
        <v>1447</v>
      </c>
    </row>
    <row r="7" spans="1:28" s="124" customFormat="1" ht="60" customHeight="1">
      <c r="A7" s="30">
        <v>292</v>
      </c>
      <c r="B7" s="35" t="s">
        <v>377</v>
      </c>
      <c r="C7" s="35" t="s">
        <v>444</v>
      </c>
      <c r="D7" s="35" t="s">
        <v>444</v>
      </c>
      <c r="E7" s="35" t="s">
        <v>445</v>
      </c>
      <c r="F7" s="35" t="s">
        <v>47</v>
      </c>
      <c r="G7" s="35" t="s">
        <v>48</v>
      </c>
      <c r="H7" s="35" t="s">
        <v>49</v>
      </c>
      <c r="I7" s="35" t="s">
        <v>50</v>
      </c>
      <c r="J7" s="35" t="s">
        <v>50</v>
      </c>
      <c r="K7" s="30" t="s">
        <v>51</v>
      </c>
      <c r="L7" s="51">
        <v>0</v>
      </c>
      <c r="M7" s="30">
        <v>0</v>
      </c>
      <c r="N7" s="30">
        <v>0</v>
      </c>
      <c r="O7" s="145"/>
      <c r="P7" s="78"/>
      <c r="Q7" s="78"/>
      <c r="R7" s="35" t="s">
        <v>51</v>
      </c>
      <c r="S7" s="35"/>
      <c r="T7" s="35"/>
      <c r="U7" s="137"/>
      <c r="V7" s="137"/>
      <c r="W7" s="35"/>
      <c r="X7" s="35"/>
      <c r="Y7" s="35"/>
      <c r="Z7" s="129"/>
      <c r="AA7" s="19"/>
      <c r="AB7" s="19"/>
    </row>
    <row r="8" spans="1:28" s="124" customFormat="1" ht="60" customHeight="1">
      <c r="A8" s="30">
        <v>293</v>
      </c>
      <c r="B8" s="35" t="s">
        <v>377</v>
      </c>
      <c r="C8" s="35" t="s">
        <v>444</v>
      </c>
      <c r="D8" s="35" t="s">
        <v>444</v>
      </c>
      <c r="E8" s="35" t="s">
        <v>445</v>
      </c>
      <c r="F8" s="35" t="s">
        <v>47</v>
      </c>
      <c r="G8" s="35" t="s">
        <v>48</v>
      </c>
      <c r="H8" s="35" t="s">
        <v>49</v>
      </c>
      <c r="I8" s="35" t="s">
        <v>50</v>
      </c>
      <c r="J8" s="35" t="s">
        <v>50</v>
      </c>
      <c r="K8" s="30" t="s">
        <v>51</v>
      </c>
      <c r="L8" s="51">
        <v>0</v>
      </c>
      <c r="M8" s="30">
        <v>0</v>
      </c>
      <c r="N8" s="30">
        <v>0</v>
      </c>
      <c r="O8" s="145"/>
      <c r="P8" s="78"/>
      <c r="Q8" s="78"/>
      <c r="R8" s="35" t="s">
        <v>51</v>
      </c>
      <c r="S8" s="35"/>
      <c r="T8" s="35"/>
      <c r="U8" s="137"/>
      <c r="V8" s="137"/>
      <c r="W8" s="35"/>
      <c r="X8" s="35"/>
      <c r="Y8" s="35"/>
      <c r="Z8" s="129"/>
      <c r="AA8" s="19"/>
      <c r="AB8" s="19"/>
    </row>
    <row r="9" spans="1:28" s="124" customFormat="1" ht="24" customHeight="1">
      <c r="A9" s="30">
        <v>294</v>
      </c>
      <c r="B9" s="35" t="s">
        <v>377</v>
      </c>
      <c r="C9" s="35" t="s">
        <v>444</v>
      </c>
      <c r="D9" s="35" t="s">
        <v>444</v>
      </c>
      <c r="E9" s="35" t="s">
        <v>445</v>
      </c>
      <c r="F9" s="35" t="s">
        <v>47</v>
      </c>
      <c r="G9" s="35" t="s">
        <v>48</v>
      </c>
      <c r="H9" s="35" t="s">
        <v>49</v>
      </c>
      <c r="I9" s="35" t="s">
        <v>50</v>
      </c>
      <c r="J9" s="35" t="s">
        <v>50</v>
      </c>
      <c r="K9" s="30" t="s">
        <v>51</v>
      </c>
      <c r="L9" s="51">
        <v>0</v>
      </c>
      <c r="M9" s="30">
        <v>0</v>
      </c>
      <c r="N9" s="30">
        <v>0</v>
      </c>
      <c r="O9" s="145"/>
      <c r="P9" s="78"/>
      <c r="Q9" s="78"/>
      <c r="R9" s="35" t="s">
        <v>51</v>
      </c>
      <c r="S9" s="35"/>
      <c r="T9" s="35"/>
      <c r="U9" s="137"/>
      <c r="V9" s="137"/>
      <c r="W9" s="35"/>
      <c r="X9" s="35"/>
      <c r="Y9" s="35"/>
      <c r="Z9" s="129"/>
      <c r="AA9" s="19"/>
      <c r="AB9" s="19"/>
    </row>
    <row r="10" spans="1:28" s="124" customFormat="1" ht="169.5" customHeight="1">
      <c r="A10" s="30">
        <v>295</v>
      </c>
      <c r="B10" s="35" t="s">
        <v>377</v>
      </c>
      <c r="C10" s="35" t="s">
        <v>444</v>
      </c>
      <c r="D10" s="35" t="s">
        <v>444</v>
      </c>
      <c r="E10" s="35" t="s">
        <v>445</v>
      </c>
      <c r="F10" s="35" t="s">
        <v>128</v>
      </c>
      <c r="G10" s="35" t="s">
        <v>48</v>
      </c>
      <c r="H10" s="35" t="s">
        <v>49</v>
      </c>
      <c r="I10" s="35" t="s">
        <v>50</v>
      </c>
      <c r="J10" s="35" t="s">
        <v>50</v>
      </c>
      <c r="K10" s="30" t="s">
        <v>51</v>
      </c>
      <c r="L10" s="51">
        <v>0</v>
      </c>
      <c r="M10" s="30">
        <v>0</v>
      </c>
      <c r="N10" s="30">
        <v>0</v>
      </c>
      <c r="O10" s="371"/>
      <c r="P10" s="77"/>
      <c r="Q10" s="353"/>
      <c r="R10" s="35" t="s">
        <v>51</v>
      </c>
      <c r="S10" s="35" t="s">
        <v>450</v>
      </c>
      <c r="T10" s="35" t="s">
        <v>327</v>
      </c>
      <c r="U10" s="137">
        <v>0</v>
      </c>
      <c r="V10" s="127">
        <v>0.9</v>
      </c>
      <c r="W10" s="35" t="s">
        <v>51</v>
      </c>
      <c r="X10" s="35" t="s">
        <v>451</v>
      </c>
      <c r="Y10" s="35" t="s">
        <v>289</v>
      </c>
      <c r="Z10" s="155">
        <v>0.9</v>
      </c>
      <c r="AA10" s="77">
        <v>1</v>
      </c>
      <c r="AB10" s="16" t="s">
        <v>1449</v>
      </c>
    </row>
    <row r="11" spans="1:28" s="124" customFormat="1" ht="60" customHeight="1">
      <c r="A11" s="30">
        <v>296</v>
      </c>
      <c r="B11" s="35" t="s">
        <v>377</v>
      </c>
      <c r="C11" s="35" t="s">
        <v>444</v>
      </c>
      <c r="D11" s="35" t="s">
        <v>444</v>
      </c>
      <c r="E11" s="35" t="s">
        <v>445</v>
      </c>
      <c r="F11" s="35" t="s">
        <v>47</v>
      </c>
      <c r="G11" s="35" t="s">
        <v>48</v>
      </c>
      <c r="H11" s="35" t="s">
        <v>49</v>
      </c>
      <c r="I11" s="35" t="s">
        <v>50</v>
      </c>
      <c r="J11" s="35" t="s">
        <v>50</v>
      </c>
      <c r="K11" s="30" t="s">
        <v>51</v>
      </c>
      <c r="L11" s="51">
        <v>0</v>
      </c>
      <c r="M11" s="30">
        <v>0</v>
      </c>
      <c r="N11" s="30">
        <v>0</v>
      </c>
      <c r="O11" s="145"/>
      <c r="P11" s="78"/>
      <c r="Q11" s="78"/>
      <c r="R11" s="35" t="s">
        <v>51</v>
      </c>
      <c r="S11" s="35"/>
      <c r="T11" s="35"/>
      <c r="U11" s="137"/>
      <c r="V11" s="137"/>
      <c r="W11" s="35"/>
      <c r="X11" s="35"/>
      <c r="Y11" s="35"/>
      <c r="Z11" s="129"/>
      <c r="AA11" s="19"/>
      <c r="AB11" s="19"/>
    </row>
    <row r="12" spans="1:28" s="124" customFormat="1" ht="213.75" customHeight="1">
      <c r="A12" s="30">
        <v>297</v>
      </c>
      <c r="B12" s="35" t="s">
        <v>377</v>
      </c>
      <c r="C12" s="35" t="s">
        <v>444</v>
      </c>
      <c r="D12" s="35" t="s">
        <v>444</v>
      </c>
      <c r="E12" s="35" t="s">
        <v>445</v>
      </c>
      <c r="F12" s="35" t="s">
        <v>452</v>
      </c>
      <c r="G12" s="35" t="s">
        <v>48</v>
      </c>
      <c r="H12" s="35" t="s">
        <v>49</v>
      </c>
      <c r="I12" s="35" t="s">
        <v>50</v>
      </c>
      <c r="J12" s="35" t="s">
        <v>50</v>
      </c>
      <c r="K12" s="30" t="s">
        <v>51</v>
      </c>
      <c r="L12" s="51">
        <v>0</v>
      </c>
      <c r="M12" s="30">
        <v>0</v>
      </c>
      <c r="N12" s="30">
        <v>0</v>
      </c>
      <c r="O12" s="344"/>
      <c r="P12" s="77"/>
      <c r="Q12" s="78"/>
      <c r="R12" s="35" t="s">
        <v>51</v>
      </c>
      <c r="S12" s="35" t="s">
        <v>453</v>
      </c>
      <c r="T12" s="35" t="s">
        <v>327</v>
      </c>
      <c r="U12" s="137">
        <v>0</v>
      </c>
      <c r="V12" s="127">
        <v>1</v>
      </c>
      <c r="W12" s="35" t="s">
        <v>51</v>
      </c>
      <c r="X12" s="35" t="s">
        <v>454</v>
      </c>
      <c r="Y12" s="35" t="s">
        <v>455</v>
      </c>
      <c r="Z12" s="72">
        <v>1</v>
      </c>
      <c r="AA12" s="77">
        <v>1</v>
      </c>
      <c r="AB12" s="19" t="s">
        <v>1450</v>
      </c>
    </row>
    <row r="13" spans="1:28" s="124" customFormat="1" ht="60" customHeight="1">
      <c r="A13" s="30">
        <v>298</v>
      </c>
      <c r="B13" s="35" t="s">
        <v>377</v>
      </c>
      <c r="C13" s="35" t="s">
        <v>444</v>
      </c>
      <c r="D13" s="35" t="s">
        <v>444</v>
      </c>
      <c r="E13" s="35" t="s">
        <v>445</v>
      </c>
      <c r="F13" s="35" t="s">
        <v>452</v>
      </c>
      <c r="G13" s="35" t="s">
        <v>48</v>
      </c>
      <c r="H13" s="35" t="s">
        <v>49</v>
      </c>
      <c r="I13" s="35" t="s">
        <v>50</v>
      </c>
      <c r="J13" s="35" t="s">
        <v>50</v>
      </c>
      <c r="K13" s="30" t="s">
        <v>51</v>
      </c>
      <c r="L13" s="51">
        <v>0</v>
      </c>
      <c r="M13" s="30">
        <v>0</v>
      </c>
      <c r="N13" s="30">
        <v>0</v>
      </c>
      <c r="O13" s="145"/>
      <c r="P13" s="78"/>
      <c r="Q13" s="78"/>
      <c r="R13" s="35" t="s">
        <v>51</v>
      </c>
      <c r="S13" s="35"/>
      <c r="T13" s="35"/>
      <c r="U13" s="137"/>
      <c r="V13" s="137"/>
      <c r="W13" s="35"/>
      <c r="X13" s="35"/>
      <c r="Y13" s="35"/>
      <c r="Z13" s="129"/>
      <c r="AA13" s="19"/>
      <c r="AB13" s="19"/>
    </row>
    <row r="14" spans="1:28" s="124" customFormat="1" ht="183" customHeight="1">
      <c r="A14" s="30">
        <v>299</v>
      </c>
      <c r="B14" s="35" t="s">
        <v>377</v>
      </c>
      <c r="C14" s="35" t="s">
        <v>444</v>
      </c>
      <c r="D14" s="35" t="s">
        <v>444</v>
      </c>
      <c r="E14" s="35" t="s">
        <v>445</v>
      </c>
      <c r="F14" s="35" t="s">
        <v>128</v>
      </c>
      <c r="G14" s="35" t="s">
        <v>48</v>
      </c>
      <c r="H14" s="35" t="s">
        <v>49</v>
      </c>
      <c r="I14" s="35" t="s">
        <v>50</v>
      </c>
      <c r="J14" s="35" t="s">
        <v>50</v>
      </c>
      <c r="K14" s="30" t="s">
        <v>51</v>
      </c>
      <c r="L14" s="51">
        <v>0</v>
      </c>
      <c r="M14" s="30">
        <v>0</v>
      </c>
      <c r="N14" s="30">
        <v>0</v>
      </c>
      <c r="O14" s="344"/>
      <c r="P14" s="77"/>
      <c r="Q14" s="78"/>
      <c r="R14" s="35" t="s">
        <v>51</v>
      </c>
      <c r="S14" s="148" t="s">
        <v>456</v>
      </c>
      <c r="T14" s="35" t="s">
        <v>327</v>
      </c>
      <c r="U14" s="137">
        <v>0</v>
      </c>
      <c r="V14" s="127">
        <v>1</v>
      </c>
      <c r="W14" s="35" t="s">
        <v>51</v>
      </c>
      <c r="X14" s="35" t="s">
        <v>457</v>
      </c>
      <c r="Y14" s="35" t="s">
        <v>455</v>
      </c>
      <c r="Z14" s="72">
        <v>0.99109999999999998</v>
      </c>
      <c r="AA14" s="77">
        <v>0.99109999999999998</v>
      </c>
      <c r="AB14" s="19" t="s">
        <v>1451</v>
      </c>
    </row>
    <row r="15" spans="1:28" s="124" customFormat="1" ht="60" customHeight="1">
      <c r="A15" s="30">
        <v>300</v>
      </c>
      <c r="B15" s="35" t="s">
        <v>377</v>
      </c>
      <c r="C15" s="35" t="s">
        <v>444</v>
      </c>
      <c r="D15" s="35" t="s">
        <v>444</v>
      </c>
      <c r="E15" s="35" t="s">
        <v>445</v>
      </c>
      <c r="F15" s="35" t="s">
        <v>47</v>
      </c>
      <c r="G15" s="35" t="s">
        <v>48</v>
      </c>
      <c r="H15" s="35" t="s">
        <v>49</v>
      </c>
      <c r="I15" s="35" t="s">
        <v>50</v>
      </c>
      <c r="J15" s="35" t="s">
        <v>50</v>
      </c>
      <c r="K15" s="30" t="s">
        <v>51</v>
      </c>
      <c r="L15" s="51">
        <v>0</v>
      </c>
      <c r="M15" s="30">
        <v>0</v>
      </c>
      <c r="N15" s="30">
        <v>0</v>
      </c>
      <c r="O15" s="145"/>
      <c r="P15" s="78"/>
      <c r="Q15" s="78"/>
      <c r="R15" s="35" t="s">
        <v>51</v>
      </c>
      <c r="S15" s="122"/>
      <c r="T15" s="35"/>
      <c r="U15" s="137"/>
      <c r="V15" s="137"/>
      <c r="W15" s="35"/>
      <c r="X15" s="35"/>
      <c r="Y15" s="35"/>
      <c r="Z15" s="129"/>
      <c r="AA15" s="19"/>
      <c r="AB15" s="19"/>
    </row>
    <row r="16" spans="1:28" s="124" customFormat="1" ht="117.75" customHeight="1">
      <c r="A16" s="30">
        <v>301</v>
      </c>
      <c r="B16" s="35" t="s">
        <v>377</v>
      </c>
      <c r="C16" s="35" t="s">
        <v>444</v>
      </c>
      <c r="D16" s="35" t="s">
        <v>444</v>
      </c>
      <c r="E16" s="35" t="s">
        <v>445</v>
      </c>
      <c r="F16" s="35" t="s">
        <v>128</v>
      </c>
      <c r="G16" s="35" t="s">
        <v>48</v>
      </c>
      <c r="H16" s="35" t="s">
        <v>49</v>
      </c>
      <c r="I16" s="35" t="s">
        <v>50</v>
      </c>
      <c r="J16" s="35" t="s">
        <v>50</v>
      </c>
      <c r="K16" s="30" t="s">
        <v>51</v>
      </c>
      <c r="L16" s="51">
        <v>0</v>
      </c>
      <c r="M16" s="30">
        <v>0</v>
      </c>
      <c r="N16" s="30">
        <v>0</v>
      </c>
      <c r="O16" s="344"/>
      <c r="P16" s="77"/>
      <c r="Q16" s="78"/>
      <c r="R16" s="35" t="s">
        <v>51</v>
      </c>
      <c r="S16" s="148" t="s">
        <v>458</v>
      </c>
      <c r="T16" s="35" t="s">
        <v>327</v>
      </c>
      <c r="U16" s="137">
        <v>0</v>
      </c>
      <c r="V16" s="127">
        <v>0.95</v>
      </c>
      <c r="W16" s="35" t="s">
        <v>51</v>
      </c>
      <c r="X16" s="35" t="s">
        <v>459</v>
      </c>
      <c r="Y16" s="35" t="s">
        <v>455</v>
      </c>
      <c r="Z16" s="72">
        <v>0.95050000000000001</v>
      </c>
      <c r="AA16" s="77">
        <v>1.0005263157894737</v>
      </c>
      <c r="AB16" s="19" t="s">
        <v>1452</v>
      </c>
    </row>
    <row r="17" spans="1:28" s="124" customFormat="1" ht="60" customHeight="1">
      <c r="A17" s="30">
        <v>302</v>
      </c>
      <c r="B17" s="35" t="s">
        <v>377</v>
      </c>
      <c r="C17" s="35" t="s">
        <v>444</v>
      </c>
      <c r="D17" s="35" t="s">
        <v>444</v>
      </c>
      <c r="E17" s="35" t="s">
        <v>445</v>
      </c>
      <c r="F17" s="35" t="s">
        <v>47</v>
      </c>
      <c r="G17" s="35" t="s">
        <v>48</v>
      </c>
      <c r="H17" s="35" t="s">
        <v>49</v>
      </c>
      <c r="I17" s="35" t="s">
        <v>50</v>
      </c>
      <c r="J17" s="35" t="s">
        <v>50</v>
      </c>
      <c r="K17" s="30" t="s">
        <v>51</v>
      </c>
      <c r="L17" s="51">
        <v>0</v>
      </c>
      <c r="M17" s="30">
        <v>0</v>
      </c>
      <c r="N17" s="30">
        <v>0</v>
      </c>
      <c r="O17" s="145"/>
      <c r="P17" s="78"/>
      <c r="Q17" s="78"/>
      <c r="R17" s="35" t="s">
        <v>51</v>
      </c>
      <c r="S17" s="35"/>
      <c r="T17" s="35"/>
      <c r="U17" s="137"/>
      <c r="V17" s="137"/>
      <c r="W17" s="35"/>
      <c r="X17" s="35"/>
      <c r="Y17" s="35"/>
      <c r="Z17" s="129"/>
      <c r="AA17" s="19"/>
      <c r="AB17" s="19"/>
    </row>
    <row r="18" spans="1:28" s="124" customFormat="1" ht="60" customHeight="1">
      <c r="A18" s="30">
        <v>303</v>
      </c>
      <c r="B18" s="35" t="s">
        <v>377</v>
      </c>
      <c r="C18" s="35" t="s">
        <v>444</v>
      </c>
      <c r="D18" s="35" t="s">
        <v>444</v>
      </c>
      <c r="E18" s="35" t="s">
        <v>445</v>
      </c>
      <c r="F18" s="35" t="s">
        <v>47</v>
      </c>
      <c r="G18" s="35" t="s">
        <v>48</v>
      </c>
      <c r="H18" s="35" t="s">
        <v>49</v>
      </c>
      <c r="I18" s="35" t="s">
        <v>50</v>
      </c>
      <c r="J18" s="35" t="s">
        <v>50</v>
      </c>
      <c r="K18" s="30" t="s">
        <v>51</v>
      </c>
      <c r="L18" s="51">
        <v>0</v>
      </c>
      <c r="M18" s="30">
        <v>0</v>
      </c>
      <c r="N18" s="30">
        <v>0</v>
      </c>
      <c r="O18" s="145"/>
      <c r="P18" s="78"/>
      <c r="Q18" s="78"/>
      <c r="R18" s="35" t="s">
        <v>51</v>
      </c>
      <c r="S18" s="35"/>
      <c r="T18" s="35"/>
      <c r="U18" s="137"/>
      <c r="V18" s="137"/>
      <c r="W18" s="35"/>
      <c r="X18" s="35"/>
      <c r="Y18" s="35"/>
      <c r="Z18" s="129"/>
      <c r="AA18" s="19"/>
      <c r="AB18" s="19"/>
    </row>
    <row r="19" spans="1:28" s="124" customFormat="1" ht="60" customHeight="1">
      <c r="A19" s="30">
        <v>304</v>
      </c>
      <c r="B19" s="35" t="s">
        <v>377</v>
      </c>
      <c r="C19" s="35" t="s">
        <v>444</v>
      </c>
      <c r="D19" s="35" t="s">
        <v>444</v>
      </c>
      <c r="E19" s="35" t="s">
        <v>445</v>
      </c>
      <c r="F19" s="35" t="s">
        <v>47</v>
      </c>
      <c r="G19" s="35" t="s">
        <v>48</v>
      </c>
      <c r="H19" s="35" t="s">
        <v>49</v>
      </c>
      <c r="I19" s="35" t="s">
        <v>50</v>
      </c>
      <c r="J19" s="35" t="s">
        <v>50</v>
      </c>
      <c r="K19" s="30" t="s">
        <v>51</v>
      </c>
      <c r="L19" s="51">
        <v>0</v>
      </c>
      <c r="M19" s="30">
        <v>0</v>
      </c>
      <c r="N19" s="30">
        <v>0</v>
      </c>
      <c r="O19" s="145"/>
      <c r="P19" s="78"/>
      <c r="Q19" s="78"/>
      <c r="R19" s="35" t="s">
        <v>51</v>
      </c>
      <c r="S19" s="35"/>
      <c r="T19" s="35"/>
      <c r="U19" s="137"/>
      <c r="V19" s="137"/>
      <c r="W19" s="35"/>
      <c r="X19" s="35"/>
      <c r="Y19" s="35"/>
      <c r="Z19" s="129"/>
      <c r="AA19" s="19"/>
      <c r="AB19" s="19"/>
    </row>
    <row r="20" spans="1:28" s="124" customFormat="1" ht="60" customHeight="1">
      <c r="A20" s="30">
        <v>305</v>
      </c>
      <c r="B20" s="35" t="s">
        <v>377</v>
      </c>
      <c r="C20" s="35" t="s">
        <v>444</v>
      </c>
      <c r="D20" s="35" t="s">
        <v>444</v>
      </c>
      <c r="E20" s="35" t="s">
        <v>445</v>
      </c>
      <c r="F20" s="35" t="s">
        <v>47</v>
      </c>
      <c r="G20" s="35" t="s">
        <v>48</v>
      </c>
      <c r="H20" s="35" t="s">
        <v>49</v>
      </c>
      <c r="I20" s="35" t="s">
        <v>50</v>
      </c>
      <c r="J20" s="35" t="s">
        <v>50</v>
      </c>
      <c r="K20" s="30" t="s">
        <v>51</v>
      </c>
      <c r="L20" s="51">
        <v>0</v>
      </c>
      <c r="M20" s="30">
        <v>0</v>
      </c>
      <c r="N20" s="30">
        <v>0</v>
      </c>
      <c r="O20" s="145"/>
      <c r="P20" s="78"/>
      <c r="Q20" s="78"/>
      <c r="R20" s="35" t="s">
        <v>51</v>
      </c>
      <c r="S20" s="35"/>
      <c r="T20" s="35"/>
      <c r="U20" s="137"/>
      <c r="V20" s="137"/>
      <c r="W20" s="35"/>
      <c r="X20" s="35"/>
      <c r="Y20" s="35"/>
      <c r="Z20" s="129"/>
      <c r="AA20" s="19"/>
      <c r="AB20" s="19"/>
    </row>
    <row r="21" spans="1:28" s="124" customFormat="1" ht="60" customHeight="1">
      <c r="A21" s="30">
        <v>306</v>
      </c>
      <c r="B21" s="35" t="s">
        <v>377</v>
      </c>
      <c r="C21" s="35" t="s">
        <v>444</v>
      </c>
      <c r="D21" s="35" t="s">
        <v>444</v>
      </c>
      <c r="E21" s="35" t="s">
        <v>445</v>
      </c>
      <c r="F21" s="35" t="s">
        <v>47</v>
      </c>
      <c r="G21" s="35" t="s">
        <v>48</v>
      </c>
      <c r="H21" s="35" t="s">
        <v>49</v>
      </c>
      <c r="I21" s="35" t="s">
        <v>50</v>
      </c>
      <c r="J21" s="35" t="s">
        <v>50</v>
      </c>
      <c r="K21" s="30" t="s">
        <v>51</v>
      </c>
      <c r="L21" s="51">
        <v>0</v>
      </c>
      <c r="M21" s="30">
        <v>0</v>
      </c>
      <c r="N21" s="30">
        <v>0</v>
      </c>
      <c r="O21" s="145"/>
      <c r="P21" s="78"/>
      <c r="Q21" s="78"/>
      <c r="R21" s="35"/>
      <c r="S21" s="35"/>
      <c r="T21" s="35"/>
      <c r="U21" s="137"/>
      <c r="V21" s="137"/>
      <c r="W21" s="35"/>
      <c r="X21" s="35"/>
      <c r="Y21" s="35"/>
      <c r="Z21" s="129"/>
      <c r="AA21" s="19"/>
      <c r="AB21" s="19"/>
    </row>
    <row r="22" spans="1:28" s="124" customFormat="1" ht="60" customHeight="1">
      <c r="A22" s="30">
        <v>307</v>
      </c>
      <c r="B22" s="35" t="s">
        <v>377</v>
      </c>
      <c r="C22" s="35" t="s">
        <v>444</v>
      </c>
      <c r="D22" s="35" t="s">
        <v>444</v>
      </c>
      <c r="E22" s="35" t="s">
        <v>445</v>
      </c>
      <c r="F22" s="35" t="s">
        <v>47</v>
      </c>
      <c r="G22" s="35" t="s">
        <v>48</v>
      </c>
      <c r="H22" s="35" t="s">
        <v>49</v>
      </c>
      <c r="I22" s="35" t="s">
        <v>50</v>
      </c>
      <c r="J22" s="35" t="s">
        <v>50</v>
      </c>
      <c r="K22" s="30" t="s">
        <v>51</v>
      </c>
      <c r="L22" s="51">
        <v>0</v>
      </c>
      <c r="M22" s="30">
        <v>0</v>
      </c>
      <c r="N22" s="30">
        <v>0</v>
      </c>
      <c r="O22" s="145"/>
      <c r="P22" s="78"/>
      <c r="Q22" s="78"/>
      <c r="R22" s="35"/>
      <c r="S22" s="35"/>
      <c r="T22" s="35"/>
      <c r="U22" s="137"/>
      <c r="V22" s="137"/>
      <c r="W22" s="35"/>
      <c r="X22" s="35"/>
      <c r="Y22" s="35"/>
      <c r="Z22" s="129"/>
      <c r="AA22" s="19"/>
      <c r="AB22" s="19"/>
    </row>
    <row r="23" spans="1:28" s="124" customFormat="1" ht="60" customHeight="1">
      <c r="A23" s="30">
        <v>308</v>
      </c>
      <c r="B23" s="35" t="s">
        <v>377</v>
      </c>
      <c r="C23" s="35" t="s">
        <v>444</v>
      </c>
      <c r="D23" s="35" t="s">
        <v>444</v>
      </c>
      <c r="E23" s="35" t="s">
        <v>445</v>
      </c>
      <c r="F23" s="35" t="s">
        <v>47</v>
      </c>
      <c r="G23" s="35" t="s">
        <v>48</v>
      </c>
      <c r="H23" s="35" t="s">
        <v>49</v>
      </c>
      <c r="I23" s="35" t="s">
        <v>50</v>
      </c>
      <c r="J23" s="35" t="s">
        <v>50</v>
      </c>
      <c r="K23" s="30" t="s">
        <v>51</v>
      </c>
      <c r="L23" s="51">
        <v>0</v>
      </c>
      <c r="M23" s="30">
        <v>0</v>
      </c>
      <c r="N23" s="30">
        <v>0</v>
      </c>
      <c r="O23" s="145"/>
      <c r="P23" s="78"/>
      <c r="Q23" s="78"/>
      <c r="R23" s="35"/>
      <c r="S23" s="35"/>
      <c r="T23" s="35"/>
      <c r="U23" s="137"/>
      <c r="V23" s="137"/>
      <c r="W23" s="35"/>
      <c r="X23" s="35"/>
      <c r="Y23" s="35"/>
      <c r="Z23" s="129"/>
      <c r="AA23" s="19"/>
      <c r="AB23" s="19"/>
    </row>
    <row r="24" spans="1:28" s="124" customFormat="1" ht="60" customHeight="1">
      <c r="A24" s="30">
        <v>309</v>
      </c>
      <c r="B24" s="35" t="s">
        <v>377</v>
      </c>
      <c r="C24" s="35" t="s">
        <v>444</v>
      </c>
      <c r="D24" s="35" t="s">
        <v>444</v>
      </c>
      <c r="E24" s="35" t="s">
        <v>445</v>
      </c>
      <c r="F24" s="35" t="s">
        <v>47</v>
      </c>
      <c r="G24" s="35" t="s">
        <v>48</v>
      </c>
      <c r="H24" s="35" t="s">
        <v>49</v>
      </c>
      <c r="I24" s="35" t="s">
        <v>50</v>
      </c>
      <c r="J24" s="35" t="s">
        <v>50</v>
      </c>
      <c r="K24" s="30" t="s">
        <v>51</v>
      </c>
      <c r="L24" s="51">
        <v>0</v>
      </c>
      <c r="M24" s="30">
        <v>0</v>
      </c>
      <c r="N24" s="30">
        <v>0</v>
      </c>
      <c r="O24" s="145"/>
      <c r="P24" s="78"/>
      <c r="Q24" s="78"/>
      <c r="R24" s="35"/>
      <c r="S24" s="35"/>
      <c r="T24" s="35"/>
      <c r="U24" s="137"/>
      <c r="V24" s="137"/>
      <c r="W24" s="35"/>
      <c r="X24" s="35"/>
      <c r="Y24" s="35"/>
      <c r="Z24" s="129"/>
      <c r="AA24" s="19"/>
      <c r="AB24" s="19"/>
    </row>
    <row r="25" spans="1:28" s="124" customFormat="1" ht="60" customHeight="1">
      <c r="A25" s="30">
        <v>310</v>
      </c>
      <c r="B25" s="35" t="s">
        <v>377</v>
      </c>
      <c r="C25" s="35" t="s">
        <v>444</v>
      </c>
      <c r="D25" s="35" t="s">
        <v>444</v>
      </c>
      <c r="E25" s="35" t="s">
        <v>445</v>
      </c>
      <c r="F25" s="35" t="s">
        <v>47</v>
      </c>
      <c r="G25" s="35" t="s">
        <v>48</v>
      </c>
      <c r="H25" s="35" t="s">
        <v>49</v>
      </c>
      <c r="I25" s="35" t="s">
        <v>50</v>
      </c>
      <c r="J25" s="35" t="s">
        <v>50</v>
      </c>
      <c r="K25" s="30" t="s">
        <v>51</v>
      </c>
      <c r="L25" s="51">
        <v>0</v>
      </c>
      <c r="M25" s="30">
        <v>0</v>
      </c>
      <c r="N25" s="30">
        <v>0</v>
      </c>
      <c r="O25" s="145"/>
      <c r="P25" s="78"/>
      <c r="Q25" s="78"/>
      <c r="R25" s="35"/>
      <c r="S25" s="35"/>
      <c r="T25" s="35"/>
      <c r="U25" s="137"/>
      <c r="V25" s="137"/>
      <c r="W25" s="35"/>
      <c r="X25" s="35"/>
      <c r="Y25" s="35"/>
      <c r="Z25" s="129"/>
      <c r="AA25" s="19"/>
      <c r="AB25" s="19"/>
    </row>
    <row r="26" spans="1:28" s="124" customFormat="1" ht="19.5" customHeight="1">
      <c r="A26" s="30">
        <v>311</v>
      </c>
      <c r="B26" s="35" t="s">
        <v>377</v>
      </c>
      <c r="C26" s="35" t="s">
        <v>444</v>
      </c>
      <c r="D26" s="35" t="s">
        <v>444</v>
      </c>
      <c r="E26" s="35" t="s">
        <v>445</v>
      </c>
      <c r="F26" s="35" t="s">
        <v>47</v>
      </c>
      <c r="G26" s="35" t="s">
        <v>48</v>
      </c>
      <c r="H26" s="35" t="s">
        <v>49</v>
      </c>
      <c r="I26" s="35" t="s">
        <v>50</v>
      </c>
      <c r="J26" s="35" t="s">
        <v>50</v>
      </c>
      <c r="K26" s="30" t="s">
        <v>51</v>
      </c>
      <c r="L26" s="51">
        <v>0</v>
      </c>
      <c r="M26" s="30">
        <v>0</v>
      </c>
      <c r="N26" s="30">
        <v>0</v>
      </c>
      <c r="O26" s="145"/>
      <c r="P26" s="78"/>
      <c r="Q26" s="78"/>
      <c r="R26" s="35"/>
      <c r="S26" s="35"/>
      <c r="T26" s="35"/>
      <c r="U26" s="137"/>
      <c r="V26" s="137"/>
      <c r="W26" s="35"/>
      <c r="X26" s="35"/>
      <c r="Y26" s="35"/>
      <c r="Z26" s="129"/>
      <c r="AA26" s="19"/>
      <c r="AB26" s="19"/>
    </row>
  </sheetData>
  <mergeCells count="2">
    <mergeCell ref="B1:P3"/>
    <mergeCell ref="Z2:AB3"/>
  </mergeCells>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E21AD-4795-4EDD-BCB0-CB41EEF4FA66}">
  <dimension ref="A1:WYU855"/>
  <sheetViews>
    <sheetView topLeftCell="A2" zoomScale="80" zoomScaleNormal="80" workbookViewId="0">
      <selection activeCell="E6" sqref="E6"/>
    </sheetView>
  </sheetViews>
  <sheetFormatPr baseColWidth="10" defaultColWidth="11.42578125" defaultRowHeight="15"/>
  <cols>
    <col min="1" max="1" width="17.7109375" style="22" customWidth="1"/>
    <col min="2" max="2" width="15.28515625" style="22" customWidth="1"/>
    <col min="3" max="3" width="44.140625" style="22" customWidth="1"/>
    <col min="4" max="4" width="23.140625" style="22" customWidth="1"/>
    <col min="5" max="5" width="26.5703125" style="22" customWidth="1"/>
    <col min="6" max="6" width="30.7109375" style="22" customWidth="1"/>
    <col min="7" max="7" width="49" style="22" customWidth="1"/>
    <col min="8" max="8" width="41" style="22" customWidth="1"/>
    <col min="9" max="9" width="43.42578125" style="22" customWidth="1"/>
    <col min="10" max="10" width="16.7109375" style="22" customWidth="1"/>
    <col min="11" max="11" width="18.5703125" style="22" customWidth="1"/>
    <col min="12" max="12" width="27" style="22" customWidth="1"/>
    <col min="13" max="13" width="21.5703125" style="22" customWidth="1"/>
    <col min="14" max="14" width="28" style="22" customWidth="1"/>
    <col min="15" max="15" width="41" style="20" customWidth="1"/>
    <col min="16" max="16" width="33" style="20" customWidth="1"/>
    <col min="17" max="17" width="40.85546875" style="20" customWidth="1"/>
    <col min="18" max="18" width="26.85546875" style="22" customWidth="1"/>
    <col min="19" max="19" width="38.5703125" style="22" customWidth="1"/>
    <col min="20" max="20" width="21.42578125" style="22" customWidth="1"/>
    <col min="21" max="21" width="23" style="22" customWidth="1"/>
    <col min="22" max="22" width="18.140625" style="22" customWidth="1"/>
    <col min="23" max="23" width="22.5703125" style="22" customWidth="1"/>
    <col min="24" max="24" width="29" style="22" customWidth="1"/>
    <col min="25" max="25" width="32.85546875" style="22" customWidth="1"/>
    <col min="26" max="26" width="50" style="20" customWidth="1"/>
    <col min="27" max="27" width="34.7109375" style="20" customWidth="1"/>
    <col min="28" max="28" width="54.7109375" style="20" customWidth="1"/>
    <col min="29" max="16384" width="11.42578125" style="20"/>
  </cols>
  <sheetData>
    <row r="1" spans="1:28" customFormat="1" ht="33.75" customHeight="1">
      <c r="A1" s="422"/>
      <c r="B1" s="423" t="s">
        <v>1633</v>
      </c>
      <c r="C1" s="423"/>
      <c r="D1" s="423"/>
      <c r="E1" s="423"/>
      <c r="F1" s="423"/>
      <c r="G1" s="423"/>
      <c r="H1" s="423"/>
      <c r="I1" s="423"/>
      <c r="J1" s="423"/>
      <c r="K1" s="423"/>
      <c r="L1" s="423"/>
      <c r="M1" s="423"/>
      <c r="N1" s="423"/>
      <c r="O1" s="423"/>
      <c r="P1" s="423"/>
      <c r="Q1" s="424"/>
    </row>
    <row r="2" spans="1:28" customFormat="1" ht="51" customHeight="1">
      <c r="A2" s="425"/>
      <c r="B2" s="423"/>
      <c r="C2" s="423"/>
      <c r="D2" s="423"/>
      <c r="E2" s="423"/>
      <c r="F2" s="423"/>
      <c r="G2" s="423"/>
      <c r="H2" s="423"/>
      <c r="I2" s="423"/>
      <c r="J2" s="423"/>
      <c r="K2" s="423"/>
      <c r="L2" s="423"/>
      <c r="M2" s="423"/>
      <c r="N2" s="423"/>
      <c r="O2" s="423"/>
      <c r="P2" s="423"/>
      <c r="Q2" s="20"/>
      <c r="Z2" s="426" t="s">
        <v>1634</v>
      </c>
      <c r="AA2" s="426"/>
      <c r="AB2" s="426"/>
    </row>
    <row r="3" spans="1:28" customFormat="1" ht="51" customHeight="1" thickBot="1">
      <c r="A3" s="425"/>
      <c r="B3" s="423"/>
      <c r="C3" s="423"/>
      <c r="D3" s="423"/>
      <c r="E3" s="423"/>
      <c r="F3" s="423"/>
      <c r="G3" s="423"/>
      <c r="H3" s="423"/>
      <c r="I3" s="423"/>
      <c r="J3" s="423"/>
      <c r="K3" s="423"/>
      <c r="L3" s="423"/>
      <c r="M3" s="423"/>
      <c r="N3" s="423"/>
      <c r="O3" s="423"/>
      <c r="P3" s="423"/>
      <c r="Q3" s="20"/>
      <c r="Z3" s="427"/>
      <c r="AA3" s="427"/>
      <c r="AB3" s="427"/>
    </row>
    <row r="4" spans="1:28" s="46" customFormat="1" ht="30.75" customHeight="1">
      <c r="A4" s="65" t="s">
        <v>14</v>
      </c>
      <c r="B4" s="65"/>
      <c r="C4" s="65"/>
      <c r="D4" s="65"/>
      <c r="E4" s="65"/>
      <c r="F4" s="66"/>
      <c r="G4" s="50" t="s">
        <v>15</v>
      </c>
      <c r="H4" s="67" t="s">
        <v>16</v>
      </c>
      <c r="I4" s="68"/>
      <c r="J4" s="68"/>
      <c r="K4" s="68"/>
      <c r="L4" s="68"/>
      <c r="M4" s="68"/>
      <c r="N4" s="68"/>
      <c r="O4" s="69"/>
      <c r="P4" s="69"/>
      <c r="Q4" s="69"/>
      <c r="R4" s="70" t="s">
        <v>17</v>
      </c>
      <c r="S4" s="81"/>
      <c r="T4" s="81"/>
      <c r="U4" s="81"/>
      <c r="V4" s="81"/>
      <c r="W4" s="81"/>
      <c r="X4" s="81"/>
      <c r="Y4" s="81"/>
      <c r="Z4" s="69"/>
      <c r="AA4" s="69"/>
      <c r="AB4" s="69"/>
    </row>
    <row r="5" spans="1:28" s="47" customFormat="1" ht="31.5">
      <c r="A5" s="335" t="s">
        <v>19</v>
      </c>
      <c r="B5" s="336" t="s">
        <v>0</v>
      </c>
      <c r="C5" s="336" t="s">
        <v>3</v>
      </c>
      <c r="D5" s="336" t="s">
        <v>20</v>
      </c>
      <c r="E5" s="336" t="s">
        <v>21</v>
      </c>
      <c r="F5" s="336" t="s">
        <v>22</v>
      </c>
      <c r="G5" s="337" t="s">
        <v>23</v>
      </c>
      <c r="H5" s="338" t="s">
        <v>24</v>
      </c>
      <c r="I5" s="338" t="s">
        <v>25</v>
      </c>
      <c r="J5" s="338" t="s">
        <v>26</v>
      </c>
      <c r="K5" s="338" t="s">
        <v>27</v>
      </c>
      <c r="L5" s="338" t="s">
        <v>28</v>
      </c>
      <c r="M5" s="338" t="s">
        <v>29</v>
      </c>
      <c r="N5" s="338" t="s">
        <v>30</v>
      </c>
      <c r="O5" s="340" t="s">
        <v>31</v>
      </c>
      <c r="P5" s="339" t="s">
        <v>32</v>
      </c>
      <c r="Q5" s="339" t="s">
        <v>33</v>
      </c>
      <c r="R5" s="341" t="s">
        <v>34</v>
      </c>
      <c r="S5" s="342" t="s">
        <v>35</v>
      </c>
      <c r="T5" s="342" t="s">
        <v>36</v>
      </c>
      <c r="U5" s="342" t="s">
        <v>37</v>
      </c>
      <c r="V5" s="342" t="s">
        <v>38</v>
      </c>
      <c r="W5" s="342" t="s">
        <v>39</v>
      </c>
      <c r="X5" s="342" t="s">
        <v>40</v>
      </c>
      <c r="Y5" s="343" t="s">
        <v>41</v>
      </c>
      <c r="Z5" s="340" t="s">
        <v>42</v>
      </c>
      <c r="AA5" s="339" t="s">
        <v>43</v>
      </c>
      <c r="AB5" s="339" t="s">
        <v>44</v>
      </c>
    </row>
    <row r="6" spans="1:28" ht="230.25" customHeight="1">
      <c r="A6" s="30">
        <v>919</v>
      </c>
      <c r="B6" s="31" t="s">
        <v>45</v>
      </c>
      <c r="C6" s="31" t="s">
        <v>126</v>
      </c>
      <c r="D6" s="31" t="s">
        <v>126</v>
      </c>
      <c r="E6" s="31" t="s">
        <v>137</v>
      </c>
      <c r="F6" s="31" t="s">
        <v>128</v>
      </c>
      <c r="G6" s="31" t="s">
        <v>48</v>
      </c>
      <c r="H6" s="35" t="s">
        <v>49</v>
      </c>
      <c r="I6" s="31" t="s">
        <v>129</v>
      </c>
      <c r="J6" s="30" t="s">
        <v>109</v>
      </c>
      <c r="K6" s="30" t="s">
        <v>55</v>
      </c>
      <c r="L6" s="30">
        <v>1</v>
      </c>
      <c r="M6" s="30">
        <v>0</v>
      </c>
      <c r="N6" s="30">
        <v>1</v>
      </c>
      <c r="O6" s="348">
        <v>1</v>
      </c>
      <c r="P6" s="77">
        <v>1</v>
      </c>
      <c r="Q6" s="14" t="s">
        <v>1376</v>
      </c>
      <c r="R6" s="31" t="s">
        <v>130</v>
      </c>
      <c r="S6" s="31" t="s">
        <v>138</v>
      </c>
      <c r="T6" s="31" t="s">
        <v>109</v>
      </c>
      <c r="U6" s="36">
        <v>0</v>
      </c>
      <c r="V6" s="71">
        <v>1</v>
      </c>
      <c r="W6" s="31" t="s">
        <v>51</v>
      </c>
      <c r="X6" s="31" t="s">
        <v>139</v>
      </c>
      <c r="Y6" s="31" t="s">
        <v>55</v>
      </c>
      <c r="Z6" s="72">
        <v>1</v>
      </c>
      <c r="AA6" s="77">
        <v>1</v>
      </c>
      <c r="AB6" s="14" t="s">
        <v>1377</v>
      </c>
    </row>
    <row r="7" spans="1:28" ht="69.75" customHeight="1">
      <c r="A7" s="30">
        <v>920</v>
      </c>
      <c r="B7" s="31" t="s">
        <v>45</v>
      </c>
      <c r="C7" s="31" t="s">
        <v>126</v>
      </c>
      <c r="D7" s="31" t="s">
        <v>126</v>
      </c>
      <c r="E7" s="31" t="s">
        <v>137</v>
      </c>
      <c r="F7" s="31" t="s">
        <v>128</v>
      </c>
      <c r="G7" s="31" t="s">
        <v>48</v>
      </c>
      <c r="H7" s="35" t="s">
        <v>49</v>
      </c>
      <c r="I7" s="31" t="s">
        <v>129</v>
      </c>
      <c r="J7" s="30"/>
      <c r="K7" s="30"/>
      <c r="L7" s="30"/>
      <c r="M7" s="30"/>
      <c r="N7" s="30"/>
      <c r="O7" s="11"/>
      <c r="P7" s="11"/>
      <c r="Q7" s="14"/>
      <c r="R7" s="31" t="s">
        <v>130</v>
      </c>
      <c r="S7" s="31"/>
      <c r="T7" s="31"/>
      <c r="U7" s="36"/>
      <c r="V7" s="36"/>
      <c r="W7" s="31"/>
      <c r="X7" s="31"/>
      <c r="Y7" s="31"/>
      <c r="Z7" s="11"/>
      <c r="AA7" s="11"/>
      <c r="AB7" s="14"/>
    </row>
    <row r="8" spans="1:28" ht="69.75" customHeight="1">
      <c r="A8" s="30">
        <v>921</v>
      </c>
      <c r="B8" s="31" t="s">
        <v>45</v>
      </c>
      <c r="C8" s="31" t="s">
        <v>126</v>
      </c>
      <c r="D8" s="31" t="s">
        <v>126</v>
      </c>
      <c r="E8" s="31" t="s">
        <v>137</v>
      </c>
      <c r="F8" s="31" t="s">
        <v>128</v>
      </c>
      <c r="G8" s="31" t="s">
        <v>48</v>
      </c>
      <c r="H8" s="35" t="s">
        <v>49</v>
      </c>
      <c r="I8" s="31" t="s">
        <v>129</v>
      </c>
      <c r="J8" s="30"/>
      <c r="K8" s="30"/>
      <c r="L8" s="30"/>
      <c r="M8" s="30"/>
      <c r="N8" s="30"/>
      <c r="O8" s="11"/>
      <c r="P8" s="11"/>
      <c r="Q8" s="14"/>
      <c r="R8" s="31" t="s">
        <v>130</v>
      </c>
      <c r="S8" s="31"/>
      <c r="T8" s="31"/>
      <c r="U8" s="36"/>
      <c r="V8" s="36"/>
      <c r="W8" s="31"/>
      <c r="X8" s="31"/>
      <c r="Y8" s="31"/>
      <c r="Z8" s="11"/>
      <c r="AA8" s="11"/>
      <c r="AB8" s="14"/>
    </row>
    <row r="9" spans="1:28" ht="63" customHeight="1">
      <c r="A9" s="30">
        <v>923</v>
      </c>
      <c r="B9" s="31" t="s">
        <v>45</v>
      </c>
      <c r="C9" s="31" t="s">
        <v>126</v>
      </c>
      <c r="D9" s="31" t="s">
        <v>126</v>
      </c>
      <c r="E9" s="31" t="s">
        <v>137</v>
      </c>
      <c r="F9" s="31" t="s">
        <v>128</v>
      </c>
      <c r="G9" s="31" t="s">
        <v>48</v>
      </c>
      <c r="H9" s="35" t="s">
        <v>49</v>
      </c>
      <c r="I9" s="31" t="s">
        <v>129</v>
      </c>
      <c r="J9" s="30"/>
      <c r="K9" s="30"/>
      <c r="L9" s="30"/>
      <c r="M9" s="30"/>
      <c r="N9" s="30"/>
      <c r="O9" s="11"/>
      <c r="P9" s="11"/>
      <c r="Q9" s="14"/>
      <c r="R9" s="31" t="s">
        <v>130</v>
      </c>
      <c r="S9" s="31"/>
      <c r="T9" s="31"/>
      <c r="U9" s="36"/>
      <c r="V9" s="36"/>
      <c r="W9" s="31"/>
      <c r="X9" s="31"/>
      <c r="Y9" s="31"/>
      <c r="Z9" s="11"/>
      <c r="AA9" s="11"/>
      <c r="AB9" s="14"/>
    </row>
    <row r="10" spans="1:28" ht="93" customHeight="1">
      <c r="A10" s="30">
        <v>924</v>
      </c>
      <c r="B10" s="31" t="s">
        <v>45</v>
      </c>
      <c r="C10" s="31" t="s">
        <v>126</v>
      </c>
      <c r="D10" s="31" t="s">
        <v>126</v>
      </c>
      <c r="E10" s="31" t="s">
        <v>137</v>
      </c>
      <c r="F10" s="31" t="s">
        <v>128</v>
      </c>
      <c r="G10" s="31" t="s">
        <v>48</v>
      </c>
      <c r="H10" s="35" t="s">
        <v>49</v>
      </c>
      <c r="I10" s="31" t="s">
        <v>129</v>
      </c>
      <c r="J10" s="30"/>
      <c r="K10" s="30"/>
      <c r="L10" s="30"/>
      <c r="M10" s="30"/>
      <c r="N10" s="30"/>
      <c r="O10" s="11"/>
      <c r="P10" s="11"/>
      <c r="Q10" s="14"/>
      <c r="R10" s="31" t="s">
        <v>130</v>
      </c>
      <c r="S10" s="31"/>
      <c r="T10" s="31"/>
      <c r="U10" s="36"/>
      <c r="V10" s="36"/>
      <c r="W10" s="31"/>
      <c r="X10" s="31"/>
      <c r="Y10" s="31"/>
      <c r="Z10" s="11"/>
      <c r="AA10" s="11"/>
      <c r="AB10" s="14"/>
    </row>
    <row r="11" spans="1:28" ht="174" customHeight="1">
      <c r="A11" s="30">
        <v>925</v>
      </c>
      <c r="B11" s="31" t="s">
        <v>45</v>
      </c>
      <c r="C11" s="31" t="s">
        <v>126</v>
      </c>
      <c r="D11" s="31" t="s">
        <v>126</v>
      </c>
      <c r="E11" s="31" t="s">
        <v>137</v>
      </c>
      <c r="F11" s="31" t="s">
        <v>47</v>
      </c>
      <c r="G11" s="31" t="s">
        <v>48</v>
      </c>
      <c r="H11" s="35" t="s">
        <v>49</v>
      </c>
      <c r="I11" s="31" t="s">
        <v>129</v>
      </c>
      <c r="J11" s="30"/>
      <c r="K11" s="30" t="s">
        <v>51</v>
      </c>
      <c r="L11" s="30"/>
      <c r="M11" s="30"/>
      <c r="N11" s="30"/>
      <c r="O11" s="344"/>
      <c r="P11" s="77"/>
      <c r="Q11" s="78"/>
      <c r="R11" s="31" t="s">
        <v>143</v>
      </c>
      <c r="S11" s="31" t="s">
        <v>144</v>
      </c>
      <c r="T11" s="31" t="s">
        <v>109</v>
      </c>
      <c r="U11" s="83">
        <v>529946929958</v>
      </c>
      <c r="V11" s="83">
        <v>1529946929958</v>
      </c>
      <c r="W11" s="31" t="s">
        <v>51</v>
      </c>
      <c r="X11" s="31" t="s">
        <v>145</v>
      </c>
      <c r="Y11" s="31" t="s">
        <v>55</v>
      </c>
      <c r="Z11" s="72">
        <v>1677899391850.1699</v>
      </c>
      <c r="AA11" s="77">
        <v>1.1479524618921699</v>
      </c>
      <c r="AB11" s="14"/>
    </row>
    <row r="12" spans="1:28" ht="63" customHeight="1">
      <c r="A12" s="30">
        <v>926</v>
      </c>
      <c r="B12" s="31" t="s">
        <v>45</v>
      </c>
      <c r="C12" s="31" t="s">
        <v>126</v>
      </c>
      <c r="D12" s="31" t="s">
        <v>126</v>
      </c>
      <c r="E12" s="31" t="s">
        <v>137</v>
      </c>
      <c r="F12" s="31" t="s">
        <v>128</v>
      </c>
      <c r="G12" s="31" t="s">
        <v>48</v>
      </c>
      <c r="H12" s="35" t="s">
        <v>49</v>
      </c>
      <c r="I12" s="31" t="s">
        <v>129</v>
      </c>
      <c r="J12" s="30"/>
      <c r="K12" s="30" t="s">
        <v>51</v>
      </c>
      <c r="L12" s="30"/>
      <c r="M12" s="30"/>
      <c r="N12" s="30"/>
      <c r="O12" s="75"/>
      <c r="P12" s="75"/>
      <c r="Q12" s="78"/>
      <c r="R12" s="31" t="s">
        <v>143</v>
      </c>
      <c r="S12" s="31"/>
      <c r="T12" s="31"/>
      <c r="U12" s="36"/>
      <c r="V12" s="36"/>
      <c r="W12" s="31"/>
      <c r="X12" s="31"/>
      <c r="Y12" s="31"/>
      <c r="Z12" s="11"/>
      <c r="AA12" s="11"/>
      <c r="AB12" s="14"/>
    </row>
    <row r="13" spans="1:28" ht="63" customHeight="1">
      <c r="A13" s="30">
        <v>927</v>
      </c>
      <c r="B13" s="31" t="s">
        <v>45</v>
      </c>
      <c r="C13" s="31" t="s">
        <v>126</v>
      </c>
      <c r="D13" s="31" t="s">
        <v>126</v>
      </c>
      <c r="E13" s="31" t="s">
        <v>137</v>
      </c>
      <c r="F13" s="31" t="s">
        <v>128</v>
      </c>
      <c r="G13" s="31" t="s">
        <v>48</v>
      </c>
      <c r="H13" s="35" t="s">
        <v>49</v>
      </c>
      <c r="I13" s="31" t="s">
        <v>129</v>
      </c>
      <c r="J13" s="30"/>
      <c r="K13" s="30" t="s">
        <v>51</v>
      </c>
      <c r="L13" s="30"/>
      <c r="M13" s="30"/>
      <c r="N13" s="30"/>
      <c r="O13" s="75"/>
      <c r="P13" s="75"/>
      <c r="Q13" s="78"/>
      <c r="R13" s="31" t="s">
        <v>143</v>
      </c>
      <c r="S13" s="31"/>
      <c r="T13" s="31"/>
      <c r="U13" s="71"/>
      <c r="V13" s="71"/>
      <c r="W13" s="31"/>
      <c r="X13" s="31"/>
      <c r="Y13" s="31"/>
      <c r="Z13" s="11"/>
      <c r="AA13" s="11"/>
      <c r="AB13" s="14"/>
    </row>
    <row r="14" spans="1:28" ht="63" customHeight="1">
      <c r="A14" s="30">
        <v>928</v>
      </c>
      <c r="B14" s="31" t="s">
        <v>45</v>
      </c>
      <c r="C14" s="31" t="s">
        <v>126</v>
      </c>
      <c r="D14" s="31" t="s">
        <v>126</v>
      </c>
      <c r="E14" s="31" t="s">
        <v>137</v>
      </c>
      <c r="F14" s="31" t="s">
        <v>128</v>
      </c>
      <c r="G14" s="31" t="s">
        <v>48</v>
      </c>
      <c r="H14" s="35" t="s">
        <v>49</v>
      </c>
      <c r="I14" s="31" t="s">
        <v>129</v>
      </c>
      <c r="J14" s="30"/>
      <c r="K14" s="30" t="s">
        <v>51</v>
      </c>
      <c r="L14" s="30"/>
      <c r="M14" s="30"/>
      <c r="N14" s="30"/>
      <c r="O14" s="75"/>
      <c r="P14" s="75"/>
      <c r="Q14" s="78"/>
      <c r="R14" s="31" t="s">
        <v>143</v>
      </c>
      <c r="S14" s="31"/>
      <c r="T14" s="31"/>
      <c r="U14" s="71"/>
      <c r="V14" s="71"/>
      <c r="W14" s="31"/>
      <c r="X14" s="31"/>
      <c r="Y14" s="31"/>
      <c r="Z14" s="11"/>
      <c r="AA14" s="11"/>
      <c r="AB14" s="14"/>
    </row>
    <row r="15" spans="1:28" ht="63" customHeight="1">
      <c r="A15" s="30">
        <v>929</v>
      </c>
      <c r="B15" s="31" t="s">
        <v>45</v>
      </c>
      <c r="C15" s="31" t="s">
        <v>126</v>
      </c>
      <c r="D15" s="31" t="s">
        <v>126</v>
      </c>
      <c r="E15" s="31" t="s">
        <v>137</v>
      </c>
      <c r="F15" s="31" t="s">
        <v>128</v>
      </c>
      <c r="G15" s="31" t="s">
        <v>48</v>
      </c>
      <c r="H15" s="35" t="s">
        <v>49</v>
      </c>
      <c r="I15" s="31" t="s">
        <v>129</v>
      </c>
      <c r="J15" s="30"/>
      <c r="K15" s="30" t="s">
        <v>51</v>
      </c>
      <c r="L15" s="30"/>
      <c r="M15" s="30"/>
      <c r="N15" s="30"/>
      <c r="O15" s="75"/>
      <c r="P15" s="75"/>
      <c r="Q15" s="78"/>
      <c r="R15" s="31" t="s">
        <v>143</v>
      </c>
      <c r="S15" s="31"/>
      <c r="T15" s="31"/>
      <c r="U15" s="71"/>
      <c r="V15" s="71"/>
      <c r="W15" s="31"/>
      <c r="X15" s="31"/>
      <c r="Y15" s="31"/>
      <c r="Z15" s="11"/>
      <c r="AA15" s="11"/>
      <c r="AB15" s="14"/>
    </row>
    <row r="16" spans="1:28" ht="123.75" customHeight="1">
      <c r="A16" s="30">
        <v>930</v>
      </c>
      <c r="B16" s="31" t="s">
        <v>45</v>
      </c>
      <c r="C16" s="31" t="s">
        <v>126</v>
      </c>
      <c r="D16" s="31" t="s">
        <v>126</v>
      </c>
      <c r="E16" s="31" t="s">
        <v>137</v>
      </c>
      <c r="F16" s="31" t="s">
        <v>47</v>
      </c>
      <c r="G16" s="31" t="s">
        <v>48</v>
      </c>
      <c r="H16" s="35" t="s">
        <v>49</v>
      </c>
      <c r="I16" s="31" t="s">
        <v>129</v>
      </c>
      <c r="J16" s="30"/>
      <c r="K16" s="30"/>
      <c r="L16" s="30"/>
      <c r="M16" s="30"/>
      <c r="N16" s="30"/>
      <c r="O16" s="72"/>
      <c r="P16" s="79"/>
      <c r="Q16" s="14"/>
      <c r="R16" s="31" t="s">
        <v>147</v>
      </c>
      <c r="S16" s="85" t="s">
        <v>148</v>
      </c>
      <c r="T16" s="31" t="s">
        <v>109</v>
      </c>
      <c r="U16" s="36">
        <v>0</v>
      </c>
      <c r="V16" s="86">
        <v>100</v>
      </c>
      <c r="W16" s="31" t="s">
        <v>51</v>
      </c>
      <c r="X16" s="85" t="s">
        <v>149</v>
      </c>
      <c r="Y16" s="31" t="s">
        <v>55</v>
      </c>
      <c r="Z16" s="72">
        <v>100</v>
      </c>
      <c r="AA16" s="77">
        <v>1</v>
      </c>
      <c r="AB16" s="14" t="s">
        <v>1378</v>
      </c>
    </row>
    <row r="17" spans="1:28" ht="104.25" customHeight="1">
      <c r="A17" s="30">
        <v>931</v>
      </c>
      <c r="B17" s="31" t="s">
        <v>45</v>
      </c>
      <c r="C17" s="31" t="s">
        <v>126</v>
      </c>
      <c r="D17" s="31" t="s">
        <v>126</v>
      </c>
      <c r="E17" s="31" t="s">
        <v>137</v>
      </c>
      <c r="F17" s="31" t="s">
        <v>128</v>
      </c>
      <c r="G17" s="31" t="s">
        <v>48</v>
      </c>
      <c r="H17" s="35" t="s">
        <v>49</v>
      </c>
      <c r="I17" s="31" t="s">
        <v>129</v>
      </c>
      <c r="J17" s="30"/>
      <c r="K17" s="30"/>
      <c r="L17" s="30"/>
      <c r="M17" s="30"/>
      <c r="N17" s="30"/>
      <c r="O17" s="72"/>
      <c r="P17" s="79"/>
      <c r="Q17" s="14"/>
      <c r="R17" s="31" t="s">
        <v>147</v>
      </c>
      <c r="S17" s="31" t="s">
        <v>150</v>
      </c>
      <c r="T17" s="31" t="s">
        <v>109</v>
      </c>
      <c r="U17" s="36">
        <v>0</v>
      </c>
      <c r="V17" s="36">
        <v>100</v>
      </c>
      <c r="W17" s="31"/>
      <c r="X17" s="85"/>
      <c r="Y17" s="31" t="s">
        <v>55</v>
      </c>
      <c r="Z17" s="72">
        <v>100</v>
      </c>
      <c r="AA17" s="77">
        <v>1</v>
      </c>
      <c r="AB17" s="14" t="s">
        <v>1379</v>
      </c>
    </row>
    <row r="18" spans="1:28" ht="117" customHeight="1">
      <c r="A18" s="30">
        <v>932</v>
      </c>
      <c r="B18" s="31" t="s">
        <v>45</v>
      </c>
      <c r="C18" s="31" t="s">
        <v>126</v>
      </c>
      <c r="D18" s="31" t="s">
        <v>126</v>
      </c>
      <c r="E18" s="31" t="s">
        <v>137</v>
      </c>
      <c r="F18" s="31" t="s">
        <v>128</v>
      </c>
      <c r="G18" s="31" t="s">
        <v>48</v>
      </c>
      <c r="H18" s="35" t="s">
        <v>49</v>
      </c>
      <c r="I18" s="31" t="s">
        <v>129</v>
      </c>
      <c r="J18" s="30"/>
      <c r="K18" s="30"/>
      <c r="L18" s="30"/>
      <c r="M18" s="30"/>
      <c r="N18" s="30"/>
      <c r="O18" s="72"/>
      <c r="P18" s="79"/>
      <c r="Q18" s="14"/>
      <c r="R18" s="31" t="s">
        <v>147</v>
      </c>
      <c r="S18" s="85" t="s">
        <v>151</v>
      </c>
      <c r="T18" s="31" t="s">
        <v>109</v>
      </c>
      <c r="U18" s="36">
        <v>0</v>
      </c>
      <c r="V18" s="86">
        <v>120</v>
      </c>
      <c r="W18" s="31" t="s">
        <v>51</v>
      </c>
      <c r="X18" s="85" t="s">
        <v>152</v>
      </c>
      <c r="Y18" s="31" t="s">
        <v>55</v>
      </c>
      <c r="Z18" s="72">
        <v>90</v>
      </c>
      <c r="AA18" s="77">
        <v>0.75</v>
      </c>
      <c r="AB18" s="14"/>
    </row>
    <row r="19" spans="1:28" ht="178.5" customHeight="1">
      <c r="A19" s="30">
        <v>933</v>
      </c>
      <c r="B19" s="31" t="s">
        <v>45</v>
      </c>
      <c r="C19" s="31" t="s">
        <v>126</v>
      </c>
      <c r="D19" s="31" t="s">
        <v>126</v>
      </c>
      <c r="E19" s="31" t="s">
        <v>137</v>
      </c>
      <c r="F19" s="31" t="s">
        <v>47</v>
      </c>
      <c r="G19" s="31" t="s">
        <v>48</v>
      </c>
      <c r="H19" s="35" t="s">
        <v>49</v>
      </c>
      <c r="I19" s="31" t="s">
        <v>129</v>
      </c>
      <c r="J19" s="30"/>
      <c r="K19" s="30" t="s">
        <v>51</v>
      </c>
      <c r="L19" s="30"/>
      <c r="M19" s="30"/>
      <c r="N19" s="30"/>
      <c r="O19" s="344"/>
      <c r="P19" s="77"/>
      <c r="Q19" s="78"/>
      <c r="R19" s="31" t="s">
        <v>153</v>
      </c>
      <c r="S19" s="84" t="s">
        <v>154</v>
      </c>
      <c r="T19" s="30" t="s">
        <v>109</v>
      </c>
      <c r="U19" s="36">
        <v>0</v>
      </c>
      <c r="V19" s="36">
        <v>1</v>
      </c>
      <c r="W19" s="30" t="s">
        <v>51</v>
      </c>
      <c r="X19" s="30" t="s">
        <v>155</v>
      </c>
      <c r="Y19" s="31" t="s">
        <v>55</v>
      </c>
      <c r="Z19" s="72">
        <v>1</v>
      </c>
      <c r="AA19" s="77">
        <v>1</v>
      </c>
      <c r="AB19" s="14" t="s">
        <v>1380</v>
      </c>
    </row>
    <row r="20" spans="1:28" ht="168.75" customHeight="1">
      <c r="A20" s="30">
        <v>934</v>
      </c>
      <c r="B20" s="31" t="s">
        <v>45</v>
      </c>
      <c r="C20" s="31" t="s">
        <v>126</v>
      </c>
      <c r="D20" s="31" t="s">
        <v>126</v>
      </c>
      <c r="E20" s="31" t="s">
        <v>137</v>
      </c>
      <c r="F20" s="31" t="s">
        <v>156</v>
      </c>
      <c r="G20" s="31" t="s">
        <v>48</v>
      </c>
      <c r="H20" s="35" t="s">
        <v>49</v>
      </c>
      <c r="I20" s="31" t="s">
        <v>129</v>
      </c>
      <c r="J20" s="30"/>
      <c r="K20" s="30" t="s">
        <v>51</v>
      </c>
      <c r="L20" s="30"/>
      <c r="M20" s="30"/>
      <c r="N20" s="30"/>
      <c r="O20" s="344"/>
      <c r="P20" s="77"/>
      <c r="Q20" s="78"/>
      <c r="R20" s="31" t="s">
        <v>153</v>
      </c>
      <c r="S20" s="84" t="s">
        <v>157</v>
      </c>
      <c r="T20" s="30" t="s">
        <v>109</v>
      </c>
      <c r="U20" s="36">
        <v>0</v>
      </c>
      <c r="V20" s="36">
        <v>1</v>
      </c>
      <c r="W20" s="30" t="s">
        <v>51</v>
      </c>
      <c r="X20" s="30" t="s">
        <v>158</v>
      </c>
      <c r="Y20" s="31" t="s">
        <v>55</v>
      </c>
      <c r="Z20" s="72">
        <v>1</v>
      </c>
      <c r="AA20" s="77">
        <v>1</v>
      </c>
      <c r="AB20" s="14" t="s">
        <v>1381</v>
      </c>
    </row>
    <row r="21" spans="1:28" ht="124.5" customHeight="1">
      <c r="A21" s="30">
        <v>935</v>
      </c>
      <c r="B21" s="31" t="s">
        <v>45</v>
      </c>
      <c r="C21" s="31" t="s">
        <v>126</v>
      </c>
      <c r="D21" s="31" t="s">
        <v>126</v>
      </c>
      <c r="E21" s="31" t="s">
        <v>137</v>
      </c>
      <c r="F21" s="31" t="s">
        <v>156</v>
      </c>
      <c r="G21" s="31" t="s">
        <v>48</v>
      </c>
      <c r="H21" s="35" t="s">
        <v>49</v>
      </c>
      <c r="I21" s="31" t="s">
        <v>129</v>
      </c>
      <c r="J21" s="30"/>
      <c r="K21" s="30" t="s">
        <v>51</v>
      </c>
      <c r="L21" s="30"/>
      <c r="M21" s="30"/>
      <c r="N21" s="30"/>
      <c r="O21" s="344"/>
      <c r="P21" s="77"/>
      <c r="Q21" s="78"/>
      <c r="R21" s="31" t="s">
        <v>159</v>
      </c>
      <c r="S21" s="31" t="s">
        <v>160</v>
      </c>
      <c r="T21" s="30" t="s">
        <v>109</v>
      </c>
      <c r="U21" s="36">
        <v>0</v>
      </c>
      <c r="V21" s="36">
        <v>100</v>
      </c>
      <c r="W21" s="30" t="s">
        <v>51</v>
      </c>
      <c r="X21" s="30" t="s">
        <v>158</v>
      </c>
      <c r="Y21" s="31" t="s">
        <v>55</v>
      </c>
      <c r="Z21" s="72">
        <v>1</v>
      </c>
      <c r="AA21" s="77">
        <v>1</v>
      </c>
      <c r="AB21" s="14" t="s">
        <v>1382</v>
      </c>
    </row>
    <row r="22" spans="1:28" ht="228" customHeight="1">
      <c r="A22" s="30">
        <v>936</v>
      </c>
      <c r="B22" s="31" t="s">
        <v>45</v>
      </c>
      <c r="C22" s="31" t="s">
        <v>126</v>
      </c>
      <c r="D22" s="31" t="s">
        <v>126</v>
      </c>
      <c r="E22" s="31" t="s">
        <v>137</v>
      </c>
      <c r="F22" s="31" t="s">
        <v>47</v>
      </c>
      <c r="G22" s="31" t="s">
        <v>48</v>
      </c>
      <c r="H22" s="35" t="s">
        <v>49</v>
      </c>
      <c r="I22" s="31" t="s">
        <v>129</v>
      </c>
      <c r="J22" s="30"/>
      <c r="K22" s="30" t="s">
        <v>51</v>
      </c>
      <c r="L22" s="30"/>
      <c r="M22" s="30"/>
      <c r="N22" s="30"/>
      <c r="O22" s="344"/>
      <c r="P22" s="77"/>
      <c r="Q22" s="78"/>
      <c r="R22" s="31" t="s">
        <v>161</v>
      </c>
      <c r="S22" s="31" t="s">
        <v>162</v>
      </c>
      <c r="T22" s="30" t="s">
        <v>109</v>
      </c>
      <c r="U22" s="36">
        <v>0</v>
      </c>
      <c r="V22" s="36">
        <v>100</v>
      </c>
      <c r="W22" s="30" t="s">
        <v>51</v>
      </c>
      <c r="X22" s="30" t="s">
        <v>163</v>
      </c>
      <c r="Y22" s="31" t="s">
        <v>55</v>
      </c>
      <c r="Z22" s="72">
        <v>100</v>
      </c>
      <c r="AA22" s="77">
        <v>1</v>
      </c>
      <c r="AB22" s="14" t="s">
        <v>1383</v>
      </c>
    </row>
    <row r="23" spans="1:28" ht="192.75" customHeight="1">
      <c r="A23" s="30">
        <v>937</v>
      </c>
      <c r="B23" s="31" t="s">
        <v>45</v>
      </c>
      <c r="C23" s="31" t="s">
        <v>126</v>
      </c>
      <c r="D23" s="31" t="s">
        <v>126</v>
      </c>
      <c r="E23" s="31" t="s">
        <v>137</v>
      </c>
      <c r="F23" s="31" t="s">
        <v>47</v>
      </c>
      <c r="G23" s="31" t="s">
        <v>48</v>
      </c>
      <c r="H23" s="35" t="s">
        <v>49</v>
      </c>
      <c r="I23" s="31" t="s">
        <v>129</v>
      </c>
      <c r="J23" s="30"/>
      <c r="K23" s="30" t="s">
        <v>51</v>
      </c>
      <c r="L23" s="30"/>
      <c r="M23" s="30"/>
      <c r="N23" s="30"/>
      <c r="O23" s="344"/>
      <c r="P23" s="77"/>
      <c r="Q23" s="78"/>
      <c r="R23" s="31" t="s">
        <v>161</v>
      </c>
      <c r="S23" s="31" t="s">
        <v>164</v>
      </c>
      <c r="T23" s="30" t="s">
        <v>109</v>
      </c>
      <c r="U23" s="36">
        <v>0</v>
      </c>
      <c r="V23" s="36">
        <v>100</v>
      </c>
      <c r="W23" s="30" t="s">
        <v>51</v>
      </c>
      <c r="X23" s="30" t="s">
        <v>165</v>
      </c>
      <c r="Y23" s="31" t="s">
        <v>55</v>
      </c>
      <c r="Z23" s="72">
        <v>100</v>
      </c>
      <c r="AA23" s="77">
        <v>1</v>
      </c>
      <c r="AB23" s="14" t="s">
        <v>1384</v>
      </c>
    </row>
    <row r="24" spans="1:28" ht="102" customHeight="1">
      <c r="A24" s="30" t="s">
        <v>166</v>
      </c>
      <c r="B24" s="31" t="s">
        <v>45</v>
      </c>
      <c r="C24" s="31" t="s">
        <v>126</v>
      </c>
      <c r="D24" s="31" t="s">
        <v>126</v>
      </c>
      <c r="E24" s="31" t="s">
        <v>137</v>
      </c>
      <c r="F24" s="31" t="s">
        <v>47</v>
      </c>
      <c r="G24" s="31" t="s">
        <v>48</v>
      </c>
      <c r="H24" s="35" t="s">
        <v>49</v>
      </c>
      <c r="I24" s="31" t="s">
        <v>129</v>
      </c>
      <c r="J24" s="30"/>
      <c r="K24" s="30" t="s">
        <v>51</v>
      </c>
      <c r="L24" s="30"/>
      <c r="M24" s="30"/>
      <c r="N24" s="30"/>
      <c r="O24" s="350"/>
      <c r="P24" s="77"/>
      <c r="Q24" s="78"/>
      <c r="R24" s="31" t="s">
        <v>161</v>
      </c>
      <c r="S24" s="30"/>
      <c r="T24" s="30"/>
      <c r="U24" s="36"/>
      <c r="V24" s="36"/>
      <c r="W24" s="30"/>
      <c r="X24" s="30"/>
      <c r="Y24" s="30"/>
      <c r="Z24" s="88"/>
      <c r="AA24" s="79"/>
      <c r="AB24" s="14"/>
    </row>
    <row r="25" spans="1:28" ht="105" customHeight="1">
      <c r="A25" s="30">
        <v>938</v>
      </c>
      <c r="B25" s="31" t="s">
        <v>45</v>
      </c>
      <c r="C25" s="31" t="s">
        <v>126</v>
      </c>
      <c r="D25" s="31" t="s">
        <v>126</v>
      </c>
      <c r="E25" s="31" t="s">
        <v>137</v>
      </c>
      <c r="F25" s="31" t="s">
        <v>47</v>
      </c>
      <c r="G25" s="31" t="s">
        <v>48</v>
      </c>
      <c r="H25" s="35" t="s">
        <v>49</v>
      </c>
      <c r="I25" s="31" t="s">
        <v>129</v>
      </c>
      <c r="J25" s="30"/>
      <c r="K25" s="30" t="s">
        <v>51</v>
      </c>
      <c r="L25" s="30"/>
      <c r="M25" s="30"/>
      <c r="N25" s="30"/>
      <c r="O25" s="75"/>
      <c r="P25" s="77"/>
      <c r="Q25" s="78"/>
      <c r="R25" s="31" t="s">
        <v>161</v>
      </c>
      <c r="S25" s="30"/>
      <c r="T25" s="30"/>
      <c r="U25" s="36"/>
      <c r="V25" s="36"/>
      <c r="W25" s="30"/>
      <c r="X25" s="30"/>
      <c r="Y25" s="30"/>
      <c r="Z25" s="11"/>
      <c r="AA25" s="79"/>
      <c r="AB25" s="14"/>
    </row>
    <row r="26" spans="1:28" ht="71.25" customHeight="1">
      <c r="A26" s="30">
        <v>939</v>
      </c>
      <c r="B26" s="31" t="s">
        <v>45</v>
      </c>
      <c r="C26" s="31" t="s">
        <v>126</v>
      </c>
      <c r="D26" s="31" t="s">
        <v>126</v>
      </c>
      <c r="E26" s="31" t="s">
        <v>137</v>
      </c>
      <c r="F26" s="31" t="s">
        <v>128</v>
      </c>
      <c r="G26" s="31" t="s">
        <v>48</v>
      </c>
      <c r="H26" s="35" t="s">
        <v>49</v>
      </c>
      <c r="I26" s="31" t="s">
        <v>129</v>
      </c>
      <c r="J26" s="30"/>
      <c r="K26" s="30" t="s">
        <v>51</v>
      </c>
      <c r="L26" s="30"/>
      <c r="M26" s="30"/>
      <c r="N26" s="30"/>
      <c r="O26" s="75"/>
      <c r="P26" s="75"/>
      <c r="Q26" s="78"/>
      <c r="R26" s="31" t="s">
        <v>161</v>
      </c>
      <c r="S26" s="31"/>
      <c r="T26" s="31"/>
      <c r="U26" s="71"/>
      <c r="V26" s="71"/>
      <c r="W26" s="30"/>
      <c r="X26" s="31"/>
      <c r="Y26" s="31"/>
      <c r="Z26" s="11"/>
      <c r="AA26" s="11"/>
      <c r="AB26" s="14"/>
    </row>
    <row r="27" spans="1:28" ht="63" customHeight="1">
      <c r="A27" s="30">
        <v>940</v>
      </c>
      <c r="B27" s="31" t="s">
        <v>45</v>
      </c>
      <c r="C27" s="31" t="s">
        <v>126</v>
      </c>
      <c r="D27" s="31" t="s">
        <v>126</v>
      </c>
      <c r="E27" s="31" t="s">
        <v>137</v>
      </c>
      <c r="F27" s="31" t="s">
        <v>128</v>
      </c>
      <c r="G27" s="31" t="s">
        <v>48</v>
      </c>
      <c r="H27" s="35" t="s">
        <v>49</v>
      </c>
      <c r="I27" s="31" t="s">
        <v>129</v>
      </c>
      <c r="J27" s="30"/>
      <c r="K27" s="30" t="s">
        <v>51</v>
      </c>
      <c r="L27" s="30"/>
      <c r="M27" s="30"/>
      <c r="N27" s="30"/>
      <c r="O27" s="75"/>
      <c r="P27" s="75"/>
      <c r="Q27" s="78"/>
      <c r="R27" s="31" t="s">
        <v>167</v>
      </c>
      <c r="S27" s="31"/>
      <c r="T27" s="31"/>
      <c r="U27" s="71"/>
      <c r="V27" s="71"/>
      <c r="W27" s="31"/>
      <c r="X27" s="31"/>
      <c r="Y27" s="31"/>
      <c r="Z27" s="11"/>
      <c r="AA27" s="11"/>
      <c r="AB27" s="14"/>
    </row>
    <row r="28" spans="1:28" ht="63" customHeight="1">
      <c r="A28" s="89">
        <v>941</v>
      </c>
      <c r="B28" s="31" t="s">
        <v>45</v>
      </c>
      <c r="C28" s="31" t="s">
        <v>126</v>
      </c>
      <c r="D28" s="31" t="s">
        <v>126</v>
      </c>
      <c r="E28" s="31" t="s">
        <v>137</v>
      </c>
      <c r="F28" s="31" t="s">
        <v>128</v>
      </c>
      <c r="G28" s="31" t="s">
        <v>48</v>
      </c>
      <c r="H28" s="35" t="s">
        <v>49</v>
      </c>
      <c r="I28" s="31" t="s">
        <v>129</v>
      </c>
      <c r="J28" s="30"/>
      <c r="K28" s="30" t="s">
        <v>51</v>
      </c>
      <c r="L28" s="30"/>
      <c r="M28" s="30"/>
      <c r="N28" s="30"/>
      <c r="O28" s="75"/>
      <c r="P28" s="75"/>
      <c r="Q28" s="78"/>
      <c r="R28" s="31" t="s">
        <v>167</v>
      </c>
      <c r="S28" s="31"/>
      <c r="T28" s="31"/>
      <c r="U28" s="71"/>
      <c r="V28" s="71"/>
      <c r="W28" s="31"/>
      <c r="X28" s="31"/>
      <c r="Y28" s="31"/>
      <c r="Z28" s="11"/>
      <c r="AA28" s="11"/>
      <c r="AB28" s="14"/>
    </row>
    <row r="29" spans="1:28" ht="91.5" customHeight="1">
      <c r="A29" s="30">
        <v>942</v>
      </c>
      <c r="B29" s="31" t="s">
        <v>45</v>
      </c>
      <c r="C29" s="31" t="s">
        <v>126</v>
      </c>
      <c r="D29" s="31" t="s">
        <v>126</v>
      </c>
      <c r="E29" s="31" t="s">
        <v>137</v>
      </c>
      <c r="F29" s="31" t="s">
        <v>168</v>
      </c>
      <c r="G29" s="31" t="s">
        <v>48</v>
      </c>
      <c r="H29" s="35" t="s">
        <v>49</v>
      </c>
      <c r="I29" s="31" t="s">
        <v>129</v>
      </c>
      <c r="J29" s="30"/>
      <c r="K29" s="30" t="s">
        <v>51</v>
      </c>
      <c r="L29" s="30"/>
      <c r="M29" s="30"/>
      <c r="N29" s="30"/>
      <c r="O29" s="344"/>
      <c r="P29" s="77"/>
      <c r="Q29" s="78"/>
      <c r="R29" s="31" t="s">
        <v>169</v>
      </c>
      <c r="S29" s="31" t="s">
        <v>170</v>
      </c>
      <c r="T29" s="31" t="s">
        <v>109</v>
      </c>
      <c r="U29" s="71">
        <v>0</v>
      </c>
      <c r="V29" s="71">
        <v>1</v>
      </c>
      <c r="W29" s="31" t="s">
        <v>51</v>
      </c>
      <c r="X29" s="31" t="s">
        <v>171</v>
      </c>
      <c r="Y29" s="31" t="s">
        <v>55</v>
      </c>
      <c r="Z29" s="72">
        <v>1</v>
      </c>
      <c r="AA29" s="77">
        <v>1</v>
      </c>
      <c r="AB29" s="14" t="s">
        <v>1385</v>
      </c>
    </row>
    <row r="30" spans="1:28" ht="91.5" customHeight="1">
      <c r="A30" s="30">
        <v>943</v>
      </c>
      <c r="B30" s="31" t="s">
        <v>45</v>
      </c>
      <c r="C30" s="31" t="s">
        <v>126</v>
      </c>
      <c r="D30" s="31" t="s">
        <v>126</v>
      </c>
      <c r="E30" s="31" t="s">
        <v>137</v>
      </c>
      <c r="F30" s="31" t="s">
        <v>128</v>
      </c>
      <c r="G30" s="31" t="s">
        <v>48</v>
      </c>
      <c r="H30" s="35" t="s">
        <v>49</v>
      </c>
      <c r="I30" s="31" t="s">
        <v>129</v>
      </c>
      <c r="J30" s="30"/>
      <c r="K30" s="30" t="s">
        <v>51</v>
      </c>
      <c r="L30" s="30"/>
      <c r="M30" s="30"/>
      <c r="N30" s="30"/>
      <c r="O30" s="344"/>
      <c r="P30" s="77"/>
      <c r="Q30" s="78"/>
      <c r="R30" s="31" t="s">
        <v>169</v>
      </c>
      <c r="S30" s="31" t="s">
        <v>172</v>
      </c>
      <c r="T30" s="31" t="s">
        <v>109</v>
      </c>
      <c r="U30" s="36">
        <v>0</v>
      </c>
      <c r="V30" s="71">
        <v>1</v>
      </c>
      <c r="W30" s="31" t="s">
        <v>51</v>
      </c>
      <c r="X30" s="31" t="s">
        <v>173</v>
      </c>
      <c r="Y30" s="31" t="s">
        <v>55</v>
      </c>
      <c r="Z30" s="72">
        <v>1</v>
      </c>
      <c r="AA30" s="77">
        <v>1</v>
      </c>
      <c r="AB30" s="14" t="s">
        <v>1386</v>
      </c>
    </row>
    <row r="31" spans="1:28" ht="91.5" customHeight="1">
      <c r="A31" s="30" t="s">
        <v>174</v>
      </c>
      <c r="B31" s="31" t="s">
        <v>45</v>
      </c>
      <c r="C31" s="31" t="s">
        <v>126</v>
      </c>
      <c r="D31" s="31" t="s">
        <v>126</v>
      </c>
      <c r="E31" s="31" t="s">
        <v>137</v>
      </c>
      <c r="F31" s="31" t="s">
        <v>128</v>
      </c>
      <c r="G31" s="31" t="s">
        <v>48</v>
      </c>
      <c r="H31" s="35" t="s">
        <v>49</v>
      </c>
      <c r="I31" s="31" t="s">
        <v>129</v>
      </c>
      <c r="J31" s="30"/>
      <c r="K31" s="30" t="s">
        <v>51</v>
      </c>
      <c r="L31" s="30"/>
      <c r="M31" s="30"/>
      <c r="N31" s="30"/>
      <c r="O31" s="344"/>
      <c r="P31" s="77"/>
      <c r="Q31" s="78"/>
      <c r="R31" s="31" t="s">
        <v>169</v>
      </c>
      <c r="S31" s="31" t="s">
        <v>175</v>
      </c>
      <c r="T31" s="31" t="s">
        <v>109</v>
      </c>
      <c r="U31" s="36">
        <v>0</v>
      </c>
      <c r="V31" s="36">
        <v>100</v>
      </c>
      <c r="W31" s="31" t="s">
        <v>51</v>
      </c>
      <c r="X31" s="31" t="s">
        <v>176</v>
      </c>
      <c r="Y31" s="31" t="s">
        <v>55</v>
      </c>
      <c r="Z31" s="72">
        <v>100</v>
      </c>
      <c r="AA31" s="77">
        <v>1</v>
      </c>
      <c r="AB31" s="14" t="s">
        <v>1387</v>
      </c>
    </row>
    <row r="32" spans="1:28" ht="128.25" customHeight="1">
      <c r="A32" s="30">
        <v>944</v>
      </c>
      <c r="B32" s="31" t="s">
        <v>45</v>
      </c>
      <c r="C32" s="31" t="s">
        <v>126</v>
      </c>
      <c r="D32" s="31" t="s">
        <v>126</v>
      </c>
      <c r="E32" s="31" t="s">
        <v>137</v>
      </c>
      <c r="F32" s="31" t="s">
        <v>156</v>
      </c>
      <c r="G32" s="31" t="s">
        <v>48</v>
      </c>
      <c r="H32" s="35" t="s">
        <v>49</v>
      </c>
      <c r="I32" s="31" t="s">
        <v>129</v>
      </c>
      <c r="J32" s="30"/>
      <c r="K32" s="30" t="s">
        <v>51</v>
      </c>
      <c r="L32" s="30"/>
      <c r="M32" s="30"/>
      <c r="N32" s="30"/>
      <c r="O32" s="344"/>
      <c r="P32" s="77"/>
      <c r="Q32" s="78"/>
      <c r="R32" s="31" t="s">
        <v>177</v>
      </c>
      <c r="S32" s="31" t="s">
        <v>178</v>
      </c>
      <c r="T32" s="31" t="s">
        <v>179</v>
      </c>
      <c r="U32" s="71">
        <v>0</v>
      </c>
      <c r="V32" s="71">
        <v>1</v>
      </c>
      <c r="W32" s="31" t="s">
        <v>51</v>
      </c>
      <c r="X32" s="31" t="s">
        <v>180</v>
      </c>
      <c r="Y32" s="31" t="s">
        <v>55</v>
      </c>
      <c r="Z32" s="72">
        <v>1</v>
      </c>
      <c r="AA32" s="77">
        <v>1</v>
      </c>
      <c r="AB32" s="14" t="s">
        <v>1388</v>
      </c>
    </row>
    <row r="33" spans="1:28" ht="133.5" customHeight="1">
      <c r="A33" s="30">
        <v>945</v>
      </c>
      <c r="B33" s="31" t="s">
        <v>45</v>
      </c>
      <c r="C33" s="31" t="s">
        <v>126</v>
      </c>
      <c r="D33" s="31" t="s">
        <v>126</v>
      </c>
      <c r="E33" s="31" t="s">
        <v>137</v>
      </c>
      <c r="F33" s="31" t="s">
        <v>128</v>
      </c>
      <c r="G33" s="31" t="s">
        <v>48</v>
      </c>
      <c r="H33" s="35" t="s">
        <v>49</v>
      </c>
      <c r="I33" s="31" t="s">
        <v>129</v>
      </c>
      <c r="J33" s="30"/>
      <c r="K33" s="30" t="s">
        <v>51</v>
      </c>
      <c r="L33" s="30"/>
      <c r="M33" s="30"/>
      <c r="N33" s="30"/>
      <c r="O33" s="344"/>
      <c r="P33" s="77"/>
      <c r="Q33" s="78"/>
      <c r="R33" s="31" t="s">
        <v>177</v>
      </c>
      <c r="S33" s="31" t="s">
        <v>178</v>
      </c>
      <c r="T33" s="31" t="s">
        <v>179</v>
      </c>
      <c r="U33" s="71"/>
      <c r="V33" s="71"/>
      <c r="W33" s="31"/>
      <c r="X33" s="31"/>
      <c r="Y33" s="31"/>
      <c r="Z33" s="72"/>
      <c r="AA33" s="77"/>
      <c r="AB33" s="14" t="s">
        <v>1389</v>
      </c>
    </row>
    <row r="34" spans="1:28" ht="115.5" customHeight="1">
      <c r="A34" s="30">
        <v>946</v>
      </c>
      <c r="B34" s="31" t="s">
        <v>45</v>
      </c>
      <c r="C34" s="31" t="s">
        <v>126</v>
      </c>
      <c r="D34" s="31" t="s">
        <v>126</v>
      </c>
      <c r="E34" s="31" t="s">
        <v>137</v>
      </c>
      <c r="F34" s="31" t="s">
        <v>128</v>
      </c>
      <c r="G34" s="31" t="s">
        <v>48</v>
      </c>
      <c r="H34" s="35" t="s">
        <v>49</v>
      </c>
      <c r="I34" s="31" t="s">
        <v>129</v>
      </c>
      <c r="J34" s="30"/>
      <c r="K34" s="30" t="s">
        <v>51</v>
      </c>
      <c r="L34" s="30"/>
      <c r="M34" s="30"/>
      <c r="N34" s="30"/>
      <c r="O34" s="344"/>
      <c r="P34" s="77"/>
      <c r="Q34" s="78"/>
      <c r="R34" s="31" t="s">
        <v>177</v>
      </c>
      <c r="S34" s="31" t="s">
        <v>181</v>
      </c>
      <c r="T34" s="31" t="s">
        <v>109</v>
      </c>
      <c r="U34" s="71">
        <v>0</v>
      </c>
      <c r="V34" s="71">
        <v>1</v>
      </c>
      <c r="W34" s="31" t="s">
        <v>51</v>
      </c>
      <c r="X34" s="31" t="s">
        <v>182</v>
      </c>
      <c r="Y34" s="31" t="s">
        <v>55</v>
      </c>
      <c r="Z34" s="72">
        <v>1</v>
      </c>
      <c r="AA34" s="77">
        <v>1</v>
      </c>
      <c r="AB34" s="14" t="s">
        <v>1390</v>
      </c>
    </row>
    <row r="35" spans="1:28" ht="155.25" customHeight="1">
      <c r="A35" s="30">
        <v>947</v>
      </c>
      <c r="B35" s="31" t="s">
        <v>45</v>
      </c>
      <c r="C35" s="31" t="s">
        <v>126</v>
      </c>
      <c r="D35" s="31" t="s">
        <v>126</v>
      </c>
      <c r="E35" s="91" t="s">
        <v>137</v>
      </c>
      <c r="F35" s="31" t="s">
        <v>128</v>
      </c>
      <c r="G35" s="31" t="s">
        <v>48</v>
      </c>
      <c r="H35" s="35" t="s">
        <v>49</v>
      </c>
      <c r="I35" s="31" t="s">
        <v>129</v>
      </c>
      <c r="J35" s="30"/>
      <c r="K35" s="30" t="s">
        <v>51</v>
      </c>
      <c r="L35" s="30"/>
      <c r="M35" s="30"/>
      <c r="N35" s="30"/>
      <c r="O35" s="344"/>
      <c r="P35" s="77"/>
      <c r="Q35" s="78"/>
      <c r="R35" s="31" t="s">
        <v>177</v>
      </c>
      <c r="S35" s="31" t="s">
        <v>183</v>
      </c>
      <c r="T35" s="31" t="s">
        <v>109</v>
      </c>
      <c r="U35" s="71">
        <v>0</v>
      </c>
      <c r="V35" s="71">
        <f>11/11</f>
        <v>1</v>
      </c>
      <c r="W35" s="31" t="s">
        <v>51</v>
      </c>
      <c r="X35" s="31" t="s">
        <v>184</v>
      </c>
      <c r="Y35" s="31" t="s">
        <v>55</v>
      </c>
      <c r="Z35" s="72">
        <v>1</v>
      </c>
      <c r="AA35" s="77">
        <v>1</v>
      </c>
      <c r="AB35" s="14" t="s">
        <v>1391</v>
      </c>
    </row>
    <row r="36" spans="1:28" ht="63" customHeight="1">
      <c r="A36" s="30" t="s">
        <v>185</v>
      </c>
      <c r="B36" s="31" t="s">
        <v>45</v>
      </c>
      <c r="C36" s="31" t="s">
        <v>126</v>
      </c>
      <c r="D36" s="31" t="s">
        <v>126</v>
      </c>
      <c r="E36" s="31" t="s">
        <v>137</v>
      </c>
      <c r="F36" s="31" t="s">
        <v>128</v>
      </c>
      <c r="G36" s="31" t="s">
        <v>48</v>
      </c>
      <c r="H36" s="35" t="s">
        <v>49</v>
      </c>
      <c r="I36" s="31" t="s">
        <v>129</v>
      </c>
      <c r="J36" s="30"/>
      <c r="K36" s="30" t="s">
        <v>51</v>
      </c>
      <c r="L36" s="30"/>
      <c r="M36" s="30"/>
      <c r="N36" s="30"/>
      <c r="O36" s="344"/>
      <c r="P36" s="77"/>
      <c r="Q36" s="78"/>
      <c r="R36" s="31" t="s">
        <v>177</v>
      </c>
      <c r="S36" s="31" t="s">
        <v>186</v>
      </c>
      <c r="T36" s="31" t="s">
        <v>109</v>
      </c>
      <c r="U36" s="36">
        <v>0</v>
      </c>
      <c r="V36" s="36">
        <v>100</v>
      </c>
      <c r="W36" s="31" t="s">
        <v>51</v>
      </c>
      <c r="X36" s="31" t="s">
        <v>187</v>
      </c>
      <c r="Y36" s="31" t="s">
        <v>188</v>
      </c>
      <c r="Z36" s="72">
        <v>1</v>
      </c>
      <c r="AA36" s="77">
        <v>1</v>
      </c>
      <c r="AB36" s="14" t="s">
        <v>1392</v>
      </c>
    </row>
    <row r="37" spans="1:28" ht="228" customHeight="1">
      <c r="A37" s="30" t="s">
        <v>189</v>
      </c>
      <c r="B37" s="31" t="s">
        <v>45</v>
      </c>
      <c r="C37" s="31" t="s">
        <v>126</v>
      </c>
      <c r="D37" s="31" t="s">
        <v>126</v>
      </c>
      <c r="E37" s="31" t="s">
        <v>137</v>
      </c>
      <c r="F37" s="31" t="s">
        <v>128</v>
      </c>
      <c r="G37" s="31" t="s">
        <v>48</v>
      </c>
      <c r="H37" s="35" t="s">
        <v>49</v>
      </c>
      <c r="I37" s="31" t="s">
        <v>129</v>
      </c>
      <c r="J37" s="30"/>
      <c r="K37" s="30" t="s">
        <v>51</v>
      </c>
      <c r="L37" s="30"/>
      <c r="M37" s="30"/>
      <c r="N37" s="30"/>
      <c r="O37" s="344"/>
      <c r="P37" s="77"/>
      <c r="Q37" s="78"/>
      <c r="R37" s="31" t="s">
        <v>177</v>
      </c>
      <c r="S37" s="31" t="s">
        <v>190</v>
      </c>
      <c r="T37" s="31" t="s">
        <v>109</v>
      </c>
      <c r="U37" s="36">
        <v>0</v>
      </c>
      <c r="V37" s="36">
        <v>4</v>
      </c>
      <c r="W37" s="31" t="s">
        <v>51</v>
      </c>
      <c r="X37" s="31" t="s">
        <v>191</v>
      </c>
      <c r="Y37" s="31" t="s">
        <v>55</v>
      </c>
      <c r="Z37" s="72">
        <v>4</v>
      </c>
      <c r="AA37" s="77">
        <v>1</v>
      </c>
      <c r="AB37" s="14" t="s">
        <v>192</v>
      </c>
    </row>
    <row r="38" spans="1:28" ht="147" customHeight="1">
      <c r="A38" s="30">
        <v>948</v>
      </c>
      <c r="B38" s="31" t="s">
        <v>45</v>
      </c>
      <c r="C38" s="31" t="s">
        <v>126</v>
      </c>
      <c r="D38" s="31" t="s">
        <v>126</v>
      </c>
      <c r="E38" s="31" t="s">
        <v>137</v>
      </c>
      <c r="F38" s="31" t="s">
        <v>168</v>
      </c>
      <c r="G38" s="31" t="s">
        <v>48</v>
      </c>
      <c r="H38" s="35" t="s">
        <v>49</v>
      </c>
      <c r="I38" s="31" t="s">
        <v>129</v>
      </c>
      <c r="J38" s="30"/>
      <c r="K38" s="30" t="s">
        <v>51</v>
      </c>
      <c r="L38" s="30"/>
      <c r="M38" s="30"/>
      <c r="N38" s="30"/>
      <c r="O38" s="344"/>
      <c r="P38" s="77"/>
      <c r="Q38" s="78"/>
      <c r="R38" s="31" t="s">
        <v>193</v>
      </c>
      <c r="S38" s="31"/>
      <c r="T38" s="31"/>
      <c r="U38" s="36"/>
      <c r="V38" s="36"/>
      <c r="W38" s="31"/>
      <c r="X38" s="31"/>
      <c r="Y38" s="31"/>
      <c r="Z38" s="72"/>
      <c r="AA38" s="77"/>
      <c r="AB38" s="14" t="s">
        <v>1393</v>
      </c>
    </row>
    <row r="39" spans="1:28" ht="63" customHeight="1">
      <c r="A39" s="30">
        <v>949</v>
      </c>
      <c r="B39" s="31" t="s">
        <v>45</v>
      </c>
      <c r="C39" s="31" t="s">
        <v>126</v>
      </c>
      <c r="D39" s="31" t="s">
        <v>126</v>
      </c>
      <c r="E39" s="31" t="s">
        <v>137</v>
      </c>
      <c r="F39" s="31" t="s">
        <v>128</v>
      </c>
      <c r="G39" s="31" t="s">
        <v>48</v>
      </c>
      <c r="H39" s="35" t="s">
        <v>49</v>
      </c>
      <c r="I39" s="31" t="s">
        <v>129</v>
      </c>
      <c r="J39" s="30"/>
      <c r="K39" s="30" t="s">
        <v>51</v>
      </c>
      <c r="L39" s="30"/>
      <c r="M39" s="30"/>
      <c r="N39" s="30"/>
      <c r="O39" s="75"/>
      <c r="P39" s="75"/>
      <c r="Q39" s="78"/>
      <c r="R39" s="31" t="s">
        <v>193</v>
      </c>
      <c r="S39" s="31" t="s">
        <v>194</v>
      </c>
      <c r="T39" s="31" t="s">
        <v>109</v>
      </c>
      <c r="U39" s="71"/>
      <c r="V39" s="71"/>
      <c r="W39" s="31"/>
      <c r="X39" s="31"/>
      <c r="Y39" s="31"/>
      <c r="Z39" s="11"/>
      <c r="AA39" s="11"/>
      <c r="AB39" s="14"/>
    </row>
    <row r="40" spans="1:28" ht="107.25" customHeight="1">
      <c r="A40" s="30">
        <v>950</v>
      </c>
      <c r="B40" s="31" t="s">
        <v>45</v>
      </c>
      <c r="C40" s="31" t="s">
        <v>126</v>
      </c>
      <c r="D40" s="31" t="s">
        <v>126</v>
      </c>
      <c r="E40" s="31" t="s">
        <v>137</v>
      </c>
      <c r="F40" s="31" t="s">
        <v>128</v>
      </c>
      <c r="G40" s="31" t="s">
        <v>48</v>
      </c>
      <c r="H40" s="35" t="s">
        <v>49</v>
      </c>
      <c r="I40" s="31" t="s">
        <v>129</v>
      </c>
      <c r="J40" s="30"/>
      <c r="K40" s="30" t="s">
        <v>51</v>
      </c>
      <c r="L40" s="30"/>
      <c r="M40" s="30"/>
      <c r="N40" s="30"/>
      <c r="O40" s="75"/>
      <c r="P40" s="75"/>
      <c r="Q40" s="78"/>
      <c r="R40" s="31" t="s">
        <v>193</v>
      </c>
      <c r="S40" s="31" t="s">
        <v>194</v>
      </c>
      <c r="T40" s="31" t="s">
        <v>109</v>
      </c>
      <c r="U40" s="71"/>
      <c r="V40" s="71"/>
      <c r="W40" s="31"/>
      <c r="X40" s="31"/>
      <c r="Y40" s="31"/>
      <c r="Z40" s="11"/>
      <c r="AA40" s="11"/>
      <c r="AB40" s="14"/>
    </row>
    <row r="41" spans="1:28" ht="107.25" customHeight="1">
      <c r="A41" s="30" t="s">
        <v>195</v>
      </c>
      <c r="B41" s="31" t="s">
        <v>45</v>
      </c>
      <c r="C41" s="31" t="s">
        <v>126</v>
      </c>
      <c r="D41" s="31" t="s">
        <v>126</v>
      </c>
      <c r="E41" s="31" t="s">
        <v>137</v>
      </c>
      <c r="F41" s="31" t="s">
        <v>128</v>
      </c>
      <c r="G41" s="31" t="s">
        <v>48</v>
      </c>
      <c r="H41" s="35" t="s">
        <v>49</v>
      </c>
      <c r="I41" s="31" t="s">
        <v>129</v>
      </c>
      <c r="J41" s="30"/>
      <c r="K41" s="30" t="s">
        <v>51</v>
      </c>
      <c r="L41" s="30"/>
      <c r="M41" s="30"/>
      <c r="N41" s="30"/>
      <c r="O41" s="75"/>
      <c r="P41" s="75"/>
      <c r="Q41" s="78"/>
      <c r="R41" s="31" t="s">
        <v>193</v>
      </c>
      <c r="S41" s="31" t="s">
        <v>194</v>
      </c>
      <c r="T41" s="31" t="s">
        <v>109</v>
      </c>
      <c r="U41" s="71"/>
      <c r="V41" s="71"/>
      <c r="W41" s="31"/>
      <c r="X41" s="31"/>
      <c r="Y41" s="31"/>
      <c r="Z41" s="11"/>
      <c r="AA41" s="11"/>
      <c r="AB41" s="14"/>
    </row>
    <row r="42" spans="1:28" ht="63" customHeight="1">
      <c r="A42" s="30">
        <v>951</v>
      </c>
      <c r="B42" s="31" t="s">
        <v>45</v>
      </c>
      <c r="C42" s="31" t="s">
        <v>126</v>
      </c>
      <c r="D42" s="31" t="s">
        <v>126</v>
      </c>
      <c r="E42" s="31" t="s">
        <v>137</v>
      </c>
      <c r="F42" s="31" t="s">
        <v>128</v>
      </c>
      <c r="G42" s="31" t="s">
        <v>48</v>
      </c>
      <c r="H42" s="35" t="s">
        <v>49</v>
      </c>
      <c r="I42" s="31" t="s">
        <v>129</v>
      </c>
      <c r="J42" s="30"/>
      <c r="K42" s="30" t="s">
        <v>51</v>
      </c>
      <c r="L42" s="30"/>
      <c r="M42" s="30"/>
      <c r="N42" s="30"/>
      <c r="O42" s="75"/>
      <c r="P42" s="75"/>
      <c r="Q42" s="78"/>
      <c r="R42" s="31" t="s">
        <v>193</v>
      </c>
      <c r="S42" s="31" t="s">
        <v>194</v>
      </c>
      <c r="T42" s="31" t="s">
        <v>109</v>
      </c>
      <c r="U42" s="71"/>
      <c r="V42" s="71"/>
      <c r="W42" s="31"/>
      <c r="X42" s="31"/>
      <c r="Y42" s="31"/>
      <c r="Z42" s="11"/>
      <c r="AA42" s="11"/>
      <c r="AB42" s="14"/>
    </row>
    <row r="43" spans="1:28" ht="119.25" customHeight="1">
      <c r="A43" s="30">
        <v>952</v>
      </c>
      <c r="B43" s="31" t="s">
        <v>45</v>
      </c>
      <c r="C43" s="31" t="s">
        <v>126</v>
      </c>
      <c r="D43" s="31" t="s">
        <v>126</v>
      </c>
      <c r="E43" s="31" t="s">
        <v>137</v>
      </c>
      <c r="F43" s="31" t="s">
        <v>128</v>
      </c>
      <c r="G43" s="31" t="s">
        <v>48</v>
      </c>
      <c r="H43" s="35" t="s">
        <v>49</v>
      </c>
      <c r="I43" s="31" t="s">
        <v>129</v>
      </c>
      <c r="J43" s="30"/>
      <c r="K43" s="30" t="s">
        <v>51</v>
      </c>
      <c r="L43" s="30"/>
      <c r="M43" s="30"/>
      <c r="N43" s="30"/>
      <c r="O43" s="75"/>
      <c r="P43" s="75"/>
      <c r="Q43" s="78"/>
      <c r="R43" s="31" t="s">
        <v>193</v>
      </c>
      <c r="S43" s="31" t="s">
        <v>194</v>
      </c>
      <c r="T43" s="31" t="s">
        <v>109</v>
      </c>
      <c r="U43" s="71"/>
      <c r="V43" s="71"/>
      <c r="W43" s="31"/>
      <c r="X43" s="31"/>
      <c r="Y43" s="31"/>
      <c r="Z43" s="11"/>
      <c r="AA43" s="11"/>
      <c r="AB43" s="14"/>
    </row>
    <row r="44" spans="1:28" ht="119.25" customHeight="1">
      <c r="A44" s="30" t="s">
        <v>196</v>
      </c>
      <c r="B44" s="31" t="s">
        <v>45</v>
      </c>
      <c r="C44" s="31" t="s">
        <v>126</v>
      </c>
      <c r="D44" s="31" t="s">
        <v>126</v>
      </c>
      <c r="E44" s="31" t="s">
        <v>137</v>
      </c>
      <c r="F44" s="31" t="s">
        <v>128</v>
      </c>
      <c r="G44" s="31" t="s">
        <v>48</v>
      </c>
      <c r="H44" s="35" t="s">
        <v>49</v>
      </c>
      <c r="I44" s="31" t="s">
        <v>129</v>
      </c>
      <c r="J44" s="30"/>
      <c r="K44" s="30" t="s">
        <v>51</v>
      </c>
      <c r="L44" s="30"/>
      <c r="M44" s="30"/>
      <c r="N44" s="30"/>
      <c r="O44" s="75"/>
      <c r="P44" s="75"/>
      <c r="Q44" s="78"/>
      <c r="R44" s="31" t="s">
        <v>193</v>
      </c>
      <c r="S44" s="31" t="s">
        <v>194</v>
      </c>
      <c r="T44" s="31" t="s">
        <v>109</v>
      </c>
      <c r="U44" s="71"/>
      <c r="V44" s="71"/>
      <c r="W44" s="31"/>
      <c r="X44" s="31"/>
      <c r="Y44" s="31"/>
      <c r="Z44" s="11"/>
      <c r="AA44" s="11"/>
      <c r="AB44" s="14"/>
    </row>
    <row r="45" spans="1:28" ht="63" customHeight="1">
      <c r="A45" s="30">
        <v>953</v>
      </c>
      <c r="B45" s="31" t="s">
        <v>45</v>
      </c>
      <c r="C45" s="31" t="s">
        <v>126</v>
      </c>
      <c r="D45" s="31" t="s">
        <v>126</v>
      </c>
      <c r="E45" s="31" t="s">
        <v>137</v>
      </c>
      <c r="F45" s="31" t="s">
        <v>128</v>
      </c>
      <c r="G45" s="31" t="s">
        <v>48</v>
      </c>
      <c r="H45" s="35" t="s">
        <v>49</v>
      </c>
      <c r="I45" s="31" t="s">
        <v>129</v>
      </c>
      <c r="J45" s="30"/>
      <c r="K45" s="30" t="s">
        <v>51</v>
      </c>
      <c r="L45" s="30"/>
      <c r="M45" s="30"/>
      <c r="N45" s="30"/>
      <c r="O45" s="75"/>
      <c r="P45" s="75"/>
      <c r="Q45" s="78"/>
      <c r="R45" s="31" t="s">
        <v>193</v>
      </c>
      <c r="S45" s="31" t="s">
        <v>194</v>
      </c>
      <c r="T45" s="31" t="s">
        <v>109</v>
      </c>
      <c r="U45" s="71"/>
      <c r="V45" s="71"/>
      <c r="W45" s="31"/>
      <c r="X45" s="31"/>
      <c r="Y45" s="31"/>
      <c r="Z45" s="11"/>
      <c r="AA45" s="11"/>
      <c r="AB45" s="14"/>
    </row>
    <row r="46" spans="1:28" ht="126" customHeight="1">
      <c r="A46" s="30">
        <v>954</v>
      </c>
      <c r="B46" s="31" t="s">
        <v>45</v>
      </c>
      <c r="C46" s="31" t="s">
        <v>126</v>
      </c>
      <c r="D46" s="31" t="s">
        <v>126</v>
      </c>
      <c r="E46" s="31" t="s">
        <v>137</v>
      </c>
      <c r="F46" s="31" t="s">
        <v>168</v>
      </c>
      <c r="G46" s="31" t="s">
        <v>48</v>
      </c>
      <c r="H46" s="35" t="s">
        <v>49</v>
      </c>
      <c r="I46" s="31" t="s">
        <v>129</v>
      </c>
      <c r="J46" s="30"/>
      <c r="K46" s="30" t="s">
        <v>51</v>
      </c>
      <c r="L46" s="30"/>
      <c r="M46" s="30"/>
      <c r="N46" s="30"/>
      <c r="O46" s="75"/>
      <c r="P46" s="77"/>
      <c r="Q46" s="78"/>
      <c r="R46" s="31" t="s">
        <v>193</v>
      </c>
      <c r="S46" s="31" t="s">
        <v>197</v>
      </c>
      <c r="T46" s="31" t="s">
        <v>109</v>
      </c>
      <c r="U46" s="36"/>
      <c r="V46" s="36"/>
      <c r="W46" s="31"/>
      <c r="X46" s="31"/>
      <c r="Y46" s="31"/>
      <c r="Z46" s="11"/>
      <c r="AA46" s="79"/>
      <c r="AB46" s="14"/>
    </row>
    <row r="47" spans="1:28" s="124" customFormat="1" ht="105">
      <c r="A47" s="51">
        <v>178</v>
      </c>
      <c r="B47" s="35" t="s">
        <v>45</v>
      </c>
      <c r="C47" s="35" t="s">
        <v>319</v>
      </c>
      <c r="D47" s="35" t="s">
        <v>319</v>
      </c>
      <c r="E47" s="35" t="s">
        <v>137</v>
      </c>
      <c r="F47" s="35" t="s">
        <v>128</v>
      </c>
      <c r="G47" s="35" t="s">
        <v>48</v>
      </c>
      <c r="H47" s="35" t="s">
        <v>49</v>
      </c>
      <c r="I47" s="31" t="s">
        <v>50</v>
      </c>
      <c r="J47" s="51"/>
      <c r="K47" s="30" t="s">
        <v>51</v>
      </c>
      <c r="L47" s="51"/>
      <c r="M47" s="30"/>
      <c r="N47" s="30"/>
      <c r="O47" s="344"/>
      <c r="P47" s="77"/>
      <c r="Q47" s="78"/>
      <c r="R47" s="85" t="s">
        <v>321</v>
      </c>
      <c r="S47" s="132" t="s">
        <v>331</v>
      </c>
      <c r="T47" s="85" t="s">
        <v>327</v>
      </c>
      <c r="U47" s="133">
        <v>0</v>
      </c>
      <c r="V47" s="133">
        <v>1</v>
      </c>
      <c r="W47" s="85" t="s">
        <v>324</v>
      </c>
      <c r="X47" s="85" t="s">
        <v>325</v>
      </c>
      <c r="Y47" s="134" t="s">
        <v>277</v>
      </c>
      <c r="Z47" s="72">
        <v>1</v>
      </c>
      <c r="AA47" s="77">
        <v>1</v>
      </c>
      <c r="AB47" s="19" t="s">
        <v>332</v>
      </c>
    </row>
    <row r="48" spans="1:28" s="124" customFormat="1" ht="201.75" customHeight="1">
      <c r="A48" s="51">
        <v>220</v>
      </c>
      <c r="B48" s="35" t="s">
        <v>45</v>
      </c>
      <c r="C48" s="35" t="s">
        <v>319</v>
      </c>
      <c r="D48" s="35" t="s">
        <v>319</v>
      </c>
      <c r="E48" s="35" t="s">
        <v>137</v>
      </c>
      <c r="F48" s="35" t="s">
        <v>128</v>
      </c>
      <c r="G48" s="35" t="s">
        <v>48</v>
      </c>
      <c r="H48" s="35" t="s">
        <v>49</v>
      </c>
      <c r="I48" s="31" t="s">
        <v>50</v>
      </c>
      <c r="J48" s="51"/>
      <c r="K48" s="30" t="s">
        <v>51</v>
      </c>
      <c r="L48" s="51"/>
      <c r="M48" s="30"/>
      <c r="N48" s="30"/>
      <c r="O48" s="344"/>
      <c r="P48" s="77"/>
      <c r="Q48" s="78"/>
      <c r="R48" s="122" t="s">
        <v>373</v>
      </c>
      <c r="S48" s="121" t="s">
        <v>374</v>
      </c>
      <c r="T48" s="122" t="s">
        <v>335</v>
      </c>
      <c r="U48" s="123">
        <v>0</v>
      </c>
      <c r="V48" s="123">
        <v>0.7</v>
      </c>
      <c r="W48" s="122" t="s">
        <v>324</v>
      </c>
      <c r="X48" s="122" t="s">
        <v>325</v>
      </c>
      <c r="Y48" s="122" t="s">
        <v>55</v>
      </c>
      <c r="Z48" s="72">
        <v>0.83333333333333337</v>
      </c>
      <c r="AA48" s="77">
        <v>1.1904761904761907</v>
      </c>
      <c r="AB48" s="19" t="s">
        <v>1421</v>
      </c>
    </row>
    <row r="49" spans="1:28" s="124" customFormat="1" ht="60" customHeight="1">
      <c r="A49" s="51">
        <v>221</v>
      </c>
      <c r="B49" s="35" t="s">
        <v>45</v>
      </c>
      <c r="C49" s="35" t="s">
        <v>319</v>
      </c>
      <c r="D49" s="35" t="s">
        <v>319</v>
      </c>
      <c r="E49" s="35" t="s">
        <v>137</v>
      </c>
      <c r="F49" s="35" t="s">
        <v>128</v>
      </c>
      <c r="G49" s="35" t="s">
        <v>48</v>
      </c>
      <c r="H49" s="35" t="s">
        <v>49</v>
      </c>
      <c r="I49" s="31" t="s">
        <v>50</v>
      </c>
      <c r="J49" s="51"/>
      <c r="K49" s="30" t="s">
        <v>51</v>
      </c>
      <c r="L49" s="51"/>
      <c r="M49" s="30"/>
      <c r="N49" s="30"/>
      <c r="O49" s="145"/>
      <c r="P49" s="145"/>
      <c r="Q49" s="78"/>
      <c r="R49" s="122" t="s">
        <v>373</v>
      </c>
      <c r="S49" s="121"/>
      <c r="T49" s="35"/>
      <c r="U49" s="127"/>
      <c r="V49" s="127"/>
      <c r="W49" s="35"/>
      <c r="X49" s="35"/>
      <c r="Y49" s="35"/>
      <c r="Z49" s="13"/>
      <c r="AA49" s="129"/>
      <c r="AB49" s="19"/>
    </row>
    <row r="50" spans="1:28" s="124" customFormat="1" ht="60" customHeight="1">
      <c r="A50" s="51">
        <v>222</v>
      </c>
      <c r="B50" s="35" t="s">
        <v>45</v>
      </c>
      <c r="C50" s="35" t="s">
        <v>319</v>
      </c>
      <c r="D50" s="35" t="s">
        <v>319</v>
      </c>
      <c r="E50" s="35" t="s">
        <v>137</v>
      </c>
      <c r="F50" s="35" t="s">
        <v>128</v>
      </c>
      <c r="G50" s="35" t="s">
        <v>48</v>
      </c>
      <c r="H50" s="35" t="s">
        <v>49</v>
      </c>
      <c r="I50" s="31" t="s">
        <v>50</v>
      </c>
      <c r="J50" s="51"/>
      <c r="K50" s="30" t="s">
        <v>51</v>
      </c>
      <c r="L50" s="51"/>
      <c r="M50" s="30"/>
      <c r="N50" s="30"/>
      <c r="O50" s="145"/>
      <c r="P50" s="145"/>
      <c r="Q50" s="78"/>
      <c r="R50" s="122" t="s">
        <v>373</v>
      </c>
      <c r="S50" s="121"/>
      <c r="T50" s="35"/>
      <c r="U50" s="127"/>
      <c r="V50" s="127"/>
      <c r="W50" s="35"/>
      <c r="X50" s="35"/>
      <c r="Y50" s="35"/>
      <c r="Z50" s="13"/>
      <c r="AA50" s="129"/>
      <c r="AB50" s="19"/>
    </row>
    <row r="51" spans="1:28" s="124" customFormat="1" ht="60" customHeight="1">
      <c r="A51" s="51">
        <v>223</v>
      </c>
      <c r="B51" s="35" t="s">
        <v>45</v>
      </c>
      <c r="C51" s="35" t="s">
        <v>319</v>
      </c>
      <c r="D51" s="35" t="s">
        <v>319</v>
      </c>
      <c r="E51" s="35" t="s">
        <v>137</v>
      </c>
      <c r="F51" s="35" t="s">
        <v>128</v>
      </c>
      <c r="G51" s="35" t="s">
        <v>48</v>
      </c>
      <c r="H51" s="35" t="s">
        <v>49</v>
      </c>
      <c r="I51" s="31" t="s">
        <v>50</v>
      </c>
      <c r="J51" s="51"/>
      <c r="K51" s="30" t="s">
        <v>51</v>
      </c>
      <c r="L51" s="51"/>
      <c r="M51" s="30"/>
      <c r="N51" s="30"/>
      <c r="O51" s="145"/>
      <c r="P51" s="145"/>
      <c r="Q51" s="78"/>
      <c r="R51" s="122" t="s">
        <v>373</v>
      </c>
      <c r="S51" s="121"/>
      <c r="T51" s="35"/>
      <c r="U51" s="127"/>
      <c r="V51" s="127"/>
      <c r="W51" s="35"/>
      <c r="X51" s="35"/>
      <c r="Y51" s="35"/>
      <c r="Z51" s="13"/>
      <c r="AA51" s="129"/>
      <c r="AB51" s="19"/>
    </row>
    <row r="52" spans="1:28" s="124" customFormat="1" ht="60" customHeight="1">
      <c r="A52" s="51">
        <v>224</v>
      </c>
      <c r="B52" s="35" t="s">
        <v>45</v>
      </c>
      <c r="C52" s="35" t="s">
        <v>319</v>
      </c>
      <c r="D52" s="35" t="s">
        <v>319</v>
      </c>
      <c r="E52" s="35" t="s">
        <v>137</v>
      </c>
      <c r="F52" s="35" t="s">
        <v>128</v>
      </c>
      <c r="G52" s="35" t="s">
        <v>48</v>
      </c>
      <c r="H52" s="35" t="s">
        <v>49</v>
      </c>
      <c r="I52" s="31" t="s">
        <v>50</v>
      </c>
      <c r="J52" s="51"/>
      <c r="K52" s="30" t="s">
        <v>51</v>
      </c>
      <c r="L52" s="51"/>
      <c r="M52" s="30"/>
      <c r="N52" s="30"/>
      <c r="O52" s="145"/>
      <c r="P52" s="145"/>
      <c r="Q52" s="78"/>
      <c r="R52" s="122" t="s">
        <v>373</v>
      </c>
      <c r="S52" s="121"/>
      <c r="T52" s="35"/>
      <c r="U52" s="127"/>
      <c r="V52" s="127"/>
      <c r="W52" s="35"/>
      <c r="X52" s="35"/>
      <c r="Y52" s="35"/>
      <c r="Z52" s="13"/>
      <c r="AA52" s="129"/>
      <c r="AB52" s="19"/>
    </row>
    <row r="53" spans="1:28" s="124" customFormat="1" ht="60" customHeight="1">
      <c r="A53" s="51">
        <v>225</v>
      </c>
      <c r="B53" s="35" t="s">
        <v>45</v>
      </c>
      <c r="C53" s="35" t="s">
        <v>319</v>
      </c>
      <c r="D53" s="35" t="s">
        <v>319</v>
      </c>
      <c r="E53" s="35" t="s">
        <v>137</v>
      </c>
      <c r="F53" s="35" t="s">
        <v>128</v>
      </c>
      <c r="G53" s="35" t="s">
        <v>48</v>
      </c>
      <c r="H53" s="35" t="s">
        <v>49</v>
      </c>
      <c r="I53" s="31" t="s">
        <v>50</v>
      </c>
      <c r="J53" s="51"/>
      <c r="K53" s="30" t="s">
        <v>51</v>
      </c>
      <c r="L53" s="51"/>
      <c r="M53" s="30"/>
      <c r="N53" s="30"/>
      <c r="O53" s="145"/>
      <c r="P53" s="145"/>
      <c r="Q53" s="78"/>
      <c r="R53" s="122" t="s">
        <v>373</v>
      </c>
      <c r="S53" s="121"/>
      <c r="T53" s="35"/>
      <c r="U53" s="127"/>
      <c r="V53" s="127"/>
      <c r="W53" s="35"/>
      <c r="X53" s="35"/>
      <c r="Y53" s="35"/>
      <c r="Z53" s="13"/>
      <c r="AA53" s="129"/>
      <c r="AB53" s="19"/>
    </row>
    <row r="54" spans="1:28" s="124" customFormat="1" ht="72.75" customHeight="1">
      <c r="A54" s="51">
        <v>226</v>
      </c>
      <c r="B54" s="35" t="s">
        <v>45</v>
      </c>
      <c r="C54" s="35" t="s">
        <v>319</v>
      </c>
      <c r="D54" s="35" t="s">
        <v>319</v>
      </c>
      <c r="E54" s="35" t="s">
        <v>137</v>
      </c>
      <c r="F54" s="35" t="s">
        <v>128</v>
      </c>
      <c r="G54" s="35" t="s">
        <v>48</v>
      </c>
      <c r="H54" s="35" t="s">
        <v>49</v>
      </c>
      <c r="I54" s="31" t="s">
        <v>50</v>
      </c>
      <c r="J54" s="51"/>
      <c r="K54" s="30" t="s">
        <v>51</v>
      </c>
      <c r="L54" s="51"/>
      <c r="M54" s="30"/>
      <c r="N54" s="30"/>
      <c r="O54" s="145"/>
      <c r="P54" s="145"/>
      <c r="Q54" s="78"/>
      <c r="R54" s="122" t="s">
        <v>373</v>
      </c>
      <c r="S54" s="121"/>
      <c r="T54" s="35"/>
      <c r="U54" s="127"/>
      <c r="V54" s="127"/>
      <c r="W54" s="35"/>
      <c r="X54" s="35"/>
      <c r="Y54" s="35"/>
      <c r="Z54" s="13"/>
      <c r="AA54" s="129"/>
      <c r="AB54" s="19"/>
    </row>
    <row r="55" spans="1:28" s="124" customFormat="1" ht="159" customHeight="1">
      <c r="A55" s="51" t="s">
        <v>375</v>
      </c>
      <c r="B55" s="35" t="s">
        <v>45</v>
      </c>
      <c r="C55" s="35" t="s">
        <v>319</v>
      </c>
      <c r="D55" s="35" t="s">
        <v>319</v>
      </c>
      <c r="E55" s="35" t="s">
        <v>137</v>
      </c>
      <c r="F55" s="35" t="s">
        <v>128</v>
      </c>
      <c r="G55" s="35" t="s">
        <v>48</v>
      </c>
      <c r="H55" s="35" t="s">
        <v>49</v>
      </c>
      <c r="I55" s="31" t="s">
        <v>50</v>
      </c>
      <c r="J55" s="51"/>
      <c r="K55" s="30" t="s">
        <v>51</v>
      </c>
      <c r="L55" s="51"/>
      <c r="M55" s="30"/>
      <c r="N55" s="30"/>
      <c r="O55" s="145"/>
      <c r="P55" s="145"/>
      <c r="Q55" s="78"/>
      <c r="R55" s="122" t="s">
        <v>373</v>
      </c>
      <c r="S55" s="121"/>
      <c r="T55" s="35"/>
      <c r="U55" s="127"/>
      <c r="V55" s="127"/>
      <c r="W55" s="35"/>
      <c r="X55" s="35"/>
      <c r="Y55" s="35"/>
      <c r="Z55" s="13"/>
      <c r="AA55" s="129"/>
      <c r="AB55" s="19"/>
    </row>
    <row r="56" spans="1:28" s="124" customFormat="1" ht="75">
      <c r="A56" s="51" t="s">
        <v>376</v>
      </c>
      <c r="B56" s="35" t="s">
        <v>45</v>
      </c>
      <c r="C56" s="35" t="s">
        <v>319</v>
      </c>
      <c r="D56" s="35" t="s">
        <v>319</v>
      </c>
      <c r="E56" s="35" t="s">
        <v>137</v>
      </c>
      <c r="F56" s="35" t="s">
        <v>128</v>
      </c>
      <c r="G56" s="140" t="s">
        <v>48</v>
      </c>
      <c r="H56" s="140" t="s">
        <v>49</v>
      </c>
      <c r="I56" s="140" t="s">
        <v>50</v>
      </c>
      <c r="J56" s="139"/>
      <c r="K56" s="139" t="s">
        <v>51</v>
      </c>
      <c r="L56" s="139"/>
      <c r="M56" s="30"/>
      <c r="N56" s="30"/>
      <c r="O56" s="366"/>
      <c r="P56" s="366"/>
      <c r="Q56" s="142"/>
      <c r="R56" s="122" t="s">
        <v>373</v>
      </c>
      <c r="S56" s="121"/>
      <c r="T56" s="35"/>
      <c r="U56" s="127"/>
      <c r="V56" s="127"/>
      <c r="W56" s="35"/>
      <c r="X56" s="35"/>
      <c r="Y56" s="35"/>
      <c r="Z56" s="366"/>
      <c r="AA56" s="366"/>
      <c r="AB56" s="142"/>
    </row>
    <row r="57" spans="1:28" s="124" customFormat="1" ht="60" customHeight="1">
      <c r="A57" s="51">
        <v>260</v>
      </c>
      <c r="B57" s="35" t="s">
        <v>377</v>
      </c>
      <c r="C57" s="35" t="s">
        <v>410</v>
      </c>
      <c r="D57" s="35" t="s">
        <v>410</v>
      </c>
      <c r="E57" s="35" t="s">
        <v>137</v>
      </c>
      <c r="F57" s="35" t="s">
        <v>156</v>
      </c>
      <c r="G57" s="35" t="s">
        <v>48</v>
      </c>
      <c r="H57" s="35" t="s">
        <v>49</v>
      </c>
      <c r="I57" s="31" t="s">
        <v>50</v>
      </c>
      <c r="J57" s="51"/>
      <c r="K57" s="30" t="s">
        <v>51</v>
      </c>
      <c r="L57" s="51"/>
      <c r="M57" s="30"/>
      <c r="N57" s="30"/>
      <c r="O57" s="368"/>
      <c r="P57" s="346"/>
      <c r="Q57" s="78"/>
      <c r="R57" s="35" t="s">
        <v>51</v>
      </c>
      <c r="S57" s="35"/>
      <c r="T57" s="35"/>
      <c r="U57" s="137"/>
      <c r="V57" s="137"/>
      <c r="W57" s="35"/>
      <c r="X57" s="35"/>
      <c r="Y57" s="35"/>
      <c r="Z57" s="150"/>
      <c r="AA57" s="17"/>
      <c r="AB57" s="19"/>
    </row>
    <row r="58" spans="1:28" s="124" customFormat="1" ht="53.25" customHeight="1">
      <c r="A58" s="30">
        <v>282</v>
      </c>
      <c r="B58" s="35" t="s">
        <v>377</v>
      </c>
      <c r="C58" s="35" t="s">
        <v>423</v>
      </c>
      <c r="D58" s="35" t="s">
        <v>423</v>
      </c>
      <c r="E58" s="35" t="s">
        <v>137</v>
      </c>
      <c r="F58" s="35" t="s">
        <v>128</v>
      </c>
      <c r="G58" s="35" t="s">
        <v>48</v>
      </c>
      <c r="H58" s="35" t="s">
        <v>49</v>
      </c>
      <c r="I58" s="35" t="s">
        <v>50</v>
      </c>
      <c r="J58" s="35" t="s">
        <v>50</v>
      </c>
      <c r="K58" s="30" t="s">
        <v>51</v>
      </c>
      <c r="L58" s="51">
        <v>0</v>
      </c>
      <c r="M58" s="30">
        <v>0</v>
      </c>
      <c r="N58" s="30">
        <v>0</v>
      </c>
      <c r="O58" s="75"/>
      <c r="P58" s="75"/>
      <c r="Q58" s="78"/>
      <c r="R58" s="35" t="s">
        <v>441</v>
      </c>
      <c r="S58" s="35" t="s">
        <v>442</v>
      </c>
      <c r="T58" s="35"/>
      <c r="U58" s="137"/>
      <c r="V58" s="137"/>
      <c r="W58" s="35"/>
      <c r="X58" s="35"/>
      <c r="Y58" s="35"/>
      <c r="Z58" s="128"/>
      <c r="AA58" s="128"/>
      <c r="AB58" s="19"/>
    </row>
    <row r="59" spans="1:28" s="124" customFormat="1" ht="193.5" customHeight="1">
      <c r="A59" s="30">
        <v>291</v>
      </c>
      <c r="B59" s="35" t="s">
        <v>377</v>
      </c>
      <c r="C59" s="35" t="s">
        <v>444</v>
      </c>
      <c r="D59" s="35" t="s">
        <v>444</v>
      </c>
      <c r="E59" s="35" t="s">
        <v>137</v>
      </c>
      <c r="F59" s="35" t="s">
        <v>47</v>
      </c>
      <c r="G59" s="35" t="s">
        <v>48</v>
      </c>
      <c r="H59" s="35" t="s">
        <v>49</v>
      </c>
      <c r="I59" s="35" t="s">
        <v>50</v>
      </c>
      <c r="J59" s="35" t="s">
        <v>50</v>
      </c>
      <c r="K59" s="30" t="s">
        <v>51</v>
      </c>
      <c r="L59" s="51">
        <v>0</v>
      </c>
      <c r="M59" s="30">
        <v>0</v>
      </c>
      <c r="N59" s="30">
        <v>0</v>
      </c>
      <c r="O59" s="344"/>
      <c r="P59" s="77"/>
      <c r="Q59" s="78"/>
      <c r="R59" s="35" t="s">
        <v>51</v>
      </c>
      <c r="S59" s="35" t="s">
        <v>448</v>
      </c>
      <c r="T59" s="35" t="s">
        <v>327</v>
      </c>
      <c r="U59" s="137">
        <v>0</v>
      </c>
      <c r="V59" s="127">
        <v>1</v>
      </c>
      <c r="W59" s="35" t="s">
        <v>51</v>
      </c>
      <c r="X59" s="35" t="s">
        <v>449</v>
      </c>
      <c r="Y59" s="35" t="s">
        <v>55</v>
      </c>
      <c r="Z59" s="72">
        <v>0.97</v>
      </c>
      <c r="AA59" s="77">
        <v>0.97</v>
      </c>
      <c r="AB59" s="19" t="s">
        <v>1448</v>
      </c>
    </row>
    <row r="60" spans="1:28" s="124" customFormat="1" ht="60" customHeight="1">
      <c r="A60" s="143">
        <v>330</v>
      </c>
      <c r="B60" s="157" t="s">
        <v>377</v>
      </c>
      <c r="C60" s="35" t="s">
        <v>477</v>
      </c>
      <c r="D60" s="35" t="s">
        <v>477</v>
      </c>
      <c r="E60" s="35" t="s">
        <v>137</v>
      </c>
      <c r="F60" s="35" t="s">
        <v>424</v>
      </c>
      <c r="G60" s="51" t="s">
        <v>48</v>
      </c>
      <c r="H60" s="35" t="s">
        <v>49</v>
      </c>
      <c r="I60" s="31" t="s">
        <v>50</v>
      </c>
      <c r="J60" s="51"/>
      <c r="K60" s="30" t="s">
        <v>51</v>
      </c>
      <c r="L60" s="51"/>
      <c r="M60" s="30"/>
      <c r="N60" s="30"/>
      <c r="O60" s="145"/>
      <c r="P60" s="145"/>
      <c r="Q60" s="78"/>
      <c r="R60" s="35" t="s">
        <v>481</v>
      </c>
      <c r="S60" s="35" t="s">
        <v>482</v>
      </c>
      <c r="T60" s="35"/>
      <c r="U60" s="137"/>
      <c r="V60" s="137"/>
      <c r="W60" s="35"/>
      <c r="X60" s="35"/>
      <c r="Y60" s="35"/>
      <c r="Z60" s="129"/>
      <c r="AA60" s="129"/>
      <c r="AB60" s="19"/>
    </row>
    <row r="61" spans="1:28" s="378" customFormat="1" ht="132.75" customHeight="1">
      <c r="A61" s="158">
        <v>551</v>
      </c>
      <c r="B61" s="159" t="s">
        <v>494</v>
      </c>
      <c r="C61" s="159" t="s">
        <v>4</v>
      </c>
      <c r="D61" s="159" t="s">
        <v>495</v>
      </c>
      <c r="E61" s="159" t="s">
        <v>137</v>
      </c>
      <c r="F61" s="159" t="s">
        <v>168</v>
      </c>
      <c r="G61" s="159" t="s">
        <v>496</v>
      </c>
      <c r="H61" s="159" t="s">
        <v>497</v>
      </c>
      <c r="I61" s="159" t="s">
        <v>498</v>
      </c>
      <c r="J61" s="160" t="s">
        <v>499</v>
      </c>
      <c r="K61" s="161" t="s">
        <v>500</v>
      </c>
      <c r="L61" s="30">
        <v>144000</v>
      </c>
      <c r="M61" s="30">
        <v>0</v>
      </c>
      <c r="N61" s="30">
        <v>98000</v>
      </c>
      <c r="O61" s="416">
        <v>94033</v>
      </c>
      <c r="P61" s="375">
        <v>0.95952040816326534</v>
      </c>
      <c r="Q61" s="170" t="s">
        <v>1617</v>
      </c>
      <c r="R61" s="159" t="s">
        <v>501</v>
      </c>
      <c r="S61" s="166" t="s">
        <v>502</v>
      </c>
      <c r="T61" s="159" t="s">
        <v>503</v>
      </c>
      <c r="U61" s="167">
        <v>0</v>
      </c>
      <c r="V61" s="167">
        <v>1</v>
      </c>
      <c r="W61" s="159" t="s">
        <v>504</v>
      </c>
      <c r="X61" s="159" t="s">
        <v>505</v>
      </c>
      <c r="Y61" s="159" t="s">
        <v>55</v>
      </c>
      <c r="Z61" s="168">
        <v>1</v>
      </c>
      <c r="AA61" s="377">
        <v>1</v>
      </c>
      <c r="AB61" s="162" t="s">
        <v>1466</v>
      </c>
    </row>
    <row r="62" spans="1:28" s="378" customFormat="1" ht="90">
      <c r="A62" s="160">
        <v>551</v>
      </c>
      <c r="B62" s="159" t="s">
        <v>494</v>
      </c>
      <c r="C62" s="159" t="s">
        <v>4</v>
      </c>
      <c r="D62" s="159" t="s">
        <v>495</v>
      </c>
      <c r="E62" s="159" t="s">
        <v>137</v>
      </c>
      <c r="F62" s="159" t="s">
        <v>168</v>
      </c>
      <c r="G62" s="159" t="s">
        <v>496</v>
      </c>
      <c r="H62" s="159" t="s">
        <v>497</v>
      </c>
      <c r="I62" s="159" t="s">
        <v>498</v>
      </c>
      <c r="J62" s="160" t="s">
        <v>499</v>
      </c>
      <c r="K62" s="160"/>
      <c r="L62" s="30"/>
      <c r="M62" s="30"/>
      <c r="N62" s="30"/>
      <c r="O62" s="170"/>
      <c r="P62" s="170"/>
      <c r="Q62" s="170"/>
      <c r="R62" s="159" t="s">
        <v>501</v>
      </c>
      <c r="S62" s="159" t="s">
        <v>502</v>
      </c>
      <c r="T62" s="159"/>
      <c r="U62" s="167"/>
      <c r="V62" s="167"/>
      <c r="W62" s="159"/>
      <c r="X62" s="159"/>
      <c r="Y62" s="159"/>
      <c r="Z62" s="170"/>
      <c r="AA62" s="170"/>
      <c r="AB62" s="170"/>
    </row>
    <row r="63" spans="1:28" s="378" customFormat="1" ht="90">
      <c r="A63" s="160">
        <v>552</v>
      </c>
      <c r="B63" s="159" t="s">
        <v>494</v>
      </c>
      <c r="C63" s="159" t="s">
        <v>4</v>
      </c>
      <c r="D63" s="159" t="s">
        <v>495</v>
      </c>
      <c r="E63" s="159" t="s">
        <v>137</v>
      </c>
      <c r="F63" s="159" t="s">
        <v>168</v>
      </c>
      <c r="G63" s="159" t="s">
        <v>496</v>
      </c>
      <c r="H63" s="159" t="s">
        <v>497</v>
      </c>
      <c r="I63" s="159" t="s">
        <v>498</v>
      </c>
      <c r="J63" s="160" t="s">
        <v>499</v>
      </c>
      <c r="K63" s="160"/>
      <c r="L63" s="30"/>
      <c r="M63" s="30"/>
      <c r="N63" s="30"/>
      <c r="O63" s="170"/>
      <c r="P63" s="170"/>
      <c r="Q63" s="170"/>
      <c r="R63" s="159" t="s">
        <v>501</v>
      </c>
      <c r="S63" s="159" t="s">
        <v>502</v>
      </c>
      <c r="T63" s="159"/>
      <c r="U63" s="172"/>
      <c r="V63" s="172"/>
      <c r="W63" s="159"/>
      <c r="X63" s="159"/>
      <c r="Y63" s="159"/>
      <c r="Z63" s="173"/>
      <c r="AA63" s="173"/>
      <c r="AB63" s="173"/>
    </row>
    <row r="64" spans="1:28" s="378" customFormat="1" ht="90">
      <c r="A64" s="160">
        <v>553</v>
      </c>
      <c r="B64" s="159" t="s">
        <v>494</v>
      </c>
      <c r="C64" s="159" t="s">
        <v>4</v>
      </c>
      <c r="D64" s="159" t="s">
        <v>495</v>
      </c>
      <c r="E64" s="159" t="s">
        <v>137</v>
      </c>
      <c r="F64" s="159" t="s">
        <v>168</v>
      </c>
      <c r="G64" s="159" t="s">
        <v>496</v>
      </c>
      <c r="H64" s="159" t="s">
        <v>497</v>
      </c>
      <c r="I64" s="159" t="s">
        <v>498</v>
      </c>
      <c r="J64" s="160" t="s">
        <v>499</v>
      </c>
      <c r="K64" s="160"/>
      <c r="L64" s="30"/>
      <c r="M64" s="30"/>
      <c r="N64" s="30"/>
      <c r="O64" s="170"/>
      <c r="P64" s="170"/>
      <c r="Q64" s="170"/>
      <c r="R64" s="159" t="s">
        <v>501</v>
      </c>
      <c r="S64" s="159" t="s">
        <v>502</v>
      </c>
      <c r="T64" s="159"/>
      <c r="U64" s="172"/>
      <c r="V64" s="172"/>
      <c r="W64" s="159"/>
      <c r="X64" s="159"/>
      <c r="Y64" s="159"/>
      <c r="Z64" s="173"/>
      <c r="AA64" s="173"/>
      <c r="AB64" s="173"/>
    </row>
    <row r="65" spans="1:28" s="378" customFormat="1" ht="90">
      <c r="A65" s="160">
        <v>554</v>
      </c>
      <c r="B65" s="159" t="s">
        <v>494</v>
      </c>
      <c r="C65" s="159" t="s">
        <v>4</v>
      </c>
      <c r="D65" s="159" t="s">
        <v>495</v>
      </c>
      <c r="E65" s="159" t="s">
        <v>137</v>
      </c>
      <c r="F65" s="159" t="s">
        <v>168</v>
      </c>
      <c r="G65" s="159" t="s">
        <v>496</v>
      </c>
      <c r="H65" s="159" t="s">
        <v>497</v>
      </c>
      <c r="I65" s="159" t="s">
        <v>498</v>
      </c>
      <c r="J65" s="160" t="s">
        <v>499</v>
      </c>
      <c r="K65" s="160"/>
      <c r="L65" s="30"/>
      <c r="M65" s="30"/>
      <c r="N65" s="30"/>
      <c r="O65" s="170"/>
      <c r="P65" s="170"/>
      <c r="Q65" s="170"/>
      <c r="R65" s="159" t="s">
        <v>501</v>
      </c>
      <c r="S65" s="159" t="s">
        <v>502</v>
      </c>
      <c r="T65" s="159"/>
      <c r="U65" s="172"/>
      <c r="V65" s="172"/>
      <c r="W65" s="159"/>
      <c r="X65" s="159"/>
      <c r="Y65" s="159"/>
      <c r="Z65" s="173"/>
      <c r="AA65" s="173"/>
      <c r="AB65" s="173"/>
    </row>
    <row r="66" spans="1:28" s="378" customFormat="1" ht="90">
      <c r="A66" s="160">
        <v>555</v>
      </c>
      <c r="B66" s="159" t="s">
        <v>494</v>
      </c>
      <c r="C66" s="159" t="s">
        <v>4</v>
      </c>
      <c r="D66" s="159" t="s">
        <v>495</v>
      </c>
      <c r="E66" s="159" t="s">
        <v>137</v>
      </c>
      <c r="F66" s="159" t="s">
        <v>168</v>
      </c>
      <c r="G66" s="159" t="s">
        <v>496</v>
      </c>
      <c r="H66" s="159" t="s">
        <v>497</v>
      </c>
      <c r="I66" s="159" t="s">
        <v>498</v>
      </c>
      <c r="J66" s="160" t="s">
        <v>499</v>
      </c>
      <c r="K66" s="160"/>
      <c r="L66" s="30"/>
      <c r="M66" s="30"/>
      <c r="N66" s="30"/>
      <c r="O66" s="170"/>
      <c r="P66" s="170"/>
      <c r="Q66" s="170"/>
      <c r="R66" s="159" t="s">
        <v>501</v>
      </c>
      <c r="S66" s="159" t="s">
        <v>502</v>
      </c>
      <c r="T66" s="159"/>
      <c r="U66" s="172"/>
      <c r="V66" s="172"/>
      <c r="W66" s="159"/>
      <c r="X66" s="159"/>
      <c r="Y66" s="159"/>
      <c r="Z66" s="173"/>
      <c r="AA66" s="173"/>
      <c r="AB66" s="173"/>
    </row>
    <row r="67" spans="1:28" s="378" customFormat="1" ht="151.5" customHeight="1">
      <c r="A67" s="158">
        <v>556</v>
      </c>
      <c r="B67" s="159" t="s">
        <v>494</v>
      </c>
      <c r="C67" s="159" t="s">
        <v>4</v>
      </c>
      <c r="D67" s="159" t="s">
        <v>495</v>
      </c>
      <c r="E67" s="159" t="s">
        <v>137</v>
      </c>
      <c r="F67" s="159" t="s">
        <v>168</v>
      </c>
      <c r="G67" s="159" t="s">
        <v>496</v>
      </c>
      <c r="H67" s="159" t="s">
        <v>497</v>
      </c>
      <c r="I67" s="159" t="s">
        <v>498</v>
      </c>
      <c r="J67" s="160" t="s">
        <v>499</v>
      </c>
      <c r="K67" s="160"/>
      <c r="L67" s="30"/>
      <c r="M67" s="30"/>
      <c r="N67" s="30"/>
      <c r="O67" s="170"/>
      <c r="P67" s="170"/>
      <c r="Q67" s="170"/>
      <c r="R67" s="159" t="s">
        <v>501</v>
      </c>
      <c r="S67" s="166" t="s">
        <v>506</v>
      </c>
      <c r="T67" s="159" t="s">
        <v>503</v>
      </c>
      <c r="U67" s="172">
        <v>0</v>
      </c>
      <c r="V67" s="172">
        <v>5000</v>
      </c>
      <c r="W67" s="159" t="s">
        <v>507</v>
      </c>
      <c r="X67" s="159" t="s">
        <v>508</v>
      </c>
      <c r="Y67" s="159" t="s">
        <v>55</v>
      </c>
      <c r="Z67" s="171">
        <v>9467</v>
      </c>
      <c r="AA67" s="377">
        <v>1</v>
      </c>
      <c r="AB67" s="162" t="s">
        <v>1466</v>
      </c>
    </row>
    <row r="68" spans="1:28" s="378" customFormat="1" ht="122.25" customHeight="1">
      <c r="A68" s="158">
        <v>557</v>
      </c>
      <c r="B68" s="159" t="s">
        <v>494</v>
      </c>
      <c r="C68" s="159" t="s">
        <v>4</v>
      </c>
      <c r="D68" s="159" t="s">
        <v>495</v>
      </c>
      <c r="E68" s="159" t="s">
        <v>137</v>
      </c>
      <c r="F68" s="159" t="s">
        <v>168</v>
      </c>
      <c r="G68" s="159" t="s">
        <v>496</v>
      </c>
      <c r="H68" s="159" t="s">
        <v>497</v>
      </c>
      <c r="I68" s="159" t="s">
        <v>498</v>
      </c>
      <c r="J68" s="160" t="s">
        <v>499</v>
      </c>
      <c r="K68" s="160"/>
      <c r="L68" s="30"/>
      <c r="M68" s="30"/>
      <c r="N68" s="30"/>
      <c r="O68" s="170"/>
      <c r="P68" s="170"/>
      <c r="Q68" s="170"/>
      <c r="R68" s="159" t="s">
        <v>501</v>
      </c>
      <c r="S68" s="166" t="s">
        <v>509</v>
      </c>
      <c r="T68" s="159" t="s">
        <v>503</v>
      </c>
      <c r="U68" s="167">
        <v>0</v>
      </c>
      <c r="V68" s="167">
        <v>1</v>
      </c>
      <c r="W68" s="159" t="s">
        <v>510</v>
      </c>
      <c r="X68" s="159" t="s">
        <v>511</v>
      </c>
      <c r="Y68" s="159" t="s">
        <v>55</v>
      </c>
      <c r="Z68" s="171">
        <v>1</v>
      </c>
      <c r="AA68" s="377">
        <v>1</v>
      </c>
      <c r="AB68" s="162" t="s">
        <v>1583</v>
      </c>
    </row>
    <row r="69" spans="1:28" s="378" customFormat="1" ht="113.25" customHeight="1">
      <c r="A69" s="158">
        <v>558</v>
      </c>
      <c r="B69" s="159" t="s">
        <v>494</v>
      </c>
      <c r="C69" s="159" t="s">
        <v>4</v>
      </c>
      <c r="D69" s="159" t="s">
        <v>495</v>
      </c>
      <c r="E69" s="159" t="s">
        <v>137</v>
      </c>
      <c r="F69" s="159" t="s">
        <v>168</v>
      </c>
      <c r="G69" s="159" t="s">
        <v>496</v>
      </c>
      <c r="H69" s="159" t="s">
        <v>497</v>
      </c>
      <c r="I69" s="159" t="s">
        <v>498</v>
      </c>
      <c r="J69" s="160" t="s">
        <v>499</v>
      </c>
      <c r="K69" s="160"/>
      <c r="L69" s="30"/>
      <c r="M69" s="30"/>
      <c r="N69" s="30"/>
      <c r="O69" s="170"/>
      <c r="P69" s="170"/>
      <c r="Q69" s="170"/>
      <c r="R69" s="159" t="s">
        <v>501</v>
      </c>
      <c r="S69" s="166" t="s">
        <v>512</v>
      </c>
      <c r="T69" s="159" t="s">
        <v>503</v>
      </c>
      <c r="U69" s="172">
        <v>0</v>
      </c>
      <c r="V69" s="160">
        <v>93000</v>
      </c>
      <c r="W69" s="159" t="s">
        <v>513</v>
      </c>
      <c r="X69" s="159" t="s">
        <v>514</v>
      </c>
      <c r="Y69" s="159" t="s">
        <v>55</v>
      </c>
      <c r="Z69" s="171">
        <v>83648</v>
      </c>
      <c r="AA69" s="377">
        <v>0.89944086021505376</v>
      </c>
      <c r="AB69" s="162" t="s">
        <v>1466</v>
      </c>
    </row>
    <row r="70" spans="1:28" s="378" customFormat="1" ht="90">
      <c r="A70" s="160">
        <v>559</v>
      </c>
      <c r="B70" s="159" t="s">
        <v>494</v>
      </c>
      <c r="C70" s="159" t="s">
        <v>4</v>
      </c>
      <c r="D70" s="159" t="s">
        <v>495</v>
      </c>
      <c r="E70" s="159" t="s">
        <v>137</v>
      </c>
      <c r="F70" s="159" t="s">
        <v>168</v>
      </c>
      <c r="G70" s="159" t="s">
        <v>496</v>
      </c>
      <c r="H70" s="159" t="s">
        <v>497</v>
      </c>
      <c r="I70" s="159" t="s">
        <v>498</v>
      </c>
      <c r="J70" s="160" t="s">
        <v>499</v>
      </c>
      <c r="K70" s="160"/>
      <c r="L70" s="30"/>
      <c r="M70" s="30"/>
      <c r="N70" s="30"/>
      <c r="O70" s="170"/>
      <c r="P70" s="170"/>
      <c r="Q70" s="170"/>
      <c r="R70" s="159" t="s">
        <v>501</v>
      </c>
      <c r="S70" s="159" t="s">
        <v>512</v>
      </c>
      <c r="T70" s="159"/>
      <c r="U70" s="172"/>
      <c r="V70" s="160"/>
      <c r="W70" s="159"/>
      <c r="X70" s="159"/>
      <c r="Y70" s="159"/>
      <c r="Z70" s="170"/>
      <c r="AA70" s="170"/>
      <c r="AB70" s="170"/>
    </row>
    <row r="71" spans="1:28" s="378" customFormat="1" ht="90">
      <c r="A71" s="160">
        <v>559</v>
      </c>
      <c r="B71" s="159" t="s">
        <v>494</v>
      </c>
      <c r="C71" s="159" t="s">
        <v>4</v>
      </c>
      <c r="D71" s="159" t="s">
        <v>495</v>
      </c>
      <c r="E71" s="159" t="s">
        <v>137</v>
      </c>
      <c r="F71" s="159" t="s">
        <v>168</v>
      </c>
      <c r="G71" s="159" t="s">
        <v>496</v>
      </c>
      <c r="H71" s="159" t="s">
        <v>497</v>
      </c>
      <c r="I71" s="159" t="s">
        <v>498</v>
      </c>
      <c r="J71" s="160" t="s">
        <v>499</v>
      </c>
      <c r="K71" s="160"/>
      <c r="L71" s="30"/>
      <c r="M71" s="30"/>
      <c r="N71" s="30"/>
      <c r="O71" s="170"/>
      <c r="P71" s="170"/>
      <c r="Q71" s="170"/>
      <c r="R71" s="159" t="s">
        <v>501</v>
      </c>
      <c r="S71" s="159" t="s">
        <v>512</v>
      </c>
      <c r="T71" s="159"/>
      <c r="U71" s="172"/>
      <c r="V71" s="160"/>
      <c r="W71" s="159"/>
      <c r="X71" s="159"/>
      <c r="Y71" s="159"/>
      <c r="Z71" s="170"/>
      <c r="AA71" s="170"/>
      <c r="AB71" s="170"/>
    </row>
    <row r="72" spans="1:28" s="378" customFormat="1" ht="90">
      <c r="A72" s="160">
        <v>559</v>
      </c>
      <c r="B72" s="159" t="s">
        <v>494</v>
      </c>
      <c r="C72" s="159" t="s">
        <v>4</v>
      </c>
      <c r="D72" s="159" t="s">
        <v>495</v>
      </c>
      <c r="E72" s="159" t="s">
        <v>137</v>
      </c>
      <c r="F72" s="159" t="s">
        <v>168</v>
      </c>
      <c r="G72" s="159" t="s">
        <v>496</v>
      </c>
      <c r="H72" s="159" t="s">
        <v>497</v>
      </c>
      <c r="I72" s="159" t="s">
        <v>498</v>
      </c>
      <c r="J72" s="160" t="s">
        <v>499</v>
      </c>
      <c r="K72" s="160"/>
      <c r="L72" s="30"/>
      <c r="M72" s="30"/>
      <c r="N72" s="30"/>
      <c r="O72" s="170"/>
      <c r="P72" s="170"/>
      <c r="Q72" s="170"/>
      <c r="R72" s="159" t="s">
        <v>501</v>
      </c>
      <c r="S72" s="159" t="s">
        <v>512</v>
      </c>
      <c r="T72" s="159"/>
      <c r="U72" s="172"/>
      <c r="V72" s="160"/>
      <c r="W72" s="159"/>
      <c r="X72" s="159"/>
      <c r="Y72" s="159"/>
      <c r="Z72" s="170"/>
      <c r="AA72" s="170"/>
      <c r="AB72" s="170"/>
    </row>
    <row r="73" spans="1:28" s="378" customFormat="1" ht="90">
      <c r="A73" s="160">
        <v>560</v>
      </c>
      <c r="B73" s="159" t="s">
        <v>494</v>
      </c>
      <c r="C73" s="159" t="s">
        <v>4</v>
      </c>
      <c r="D73" s="159" t="s">
        <v>495</v>
      </c>
      <c r="E73" s="159" t="s">
        <v>137</v>
      </c>
      <c r="F73" s="159" t="s">
        <v>168</v>
      </c>
      <c r="G73" s="159" t="s">
        <v>496</v>
      </c>
      <c r="H73" s="159" t="s">
        <v>497</v>
      </c>
      <c r="I73" s="159" t="s">
        <v>498</v>
      </c>
      <c r="J73" s="160" t="s">
        <v>499</v>
      </c>
      <c r="K73" s="160"/>
      <c r="L73" s="30"/>
      <c r="M73" s="30"/>
      <c r="N73" s="30"/>
      <c r="O73" s="170"/>
      <c r="P73" s="170"/>
      <c r="Q73" s="170"/>
      <c r="R73" s="159" t="s">
        <v>501</v>
      </c>
      <c r="S73" s="159" t="s">
        <v>512</v>
      </c>
      <c r="T73" s="159"/>
      <c r="U73" s="174"/>
      <c r="V73" s="174"/>
      <c r="W73" s="159"/>
      <c r="X73" s="159"/>
      <c r="Y73" s="159"/>
      <c r="Z73" s="173"/>
      <c r="AA73" s="173"/>
      <c r="AB73" s="173"/>
    </row>
    <row r="74" spans="1:28" s="378" customFormat="1" ht="90">
      <c r="A74" s="160">
        <v>561</v>
      </c>
      <c r="B74" s="159" t="s">
        <v>494</v>
      </c>
      <c r="C74" s="159" t="s">
        <v>4</v>
      </c>
      <c r="D74" s="159" t="s">
        <v>495</v>
      </c>
      <c r="E74" s="159" t="s">
        <v>137</v>
      </c>
      <c r="F74" s="159" t="s">
        <v>168</v>
      </c>
      <c r="G74" s="159" t="s">
        <v>496</v>
      </c>
      <c r="H74" s="159" t="s">
        <v>497</v>
      </c>
      <c r="I74" s="159" t="s">
        <v>498</v>
      </c>
      <c r="J74" s="160" t="s">
        <v>499</v>
      </c>
      <c r="K74" s="160"/>
      <c r="L74" s="30"/>
      <c r="M74" s="30"/>
      <c r="N74" s="30"/>
      <c r="O74" s="170"/>
      <c r="P74" s="170"/>
      <c r="Q74" s="170"/>
      <c r="R74" s="159" t="s">
        <v>501</v>
      </c>
      <c r="S74" s="159" t="s">
        <v>512</v>
      </c>
      <c r="T74" s="159"/>
      <c r="U74" s="174"/>
      <c r="V74" s="174"/>
      <c r="W74" s="159"/>
      <c r="X74" s="159"/>
      <c r="Y74" s="159"/>
      <c r="Z74" s="173"/>
      <c r="AA74" s="173"/>
      <c r="AB74" s="173"/>
    </row>
    <row r="75" spans="1:28" s="378" customFormat="1" ht="90">
      <c r="A75" s="160">
        <v>562</v>
      </c>
      <c r="B75" s="159" t="s">
        <v>494</v>
      </c>
      <c r="C75" s="159" t="s">
        <v>4</v>
      </c>
      <c r="D75" s="159" t="s">
        <v>495</v>
      </c>
      <c r="E75" s="159" t="s">
        <v>137</v>
      </c>
      <c r="F75" s="159" t="s">
        <v>168</v>
      </c>
      <c r="G75" s="159" t="s">
        <v>496</v>
      </c>
      <c r="H75" s="159" t="s">
        <v>497</v>
      </c>
      <c r="I75" s="159" t="s">
        <v>498</v>
      </c>
      <c r="J75" s="160" t="s">
        <v>499</v>
      </c>
      <c r="K75" s="160"/>
      <c r="L75" s="30"/>
      <c r="M75" s="30"/>
      <c r="N75" s="30"/>
      <c r="O75" s="170"/>
      <c r="P75" s="170"/>
      <c r="Q75" s="170"/>
      <c r="R75" s="159" t="s">
        <v>501</v>
      </c>
      <c r="S75" s="159" t="s">
        <v>512</v>
      </c>
      <c r="T75" s="159"/>
      <c r="U75" s="172"/>
      <c r="V75" s="172"/>
      <c r="W75" s="159"/>
      <c r="X75" s="159"/>
      <c r="Y75" s="159"/>
      <c r="Z75" s="173"/>
      <c r="AA75" s="173"/>
      <c r="AB75" s="173"/>
    </row>
    <row r="76" spans="1:28" s="378" customFormat="1" ht="90">
      <c r="A76" s="160">
        <v>563</v>
      </c>
      <c r="B76" s="159" t="s">
        <v>494</v>
      </c>
      <c r="C76" s="159" t="s">
        <v>4</v>
      </c>
      <c r="D76" s="159" t="s">
        <v>495</v>
      </c>
      <c r="E76" s="159" t="s">
        <v>137</v>
      </c>
      <c r="F76" s="159" t="s">
        <v>168</v>
      </c>
      <c r="G76" s="159" t="s">
        <v>496</v>
      </c>
      <c r="H76" s="159" t="s">
        <v>497</v>
      </c>
      <c r="I76" s="159" t="s">
        <v>498</v>
      </c>
      <c r="J76" s="160" t="s">
        <v>499</v>
      </c>
      <c r="K76" s="160"/>
      <c r="L76" s="30"/>
      <c r="M76" s="30"/>
      <c r="N76" s="30"/>
      <c r="O76" s="170"/>
      <c r="P76" s="170"/>
      <c r="Q76" s="170"/>
      <c r="R76" s="159" t="s">
        <v>501</v>
      </c>
      <c r="S76" s="159" t="s">
        <v>512</v>
      </c>
      <c r="T76" s="159"/>
      <c r="U76" s="172"/>
      <c r="V76" s="172"/>
      <c r="W76" s="159"/>
      <c r="X76" s="159"/>
      <c r="Y76" s="159"/>
      <c r="Z76" s="173"/>
      <c r="AA76" s="173"/>
      <c r="AB76" s="173"/>
    </row>
    <row r="77" spans="1:28" s="378" customFormat="1" ht="90">
      <c r="A77" s="160">
        <v>564</v>
      </c>
      <c r="B77" s="159" t="s">
        <v>494</v>
      </c>
      <c r="C77" s="159" t="s">
        <v>4</v>
      </c>
      <c r="D77" s="159" t="s">
        <v>495</v>
      </c>
      <c r="E77" s="159" t="s">
        <v>137</v>
      </c>
      <c r="F77" s="159" t="s">
        <v>168</v>
      </c>
      <c r="G77" s="159" t="s">
        <v>496</v>
      </c>
      <c r="H77" s="159" t="s">
        <v>497</v>
      </c>
      <c r="I77" s="159" t="s">
        <v>498</v>
      </c>
      <c r="J77" s="160" t="s">
        <v>499</v>
      </c>
      <c r="K77" s="160"/>
      <c r="L77" s="30"/>
      <c r="M77" s="30"/>
      <c r="N77" s="30"/>
      <c r="O77" s="170"/>
      <c r="P77" s="170"/>
      <c r="Q77" s="170"/>
      <c r="R77" s="159" t="s">
        <v>501</v>
      </c>
      <c r="S77" s="159" t="s">
        <v>512</v>
      </c>
      <c r="T77" s="159"/>
      <c r="U77" s="172"/>
      <c r="V77" s="172"/>
      <c r="W77" s="159"/>
      <c r="X77" s="159"/>
      <c r="Y77" s="159"/>
      <c r="Z77" s="173"/>
      <c r="AA77" s="173"/>
      <c r="AB77" s="173"/>
    </row>
    <row r="78" spans="1:28" s="378" customFormat="1" ht="90">
      <c r="A78" s="160">
        <v>565</v>
      </c>
      <c r="B78" s="159" t="s">
        <v>494</v>
      </c>
      <c r="C78" s="159" t="s">
        <v>4</v>
      </c>
      <c r="D78" s="159" t="s">
        <v>495</v>
      </c>
      <c r="E78" s="159" t="s">
        <v>137</v>
      </c>
      <c r="F78" s="159" t="s">
        <v>168</v>
      </c>
      <c r="G78" s="159" t="s">
        <v>496</v>
      </c>
      <c r="H78" s="159" t="s">
        <v>497</v>
      </c>
      <c r="I78" s="159" t="s">
        <v>498</v>
      </c>
      <c r="J78" s="160" t="s">
        <v>499</v>
      </c>
      <c r="K78" s="160"/>
      <c r="L78" s="30"/>
      <c r="M78" s="30"/>
      <c r="N78" s="30"/>
      <c r="O78" s="170"/>
      <c r="P78" s="170"/>
      <c r="Q78" s="170"/>
      <c r="R78" s="159" t="s">
        <v>501</v>
      </c>
      <c r="S78" s="159" t="s">
        <v>512</v>
      </c>
      <c r="T78" s="159"/>
      <c r="U78" s="172"/>
      <c r="V78" s="172"/>
      <c r="W78" s="159"/>
      <c r="X78" s="159"/>
      <c r="Y78" s="159"/>
      <c r="Z78" s="173"/>
      <c r="AA78" s="173"/>
      <c r="AB78" s="173"/>
    </row>
    <row r="79" spans="1:28" s="378" customFormat="1" ht="90">
      <c r="A79" s="160">
        <v>566</v>
      </c>
      <c r="B79" s="159" t="s">
        <v>494</v>
      </c>
      <c r="C79" s="159" t="s">
        <v>4</v>
      </c>
      <c r="D79" s="159" t="s">
        <v>495</v>
      </c>
      <c r="E79" s="159" t="s">
        <v>137</v>
      </c>
      <c r="F79" s="159" t="s">
        <v>168</v>
      </c>
      <c r="G79" s="159" t="s">
        <v>496</v>
      </c>
      <c r="H79" s="159" t="s">
        <v>497</v>
      </c>
      <c r="I79" s="159" t="s">
        <v>498</v>
      </c>
      <c r="J79" s="160" t="s">
        <v>499</v>
      </c>
      <c r="K79" s="160"/>
      <c r="L79" s="30"/>
      <c r="M79" s="30"/>
      <c r="N79" s="30"/>
      <c r="O79" s="170"/>
      <c r="P79" s="170"/>
      <c r="Q79" s="170"/>
      <c r="R79" s="159" t="s">
        <v>501</v>
      </c>
      <c r="S79" s="159" t="s">
        <v>512</v>
      </c>
      <c r="T79" s="159"/>
      <c r="U79" s="172"/>
      <c r="V79" s="172"/>
      <c r="W79" s="159"/>
      <c r="X79" s="159"/>
      <c r="Y79" s="159"/>
      <c r="Z79" s="173"/>
      <c r="AA79" s="173"/>
      <c r="AB79" s="173"/>
    </row>
    <row r="80" spans="1:28" s="378" customFormat="1" ht="90">
      <c r="A80" s="160">
        <v>567</v>
      </c>
      <c r="B80" s="159" t="s">
        <v>494</v>
      </c>
      <c r="C80" s="159" t="s">
        <v>4</v>
      </c>
      <c r="D80" s="159" t="s">
        <v>495</v>
      </c>
      <c r="E80" s="159" t="s">
        <v>137</v>
      </c>
      <c r="F80" s="159" t="s">
        <v>168</v>
      </c>
      <c r="G80" s="159" t="s">
        <v>496</v>
      </c>
      <c r="H80" s="159" t="s">
        <v>497</v>
      </c>
      <c r="I80" s="159" t="s">
        <v>498</v>
      </c>
      <c r="J80" s="160" t="s">
        <v>499</v>
      </c>
      <c r="K80" s="160"/>
      <c r="L80" s="30"/>
      <c r="M80" s="30"/>
      <c r="N80" s="30"/>
      <c r="O80" s="170"/>
      <c r="P80" s="170"/>
      <c r="Q80" s="170"/>
      <c r="R80" s="159" t="s">
        <v>501</v>
      </c>
      <c r="S80" s="159" t="s">
        <v>512</v>
      </c>
      <c r="T80" s="159"/>
      <c r="U80" s="172"/>
      <c r="V80" s="172"/>
      <c r="W80" s="159"/>
      <c r="X80" s="159"/>
      <c r="Y80" s="159"/>
      <c r="Z80" s="173"/>
      <c r="AA80" s="173"/>
      <c r="AB80" s="173"/>
    </row>
    <row r="81" spans="1:28" s="378" customFormat="1" ht="90">
      <c r="A81" s="160">
        <v>568</v>
      </c>
      <c r="B81" s="159" t="s">
        <v>494</v>
      </c>
      <c r="C81" s="159" t="s">
        <v>4</v>
      </c>
      <c r="D81" s="159" t="s">
        <v>495</v>
      </c>
      <c r="E81" s="159" t="s">
        <v>137</v>
      </c>
      <c r="F81" s="159" t="s">
        <v>168</v>
      </c>
      <c r="G81" s="159" t="s">
        <v>496</v>
      </c>
      <c r="H81" s="159" t="s">
        <v>497</v>
      </c>
      <c r="I81" s="159" t="s">
        <v>498</v>
      </c>
      <c r="J81" s="160" t="s">
        <v>499</v>
      </c>
      <c r="K81" s="160"/>
      <c r="L81" s="30"/>
      <c r="M81" s="30"/>
      <c r="N81" s="30"/>
      <c r="O81" s="170"/>
      <c r="P81" s="170"/>
      <c r="Q81" s="170"/>
      <c r="R81" s="159" t="s">
        <v>501</v>
      </c>
      <c r="S81" s="159" t="s">
        <v>512</v>
      </c>
      <c r="T81" s="159"/>
      <c r="U81" s="172"/>
      <c r="V81" s="172"/>
      <c r="W81" s="159"/>
      <c r="X81" s="159"/>
      <c r="Y81" s="159"/>
      <c r="Z81" s="173"/>
      <c r="AA81" s="173"/>
      <c r="AB81" s="173"/>
    </row>
    <row r="82" spans="1:28" s="378" customFormat="1" ht="90">
      <c r="A82" s="160">
        <v>569</v>
      </c>
      <c r="B82" s="159" t="s">
        <v>494</v>
      </c>
      <c r="C82" s="159" t="s">
        <v>4</v>
      </c>
      <c r="D82" s="159" t="s">
        <v>495</v>
      </c>
      <c r="E82" s="159" t="s">
        <v>137</v>
      </c>
      <c r="F82" s="159" t="s">
        <v>168</v>
      </c>
      <c r="G82" s="159" t="s">
        <v>496</v>
      </c>
      <c r="H82" s="159" t="s">
        <v>497</v>
      </c>
      <c r="I82" s="159" t="s">
        <v>498</v>
      </c>
      <c r="J82" s="160" t="s">
        <v>499</v>
      </c>
      <c r="K82" s="160"/>
      <c r="L82" s="30"/>
      <c r="M82" s="30"/>
      <c r="N82" s="30"/>
      <c r="O82" s="170"/>
      <c r="P82" s="170"/>
      <c r="Q82" s="170"/>
      <c r="R82" s="159" t="s">
        <v>501</v>
      </c>
      <c r="S82" s="159" t="s">
        <v>512</v>
      </c>
      <c r="T82" s="159"/>
      <c r="U82" s="172"/>
      <c r="V82" s="172"/>
      <c r="W82" s="159"/>
      <c r="X82" s="159"/>
      <c r="Y82" s="159"/>
      <c r="Z82" s="173"/>
      <c r="AA82" s="173"/>
      <c r="AB82" s="173"/>
    </row>
    <row r="83" spans="1:28" s="378" customFormat="1" ht="90">
      <c r="A83" s="160">
        <v>570</v>
      </c>
      <c r="B83" s="159" t="s">
        <v>494</v>
      </c>
      <c r="C83" s="159" t="s">
        <v>4</v>
      </c>
      <c r="D83" s="159" t="s">
        <v>495</v>
      </c>
      <c r="E83" s="159" t="s">
        <v>137</v>
      </c>
      <c r="F83" s="159" t="s">
        <v>168</v>
      </c>
      <c r="G83" s="159" t="s">
        <v>496</v>
      </c>
      <c r="H83" s="159" t="s">
        <v>497</v>
      </c>
      <c r="I83" s="159" t="s">
        <v>498</v>
      </c>
      <c r="J83" s="160" t="s">
        <v>499</v>
      </c>
      <c r="K83" s="160"/>
      <c r="L83" s="30"/>
      <c r="M83" s="30"/>
      <c r="N83" s="30"/>
      <c r="O83" s="170"/>
      <c r="P83" s="170"/>
      <c r="Q83" s="170"/>
      <c r="R83" s="159" t="s">
        <v>501</v>
      </c>
      <c r="S83" s="159" t="s">
        <v>512</v>
      </c>
      <c r="T83" s="159"/>
      <c r="U83" s="172"/>
      <c r="V83" s="172"/>
      <c r="W83" s="159"/>
      <c r="X83" s="159"/>
      <c r="Y83" s="159"/>
      <c r="Z83" s="173"/>
      <c r="AA83" s="173"/>
      <c r="AB83" s="173"/>
    </row>
    <row r="84" spans="1:28" s="378" customFormat="1" ht="90">
      <c r="A84" s="160">
        <v>571</v>
      </c>
      <c r="B84" s="159" t="s">
        <v>494</v>
      </c>
      <c r="C84" s="159" t="s">
        <v>4</v>
      </c>
      <c r="D84" s="159" t="s">
        <v>495</v>
      </c>
      <c r="E84" s="159" t="s">
        <v>137</v>
      </c>
      <c r="F84" s="159" t="s">
        <v>168</v>
      </c>
      <c r="G84" s="159" t="s">
        <v>496</v>
      </c>
      <c r="H84" s="159" t="s">
        <v>497</v>
      </c>
      <c r="I84" s="159" t="s">
        <v>498</v>
      </c>
      <c r="J84" s="160" t="s">
        <v>499</v>
      </c>
      <c r="K84" s="160"/>
      <c r="L84" s="30"/>
      <c r="M84" s="30"/>
      <c r="N84" s="30"/>
      <c r="O84" s="170"/>
      <c r="P84" s="170"/>
      <c r="Q84" s="170"/>
      <c r="R84" s="159" t="s">
        <v>501</v>
      </c>
      <c r="S84" s="159" t="s">
        <v>512</v>
      </c>
      <c r="T84" s="159"/>
      <c r="U84" s="172"/>
      <c r="V84" s="172"/>
      <c r="W84" s="159"/>
      <c r="X84" s="159"/>
      <c r="Y84" s="159"/>
      <c r="Z84" s="173"/>
      <c r="AA84" s="173"/>
      <c r="AB84" s="173"/>
    </row>
    <row r="85" spans="1:28" s="378" customFormat="1" ht="90">
      <c r="A85" s="160">
        <v>572</v>
      </c>
      <c r="B85" s="159" t="s">
        <v>494</v>
      </c>
      <c r="C85" s="159" t="s">
        <v>4</v>
      </c>
      <c r="D85" s="159" t="s">
        <v>495</v>
      </c>
      <c r="E85" s="159" t="s">
        <v>137</v>
      </c>
      <c r="F85" s="159" t="s">
        <v>168</v>
      </c>
      <c r="G85" s="159" t="s">
        <v>496</v>
      </c>
      <c r="H85" s="159" t="s">
        <v>497</v>
      </c>
      <c r="I85" s="159" t="s">
        <v>498</v>
      </c>
      <c r="J85" s="160" t="s">
        <v>499</v>
      </c>
      <c r="K85" s="160"/>
      <c r="L85" s="30"/>
      <c r="M85" s="30"/>
      <c r="N85" s="30"/>
      <c r="O85" s="170"/>
      <c r="P85" s="170"/>
      <c r="Q85" s="170"/>
      <c r="R85" s="159" t="s">
        <v>501</v>
      </c>
      <c r="S85" s="159" t="s">
        <v>512</v>
      </c>
      <c r="T85" s="159"/>
      <c r="U85" s="172"/>
      <c r="V85" s="172"/>
      <c r="W85" s="159"/>
      <c r="X85" s="159"/>
      <c r="Y85" s="159"/>
      <c r="Z85" s="173"/>
      <c r="AA85" s="173"/>
      <c r="AB85" s="173"/>
    </row>
    <row r="86" spans="1:28" s="378" customFormat="1" ht="90">
      <c r="A86" s="160">
        <v>573</v>
      </c>
      <c r="B86" s="159" t="s">
        <v>494</v>
      </c>
      <c r="C86" s="159" t="s">
        <v>4</v>
      </c>
      <c r="D86" s="159" t="s">
        <v>495</v>
      </c>
      <c r="E86" s="159" t="s">
        <v>137</v>
      </c>
      <c r="F86" s="159" t="s">
        <v>168</v>
      </c>
      <c r="G86" s="159" t="s">
        <v>496</v>
      </c>
      <c r="H86" s="159" t="s">
        <v>497</v>
      </c>
      <c r="I86" s="159" t="s">
        <v>498</v>
      </c>
      <c r="J86" s="160" t="s">
        <v>499</v>
      </c>
      <c r="K86" s="160"/>
      <c r="L86" s="30"/>
      <c r="M86" s="30"/>
      <c r="N86" s="30"/>
      <c r="O86" s="170"/>
      <c r="P86" s="170"/>
      <c r="Q86" s="170"/>
      <c r="R86" s="159" t="s">
        <v>501</v>
      </c>
      <c r="S86" s="159" t="s">
        <v>512</v>
      </c>
      <c r="T86" s="159"/>
      <c r="U86" s="172"/>
      <c r="V86" s="172"/>
      <c r="W86" s="159"/>
      <c r="X86" s="159"/>
      <c r="Y86" s="159"/>
      <c r="Z86" s="173"/>
      <c r="AA86" s="173"/>
      <c r="AB86" s="173"/>
    </row>
    <row r="87" spans="1:28" s="378" customFormat="1" ht="90">
      <c r="A87" s="160">
        <v>574</v>
      </c>
      <c r="B87" s="159" t="s">
        <v>494</v>
      </c>
      <c r="C87" s="159" t="s">
        <v>4</v>
      </c>
      <c r="D87" s="159" t="s">
        <v>495</v>
      </c>
      <c r="E87" s="159" t="s">
        <v>137</v>
      </c>
      <c r="F87" s="159" t="s">
        <v>168</v>
      </c>
      <c r="G87" s="159" t="s">
        <v>496</v>
      </c>
      <c r="H87" s="159" t="s">
        <v>497</v>
      </c>
      <c r="I87" s="159" t="s">
        <v>498</v>
      </c>
      <c r="J87" s="160" t="s">
        <v>499</v>
      </c>
      <c r="K87" s="160"/>
      <c r="L87" s="30"/>
      <c r="M87" s="30"/>
      <c r="N87" s="30"/>
      <c r="O87" s="170"/>
      <c r="P87" s="170"/>
      <c r="Q87" s="170"/>
      <c r="R87" s="159" t="s">
        <v>501</v>
      </c>
      <c r="S87" s="159" t="s">
        <v>512</v>
      </c>
      <c r="T87" s="159"/>
      <c r="U87" s="172"/>
      <c r="V87" s="172"/>
      <c r="W87" s="159"/>
      <c r="X87" s="159"/>
      <c r="Y87" s="159"/>
      <c r="Z87" s="173"/>
      <c r="AA87" s="173"/>
      <c r="AB87" s="173"/>
    </row>
    <row r="88" spans="1:28" s="378" customFormat="1" ht="90">
      <c r="A88" s="160">
        <v>575</v>
      </c>
      <c r="B88" s="159" t="s">
        <v>494</v>
      </c>
      <c r="C88" s="159" t="s">
        <v>4</v>
      </c>
      <c r="D88" s="159" t="s">
        <v>495</v>
      </c>
      <c r="E88" s="159" t="s">
        <v>137</v>
      </c>
      <c r="F88" s="159" t="s">
        <v>168</v>
      </c>
      <c r="G88" s="159" t="s">
        <v>496</v>
      </c>
      <c r="H88" s="159" t="s">
        <v>497</v>
      </c>
      <c r="I88" s="159" t="s">
        <v>498</v>
      </c>
      <c r="J88" s="160" t="s">
        <v>499</v>
      </c>
      <c r="K88" s="160"/>
      <c r="L88" s="30"/>
      <c r="M88" s="30"/>
      <c r="N88" s="30"/>
      <c r="O88" s="170"/>
      <c r="P88" s="170"/>
      <c r="Q88" s="170"/>
      <c r="R88" s="159" t="s">
        <v>501</v>
      </c>
      <c r="S88" s="159" t="s">
        <v>512</v>
      </c>
      <c r="T88" s="159"/>
      <c r="U88" s="172"/>
      <c r="V88" s="172"/>
      <c r="W88" s="159"/>
      <c r="X88" s="159"/>
      <c r="Y88" s="159"/>
      <c r="Z88" s="173"/>
      <c r="AA88" s="173"/>
      <c r="AB88" s="173"/>
    </row>
    <row r="89" spans="1:28" s="378" customFormat="1" ht="90">
      <c r="A89" s="160">
        <v>576</v>
      </c>
      <c r="B89" s="159" t="s">
        <v>494</v>
      </c>
      <c r="C89" s="159" t="s">
        <v>4</v>
      </c>
      <c r="D89" s="159" t="s">
        <v>495</v>
      </c>
      <c r="E89" s="159" t="s">
        <v>137</v>
      </c>
      <c r="F89" s="159" t="s">
        <v>168</v>
      </c>
      <c r="G89" s="159" t="s">
        <v>496</v>
      </c>
      <c r="H89" s="159" t="s">
        <v>497</v>
      </c>
      <c r="I89" s="159" t="s">
        <v>498</v>
      </c>
      <c r="J89" s="160" t="s">
        <v>499</v>
      </c>
      <c r="K89" s="160"/>
      <c r="L89" s="30"/>
      <c r="M89" s="30"/>
      <c r="N89" s="30"/>
      <c r="O89" s="170"/>
      <c r="P89" s="170"/>
      <c r="Q89" s="170"/>
      <c r="R89" s="159" t="s">
        <v>501</v>
      </c>
      <c r="S89" s="159" t="s">
        <v>512</v>
      </c>
      <c r="T89" s="159"/>
      <c r="U89" s="172"/>
      <c r="V89" s="172"/>
      <c r="W89" s="159"/>
      <c r="X89" s="159"/>
      <c r="Y89" s="159"/>
      <c r="Z89" s="173"/>
      <c r="AA89" s="173"/>
      <c r="AB89" s="173"/>
    </row>
    <row r="90" spans="1:28" s="378" customFormat="1" ht="90">
      <c r="A90" s="160">
        <v>577</v>
      </c>
      <c r="B90" s="159" t="s">
        <v>494</v>
      </c>
      <c r="C90" s="159" t="s">
        <v>4</v>
      </c>
      <c r="D90" s="159" t="s">
        <v>495</v>
      </c>
      <c r="E90" s="159" t="s">
        <v>137</v>
      </c>
      <c r="F90" s="159" t="s">
        <v>168</v>
      </c>
      <c r="G90" s="159" t="s">
        <v>496</v>
      </c>
      <c r="H90" s="159" t="s">
        <v>497</v>
      </c>
      <c r="I90" s="159" t="s">
        <v>498</v>
      </c>
      <c r="J90" s="160" t="s">
        <v>499</v>
      </c>
      <c r="K90" s="160"/>
      <c r="L90" s="30"/>
      <c r="M90" s="30"/>
      <c r="N90" s="30"/>
      <c r="O90" s="170"/>
      <c r="P90" s="170"/>
      <c r="Q90" s="170"/>
      <c r="R90" s="159" t="s">
        <v>501</v>
      </c>
      <c r="S90" s="159" t="s">
        <v>512</v>
      </c>
      <c r="T90" s="159"/>
      <c r="U90" s="172"/>
      <c r="V90" s="172"/>
      <c r="W90" s="159"/>
      <c r="X90" s="159"/>
      <c r="Y90" s="159"/>
      <c r="Z90" s="173"/>
      <c r="AA90" s="173"/>
      <c r="AB90" s="173"/>
    </row>
    <row r="91" spans="1:28" s="378" customFormat="1" ht="90">
      <c r="A91" s="160">
        <v>578</v>
      </c>
      <c r="B91" s="159" t="s">
        <v>494</v>
      </c>
      <c r="C91" s="159" t="s">
        <v>4</v>
      </c>
      <c r="D91" s="159" t="s">
        <v>495</v>
      </c>
      <c r="E91" s="159" t="s">
        <v>137</v>
      </c>
      <c r="F91" s="159" t="s">
        <v>168</v>
      </c>
      <c r="G91" s="159" t="s">
        <v>496</v>
      </c>
      <c r="H91" s="159" t="s">
        <v>497</v>
      </c>
      <c r="I91" s="159" t="s">
        <v>498</v>
      </c>
      <c r="J91" s="160" t="s">
        <v>499</v>
      </c>
      <c r="K91" s="160"/>
      <c r="L91" s="30"/>
      <c r="M91" s="30"/>
      <c r="N91" s="30"/>
      <c r="O91" s="170"/>
      <c r="P91" s="170"/>
      <c r="Q91" s="170"/>
      <c r="R91" s="159" t="s">
        <v>501</v>
      </c>
      <c r="S91" s="159" t="s">
        <v>512</v>
      </c>
      <c r="T91" s="159"/>
      <c r="U91" s="172"/>
      <c r="V91" s="172"/>
      <c r="W91" s="159"/>
      <c r="X91" s="159"/>
      <c r="Y91" s="159"/>
      <c r="Z91" s="173"/>
      <c r="AA91" s="173"/>
      <c r="AB91" s="173"/>
    </row>
    <row r="92" spans="1:28" s="378" customFormat="1" ht="90">
      <c r="A92" s="160">
        <v>579</v>
      </c>
      <c r="B92" s="159" t="s">
        <v>494</v>
      </c>
      <c r="C92" s="159" t="s">
        <v>4</v>
      </c>
      <c r="D92" s="159" t="s">
        <v>495</v>
      </c>
      <c r="E92" s="159" t="s">
        <v>137</v>
      </c>
      <c r="F92" s="159" t="s">
        <v>168</v>
      </c>
      <c r="G92" s="159" t="s">
        <v>496</v>
      </c>
      <c r="H92" s="159" t="s">
        <v>497</v>
      </c>
      <c r="I92" s="159" t="s">
        <v>498</v>
      </c>
      <c r="J92" s="160" t="s">
        <v>499</v>
      </c>
      <c r="K92" s="160"/>
      <c r="L92" s="30"/>
      <c r="M92" s="30"/>
      <c r="N92" s="30"/>
      <c r="O92" s="170"/>
      <c r="P92" s="170"/>
      <c r="Q92" s="170"/>
      <c r="R92" s="159" t="s">
        <v>501</v>
      </c>
      <c r="S92" s="159" t="s">
        <v>512</v>
      </c>
      <c r="T92" s="159"/>
      <c r="U92" s="172"/>
      <c r="V92" s="172"/>
      <c r="W92" s="159"/>
      <c r="X92" s="159"/>
      <c r="Y92" s="159"/>
      <c r="Z92" s="173"/>
      <c r="AA92" s="173"/>
      <c r="AB92" s="173"/>
    </row>
    <row r="93" spans="1:28" s="378" customFormat="1" ht="90">
      <c r="A93" s="160">
        <v>580</v>
      </c>
      <c r="B93" s="159" t="s">
        <v>494</v>
      </c>
      <c r="C93" s="159" t="s">
        <v>4</v>
      </c>
      <c r="D93" s="159" t="s">
        <v>495</v>
      </c>
      <c r="E93" s="159" t="s">
        <v>137</v>
      </c>
      <c r="F93" s="159" t="s">
        <v>168</v>
      </c>
      <c r="G93" s="159" t="s">
        <v>496</v>
      </c>
      <c r="H93" s="159" t="s">
        <v>497</v>
      </c>
      <c r="I93" s="159" t="s">
        <v>498</v>
      </c>
      <c r="J93" s="160" t="s">
        <v>499</v>
      </c>
      <c r="K93" s="160"/>
      <c r="L93" s="30"/>
      <c r="M93" s="30"/>
      <c r="N93" s="30"/>
      <c r="O93" s="170"/>
      <c r="P93" s="170"/>
      <c r="Q93" s="170"/>
      <c r="R93" s="159" t="s">
        <v>501</v>
      </c>
      <c r="S93" s="159" t="s">
        <v>512</v>
      </c>
      <c r="T93" s="159"/>
      <c r="U93" s="172"/>
      <c r="V93" s="172"/>
      <c r="W93" s="159"/>
      <c r="X93" s="159"/>
      <c r="Y93" s="159"/>
      <c r="Z93" s="173"/>
      <c r="AA93" s="173"/>
      <c r="AB93" s="173"/>
    </row>
    <row r="94" spans="1:28" s="378" customFormat="1" ht="90">
      <c r="A94" s="160">
        <v>581</v>
      </c>
      <c r="B94" s="159" t="s">
        <v>494</v>
      </c>
      <c r="C94" s="159" t="s">
        <v>4</v>
      </c>
      <c r="D94" s="159" t="s">
        <v>495</v>
      </c>
      <c r="E94" s="159" t="s">
        <v>137</v>
      </c>
      <c r="F94" s="159" t="s">
        <v>168</v>
      </c>
      <c r="G94" s="159" t="s">
        <v>496</v>
      </c>
      <c r="H94" s="159" t="s">
        <v>497</v>
      </c>
      <c r="I94" s="159" t="s">
        <v>498</v>
      </c>
      <c r="J94" s="160" t="s">
        <v>499</v>
      </c>
      <c r="K94" s="160"/>
      <c r="L94" s="30"/>
      <c r="M94" s="30"/>
      <c r="N94" s="30"/>
      <c r="O94" s="170"/>
      <c r="P94" s="170"/>
      <c r="Q94" s="170"/>
      <c r="R94" s="159" t="s">
        <v>501</v>
      </c>
      <c r="S94" s="159" t="s">
        <v>512</v>
      </c>
      <c r="T94" s="159"/>
      <c r="U94" s="172"/>
      <c r="V94" s="172"/>
      <c r="W94" s="159"/>
      <c r="X94" s="159"/>
      <c r="Y94" s="159"/>
      <c r="Z94" s="173"/>
      <c r="AA94" s="173"/>
      <c r="AB94" s="173"/>
    </row>
    <row r="95" spans="1:28" s="378" customFormat="1" ht="126.75" customHeight="1">
      <c r="A95" s="158">
        <v>582</v>
      </c>
      <c r="B95" s="159" t="s">
        <v>494</v>
      </c>
      <c r="C95" s="159" t="s">
        <v>4</v>
      </c>
      <c r="D95" s="159" t="s">
        <v>495</v>
      </c>
      <c r="E95" s="159" t="s">
        <v>137</v>
      </c>
      <c r="F95" s="159" t="s">
        <v>168</v>
      </c>
      <c r="G95" s="159" t="s">
        <v>496</v>
      </c>
      <c r="H95" s="159" t="s">
        <v>497</v>
      </c>
      <c r="I95" s="159" t="s">
        <v>498</v>
      </c>
      <c r="J95" s="160" t="s">
        <v>499</v>
      </c>
      <c r="K95" s="160"/>
      <c r="L95" s="30"/>
      <c r="M95" s="30"/>
      <c r="N95" s="30"/>
      <c r="O95" s="170"/>
      <c r="P95" s="170"/>
      <c r="Q95" s="170"/>
      <c r="R95" s="159" t="s">
        <v>501</v>
      </c>
      <c r="S95" s="166" t="s">
        <v>515</v>
      </c>
      <c r="T95" s="159" t="s">
        <v>516</v>
      </c>
      <c r="U95" s="172">
        <v>0</v>
      </c>
      <c r="V95" s="160">
        <v>4300</v>
      </c>
      <c r="W95" s="159" t="s">
        <v>517</v>
      </c>
      <c r="X95" s="159" t="s">
        <v>518</v>
      </c>
      <c r="Y95" s="159" t="s">
        <v>55</v>
      </c>
      <c r="Z95" s="171">
        <v>4112</v>
      </c>
      <c r="AA95" s="377">
        <v>0.95627906976744181</v>
      </c>
      <c r="AB95" s="162" t="s">
        <v>1466</v>
      </c>
    </row>
    <row r="96" spans="1:28" s="378" customFormat="1" ht="90">
      <c r="A96" s="160">
        <v>583</v>
      </c>
      <c r="B96" s="159" t="s">
        <v>494</v>
      </c>
      <c r="C96" s="159" t="s">
        <v>4</v>
      </c>
      <c r="D96" s="159" t="s">
        <v>495</v>
      </c>
      <c r="E96" s="159" t="s">
        <v>137</v>
      </c>
      <c r="F96" s="159" t="s">
        <v>168</v>
      </c>
      <c r="G96" s="159" t="s">
        <v>496</v>
      </c>
      <c r="H96" s="159" t="s">
        <v>497</v>
      </c>
      <c r="I96" s="159" t="s">
        <v>498</v>
      </c>
      <c r="J96" s="160" t="s">
        <v>499</v>
      </c>
      <c r="K96" s="160"/>
      <c r="L96" s="30"/>
      <c r="M96" s="30"/>
      <c r="N96" s="30"/>
      <c r="O96" s="170"/>
      <c r="P96" s="170"/>
      <c r="Q96" s="170"/>
      <c r="R96" s="159" t="s">
        <v>501</v>
      </c>
      <c r="S96" s="159" t="s">
        <v>519</v>
      </c>
      <c r="T96" s="159"/>
      <c r="U96" s="172"/>
      <c r="V96" s="172"/>
      <c r="W96" s="159"/>
      <c r="X96" s="159"/>
      <c r="Y96" s="159"/>
      <c r="Z96" s="173"/>
      <c r="AA96" s="173"/>
      <c r="AB96" s="173"/>
    </row>
    <row r="97" spans="1:28" s="378" customFormat="1" ht="90">
      <c r="A97" s="160">
        <v>584</v>
      </c>
      <c r="B97" s="159" t="s">
        <v>494</v>
      </c>
      <c r="C97" s="159" t="s">
        <v>4</v>
      </c>
      <c r="D97" s="159" t="s">
        <v>495</v>
      </c>
      <c r="E97" s="159" t="s">
        <v>137</v>
      </c>
      <c r="F97" s="159" t="s">
        <v>168</v>
      </c>
      <c r="G97" s="159" t="s">
        <v>496</v>
      </c>
      <c r="H97" s="159" t="s">
        <v>497</v>
      </c>
      <c r="I97" s="159" t="s">
        <v>498</v>
      </c>
      <c r="J97" s="160" t="s">
        <v>499</v>
      </c>
      <c r="K97" s="160"/>
      <c r="L97" s="30"/>
      <c r="M97" s="30"/>
      <c r="N97" s="30"/>
      <c r="O97" s="170"/>
      <c r="P97" s="170"/>
      <c r="Q97" s="170"/>
      <c r="R97" s="159" t="s">
        <v>501</v>
      </c>
      <c r="S97" s="159" t="s">
        <v>519</v>
      </c>
      <c r="T97" s="159"/>
      <c r="U97" s="172"/>
      <c r="V97" s="172"/>
      <c r="W97" s="159"/>
      <c r="X97" s="159"/>
      <c r="Y97" s="159"/>
      <c r="Z97" s="173"/>
      <c r="AA97" s="173"/>
      <c r="AB97" s="173"/>
    </row>
    <row r="98" spans="1:28" s="378" customFormat="1" ht="90">
      <c r="A98" s="160">
        <v>585</v>
      </c>
      <c r="B98" s="159" t="s">
        <v>494</v>
      </c>
      <c r="C98" s="159" t="s">
        <v>4</v>
      </c>
      <c r="D98" s="159" t="s">
        <v>495</v>
      </c>
      <c r="E98" s="159" t="s">
        <v>137</v>
      </c>
      <c r="F98" s="159" t="s">
        <v>168</v>
      </c>
      <c r="G98" s="159" t="s">
        <v>496</v>
      </c>
      <c r="H98" s="159" t="s">
        <v>497</v>
      </c>
      <c r="I98" s="159" t="s">
        <v>498</v>
      </c>
      <c r="J98" s="160" t="s">
        <v>499</v>
      </c>
      <c r="K98" s="160"/>
      <c r="L98" s="30"/>
      <c r="M98" s="30"/>
      <c r="N98" s="30"/>
      <c r="O98" s="170"/>
      <c r="P98" s="170"/>
      <c r="Q98" s="170"/>
      <c r="R98" s="159" t="s">
        <v>501</v>
      </c>
      <c r="S98" s="159" t="s">
        <v>519</v>
      </c>
      <c r="T98" s="159"/>
      <c r="U98" s="172"/>
      <c r="V98" s="172"/>
      <c r="W98" s="159"/>
      <c r="X98" s="159"/>
      <c r="Y98" s="159"/>
      <c r="Z98" s="173"/>
      <c r="AA98" s="173"/>
      <c r="AB98" s="173"/>
    </row>
    <row r="99" spans="1:28" s="378" customFormat="1" ht="90">
      <c r="A99" s="160">
        <v>585</v>
      </c>
      <c r="B99" s="159" t="s">
        <v>494</v>
      </c>
      <c r="C99" s="159" t="s">
        <v>4</v>
      </c>
      <c r="D99" s="159" t="s">
        <v>495</v>
      </c>
      <c r="E99" s="159" t="s">
        <v>137</v>
      </c>
      <c r="F99" s="159" t="s">
        <v>168</v>
      </c>
      <c r="G99" s="159" t="s">
        <v>496</v>
      </c>
      <c r="H99" s="159" t="s">
        <v>497</v>
      </c>
      <c r="I99" s="159" t="s">
        <v>498</v>
      </c>
      <c r="J99" s="160" t="s">
        <v>499</v>
      </c>
      <c r="K99" s="160"/>
      <c r="L99" s="30"/>
      <c r="M99" s="30"/>
      <c r="N99" s="30"/>
      <c r="O99" s="170"/>
      <c r="P99" s="170"/>
      <c r="Q99" s="170"/>
      <c r="R99" s="159" t="s">
        <v>501</v>
      </c>
      <c r="S99" s="159" t="s">
        <v>519</v>
      </c>
      <c r="T99" s="159"/>
      <c r="U99" s="172"/>
      <c r="V99" s="172"/>
      <c r="W99" s="159"/>
      <c r="X99" s="159"/>
      <c r="Y99" s="159"/>
      <c r="Z99" s="173"/>
      <c r="AA99" s="173"/>
      <c r="AB99" s="173"/>
    </row>
    <row r="100" spans="1:28" s="378" customFormat="1" ht="90">
      <c r="A100" s="160">
        <v>586</v>
      </c>
      <c r="B100" s="159" t="s">
        <v>494</v>
      </c>
      <c r="C100" s="159" t="s">
        <v>4</v>
      </c>
      <c r="D100" s="159" t="s">
        <v>495</v>
      </c>
      <c r="E100" s="159" t="s">
        <v>137</v>
      </c>
      <c r="F100" s="159" t="s">
        <v>168</v>
      </c>
      <c r="G100" s="159" t="s">
        <v>496</v>
      </c>
      <c r="H100" s="159" t="s">
        <v>497</v>
      </c>
      <c r="I100" s="159" t="s">
        <v>498</v>
      </c>
      <c r="J100" s="160" t="s">
        <v>499</v>
      </c>
      <c r="K100" s="160"/>
      <c r="L100" s="30"/>
      <c r="M100" s="30"/>
      <c r="N100" s="30"/>
      <c r="O100" s="170"/>
      <c r="P100" s="170"/>
      <c r="Q100" s="170"/>
      <c r="R100" s="159" t="s">
        <v>501</v>
      </c>
      <c r="S100" s="159" t="s">
        <v>519</v>
      </c>
      <c r="T100" s="159"/>
      <c r="U100" s="172"/>
      <c r="V100" s="172"/>
      <c r="W100" s="159"/>
      <c r="X100" s="159"/>
      <c r="Y100" s="159"/>
      <c r="Z100" s="173"/>
      <c r="AA100" s="173"/>
      <c r="AB100" s="173"/>
    </row>
    <row r="101" spans="1:28" s="378" customFormat="1" ht="123.75" customHeight="1">
      <c r="A101" s="407">
        <v>586</v>
      </c>
      <c r="B101" s="159" t="s">
        <v>494</v>
      </c>
      <c r="C101" s="159" t="s">
        <v>4</v>
      </c>
      <c r="D101" s="159" t="s">
        <v>495</v>
      </c>
      <c r="E101" s="159" t="s">
        <v>137</v>
      </c>
      <c r="F101" s="159" t="s">
        <v>168</v>
      </c>
      <c r="G101" s="159" t="s">
        <v>496</v>
      </c>
      <c r="H101" s="159" t="s">
        <v>497</v>
      </c>
      <c r="I101" s="159" t="s">
        <v>498</v>
      </c>
      <c r="J101" s="160" t="s">
        <v>499</v>
      </c>
      <c r="K101" s="160"/>
      <c r="L101" s="30"/>
      <c r="M101" s="30"/>
      <c r="N101" s="30"/>
      <c r="O101" s="170"/>
      <c r="P101" s="170"/>
      <c r="Q101" s="170"/>
      <c r="R101" s="159" t="s">
        <v>501</v>
      </c>
      <c r="S101" s="166" t="s">
        <v>520</v>
      </c>
      <c r="T101" s="159" t="s">
        <v>521</v>
      </c>
      <c r="U101" s="172">
        <v>0</v>
      </c>
      <c r="V101" s="334">
        <v>3234754</v>
      </c>
      <c r="W101" s="175" t="s">
        <v>522</v>
      </c>
      <c r="X101" s="159" t="s">
        <v>523</v>
      </c>
      <c r="Y101" s="159" t="s">
        <v>289</v>
      </c>
      <c r="Z101" s="176">
        <v>3286619</v>
      </c>
      <c r="AA101" s="374">
        <v>1.0160336767494529</v>
      </c>
      <c r="AB101" s="162" t="s">
        <v>524</v>
      </c>
    </row>
    <row r="102" spans="1:28" s="378" customFormat="1" ht="145.5" customHeight="1">
      <c r="A102" s="407">
        <v>587</v>
      </c>
      <c r="B102" s="159" t="s">
        <v>494</v>
      </c>
      <c r="C102" s="159" t="s">
        <v>4</v>
      </c>
      <c r="D102" s="159" t="s">
        <v>495</v>
      </c>
      <c r="E102" s="159" t="s">
        <v>137</v>
      </c>
      <c r="F102" s="159" t="s">
        <v>168</v>
      </c>
      <c r="G102" s="159" t="s">
        <v>496</v>
      </c>
      <c r="H102" s="159" t="s">
        <v>497</v>
      </c>
      <c r="I102" s="159" t="s">
        <v>498</v>
      </c>
      <c r="J102" s="160" t="s">
        <v>499</v>
      </c>
      <c r="K102" s="160"/>
      <c r="L102" s="30"/>
      <c r="M102" s="30"/>
      <c r="N102" s="30"/>
      <c r="O102" s="170"/>
      <c r="P102" s="170"/>
      <c r="Q102" s="170"/>
      <c r="R102" s="159" t="s">
        <v>501</v>
      </c>
      <c r="S102" s="166" t="s">
        <v>525</v>
      </c>
      <c r="T102" s="159" t="s">
        <v>521</v>
      </c>
      <c r="U102" s="172">
        <v>0</v>
      </c>
      <c r="V102" s="80">
        <v>5154239</v>
      </c>
      <c r="W102" s="175" t="s">
        <v>522</v>
      </c>
      <c r="X102" s="159" t="s">
        <v>523</v>
      </c>
      <c r="Y102" s="159" t="s">
        <v>289</v>
      </c>
      <c r="Z102" s="176">
        <v>5159972</v>
      </c>
      <c r="AA102" s="374">
        <v>1.0011122883513939</v>
      </c>
      <c r="AB102" s="162" t="s">
        <v>526</v>
      </c>
    </row>
    <row r="103" spans="1:28" s="378" customFormat="1" ht="120" customHeight="1">
      <c r="A103" s="160">
        <v>588</v>
      </c>
      <c r="B103" s="159" t="s">
        <v>494</v>
      </c>
      <c r="C103" s="159" t="s">
        <v>4</v>
      </c>
      <c r="D103" s="159" t="s">
        <v>495</v>
      </c>
      <c r="E103" s="159" t="s">
        <v>137</v>
      </c>
      <c r="F103" s="159" t="s">
        <v>168</v>
      </c>
      <c r="G103" s="159" t="s">
        <v>496</v>
      </c>
      <c r="H103" s="159" t="s">
        <v>497</v>
      </c>
      <c r="I103" s="159" t="s">
        <v>498</v>
      </c>
      <c r="J103" s="160" t="s">
        <v>499</v>
      </c>
      <c r="K103" s="160"/>
      <c r="L103" s="30"/>
      <c r="M103" s="30"/>
      <c r="N103" s="30"/>
      <c r="O103" s="170"/>
      <c r="P103" s="170"/>
      <c r="Q103" s="170"/>
      <c r="R103" s="159" t="s">
        <v>501</v>
      </c>
      <c r="S103" s="159" t="s">
        <v>527</v>
      </c>
      <c r="T103" s="159"/>
      <c r="U103" s="172"/>
      <c r="V103" s="177"/>
      <c r="W103" s="175"/>
      <c r="X103" s="159"/>
      <c r="Y103" s="159"/>
      <c r="Z103" s="173"/>
      <c r="AA103" s="173"/>
      <c r="AB103" s="173"/>
    </row>
    <row r="104" spans="1:28" s="378" customFormat="1" ht="126" customHeight="1">
      <c r="A104" s="160">
        <v>589</v>
      </c>
      <c r="B104" s="159" t="s">
        <v>494</v>
      </c>
      <c r="C104" s="159" t="s">
        <v>4</v>
      </c>
      <c r="D104" s="159" t="s">
        <v>495</v>
      </c>
      <c r="E104" s="159" t="s">
        <v>137</v>
      </c>
      <c r="F104" s="159" t="s">
        <v>168</v>
      </c>
      <c r="G104" s="159" t="s">
        <v>496</v>
      </c>
      <c r="H104" s="159" t="s">
        <v>497</v>
      </c>
      <c r="I104" s="159" t="s">
        <v>498</v>
      </c>
      <c r="J104" s="160" t="s">
        <v>499</v>
      </c>
      <c r="K104" s="160"/>
      <c r="L104" s="30"/>
      <c r="M104" s="30"/>
      <c r="N104" s="30"/>
      <c r="O104" s="170"/>
      <c r="P104" s="170"/>
      <c r="Q104" s="170"/>
      <c r="R104" s="159" t="s">
        <v>501</v>
      </c>
      <c r="S104" s="159" t="s">
        <v>527</v>
      </c>
      <c r="T104" s="159"/>
      <c r="U104" s="172"/>
      <c r="V104" s="172"/>
      <c r="W104" s="175"/>
      <c r="X104" s="159"/>
      <c r="Y104" s="159"/>
      <c r="Z104" s="173"/>
      <c r="AA104" s="173"/>
      <c r="AB104" s="173"/>
    </row>
    <row r="105" spans="1:28" s="378" customFormat="1" ht="126.75" customHeight="1">
      <c r="A105" s="158">
        <v>590</v>
      </c>
      <c r="B105" s="159" t="s">
        <v>494</v>
      </c>
      <c r="C105" s="159" t="s">
        <v>4</v>
      </c>
      <c r="D105" s="159" t="s">
        <v>528</v>
      </c>
      <c r="E105" s="159" t="s">
        <v>137</v>
      </c>
      <c r="F105" s="159" t="s">
        <v>168</v>
      </c>
      <c r="G105" s="159" t="s">
        <v>496</v>
      </c>
      <c r="H105" s="159" t="s">
        <v>529</v>
      </c>
      <c r="I105" s="159" t="s">
        <v>530</v>
      </c>
      <c r="J105" s="160" t="s">
        <v>531</v>
      </c>
      <c r="K105" s="160" t="s">
        <v>277</v>
      </c>
      <c r="L105" s="30">
        <v>0.24</v>
      </c>
      <c r="M105" s="30">
        <v>0.12</v>
      </c>
      <c r="N105" s="30">
        <v>0.15</v>
      </c>
      <c r="O105" s="165">
        <v>0.152</v>
      </c>
      <c r="P105" s="375">
        <v>1.0133333333333334</v>
      </c>
      <c r="Q105" s="173" t="s">
        <v>1618</v>
      </c>
      <c r="R105" s="159" t="s">
        <v>532</v>
      </c>
      <c r="S105" s="166" t="s">
        <v>533</v>
      </c>
      <c r="T105" s="159" t="s">
        <v>534</v>
      </c>
      <c r="U105" s="172">
        <v>0</v>
      </c>
      <c r="V105" s="160">
        <v>1</v>
      </c>
      <c r="W105" s="159" t="s">
        <v>535</v>
      </c>
      <c r="X105" s="159" t="s">
        <v>536</v>
      </c>
      <c r="Y105" s="159" t="s">
        <v>299</v>
      </c>
      <c r="Z105" s="179">
        <v>1</v>
      </c>
      <c r="AA105" s="374">
        <v>1</v>
      </c>
      <c r="AB105" s="162" t="s">
        <v>1467</v>
      </c>
    </row>
    <row r="106" spans="1:28" s="378" customFormat="1" ht="90">
      <c r="A106" s="160">
        <v>591</v>
      </c>
      <c r="B106" s="159" t="s">
        <v>494</v>
      </c>
      <c r="C106" s="159" t="s">
        <v>4</v>
      </c>
      <c r="D106" s="159" t="s">
        <v>528</v>
      </c>
      <c r="E106" s="159" t="s">
        <v>137</v>
      </c>
      <c r="F106" s="159" t="s">
        <v>168</v>
      </c>
      <c r="G106" s="159" t="s">
        <v>496</v>
      </c>
      <c r="H106" s="159" t="s">
        <v>529</v>
      </c>
      <c r="I106" s="159" t="s">
        <v>530</v>
      </c>
      <c r="J106" s="160" t="s">
        <v>531</v>
      </c>
      <c r="K106" s="160"/>
      <c r="L106" s="30"/>
      <c r="M106" s="30"/>
      <c r="N106" s="30"/>
      <c r="O106" s="170"/>
      <c r="P106" s="170"/>
      <c r="Q106" s="170"/>
      <c r="R106" s="159" t="s">
        <v>532</v>
      </c>
      <c r="S106" s="159" t="s">
        <v>533</v>
      </c>
      <c r="T106" s="159"/>
      <c r="U106" s="172"/>
      <c r="V106" s="172"/>
      <c r="W106" s="159"/>
      <c r="X106" s="159"/>
      <c r="Y106" s="159"/>
      <c r="Z106" s="173"/>
      <c r="AA106" s="173"/>
      <c r="AB106" s="173"/>
    </row>
    <row r="107" spans="1:28" s="378" customFormat="1" ht="90">
      <c r="A107" s="160">
        <v>592</v>
      </c>
      <c r="B107" s="159" t="s">
        <v>494</v>
      </c>
      <c r="C107" s="159" t="s">
        <v>4</v>
      </c>
      <c r="D107" s="159" t="s">
        <v>528</v>
      </c>
      <c r="E107" s="159" t="s">
        <v>137</v>
      </c>
      <c r="F107" s="159" t="s">
        <v>168</v>
      </c>
      <c r="G107" s="159" t="s">
        <v>496</v>
      </c>
      <c r="H107" s="159" t="s">
        <v>529</v>
      </c>
      <c r="I107" s="159" t="s">
        <v>530</v>
      </c>
      <c r="J107" s="160" t="s">
        <v>531</v>
      </c>
      <c r="K107" s="160"/>
      <c r="L107" s="30"/>
      <c r="M107" s="30"/>
      <c r="N107" s="30"/>
      <c r="O107" s="170"/>
      <c r="P107" s="170"/>
      <c r="Q107" s="170"/>
      <c r="R107" s="159" t="s">
        <v>532</v>
      </c>
      <c r="S107" s="159" t="s">
        <v>533</v>
      </c>
      <c r="T107" s="159"/>
      <c r="U107" s="172"/>
      <c r="V107" s="172"/>
      <c r="W107" s="159"/>
      <c r="X107" s="159"/>
      <c r="Y107" s="159"/>
      <c r="Z107" s="173"/>
      <c r="AA107" s="173"/>
      <c r="AB107" s="173"/>
    </row>
    <row r="108" spans="1:28" s="378" customFormat="1" ht="145.5" customHeight="1">
      <c r="A108" s="158">
        <v>593</v>
      </c>
      <c r="B108" s="159" t="s">
        <v>494</v>
      </c>
      <c r="C108" s="159" t="s">
        <v>4</v>
      </c>
      <c r="D108" s="159" t="s">
        <v>528</v>
      </c>
      <c r="E108" s="159" t="s">
        <v>137</v>
      </c>
      <c r="F108" s="159" t="s">
        <v>168</v>
      </c>
      <c r="G108" s="159" t="s">
        <v>496</v>
      </c>
      <c r="H108" s="159" t="s">
        <v>529</v>
      </c>
      <c r="I108" s="159" t="s">
        <v>530</v>
      </c>
      <c r="J108" s="160" t="s">
        <v>531</v>
      </c>
      <c r="K108" s="160"/>
      <c r="L108" s="30"/>
      <c r="M108" s="30"/>
      <c r="N108" s="30"/>
      <c r="O108" s="170"/>
      <c r="P108" s="170"/>
      <c r="Q108" s="170"/>
      <c r="R108" s="159" t="s">
        <v>532</v>
      </c>
      <c r="S108" s="166" t="s">
        <v>537</v>
      </c>
      <c r="T108" s="159" t="s">
        <v>534</v>
      </c>
      <c r="U108" s="172">
        <v>0</v>
      </c>
      <c r="V108" s="160">
        <v>1</v>
      </c>
      <c r="W108" s="159" t="s">
        <v>538</v>
      </c>
      <c r="X108" s="159" t="s">
        <v>539</v>
      </c>
      <c r="Y108" s="159" t="s">
        <v>299</v>
      </c>
      <c r="Z108" s="180">
        <v>1</v>
      </c>
      <c r="AA108" s="417">
        <v>1</v>
      </c>
      <c r="AB108" s="162" t="s">
        <v>1584</v>
      </c>
    </row>
    <row r="109" spans="1:28" s="378" customFormat="1" ht="90">
      <c r="A109" s="160">
        <v>594</v>
      </c>
      <c r="B109" s="159" t="s">
        <v>494</v>
      </c>
      <c r="C109" s="159" t="s">
        <v>4</v>
      </c>
      <c r="D109" s="159" t="s">
        <v>528</v>
      </c>
      <c r="E109" s="159" t="s">
        <v>137</v>
      </c>
      <c r="F109" s="159" t="s">
        <v>168</v>
      </c>
      <c r="G109" s="159" t="s">
        <v>496</v>
      </c>
      <c r="H109" s="159" t="s">
        <v>529</v>
      </c>
      <c r="I109" s="159" t="s">
        <v>530</v>
      </c>
      <c r="J109" s="160" t="s">
        <v>531</v>
      </c>
      <c r="K109" s="160"/>
      <c r="L109" s="30"/>
      <c r="M109" s="30"/>
      <c r="N109" s="30"/>
      <c r="O109" s="170"/>
      <c r="P109" s="170"/>
      <c r="Q109" s="170"/>
      <c r="R109" s="159" t="s">
        <v>532</v>
      </c>
      <c r="S109" s="159" t="s">
        <v>537</v>
      </c>
      <c r="T109" s="159"/>
      <c r="U109" s="172"/>
      <c r="V109" s="172"/>
      <c r="W109" s="159"/>
      <c r="X109" s="159"/>
      <c r="Y109" s="159"/>
      <c r="Z109" s="173"/>
      <c r="AA109" s="173"/>
      <c r="AB109" s="173"/>
    </row>
    <row r="110" spans="1:28" s="378" customFormat="1" ht="90">
      <c r="A110" s="160">
        <v>595</v>
      </c>
      <c r="B110" s="159" t="s">
        <v>494</v>
      </c>
      <c r="C110" s="159" t="s">
        <v>4</v>
      </c>
      <c r="D110" s="159" t="s">
        <v>528</v>
      </c>
      <c r="E110" s="159" t="s">
        <v>137</v>
      </c>
      <c r="F110" s="159" t="s">
        <v>168</v>
      </c>
      <c r="G110" s="159" t="s">
        <v>496</v>
      </c>
      <c r="H110" s="159" t="s">
        <v>529</v>
      </c>
      <c r="I110" s="159" t="s">
        <v>530</v>
      </c>
      <c r="J110" s="160" t="s">
        <v>531</v>
      </c>
      <c r="K110" s="160"/>
      <c r="L110" s="30"/>
      <c r="M110" s="30"/>
      <c r="N110" s="30"/>
      <c r="O110" s="170"/>
      <c r="P110" s="170"/>
      <c r="Q110" s="170"/>
      <c r="R110" s="159" t="s">
        <v>532</v>
      </c>
      <c r="S110" s="159" t="s">
        <v>537</v>
      </c>
      <c r="T110" s="159"/>
      <c r="U110" s="172"/>
      <c r="V110" s="172"/>
      <c r="W110" s="159"/>
      <c r="X110" s="159"/>
      <c r="Y110" s="159"/>
      <c r="Z110" s="173"/>
      <c r="AA110" s="173"/>
      <c r="AB110" s="173"/>
    </row>
    <row r="111" spans="1:28" s="378" customFormat="1" ht="125.25" customHeight="1">
      <c r="A111" s="158">
        <v>596</v>
      </c>
      <c r="B111" s="159" t="s">
        <v>494</v>
      </c>
      <c r="C111" s="159" t="s">
        <v>4</v>
      </c>
      <c r="D111" s="159" t="s">
        <v>528</v>
      </c>
      <c r="E111" s="159" t="s">
        <v>137</v>
      </c>
      <c r="F111" s="159" t="s">
        <v>168</v>
      </c>
      <c r="G111" s="159" t="s">
        <v>496</v>
      </c>
      <c r="H111" s="159" t="s">
        <v>529</v>
      </c>
      <c r="I111" s="159" t="s">
        <v>530</v>
      </c>
      <c r="J111" s="160" t="s">
        <v>531</v>
      </c>
      <c r="K111" s="160"/>
      <c r="L111" s="30"/>
      <c r="M111" s="30"/>
      <c r="N111" s="30"/>
      <c r="O111" s="170"/>
      <c r="P111" s="170"/>
      <c r="Q111" s="170"/>
      <c r="R111" s="159" t="s">
        <v>532</v>
      </c>
      <c r="S111" s="166" t="s">
        <v>540</v>
      </c>
      <c r="T111" s="159" t="s">
        <v>534</v>
      </c>
      <c r="U111" s="172">
        <v>0</v>
      </c>
      <c r="V111" s="160">
        <v>96</v>
      </c>
      <c r="W111" s="159" t="s">
        <v>541</v>
      </c>
      <c r="X111" s="159" t="s">
        <v>542</v>
      </c>
      <c r="Y111" s="159" t="s">
        <v>55</v>
      </c>
      <c r="Z111" s="171">
        <v>96</v>
      </c>
      <c r="AA111" s="377">
        <v>1</v>
      </c>
      <c r="AB111" s="162" t="s">
        <v>1585</v>
      </c>
    </row>
    <row r="112" spans="1:28" s="378" customFormat="1" ht="90">
      <c r="A112" s="160">
        <v>597</v>
      </c>
      <c r="B112" s="159" t="s">
        <v>494</v>
      </c>
      <c r="C112" s="159" t="s">
        <v>4</v>
      </c>
      <c r="D112" s="159" t="s">
        <v>528</v>
      </c>
      <c r="E112" s="159" t="s">
        <v>137</v>
      </c>
      <c r="F112" s="159" t="s">
        <v>168</v>
      </c>
      <c r="G112" s="159" t="s">
        <v>496</v>
      </c>
      <c r="H112" s="159" t="s">
        <v>529</v>
      </c>
      <c r="I112" s="159" t="s">
        <v>530</v>
      </c>
      <c r="J112" s="160" t="s">
        <v>531</v>
      </c>
      <c r="K112" s="160"/>
      <c r="L112" s="30"/>
      <c r="M112" s="30"/>
      <c r="N112" s="30"/>
      <c r="O112" s="170"/>
      <c r="P112" s="170"/>
      <c r="Q112" s="170"/>
      <c r="R112" s="159" t="s">
        <v>532</v>
      </c>
      <c r="S112" s="159" t="s">
        <v>540</v>
      </c>
      <c r="T112" s="159"/>
      <c r="U112" s="172"/>
      <c r="V112" s="160"/>
      <c r="W112" s="159"/>
      <c r="X112" s="159"/>
      <c r="Y112" s="159"/>
      <c r="Z112" s="170"/>
      <c r="AA112" s="170"/>
      <c r="AB112" s="170"/>
    </row>
    <row r="113" spans="1:28" s="378" customFormat="1" ht="90">
      <c r="A113" s="160">
        <v>598</v>
      </c>
      <c r="B113" s="159" t="s">
        <v>494</v>
      </c>
      <c r="C113" s="159" t="s">
        <v>4</v>
      </c>
      <c r="D113" s="159" t="s">
        <v>528</v>
      </c>
      <c r="E113" s="159" t="s">
        <v>137</v>
      </c>
      <c r="F113" s="159" t="s">
        <v>168</v>
      </c>
      <c r="G113" s="159" t="s">
        <v>496</v>
      </c>
      <c r="H113" s="159" t="s">
        <v>529</v>
      </c>
      <c r="I113" s="159" t="s">
        <v>530</v>
      </c>
      <c r="J113" s="160" t="s">
        <v>531</v>
      </c>
      <c r="K113" s="160"/>
      <c r="L113" s="30"/>
      <c r="M113" s="30"/>
      <c r="N113" s="30"/>
      <c r="O113" s="170"/>
      <c r="P113" s="170"/>
      <c r="Q113" s="170"/>
      <c r="R113" s="159" t="s">
        <v>532</v>
      </c>
      <c r="S113" s="159" t="s">
        <v>540</v>
      </c>
      <c r="T113" s="159"/>
      <c r="U113" s="172"/>
      <c r="V113" s="160"/>
      <c r="W113" s="159"/>
      <c r="X113" s="159"/>
      <c r="Y113" s="159"/>
      <c r="Z113" s="173"/>
      <c r="AA113" s="173"/>
      <c r="AB113" s="173"/>
    </row>
    <row r="114" spans="1:28" s="378" customFormat="1" ht="90">
      <c r="A114" s="160">
        <v>599</v>
      </c>
      <c r="B114" s="159" t="s">
        <v>494</v>
      </c>
      <c r="C114" s="159" t="s">
        <v>4</v>
      </c>
      <c r="D114" s="159" t="s">
        <v>528</v>
      </c>
      <c r="E114" s="159" t="s">
        <v>137</v>
      </c>
      <c r="F114" s="159" t="s">
        <v>168</v>
      </c>
      <c r="G114" s="159" t="s">
        <v>496</v>
      </c>
      <c r="H114" s="159" t="s">
        <v>529</v>
      </c>
      <c r="I114" s="159" t="s">
        <v>530</v>
      </c>
      <c r="J114" s="160" t="s">
        <v>531</v>
      </c>
      <c r="K114" s="160"/>
      <c r="L114" s="30"/>
      <c r="M114" s="30"/>
      <c r="N114" s="30"/>
      <c r="O114" s="170"/>
      <c r="P114" s="170"/>
      <c r="Q114" s="170"/>
      <c r="R114" s="159" t="s">
        <v>532</v>
      </c>
      <c r="S114" s="159" t="s">
        <v>540</v>
      </c>
      <c r="T114" s="159"/>
      <c r="U114" s="172"/>
      <c r="V114" s="172"/>
      <c r="W114" s="159"/>
      <c r="X114" s="159"/>
      <c r="Y114" s="159"/>
      <c r="Z114" s="173"/>
      <c r="AA114" s="173"/>
      <c r="AB114" s="173"/>
    </row>
    <row r="115" spans="1:28" s="378" customFormat="1" ht="90">
      <c r="A115" s="160">
        <v>600</v>
      </c>
      <c r="B115" s="159" t="s">
        <v>494</v>
      </c>
      <c r="C115" s="159" t="s">
        <v>4</v>
      </c>
      <c r="D115" s="159" t="s">
        <v>528</v>
      </c>
      <c r="E115" s="159" t="s">
        <v>137</v>
      </c>
      <c r="F115" s="159" t="s">
        <v>168</v>
      </c>
      <c r="G115" s="159" t="s">
        <v>496</v>
      </c>
      <c r="H115" s="159" t="s">
        <v>529</v>
      </c>
      <c r="I115" s="159" t="s">
        <v>530</v>
      </c>
      <c r="J115" s="160" t="s">
        <v>531</v>
      </c>
      <c r="K115" s="160"/>
      <c r="L115" s="30"/>
      <c r="M115" s="30"/>
      <c r="N115" s="30"/>
      <c r="O115" s="170"/>
      <c r="P115" s="170"/>
      <c r="Q115" s="170"/>
      <c r="R115" s="159" t="s">
        <v>532</v>
      </c>
      <c r="S115" s="159" t="s">
        <v>540</v>
      </c>
      <c r="T115" s="159"/>
      <c r="U115" s="172"/>
      <c r="V115" s="172"/>
      <c r="W115" s="159"/>
      <c r="X115" s="159"/>
      <c r="Y115" s="159"/>
      <c r="Z115" s="173"/>
      <c r="AA115" s="173"/>
      <c r="AB115" s="173"/>
    </row>
    <row r="116" spans="1:28" s="378" customFormat="1" ht="90">
      <c r="A116" s="160">
        <v>601</v>
      </c>
      <c r="B116" s="159" t="s">
        <v>494</v>
      </c>
      <c r="C116" s="159" t="s">
        <v>4</v>
      </c>
      <c r="D116" s="159" t="s">
        <v>528</v>
      </c>
      <c r="E116" s="159" t="s">
        <v>137</v>
      </c>
      <c r="F116" s="159" t="s">
        <v>168</v>
      </c>
      <c r="G116" s="159" t="s">
        <v>496</v>
      </c>
      <c r="H116" s="159" t="s">
        <v>529</v>
      </c>
      <c r="I116" s="159" t="s">
        <v>530</v>
      </c>
      <c r="J116" s="160" t="s">
        <v>531</v>
      </c>
      <c r="K116" s="160"/>
      <c r="L116" s="30"/>
      <c r="M116" s="30"/>
      <c r="N116" s="30"/>
      <c r="O116" s="170"/>
      <c r="P116" s="170"/>
      <c r="Q116" s="170"/>
      <c r="R116" s="159" t="s">
        <v>532</v>
      </c>
      <c r="S116" s="159" t="s">
        <v>540</v>
      </c>
      <c r="T116" s="159"/>
      <c r="U116" s="172"/>
      <c r="V116" s="172"/>
      <c r="W116" s="159"/>
      <c r="X116" s="159"/>
      <c r="Y116" s="159"/>
      <c r="Z116" s="173"/>
      <c r="AA116" s="173"/>
      <c r="AB116" s="173"/>
    </row>
    <row r="117" spans="1:28" s="378" customFormat="1" ht="90">
      <c r="A117" s="160">
        <v>602</v>
      </c>
      <c r="B117" s="159" t="s">
        <v>494</v>
      </c>
      <c r="C117" s="159" t="s">
        <v>4</v>
      </c>
      <c r="D117" s="159" t="s">
        <v>528</v>
      </c>
      <c r="E117" s="159" t="s">
        <v>137</v>
      </c>
      <c r="F117" s="159" t="s">
        <v>168</v>
      </c>
      <c r="G117" s="159" t="s">
        <v>496</v>
      </c>
      <c r="H117" s="159" t="s">
        <v>529</v>
      </c>
      <c r="I117" s="159" t="s">
        <v>530</v>
      </c>
      <c r="J117" s="160" t="s">
        <v>531</v>
      </c>
      <c r="K117" s="160"/>
      <c r="L117" s="30"/>
      <c r="M117" s="30"/>
      <c r="N117" s="30"/>
      <c r="O117" s="170"/>
      <c r="P117" s="170"/>
      <c r="Q117" s="170"/>
      <c r="R117" s="159" t="s">
        <v>532</v>
      </c>
      <c r="S117" s="159" t="s">
        <v>540</v>
      </c>
      <c r="T117" s="159"/>
      <c r="U117" s="172"/>
      <c r="V117" s="172"/>
      <c r="W117" s="159"/>
      <c r="X117" s="159"/>
      <c r="Y117" s="159"/>
      <c r="Z117" s="173"/>
      <c r="AA117" s="173"/>
      <c r="AB117" s="173"/>
    </row>
    <row r="118" spans="1:28" s="378" customFormat="1" ht="90">
      <c r="A118" s="160">
        <v>603</v>
      </c>
      <c r="B118" s="159" t="s">
        <v>494</v>
      </c>
      <c r="C118" s="159" t="s">
        <v>4</v>
      </c>
      <c r="D118" s="159" t="s">
        <v>528</v>
      </c>
      <c r="E118" s="159" t="s">
        <v>137</v>
      </c>
      <c r="F118" s="159" t="s">
        <v>168</v>
      </c>
      <c r="G118" s="159" t="s">
        <v>496</v>
      </c>
      <c r="H118" s="159" t="s">
        <v>529</v>
      </c>
      <c r="I118" s="159" t="s">
        <v>530</v>
      </c>
      <c r="J118" s="160" t="s">
        <v>531</v>
      </c>
      <c r="K118" s="160"/>
      <c r="L118" s="30"/>
      <c r="M118" s="30"/>
      <c r="N118" s="30"/>
      <c r="O118" s="170"/>
      <c r="P118" s="170"/>
      <c r="Q118" s="170"/>
      <c r="R118" s="159" t="s">
        <v>532</v>
      </c>
      <c r="S118" s="159" t="s">
        <v>540</v>
      </c>
      <c r="T118" s="159"/>
      <c r="U118" s="172"/>
      <c r="V118" s="172"/>
      <c r="W118" s="159"/>
      <c r="X118" s="159"/>
      <c r="Y118" s="159"/>
      <c r="Z118" s="173"/>
      <c r="AA118" s="173"/>
      <c r="AB118" s="173"/>
    </row>
    <row r="119" spans="1:28" s="378" customFormat="1" ht="180.75" customHeight="1">
      <c r="A119" s="407">
        <v>604</v>
      </c>
      <c r="B119" s="159" t="s">
        <v>494</v>
      </c>
      <c r="C119" s="159" t="s">
        <v>4</v>
      </c>
      <c r="D119" s="159" t="s">
        <v>528</v>
      </c>
      <c r="E119" s="159" t="s">
        <v>137</v>
      </c>
      <c r="F119" s="159" t="s">
        <v>168</v>
      </c>
      <c r="G119" s="159" t="s">
        <v>496</v>
      </c>
      <c r="H119" s="159" t="s">
        <v>529</v>
      </c>
      <c r="I119" s="159" t="s">
        <v>543</v>
      </c>
      <c r="J119" s="160" t="s">
        <v>531</v>
      </c>
      <c r="K119" s="160" t="s">
        <v>299</v>
      </c>
      <c r="L119" s="30">
        <v>0.1</v>
      </c>
      <c r="M119" s="30">
        <v>0.04</v>
      </c>
      <c r="N119" s="30">
        <v>4.7500000000000001E-2</v>
      </c>
      <c r="O119" s="181"/>
      <c r="P119" s="375"/>
      <c r="Q119" s="170" t="s">
        <v>1619</v>
      </c>
      <c r="R119" s="159" t="s">
        <v>532</v>
      </c>
      <c r="S119" s="166" t="s">
        <v>544</v>
      </c>
      <c r="T119" s="159" t="s">
        <v>545</v>
      </c>
      <c r="U119" s="172">
        <v>0</v>
      </c>
      <c r="V119" s="174">
        <v>414848</v>
      </c>
      <c r="W119" s="159" t="s">
        <v>546</v>
      </c>
      <c r="X119" s="159" t="s">
        <v>547</v>
      </c>
      <c r="Y119" s="159" t="s">
        <v>289</v>
      </c>
      <c r="Z119" s="176">
        <v>414848</v>
      </c>
      <c r="AA119" s="374">
        <v>1</v>
      </c>
      <c r="AB119" s="162" t="s">
        <v>548</v>
      </c>
    </row>
    <row r="120" spans="1:28" s="378" customFormat="1" ht="90">
      <c r="A120" s="160">
        <v>605</v>
      </c>
      <c r="B120" s="159" t="s">
        <v>494</v>
      </c>
      <c r="C120" s="159" t="s">
        <v>4</v>
      </c>
      <c r="D120" s="159" t="s">
        <v>528</v>
      </c>
      <c r="E120" s="159" t="s">
        <v>137</v>
      </c>
      <c r="F120" s="159" t="s">
        <v>168</v>
      </c>
      <c r="G120" s="159" t="s">
        <v>496</v>
      </c>
      <c r="H120" s="159" t="s">
        <v>529</v>
      </c>
      <c r="I120" s="159" t="s">
        <v>549</v>
      </c>
      <c r="J120" s="160" t="s">
        <v>531</v>
      </c>
      <c r="K120" s="160" t="s">
        <v>299</v>
      </c>
      <c r="L120" s="30">
        <v>0.2</v>
      </c>
      <c r="M120" s="30">
        <v>0.14000000000000001</v>
      </c>
      <c r="N120" s="30">
        <v>0.15</v>
      </c>
      <c r="O120" s="164"/>
      <c r="P120" s="375"/>
      <c r="Q120" s="173"/>
      <c r="R120" s="159" t="s">
        <v>532</v>
      </c>
      <c r="S120" s="159" t="s">
        <v>544</v>
      </c>
      <c r="T120" s="159"/>
      <c r="U120" s="172"/>
      <c r="V120" s="172"/>
      <c r="W120" s="159"/>
      <c r="X120" s="159"/>
      <c r="Y120" s="182"/>
      <c r="Z120" s="173"/>
      <c r="AA120" s="173"/>
      <c r="AB120" s="173"/>
    </row>
    <row r="121" spans="1:28" s="378" customFormat="1" ht="90">
      <c r="A121" s="160">
        <v>606</v>
      </c>
      <c r="B121" s="159" t="s">
        <v>494</v>
      </c>
      <c r="C121" s="159" t="s">
        <v>4</v>
      </c>
      <c r="D121" s="159" t="s">
        <v>528</v>
      </c>
      <c r="E121" s="159" t="s">
        <v>137</v>
      </c>
      <c r="F121" s="159" t="s">
        <v>168</v>
      </c>
      <c r="G121" s="159" t="s">
        <v>496</v>
      </c>
      <c r="H121" s="159" t="s">
        <v>529</v>
      </c>
      <c r="I121" s="159" t="s">
        <v>549</v>
      </c>
      <c r="J121" s="160" t="s">
        <v>531</v>
      </c>
      <c r="K121" s="160"/>
      <c r="L121" s="30"/>
      <c r="M121" s="30"/>
      <c r="N121" s="30"/>
      <c r="O121" s="173"/>
      <c r="P121" s="173"/>
      <c r="Q121" s="173"/>
      <c r="R121" s="159" t="s">
        <v>532</v>
      </c>
      <c r="S121" s="159" t="s">
        <v>544</v>
      </c>
      <c r="T121" s="159"/>
      <c r="U121" s="172"/>
      <c r="V121" s="172"/>
      <c r="W121" s="159"/>
      <c r="X121" s="159"/>
      <c r="Y121" s="159"/>
      <c r="Z121" s="173"/>
      <c r="AA121" s="173"/>
      <c r="AB121" s="173"/>
    </row>
    <row r="122" spans="1:28" s="378" customFormat="1" ht="90">
      <c r="A122" s="160">
        <v>607</v>
      </c>
      <c r="B122" s="159" t="s">
        <v>494</v>
      </c>
      <c r="C122" s="159" t="s">
        <v>4</v>
      </c>
      <c r="D122" s="159" t="s">
        <v>528</v>
      </c>
      <c r="E122" s="159" t="s">
        <v>137</v>
      </c>
      <c r="F122" s="159" t="s">
        <v>168</v>
      </c>
      <c r="G122" s="159" t="s">
        <v>496</v>
      </c>
      <c r="H122" s="159" t="s">
        <v>529</v>
      </c>
      <c r="I122" s="159" t="s">
        <v>549</v>
      </c>
      <c r="J122" s="160" t="s">
        <v>531</v>
      </c>
      <c r="K122" s="160"/>
      <c r="L122" s="30"/>
      <c r="M122" s="30"/>
      <c r="N122" s="30"/>
      <c r="O122" s="173"/>
      <c r="P122" s="173"/>
      <c r="Q122" s="173"/>
      <c r="R122" s="159" t="s">
        <v>532</v>
      </c>
      <c r="S122" s="159" t="s">
        <v>544</v>
      </c>
      <c r="T122" s="159"/>
      <c r="U122" s="172"/>
      <c r="V122" s="172"/>
      <c r="W122" s="159"/>
      <c r="X122" s="159"/>
      <c r="Y122" s="159"/>
      <c r="Z122" s="173"/>
      <c r="AA122" s="173"/>
      <c r="AB122" s="173"/>
    </row>
    <row r="123" spans="1:28" s="378" customFormat="1" ht="90">
      <c r="A123" s="160">
        <v>608</v>
      </c>
      <c r="B123" s="159" t="s">
        <v>494</v>
      </c>
      <c r="C123" s="159" t="s">
        <v>4</v>
      </c>
      <c r="D123" s="159" t="s">
        <v>528</v>
      </c>
      <c r="E123" s="159" t="s">
        <v>137</v>
      </c>
      <c r="F123" s="159" t="s">
        <v>168</v>
      </c>
      <c r="G123" s="159" t="s">
        <v>496</v>
      </c>
      <c r="H123" s="159" t="s">
        <v>529</v>
      </c>
      <c r="I123" s="159" t="s">
        <v>549</v>
      </c>
      <c r="J123" s="160" t="s">
        <v>531</v>
      </c>
      <c r="K123" s="160"/>
      <c r="L123" s="30"/>
      <c r="M123" s="30"/>
      <c r="N123" s="30"/>
      <c r="O123" s="170"/>
      <c r="P123" s="170"/>
      <c r="Q123" s="170"/>
      <c r="R123" s="159" t="s">
        <v>532</v>
      </c>
      <c r="S123" s="159" t="s">
        <v>544</v>
      </c>
      <c r="T123" s="159"/>
      <c r="U123" s="172"/>
      <c r="V123" s="172"/>
      <c r="W123" s="159"/>
      <c r="X123" s="159"/>
      <c r="Y123" s="159"/>
      <c r="Z123" s="173"/>
      <c r="AA123" s="173"/>
      <c r="AB123" s="173"/>
    </row>
    <row r="124" spans="1:28" s="378" customFormat="1" ht="90">
      <c r="A124" s="160">
        <v>609</v>
      </c>
      <c r="B124" s="159" t="s">
        <v>494</v>
      </c>
      <c r="C124" s="159" t="s">
        <v>4</v>
      </c>
      <c r="D124" s="159" t="s">
        <v>528</v>
      </c>
      <c r="E124" s="159" t="s">
        <v>137</v>
      </c>
      <c r="F124" s="159" t="s">
        <v>168</v>
      </c>
      <c r="G124" s="159" t="s">
        <v>496</v>
      </c>
      <c r="H124" s="159" t="s">
        <v>529</v>
      </c>
      <c r="I124" s="159" t="s">
        <v>549</v>
      </c>
      <c r="J124" s="160" t="s">
        <v>531</v>
      </c>
      <c r="K124" s="160"/>
      <c r="L124" s="30"/>
      <c r="M124" s="30"/>
      <c r="N124" s="30"/>
      <c r="O124" s="170"/>
      <c r="P124" s="170"/>
      <c r="Q124" s="170"/>
      <c r="R124" s="159" t="s">
        <v>532</v>
      </c>
      <c r="S124" s="159" t="s">
        <v>544</v>
      </c>
      <c r="T124" s="159"/>
      <c r="U124" s="172"/>
      <c r="V124" s="172"/>
      <c r="W124" s="159"/>
      <c r="X124" s="159"/>
      <c r="Y124" s="159"/>
      <c r="Z124" s="173"/>
      <c r="AA124" s="173"/>
      <c r="AB124" s="173"/>
    </row>
    <row r="125" spans="1:28" s="378" customFormat="1" ht="90">
      <c r="A125" s="160">
        <v>610</v>
      </c>
      <c r="B125" s="159" t="s">
        <v>494</v>
      </c>
      <c r="C125" s="159" t="s">
        <v>4</v>
      </c>
      <c r="D125" s="159" t="s">
        <v>528</v>
      </c>
      <c r="E125" s="159" t="s">
        <v>137</v>
      </c>
      <c r="F125" s="159" t="s">
        <v>168</v>
      </c>
      <c r="G125" s="159" t="s">
        <v>496</v>
      </c>
      <c r="H125" s="159" t="s">
        <v>529</v>
      </c>
      <c r="I125" s="159" t="s">
        <v>549</v>
      </c>
      <c r="J125" s="160" t="s">
        <v>531</v>
      </c>
      <c r="K125" s="160"/>
      <c r="L125" s="30"/>
      <c r="M125" s="30"/>
      <c r="N125" s="30"/>
      <c r="O125" s="170"/>
      <c r="P125" s="170"/>
      <c r="Q125" s="170"/>
      <c r="R125" s="159" t="s">
        <v>532</v>
      </c>
      <c r="S125" s="159" t="s">
        <v>544</v>
      </c>
      <c r="T125" s="159"/>
      <c r="U125" s="172"/>
      <c r="V125" s="172"/>
      <c r="W125" s="159"/>
      <c r="X125" s="159"/>
      <c r="Y125" s="159"/>
      <c r="Z125" s="173"/>
      <c r="AA125" s="173"/>
      <c r="AB125" s="173"/>
    </row>
    <row r="126" spans="1:28" s="378" customFormat="1" ht="90">
      <c r="A126" s="160">
        <v>611</v>
      </c>
      <c r="B126" s="159" t="s">
        <v>494</v>
      </c>
      <c r="C126" s="159" t="s">
        <v>4</v>
      </c>
      <c r="D126" s="159" t="s">
        <v>528</v>
      </c>
      <c r="E126" s="159" t="s">
        <v>137</v>
      </c>
      <c r="F126" s="159" t="s">
        <v>168</v>
      </c>
      <c r="G126" s="159" t="s">
        <v>496</v>
      </c>
      <c r="H126" s="159" t="s">
        <v>529</v>
      </c>
      <c r="I126" s="159" t="s">
        <v>549</v>
      </c>
      <c r="J126" s="160" t="s">
        <v>531</v>
      </c>
      <c r="K126" s="160"/>
      <c r="L126" s="30"/>
      <c r="M126" s="30"/>
      <c r="N126" s="30"/>
      <c r="O126" s="170"/>
      <c r="P126" s="170"/>
      <c r="Q126" s="170"/>
      <c r="R126" s="159" t="s">
        <v>532</v>
      </c>
      <c r="S126" s="159" t="s">
        <v>544</v>
      </c>
      <c r="T126" s="159"/>
      <c r="U126" s="172"/>
      <c r="V126" s="172"/>
      <c r="W126" s="159"/>
      <c r="X126" s="159"/>
      <c r="Y126" s="159"/>
      <c r="Z126" s="173"/>
      <c r="AA126" s="173"/>
      <c r="AB126" s="173"/>
    </row>
    <row r="127" spans="1:28" s="378" customFormat="1" ht="90">
      <c r="A127" s="160">
        <v>612</v>
      </c>
      <c r="B127" s="159" t="s">
        <v>494</v>
      </c>
      <c r="C127" s="159" t="s">
        <v>4</v>
      </c>
      <c r="D127" s="159" t="s">
        <v>528</v>
      </c>
      <c r="E127" s="159" t="s">
        <v>137</v>
      </c>
      <c r="F127" s="159" t="s">
        <v>168</v>
      </c>
      <c r="G127" s="159" t="s">
        <v>496</v>
      </c>
      <c r="H127" s="159" t="s">
        <v>529</v>
      </c>
      <c r="I127" s="159" t="s">
        <v>549</v>
      </c>
      <c r="J127" s="160" t="s">
        <v>531</v>
      </c>
      <c r="K127" s="160"/>
      <c r="L127" s="30"/>
      <c r="M127" s="30"/>
      <c r="N127" s="30"/>
      <c r="O127" s="170"/>
      <c r="P127" s="170"/>
      <c r="Q127" s="170"/>
      <c r="R127" s="159" t="s">
        <v>532</v>
      </c>
      <c r="S127" s="159" t="s">
        <v>544</v>
      </c>
      <c r="T127" s="159"/>
      <c r="U127" s="172"/>
      <c r="V127" s="172"/>
      <c r="W127" s="159"/>
      <c r="X127" s="159"/>
      <c r="Y127" s="159"/>
      <c r="Z127" s="173"/>
      <c r="AA127" s="173"/>
      <c r="AB127" s="173"/>
    </row>
    <row r="128" spans="1:28" s="378" customFormat="1" ht="165" customHeight="1">
      <c r="A128" s="407">
        <v>613</v>
      </c>
      <c r="B128" s="159" t="s">
        <v>494</v>
      </c>
      <c r="C128" s="159" t="s">
        <v>4</v>
      </c>
      <c r="D128" s="159" t="s">
        <v>528</v>
      </c>
      <c r="E128" s="159" t="s">
        <v>137</v>
      </c>
      <c r="F128" s="159" t="s">
        <v>168</v>
      </c>
      <c r="G128" s="159" t="s">
        <v>496</v>
      </c>
      <c r="H128" s="159" t="s">
        <v>529</v>
      </c>
      <c r="I128" s="159" t="s">
        <v>549</v>
      </c>
      <c r="J128" s="160" t="s">
        <v>531</v>
      </c>
      <c r="K128" s="160"/>
      <c r="L128" s="30"/>
      <c r="M128" s="30"/>
      <c r="N128" s="30"/>
      <c r="O128" s="170"/>
      <c r="P128" s="170"/>
      <c r="Q128" s="170" t="s">
        <v>1619</v>
      </c>
      <c r="R128" s="159" t="s">
        <v>532</v>
      </c>
      <c r="S128" s="166" t="s">
        <v>550</v>
      </c>
      <c r="T128" s="159" t="s">
        <v>551</v>
      </c>
      <c r="U128" s="172">
        <v>0</v>
      </c>
      <c r="V128" s="174">
        <v>1642596</v>
      </c>
      <c r="W128" s="175" t="s">
        <v>552</v>
      </c>
      <c r="X128" s="159" t="s">
        <v>553</v>
      </c>
      <c r="Y128" s="159" t="s">
        <v>289</v>
      </c>
      <c r="Z128" s="176">
        <v>1642596</v>
      </c>
      <c r="AA128" s="374">
        <v>1</v>
      </c>
      <c r="AB128" s="162" t="s">
        <v>554</v>
      </c>
    </row>
    <row r="129" spans="1:28" s="378" customFormat="1" ht="131.25" customHeight="1">
      <c r="A129" s="158">
        <v>614</v>
      </c>
      <c r="B129" s="159" t="s">
        <v>494</v>
      </c>
      <c r="C129" s="159" t="s">
        <v>4</v>
      </c>
      <c r="D129" s="159" t="s">
        <v>495</v>
      </c>
      <c r="E129" s="159" t="s">
        <v>137</v>
      </c>
      <c r="F129" s="159" t="s">
        <v>168</v>
      </c>
      <c r="G129" s="159" t="s">
        <v>555</v>
      </c>
      <c r="H129" s="159" t="s">
        <v>497</v>
      </c>
      <c r="I129" s="159" t="s">
        <v>498</v>
      </c>
      <c r="J129" s="160" t="s">
        <v>499</v>
      </c>
      <c r="K129" s="160"/>
      <c r="L129" s="30"/>
      <c r="M129" s="30"/>
      <c r="N129" s="30"/>
      <c r="O129" s="170"/>
      <c r="P129" s="170"/>
      <c r="Q129" s="170"/>
      <c r="R129" s="159" t="s">
        <v>556</v>
      </c>
      <c r="S129" s="184" t="s">
        <v>557</v>
      </c>
      <c r="T129" s="159" t="s">
        <v>558</v>
      </c>
      <c r="U129" s="172">
        <v>0</v>
      </c>
      <c r="V129" s="174">
        <v>1500</v>
      </c>
      <c r="W129" s="175" t="s">
        <v>559</v>
      </c>
      <c r="X129" s="159" t="s">
        <v>560</v>
      </c>
      <c r="Y129" s="159" t="s">
        <v>55</v>
      </c>
      <c r="Z129" s="171">
        <v>1734</v>
      </c>
      <c r="AA129" s="377">
        <v>1.1559999999999999</v>
      </c>
      <c r="AB129" s="162" t="s">
        <v>1586</v>
      </c>
    </row>
    <row r="130" spans="1:28" s="378" customFormat="1" ht="105">
      <c r="A130" s="160">
        <v>615</v>
      </c>
      <c r="B130" s="159" t="s">
        <v>494</v>
      </c>
      <c r="C130" s="159" t="s">
        <v>4</v>
      </c>
      <c r="D130" s="159" t="s">
        <v>495</v>
      </c>
      <c r="E130" s="159" t="s">
        <v>137</v>
      </c>
      <c r="F130" s="159" t="s">
        <v>168</v>
      </c>
      <c r="G130" s="159" t="s">
        <v>555</v>
      </c>
      <c r="H130" s="159" t="s">
        <v>497</v>
      </c>
      <c r="I130" s="159" t="s">
        <v>498</v>
      </c>
      <c r="J130" s="160" t="s">
        <v>499</v>
      </c>
      <c r="K130" s="160"/>
      <c r="L130" s="30"/>
      <c r="M130" s="30"/>
      <c r="N130" s="30"/>
      <c r="O130" s="170"/>
      <c r="P130" s="170"/>
      <c r="Q130" s="170"/>
      <c r="R130" s="159" t="s">
        <v>556</v>
      </c>
      <c r="S130" s="159" t="s">
        <v>557</v>
      </c>
      <c r="T130" s="159"/>
      <c r="U130" s="172"/>
      <c r="V130" s="172"/>
      <c r="W130" s="159"/>
      <c r="X130" s="159"/>
      <c r="Y130" s="159"/>
      <c r="Z130" s="170"/>
      <c r="AA130" s="170"/>
      <c r="AB130" s="170"/>
    </row>
    <row r="131" spans="1:28" s="378" customFormat="1" ht="105">
      <c r="A131" s="160">
        <v>616</v>
      </c>
      <c r="B131" s="159" t="s">
        <v>494</v>
      </c>
      <c r="C131" s="159" t="s">
        <v>4</v>
      </c>
      <c r="D131" s="159" t="s">
        <v>495</v>
      </c>
      <c r="E131" s="159" t="s">
        <v>137</v>
      </c>
      <c r="F131" s="159" t="s">
        <v>168</v>
      </c>
      <c r="G131" s="159" t="s">
        <v>555</v>
      </c>
      <c r="H131" s="159" t="s">
        <v>497</v>
      </c>
      <c r="I131" s="159" t="s">
        <v>498</v>
      </c>
      <c r="J131" s="160" t="s">
        <v>499</v>
      </c>
      <c r="K131" s="160"/>
      <c r="L131" s="30"/>
      <c r="M131" s="30"/>
      <c r="N131" s="30"/>
      <c r="O131" s="170"/>
      <c r="P131" s="170"/>
      <c r="Q131" s="170"/>
      <c r="R131" s="159" t="s">
        <v>556</v>
      </c>
      <c r="S131" s="159" t="s">
        <v>557</v>
      </c>
      <c r="T131" s="159"/>
      <c r="U131" s="172"/>
      <c r="V131" s="172"/>
      <c r="W131" s="159"/>
      <c r="X131" s="159"/>
      <c r="Y131" s="159"/>
      <c r="Z131" s="173"/>
      <c r="AA131" s="173"/>
      <c r="AB131" s="173"/>
    </row>
    <row r="132" spans="1:28" s="378" customFormat="1" ht="105">
      <c r="A132" s="160">
        <v>617</v>
      </c>
      <c r="B132" s="159" t="s">
        <v>494</v>
      </c>
      <c r="C132" s="159" t="s">
        <v>4</v>
      </c>
      <c r="D132" s="159" t="s">
        <v>495</v>
      </c>
      <c r="E132" s="159" t="s">
        <v>137</v>
      </c>
      <c r="F132" s="159" t="s">
        <v>168</v>
      </c>
      <c r="G132" s="159" t="s">
        <v>555</v>
      </c>
      <c r="H132" s="159" t="s">
        <v>497</v>
      </c>
      <c r="I132" s="159" t="s">
        <v>498</v>
      </c>
      <c r="J132" s="160" t="s">
        <v>499</v>
      </c>
      <c r="K132" s="160"/>
      <c r="L132" s="30"/>
      <c r="M132" s="30"/>
      <c r="N132" s="30"/>
      <c r="O132" s="170"/>
      <c r="P132" s="170"/>
      <c r="Q132" s="170"/>
      <c r="R132" s="159" t="s">
        <v>556</v>
      </c>
      <c r="S132" s="159" t="s">
        <v>557</v>
      </c>
      <c r="T132" s="159"/>
      <c r="U132" s="172"/>
      <c r="V132" s="172"/>
      <c r="W132" s="159"/>
      <c r="X132" s="159"/>
      <c r="Y132" s="159"/>
      <c r="Z132" s="173"/>
      <c r="AA132" s="173"/>
      <c r="AB132" s="173"/>
    </row>
    <row r="133" spans="1:28" s="378" customFormat="1" ht="105">
      <c r="A133" s="160">
        <v>618</v>
      </c>
      <c r="B133" s="159" t="s">
        <v>494</v>
      </c>
      <c r="C133" s="159" t="s">
        <v>4</v>
      </c>
      <c r="D133" s="159" t="s">
        <v>495</v>
      </c>
      <c r="E133" s="159" t="s">
        <v>137</v>
      </c>
      <c r="F133" s="159" t="s">
        <v>168</v>
      </c>
      <c r="G133" s="159" t="s">
        <v>555</v>
      </c>
      <c r="H133" s="159" t="s">
        <v>497</v>
      </c>
      <c r="I133" s="159" t="s">
        <v>498</v>
      </c>
      <c r="J133" s="160" t="s">
        <v>499</v>
      </c>
      <c r="K133" s="160"/>
      <c r="L133" s="30"/>
      <c r="M133" s="30"/>
      <c r="N133" s="30"/>
      <c r="O133" s="170"/>
      <c r="P133" s="170"/>
      <c r="Q133" s="170"/>
      <c r="R133" s="159" t="s">
        <v>556</v>
      </c>
      <c r="S133" s="159" t="s">
        <v>557</v>
      </c>
      <c r="T133" s="159"/>
      <c r="U133" s="172"/>
      <c r="V133" s="172"/>
      <c r="W133" s="159"/>
      <c r="X133" s="159"/>
      <c r="Y133" s="159"/>
      <c r="Z133" s="173"/>
      <c r="AA133" s="173"/>
      <c r="AB133" s="173"/>
    </row>
    <row r="134" spans="1:28" s="378" customFormat="1" ht="105">
      <c r="A134" s="160">
        <v>619</v>
      </c>
      <c r="B134" s="159" t="s">
        <v>494</v>
      </c>
      <c r="C134" s="159" t="s">
        <v>4</v>
      </c>
      <c r="D134" s="159" t="s">
        <v>495</v>
      </c>
      <c r="E134" s="159" t="s">
        <v>137</v>
      </c>
      <c r="F134" s="159" t="s">
        <v>168</v>
      </c>
      <c r="G134" s="159" t="s">
        <v>555</v>
      </c>
      <c r="H134" s="159" t="s">
        <v>497</v>
      </c>
      <c r="I134" s="159" t="s">
        <v>498</v>
      </c>
      <c r="J134" s="160" t="s">
        <v>499</v>
      </c>
      <c r="K134" s="160"/>
      <c r="L134" s="30"/>
      <c r="M134" s="30"/>
      <c r="N134" s="30"/>
      <c r="O134" s="170"/>
      <c r="P134" s="170"/>
      <c r="Q134" s="170"/>
      <c r="R134" s="159" t="s">
        <v>556</v>
      </c>
      <c r="S134" s="159" t="s">
        <v>557</v>
      </c>
      <c r="T134" s="159"/>
      <c r="U134" s="172"/>
      <c r="V134" s="172"/>
      <c r="W134" s="159"/>
      <c r="X134" s="159"/>
      <c r="Y134" s="159"/>
      <c r="Z134" s="173"/>
      <c r="AA134" s="173"/>
      <c r="AB134" s="173"/>
    </row>
    <row r="135" spans="1:28" s="378" customFormat="1" ht="105">
      <c r="A135" s="160">
        <v>620</v>
      </c>
      <c r="B135" s="159" t="s">
        <v>494</v>
      </c>
      <c r="C135" s="159" t="s">
        <v>4</v>
      </c>
      <c r="D135" s="159" t="s">
        <v>495</v>
      </c>
      <c r="E135" s="159" t="s">
        <v>137</v>
      </c>
      <c r="F135" s="159" t="s">
        <v>168</v>
      </c>
      <c r="G135" s="159" t="s">
        <v>555</v>
      </c>
      <c r="H135" s="159" t="s">
        <v>497</v>
      </c>
      <c r="I135" s="159" t="s">
        <v>498</v>
      </c>
      <c r="J135" s="160" t="s">
        <v>499</v>
      </c>
      <c r="K135" s="160"/>
      <c r="L135" s="30"/>
      <c r="M135" s="30"/>
      <c r="N135" s="30"/>
      <c r="O135" s="170"/>
      <c r="P135" s="170"/>
      <c r="Q135" s="170"/>
      <c r="R135" s="159" t="s">
        <v>556</v>
      </c>
      <c r="S135" s="159" t="s">
        <v>557</v>
      </c>
      <c r="T135" s="159"/>
      <c r="U135" s="172"/>
      <c r="V135" s="172"/>
      <c r="W135" s="159"/>
      <c r="X135" s="159"/>
      <c r="Y135" s="159"/>
      <c r="Z135" s="173"/>
      <c r="AA135" s="173"/>
      <c r="AB135" s="173"/>
    </row>
    <row r="136" spans="1:28" s="378" customFormat="1" ht="105">
      <c r="A136" s="160">
        <v>621</v>
      </c>
      <c r="B136" s="159" t="s">
        <v>494</v>
      </c>
      <c r="C136" s="159" t="s">
        <v>4</v>
      </c>
      <c r="D136" s="159" t="s">
        <v>495</v>
      </c>
      <c r="E136" s="159" t="s">
        <v>137</v>
      </c>
      <c r="F136" s="159" t="s">
        <v>168</v>
      </c>
      <c r="G136" s="159" t="s">
        <v>555</v>
      </c>
      <c r="H136" s="159" t="s">
        <v>497</v>
      </c>
      <c r="I136" s="159" t="s">
        <v>498</v>
      </c>
      <c r="J136" s="160" t="s">
        <v>499</v>
      </c>
      <c r="K136" s="160"/>
      <c r="L136" s="30"/>
      <c r="M136" s="30"/>
      <c r="N136" s="30"/>
      <c r="O136" s="170"/>
      <c r="P136" s="170"/>
      <c r="Q136" s="170"/>
      <c r="R136" s="159" t="s">
        <v>556</v>
      </c>
      <c r="S136" s="159" t="s">
        <v>557</v>
      </c>
      <c r="T136" s="159"/>
      <c r="U136" s="172"/>
      <c r="V136" s="172"/>
      <c r="W136" s="159"/>
      <c r="X136" s="159"/>
      <c r="Y136" s="159"/>
      <c r="Z136" s="173"/>
      <c r="AA136" s="173"/>
      <c r="AB136" s="173"/>
    </row>
    <row r="137" spans="1:28" s="378" customFormat="1" ht="90">
      <c r="A137" s="160">
        <v>622</v>
      </c>
      <c r="B137" s="159" t="s">
        <v>494</v>
      </c>
      <c r="C137" s="159" t="s">
        <v>4</v>
      </c>
      <c r="D137" s="159" t="s">
        <v>495</v>
      </c>
      <c r="E137" s="159" t="s">
        <v>137</v>
      </c>
      <c r="F137" s="159" t="s">
        <v>168</v>
      </c>
      <c r="G137" s="159" t="s">
        <v>496</v>
      </c>
      <c r="H137" s="159" t="s">
        <v>529</v>
      </c>
      <c r="I137" s="159" t="s">
        <v>549</v>
      </c>
      <c r="J137" s="160" t="s">
        <v>531</v>
      </c>
      <c r="K137" s="160"/>
      <c r="L137" s="30"/>
      <c r="M137" s="30"/>
      <c r="N137" s="30"/>
      <c r="O137" s="170"/>
      <c r="P137" s="170"/>
      <c r="Q137" s="170"/>
      <c r="R137" s="159" t="s">
        <v>556</v>
      </c>
      <c r="S137" s="159" t="s">
        <v>557</v>
      </c>
      <c r="T137" s="159"/>
      <c r="U137" s="172"/>
      <c r="V137" s="172"/>
      <c r="W137" s="159"/>
      <c r="X137" s="159"/>
      <c r="Y137" s="159"/>
      <c r="Z137" s="173"/>
      <c r="AA137" s="173"/>
      <c r="AB137" s="173"/>
    </row>
    <row r="138" spans="1:28" s="378" customFormat="1" ht="90">
      <c r="A138" s="160">
        <v>623</v>
      </c>
      <c r="B138" s="159" t="s">
        <v>494</v>
      </c>
      <c r="C138" s="159" t="s">
        <v>4</v>
      </c>
      <c r="D138" s="159" t="s">
        <v>495</v>
      </c>
      <c r="E138" s="159" t="s">
        <v>137</v>
      </c>
      <c r="F138" s="159" t="s">
        <v>168</v>
      </c>
      <c r="G138" s="159" t="s">
        <v>496</v>
      </c>
      <c r="H138" s="159" t="s">
        <v>529</v>
      </c>
      <c r="I138" s="159" t="s">
        <v>549</v>
      </c>
      <c r="J138" s="160" t="s">
        <v>531</v>
      </c>
      <c r="K138" s="160"/>
      <c r="L138" s="30"/>
      <c r="M138" s="30"/>
      <c r="N138" s="30"/>
      <c r="O138" s="170"/>
      <c r="P138" s="170"/>
      <c r="Q138" s="170"/>
      <c r="R138" s="159" t="s">
        <v>556</v>
      </c>
      <c r="S138" s="159" t="s">
        <v>557</v>
      </c>
      <c r="T138" s="159"/>
      <c r="U138" s="172"/>
      <c r="V138" s="172"/>
      <c r="W138" s="159"/>
      <c r="X138" s="159"/>
      <c r="Y138" s="159"/>
      <c r="Z138" s="173"/>
      <c r="AA138" s="173"/>
      <c r="AB138" s="173"/>
    </row>
    <row r="139" spans="1:28" s="378" customFormat="1" ht="182.25" customHeight="1">
      <c r="A139" s="407">
        <v>624</v>
      </c>
      <c r="B139" s="159" t="s">
        <v>494</v>
      </c>
      <c r="C139" s="159" t="s">
        <v>4</v>
      </c>
      <c r="D139" s="159" t="s">
        <v>495</v>
      </c>
      <c r="E139" s="159" t="s">
        <v>137</v>
      </c>
      <c r="F139" s="159" t="s">
        <v>168</v>
      </c>
      <c r="G139" s="159" t="s">
        <v>496</v>
      </c>
      <c r="H139" s="159" t="s">
        <v>529</v>
      </c>
      <c r="I139" s="159" t="s">
        <v>543</v>
      </c>
      <c r="J139" s="160" t="s">
        <v>531</v>
      </c>
      <c r="K139" s="160"/>
      <c r="L139" s="30"/>
      <c r="M139" s="30"/>
      <c r="N139" s="30"/>
      <c r="O139" s="170"/>
      <c r="P139" s="170"/>
      <c r="Q139" s="170"/>
      <c r="R139" s="159" t="s">
        <v>556</v>
      </c>
      <c r="S139" s="166" t="s">
        <v>561</v>
      </c>
      <c r="T139" s="159" t="s">
        <v>562</v>
      </c>
      <c r="U139" s="172">
        <v>0</v>
      </c>
      <c r="V139" s="172">
        <v>178840</v>
      </c>
      <c r="W139" s="175" t="s">
        <v>563</v>
      </c>
      <c r="X139" s="159" t="s">
        <v>553</v>
      </c>
      <c r="Y139" s="159" t="s">
        <v>289</v>
      </c>
      <c r="Z139" s="176">
        <v>178840</v>
      </c>
      <c r="AA139" s="374">
        <v>1</v>
      </c>
      <c r="AB139" s="162" t="s">
        <v>564</v>
      </c>
    </row>
    <row r="140" spans="1:28" s="378" customFormat="1" ht="149.25" customHeight="1">
      <c r="A140" s="407">
        <v>625</v>
      </c>
      <c r="B140" s="159" t="s">
        <v>494</v>
      </c>
      <c r="C140" s="159" t="s">
        <v>4</v>
      </c>
      <c r="D140" s="159" t="s">
        <v>495</v>
      </c>
      <c r="E140" s="159" t="s">
        <v>137</v>
      </c>
      <c r="F140" s="159" t="s">
        <v>168</v>
      </c>
      <c r="G140" s="159" t="s">
        <v>496</v>
      </c>
      <c r="H140" s="159" t="s">
        <v>529</v>
      </c>
      <c r="I140" s="159" t="s">
        <v>549</v>
      </c>
      <c r="J140" s="160" t="s">
        <v>531</v>
      </c>
      <c r="K140" s="160"/>
      <c r="L140" s="30"/>
      <c r="M140" s="30"/>
      <c r="N140" s="30"/>
      <c r="O140" s="170"/>
      <c r="P140" s="170"/>
      <c r="Q140" s="170"/>
      <c r="R140" s="159" t="s">
        <v>556</v>
      </c>
      <c r="S140" s="166" t="s">
        <v>565</v>
      </c>
      <c r="T140" s="159" t="s">
        <v>562</v>
      </c>
      <c r="U140" s="172">
        <v>0</v>
      </c>
      <c r="V140" s="172">
        <v>779869</v>
      </c>
      <c r="W140" s="175" t="s">
        <v>566</v>
      </c>
      <c r="X140" s="159" t="s">
        <v>553</v>
      </c>
      <c r="Y140" s="159" t="s">
        <v>289</v>
      </c>
      <c r="Z140" s="176">
        <v>779869</v>
      </c>
      <c r="AA140" s="374">
        <v>1</v>
      </c>
      <c r="AB140" s="162" t="s">
        <v>567</v>
      </c>
    </row>
    <row r="141" spans="1:28" s="378" customFormat="1" ht="238.5" customHeight="1">
      <c r="A141" s="158">
        <v>626</v>
      </c>
      <c r="B141" s="159" t="s">
        <v>494</v>
      </c>
      <c r="C141" s="159" t="s">
        <v>4</v>
      </c>
      <c r="D141" s="159" t="s">
        <v>528</v>
      </c>
      <c r="E141" s="159" t="s">
        <v>137</v>
      </c>
      <c r="F141" s="159" t="s">
        <v>168</v>
      </c>
      <c r="G141" s="159" t="s">
        <v>496</v>
      </c>
      <c r="H141" s="159" t="s">
        <v>529</v>
      </c>
      <c r="I141" s="159" t="s">
        <v>530</v>
      </c>
      <c r="J141" s="160" t="s">
        <v>531</v>
      </c>
      <c r="K141" s="160"/>
      <c r="L141" s="30"/>
      <c r="M141" s="30"/>
      <c r="N141" s="30"/>
      <c r="O141" s="170"/>
      <c r="P141" s="170"/>
      <c r="Q141" s="170"/>
      <c r="R141" s="159" t="s">
        <v>568</v>
      </c>
      <c r="S141" s="166" t="s">
        <v>569</v>
      </c>
      <c r="T141" s="159" t="s">
        <v>558</v>
      </c>
      <c r="U141" s="172">
        <v>0</v>
      </c>
      <c r="V141" s="172">
        <v>1500</v>
      </c>
      <c r="W141" s="159" t="s">
        <v>570</v>
      </c>
      <c r="X141" s="159" t="s">
        <v>571</v>
      </c>
      <c r="Y141" s="159" t="s">
        <v>55</v>
      </c>
      <c r="Z141" s="171">
        <v>2500</v>
      </c>
      <c r="AA141" s="377">
        <v>1</v>
      </c>
      <c r="AB141" s="170" t="s">
        <v>1587</v>
      </c>
    </row>
    <row r="142" spans="1:28" s="378" customFormat="1" ht="90">
      <c r="A142" s="160">
        <v>627</v>
      </c>
      <c r="B142" s="159" t="s">
        <v>494</v>
      </c>
      <c r="C142" s="159" t="s">
        <v>4</v>
      </c>
      <c r="D142" s="159" t="s">
        <v>528</v>
      </c>
      <c r="E142" s="159" t="s">
        <v>137</v>
      </c>
      <c r="F142" s="159" t="s">
        <v>168</v>
      </c>
      <c r="G142" s="159" t="s">
        <v>496</v>
      </c>
      <c r="H142" s="159" t="s">
        <v>529</v>
      </c>
      <c r="I142" s="159" t="s">
        <v>530</v>
      </c>
      <c r="J142" s="160" t="s">
        <v>531</v>
      </c>
      <c r="K142" s="160"/>
      <c r="L142" s="30"/>
      <c r="M142" s="30"/>
      <c r="N142" s="30"/>
      <c r="O142" s="170"/>
      <c r="P142" s="170"/>
      <c r="Q142" s="170"/>
      <c r="R142" s="159" t="s">
        <v>568</v>
      </c>
      <c r="S142" s="159" t="s">
        <v>569</v>
      </c>
      <c r="T142" s="159"/>
      <c r="U142" s="172"/>
      <c r="V142" s="172"/>
      <c r="W142" s="159"/>
      <c r="X142" s="159"/>
      <c r="Y142" s="159"/>
      <c r="Z142" s="173"/>
      <c r="AA142" s="173"/>
      <c r="AB142" s="173"/>
    </row>
    <row r="143" spans="1:28" s="378" customFormat="1" ht="90">
      <c r="A143" s="160">
        <v>628</v>
      </c>
      <c r="B143" s="159" t="s">
        <v>494</v>
      </c>
      <c r="C143" s="159" t="s">
        <v>4</v>
      </c>
      <c r="D143" s="159" t="s">
        <v>528</v>
      </c>
      <c r="E143" s="159" t="s">
        <v>137</v>
      </c>
      <c r="F143" s="159" t="s">
        <v>168</v>
      </c>
      <c r="G143" s="159" t="s">
        <v>496</v>
      </c>
      <c r="H143" s="159" t="s">
        <v>529</v>
      </c>
      <c r="I143" s="159" t="s">
        <v>530</v>
      </c>
      <c r="J143" s="160" t="s">
        <v>531</v>
      </c>
      <c r="K143" s="160"/>
      <c r="L143" s="30"/>
      <c r="M143" s="30"/>
      <c r="N143" s="30"/>
      <c r="O143" s="170"/>
      <c r="P143" s="170"/>
      <c r="Q143" s="170"/>
      <c r="R143" s="159" t="s">
        <v>568</v>
      </c>
      <c r="S143" s="159" t="s">
        <v>569</v>
      </c>
      <c r="T143" s="159"/>
      <c r="U143" s="172"/>
      <c r="V143" s="172"/>
      <c r="W143" s="159"/>
      <c r="X143" s="159"/>
      <c r="Y143" s="159"/>
      <c r="Z143" s="173"/>
      <c r="AA143" s="173"/>
      <c r="AB143" s="173"/>
    </row>
    <row r="144" spans="1:28" s="378" customFormat="1" ht="90">
      <c r="A144" s="160">
        <v>629</v>
      </c>
      <c r="B144" s="159" t="s">
        <v>494</v>
      </c>
      <c r="C144" s="159" t="s">
        <v>4</v>
      </c>
      <c r="D144" s="159" t="s">
        <v>528</v>
      </c>
      <c r="E144" s="159" t="s">
        <v>137</v>
      </c>
      <c r="F144" s="159" t="s">
        <v>168</v>
      </c>
      <c r="G144" s="159" t="s">
        <v>496</v>
      </c>
      <c r="H144" s="159" t="s">
        <v>529</v>
      </c>
      <c r="I144" s="159" t="s">
        <v>549</v>
      </c>
      <c r="J144" s="160" t="s">
        <v>531</v>
      </c>
      <c r="K144" s="160"/>
      <c r="L144" s="30"/>
      <c r="M144" s="30"/>
      <c r="N144" s="30"/>
      <c r="O144" s="170"/>
      <c r="P144" s="170"/>
      <c r="Q144" s="170"/>
      <c r="R144" s="159" t="s">
        <v>568</v>
      </c>
      <c r="S144" s="159" t="s">
        <v>569</v>
      </c>
      <c r="T144" s="159"/>
      <c r="U144" s="172"/>
      <c r="V144" s="172"/>
      <c r="W144" s="159"/>
      <c r="X144" s="159"/>
      <c r="Y144" s="159"/>
      <c r="Z144" s="173"/>
      <c r="AA144" s="173"/>
      <c r="AB144" s="173"/>
    </row>
    <row r="145" spans="1:28" s="378" customFormat="1" ht="90">
      <c r="A145" s="160">
        <v>630</v>
      </c>
      <c r="B145" s="159" t="s">
        <v>494</v>
      </c>
      <c r="C145" s="159" t="s">
        <v>4</v>
      </c>
      <c r="D145" s="159" t="s">
        <v>528</v>
      </c>
      <c r="E145" s="159" t="s">
        <v>137</v>
      </c>
      <c r="F145" s="159" t="s">
        <v>168</v>
      </c>
      <c r="G145" s="159" t="s">
        <v>496</v>
      </c>
      <c r="H145" s="159" t="s">
        <v>529</v>
      </c>
      <c r="I145" s="159" t="s">
        <v>549</v>
      </c>
      <c r="J145" s="160" t="s">
        <v>531</v>
      </c>
      <c r="K145" s="160"/>
      <c r="L145" s="30"/>
      <c r="M145" s="30"/>
      <c r="N145" s="30"/>
      <c r="O145" s="170"/>
      <c r="P145" s="170"/>
      <c r="Q145" s="170"/>
      <c r="R145" s="159" t="s">
        <v>568</v>
      </c>
      <c r="S145" s="159" t="s">
        <v>569</v>
      </c>
      <c r="T145" s="159"/>
      <c r="U145" s="172"/>
      <c r="V145" s="172"/>
      <c r="W145" s="159"/>
      <c r="X145" s="159"/>
      <c r="Y145" s="159"/>
      <c r="Z145" s="173"/>
      <c r="AA145" s="173"/>
      <c r="AB145" s="173"/>
    </row>
    <row r="146" spans="1:28" s="378" customFormat="1" ht="211.5" customHeight="1">
      <c r="A146" s="158">
        <v>631</v>
      </c>
      <c r="B146" s="159" t="s">
        <v>494</v>
      </c>
      <c r="C146" s="159" t="s">
        <v>4</v>
      </c>
      <c r="D146" s="159" t="s">
        <v>528</v>
      </c>
      <c r="E146" s="159" t="s">
        <v>137</v>
      </c>
      <c r="F146" s="159" t="s">
        <v>168</v>
      </c>
      <c r="G146" s="159" t="s">
        <v>496</v>
      </c>
      <c r="H146" s="159" t="s">
        <v>529</v>
      </c>
      <c r="I146" s="159" t="s">
        <v>530</v>
      </c>
      <c r="J146" s="160" t="s">
        <v>531</v>
      </c>
      <c r="K146" s="160"/>
      <c r="L146" s="30"/>
      <c r="M146" s="30"/>
      <c r="N146" s="30"/>
      <c r="O146" s="170"/>
      <c r="P146" s="170"/>
      <c r="Q146" s="170"/>
      <c r="R146" s="159" t="s">
        <v>568</v>
      </c>
      <c r="S146" s="166" t="s">
        <v>572</v>
      </c>
      <c r="T146" s="159" t="s">
        <v>573</v>
      </c>
      <c r="U146" s="172">
        <v>0</v>
      </c>
      <c r="V146" s="172">
        <v>500</v>
      </c>
      <c r="W146" s="159" t="s">
        <v>574</v>
      </c>
      <c r="X146" s="159" t="s">
        <v>575</v>
      </c>
      <c r="Y146" s="159" t="s">
        <v>55</v>
      </c>
      <c r="Z146" s="171">
        <v>500</v>
      </c>
      <c r="AA146" s="377">
        <v>1</v>
      </c>
      <c r="AB146" s="162" t="s">
        <v>1588</v>
      </c>
    </row>
    <row r="147" spans="1:28" s="378" customFormat="1" ht="90">
      <c r="A147" s="160">
        <v>632</v>
      </c>
      <c r="B147" s="159" t="s">
        <v>494</v>
      </c>
      <c r="C147" s="159" t="s">
        <v>4</v>
      </c>
      <c r="D147" s="159" t="s">
        <v>528</v>
      </c>
      <c r="E147" s="159" t="s">
        <v>137</v>
      </c>
      <c r="F147" s="159" t="s">
        <v>168</v>
      </c>
      <c r="G147" s="159" t="s">
        <v>496</v>
      </c>
      <c r="H147" s="159" t="s">
        <v>529</v>
      </c>
      <c r="I147" s="159" t="s">
        <v>530</v>
      </c>
      <c r="J147" s="160" t="s">
        <v>531</v>
      </c>
      <c r="K147" s="160"/>
      <c r="L147" s="30"/>
      <c r="M147" s="30"/>
      <c r="N147" s="30"/>
      <c r="O147" s="170"/>
      <c r="P147" s="170"/>
      <c r="Q147" s="170"/>
      <c r="R147" s="159" t="s">
        <v>568</v>
      </c>
      <c r="S147" s="159" t="s">
        <v>572</v>
      </c>
      <c r="T147" s="159"/>
      <c r="U147" s="172"/>
      <c r="V147" s="172"/>
      <c r="W147" s="159"/>
      <c r="X147" s="159"/>
      <c r="Y147" s="159"/>
      <c r="Z147" s="170"/>
      <c r="AA147" s="170"/>
      <c r="AB147" s="170"/>
    </row>
    <row r="148" spans="1:28" s="378" customFormat="1" ht="90">
      <c r="A148" s="160">
        <v>633</v>
      </c>
      <c r="B148" s="159" t="s">
        <v>494</v>
      </c>
      <c r="C148" s="159" t="s">
        <v>4</v>
      </c>
      <c r="D148" s="159" t="s">
        <v>528</v>
      </c>
      <c r="E148" s="159" t="s">
        <v>137</v>
      </c>
      <c r="F148" s="159" t="s">
        <v>168</v>
      </c>
      <c r="G148" s="159" t="s">
        <v>496</v>
      </c>
      <c r="H148" s="159" t="s">
        <v>529</v>
      </c>
      <c r="I148" s="159" t="s">
        <v>530</v>
      </c>
      <c r="J148" s="160" t="s">
        <v>531</v>
      </c>
      <c r="K148" s="160"/>
      <c r="L148" s="30"/>
      <c r="M148" s="30"/>
      <c r="N148" s="30"/>
      <c r="O148" s="170"/>
      <c r="P148" s="170"/>
      <c r="Q148" s="170"/>
      <c r="R148" s="159" t="s">
        <v>568</v>
      </c>
      <c r="S148" s="159" t="s">
        <v>572</v>
      </c>
      <c r="T148" s="159"/>
      <c r="U148" s="172"/>
      <c r="V148" s="172"/>
      <c r="W148" s="159"/>
      <c r="X148" s="159"/>
      <c r="Y148" s="159"/>
      <c r="Z148" s="173"/>
      <c r="AA148" s="173"/>
      <c r="AB148" s="173"/>
    </row>
    <row r="149" spans="1:28" s="378" customFormat="1" ht="90">
      <c r="A149" s="160">
        <v>634</v>
      </c>
      <c r="B149" s="159" t="s">
        <v>494</v>
      </c>
      <c r="C149" s="159" t="s">
        <v>4</v>
      </c>
      <c r="D149" s="159" t="s">
        <v>528</v>
      </c>
      <c r="E149" s="159" t="s">
        <v>137</v>
      </c>
      <c r="F149" s="159" t="s">
        <v>168</v>
      </c>
      <c r="G149" s="159" t="s">
        <v>496</v>
      </c>
      <c r="H149" s="159" t="s">
        <v>529</v>
      </c>
      <c r="I149" s="159" t="s">
        <v>530</v>
      </c>
      <c r="J149" s="160" t="s">
        <v>531</v>
      </c>
      <c r="K149" s="160"/>
      <c r="L149" s="30"/>
      <c r="M149" s="30"/>
      <c r="N149" s="30"/>
      <c r="O149" s="170"/>
      <c r="P149" s="170"/>
      <c r="Q149" s="170"/>
      <c r="R149" s="159" t="s">
        <v>568</v>
      </c>
      <c r="S149" s="159" t="s">
        <v>572</v>
      </c>
      <c r="T149" s="159"/>
      <c r="U149" s="172"/>
      <c r="V149" s="172"/>
      <c r="W149" s="159"/>
      <c r="X149" s="159"/>
      <c r="Y149" s="159"/>
      <c r="Z149" s="173"/>
      <c r="AA149" s="173"/>
      <c r="AB149" s="173"/>
    </row>
    <row r="150" spans="1:28" s="378" customFormat="1" ht="90">
      <c r="A150" s="160">
        <v>635</v>
      </c>
      <c r="B150" s="159" t="s">
        <v>494</v>
      </c>
      <c r="C150" s="159" t="s">
        <v>4</v>
      </c>
      <c r="D150" s="159" t="s">
        <v>528</v>
      </c>
      <c r="E150" s="159" t="s">
        <v>137</v>
      </c>
      <c r="F150" s="159" t="s">
        <v>168</v>
      </c>
      <c r="G150" s="159" t="s">
        <v>496</v>
      </c>
      <c r="H150" s="159" t="s">
        <v>529</v>
      </c>
      <c r="I150" s="159" t="s">
        <v>530</v>
      </c>
      <c r="J150" s="160" t="s">
        <v>531</v>
      </c>
      <c r="K150" s="160"/>
      <c r="L150" s="30"/>
      <c r="M150" s="30"/>
      <c r="N150" s="30"/>
      <c r="O150" s="170"/>
      <c r="P150" s="170"/>
      <c r="Q150" s="170"/>
      <c r="R150" s="159" t="s">
        <v>568</v>
      </c>
      <c r="S150" s="159" t="s">
        <v>572</v>
      </c>
      <c r="T150" s="159"/>
      <c r="U150" s="172"/>
      <c r="V150" s="172"/>
      <c r="W150" s="159"/>
      <c r="X150" s="159"/>
      <c r="Y150" s="159"/>
      <c r="Z150" s="173"/>
      <c r="AA150" s="173"/>
      <c r="AB150" s="173"/>
    </row>
    <row r="151" spans="1:28" s="378" customFormat="1" ht="171.75" customHeight="1">
      <c r="A151" s="158">
        <v>636</v>
      </c>
      <c r="B151" s="159" t="s">
        <v>494</v>
      </c>
      <c r="C151" s="159" t="s">
        <v>4</v>
      </c>
      <c r="D151" s="159" t="s">
        <v>528</v>
      </c>
      <c r="E151" s="159" t="s">
        <v>137</v>
      </c>
      <c r="F151" s="159" t="s">
        <v>168</v>
      </c>
      <c r="G151" s="159" t="s">
        <v>576</v>
      </c>
      <c r="H151" s="159" t="s">
        <v>497</v>
      </c>
      <c r="I151" s="159" t="s">
        <v>577</v>
      </c>
      <c r="J151" s="160" t="s">
        <v>499</v>
      </c>
      <c r="K151" s="160" t="s">
        <v>277</v>
      </c>
      <c r="L151" s="30">
        <v>4000</v>
      </c>
      <c r="M151" s="30">
        <v>1000</v>
      </c>
      <c r="N151" s="30">
        <v>2000</v>
      </c>
      <c r="O151" s="421">
        <v>94423</v>
      </c>
      <c r="P151" s="420">
        <v>1</v>
      </c>
      <c r="Q151" s="162"/>
      <c r="R151" s="159" t="s">
        <v>578</v>
      </c>
      <c r="S151" s="166" t="s">
        <v>579</v>
      </c>
      <c r="T151" s="159" t="s">
        <v>580</v>
      </c>
      <c r="U151" s="172">
        <v>0</v>
      </c>
      <c r="V151" s="160">
        <v>96</v>
      </c>
      <c r="W151" s="159" t="s">
        <v>581</v>
      </c>
      <c r="X151" s="159" t="s">
        <v>582</v>
      </c>
      <c r="Y151" s="159" t="s">
        <v>55</v>
      </c>
      <c r="Z151" s="171">
        <v>96</v>
      </c>
      <c r="AA151" s="377">
        <v>1</v>
      </c>
      <c r="AB151" s="162" t="s">
        <v>1468</v>
      </c>
    </row>
    <row r="152" spans="1:28" s="378" customFormat="1" ht="165">
      <c r="A152" s="160">
        <v>637</v>
      </c>
      <c r="B152" s="159" t="s">
        <v>494</v>
      </c>
      <c r="C152" s="159" t="s">
        <v>4</v>
      </c>
      <c r="D152" s="159" t="s">
        <v>528</v>
      </c>
      <c r="E152" s="159" t="s">
        <v>137</v>
      </c>
      <c r="F152" s="159" t="s">
        <v>168</v>
      </c>
      <c r="G152" s="159" t="s">
        <v>576</v>
      </c>
      <c r="H152" s="159" t="s">
        <v>497</v>
      </c>
      <c r="I152" s="159" t="s">
        <v>577</v>
      </c>
      <c r="J152" s="160" t="s">
        <v>499</v>
      </c>
      <c r="K152" s="160"/>
      <c r="L152" s="30"/>
      <c r="M152" s="30"/>
      <c r="N152" s="30"/>
      <c r="O152" s="170"/>
      <c r="P152" s="170"/>
      <c r="Q152" s="170"/>
      <c r="R152" s="159" t="s">
        <v>578</v>
      </c>
      <c r="S152" s="159" t="s">
        <v>579</v>
      </c>
      <c r="T152" s="159"/>
      <c r="U152" s="172"/>
      <c r="V152" s="172"/>
      <c r="W152" s="159"/>
      <c r="X152" s="159"/>
      <c r="Y152" s="159"/>
      <c r="Z152" s="173"/>
      <c r="AA152" s="173"/>
      <c r="AB152" s="173"/>
    </row>
    <row r="153" spans="1:28" s="378" customFormat="1" ht="27" customHeight="1">
      <c r="A153" s="160">
        <v>638</v>
      </c>
      <c r="B153" s="159" t="s">
        <v>494</v>
      </c>
      <c r="C153" s="159" t="s">
        <v>4</v>
      </c>
      <c r="D153" s="159" t="s">
        <v>528</v>
      </c>
      <c r="E153" s="159" t="s">
        <v>137</v>
      </c>
      <c r="F153" s="159" t="s">
        <v>168</v>
      </c>
      <c r="G153" s="159" t="s">
        <v>496</v>
      </c>
      <c r="H153" s="159" t="s">
        <v>529</v>
      </c>
      <c r="I153" s="159" t="s">
        <v>549</v>
      </c>
      <c r="J153" s="160" t="s">
        <v>531</v>
      </c>
      <c r="K153" s="160"/>
      <c r="L153" s="30"/>
      <c r="M153" s="30"/>
      <c r="N153" s="30"/>
      <c r="O153" s="162"/>
      <c r="P153" s="162"/>
      <c r="Q153" s="162"/>
      <c r="R153" s="159" t="s">
        <v>578</v>
      </c>
      <c r="S153" s="159" t="s">
        <v>579</v>
      </c>
      <c r="T153" s="159"/>
      <c r="U153" s="172"/>
      <c r="V153" s="172"/>
      <c r="W153" s="159"/>
      <c r="X153" s="159"/>
      <c r="Y153" s="159"/>
      <c r="Z153" s="173"/>
      <c r="AA153" s="173"/>
      <c r="AB153" s="173"/>
    </row>
    <row r="154" spans="1:28" s="378" customFormat="1" ht="90">
      <c r="A154" s="160">
        <v>639</v>
      </c>
      <c r="B154" s="159" t="s">
        <v>494</v>
      </c>
      <c r="C154" s="159" t="s">
        <v>4</v>
      </c>
      <c r="D154" s="159" t="s">
        <v>528</v>
      </c>
      <c r="E154" s="159" t="s">
        <v>137</v>
      </c>
      <c r="F154" s="159" t="s">
        <v>168</v>
      </c>
      <c r="G154" s="159" t="s">
        <v>496</v>
      </c>
      <c r="H154" s="159" t="s">
        <v>529</v>
      </c>
      <c r="I154" s="159" t="s">
        <v>549</v>
      </c>
      <c r="J154" s="160" t="s">
        <v>531</v>
      </c>
      <c r="K154" s="160"/>
      <c r="L154" s="30"/>
      <c r="M154" s="30"/>
      <c r="N154" s="30"/>
      <c r="O154" s="170"/>
      <c r="P154" s="170"/>
      <c r="Q154" s="170"/>
      <c r="R154" s="159" t="s">
        <v>578</v>
      </c>
      <c r="S154" s="159" t="s">
        <v>579</v>
      </c>
      <c r="T154" s="159"/>
      <c r="U154" s="172"/>
      <c r="V154" s="172"/>
      <c r="W154" s="159"/>
      <c r="X154" s="159"/>
      <c r="Y154" s="159"/>
      <c r="Z154" s="173"/>
      <c r="AA154" s="173"/>
      <c r="AB154" s="173"/>
    </row>
    <row r="155" spans="1:28" s="378" customFormat="1" ht="165">
      <c r="A155" s="160">
        <v>640</v>
      </c>
      <c r="B155" s="159" t="s">
        <v>494</v>
      </c>
      <c r="C155" s="159" t="s">
        <v>4</v>
      </c>
      <c r="D155" s="159" t="s">
        <v>528</v>
      </c>
      <c r="E155" s="159" t="s">
        <v>137</v>
      </c>
      <c r="F155" s="159" t="s">
        <v>168</v>
      </c>
      <c r="G155" s="159" t="s">
        <v>576</v>
      </c>
      <c r="H155" s="159" t="s">
        <v>497</v>
      </c>
      <c r="I155" s="159" t="s">
        <v>577</v>
      </c>
      <c r="J155" s="160" t="s">
        <v>499</v>
      </c>
      <c r="K155" s="160"/>
      <c r="L155" s="30"/>
      <c r="M155" s="30"/>
      <c r="N155" s="30"/>
      <c r="O155" s="170"/>
      <c r="P155" s="170"/>
      <c r="Q155" s="170"/>
      <c r="R155" s="159" t="s">
        <v>578</v>
      </c>
      <c r="S155" s="159" t="s">
        <v>579</v>
      </c>
      <c r="T155" s="159"/>
      <c r="U155" s="172"/>
      <c r="V155" s="172"/>
      <c r="W155" s="159"/>
      <c r="X155" s="159"/>
      <c r="Y155" s="159"/>
      <c r="Z155" s="173"/>
      <c r="AA155" s="173"/>
      <c r="AB155" s="173"/>
    </row>
    <row r="156" spans="1:28" s="378" customFormat="1" ht="165">
      <c r="A156" s="160">
        <v>641</v>
      </c>
      <c r="B156" s="159" t="s">
        <v>494</v>
      </c>
      <c r="C156" s="159" t="s">
        <v>4</v>
      </c>
      <c r="D156" s="159" t="s">
        <v>528</v>
      </c>
      <c r="E156" s="159" t="s">
        <v>137</v>
      </c>
      <c r="F156" s="159" t="s">
        <v>168</v>
      </c>
      <c r="G156" s="159" t="s">
        <v>576</v>
      </c>
      <c r="H156" s="159" t="s">
        <v>497</v>
      </c>
      <c r="I156" s="159" t="s">
        <v>577</v>
      </c>
      <c r="J156" s="160" t="s">
        <v>499</v>
      </c>
      <c r="K156" s="160"/>
      <c r="L156" s="30"/>
      <c r="M156" s="30"/>
      <c r="N156" s="30"/>
      <c r="O156" s="170"/>
      <c r="P156" s="170"/>
      <c r="Q156" s="170"/>
      <c r="R156" s="159" t="s">
        <v>578</v>
      </c>
      <c r="S156" s="159" t="s">
        <v>579</v>
      </c>
      <c r="T156" s="159"/>
      <c r="U156" s="172"/>
      <c r="V156" s="172"/>
      <c r="W156" s="159"/>
      <c r="X156" s="159"/>
      <c r="Y156" s="159"/>
      <c r="Z156" s="173"/>
      <c r="AA156" s="173"/>
      <c r="AB156" s="173"/>
    </row>
    <row r="157" spans="1:28" s="378" customFormat="1" ht="180.75" customHeight="1">
      <c r="A157" s="158">
        <v>642</v>
      </c>
      <c r="B157" s="159" t="s">
        <v>494</v>
      </c>
      <c r="C157" s="159" t="s">
        <v>4</v>
      </c>
      <c r="D157" s="159" t="s">
        <v>528</v>
      </c>
      <c r="E157" s="159" t="s">
        <v>137</v>
      </c>
      <c r="F157" s="159" t="s">
        <v>168</v>
      </c>
      <c r="G157" s="159" t="s">
        <v>576</v>
      </c>
      <c r="H157" s="159" t="s">
        <v>497</v>
      </c>
      <c r="I157" s="159" t="s">
        <v>577</v>
      </c>
      <c r="J157" s="160" t="s">
        <v>499</v>
      </c>
      <c r="K157" s="160"/>
      <c r="L157" s="30"/>
      <c r="M157" s="30"/>
      <c r="N157" s="30"/>
      <c r="O157" s="170"/>
      <c r="P157" s="170"/>
      <c r="Q157" s="170"/>
      <c r="R157" s="159" t="s">
        <v>578</v>
      </c>
      <c r="S157" s="166" t="s">
        <v>583</v>
      </c>
      <c r="T157" s="159" t="s">
        <v>584</v>
      </c>
      <c r="U157" s="172">
        <v>0</v>
      </c>
      <c r="V157" s="160">
        <v>2000</v>
      </c>
      <c r="W157" s="185" t="s">
        <v>585</v>
      </c>
      <c r="X157" s="159" t="s">
        <v>586</v>
      </c>
      <c r="Y157" s="159" t="s">
        <v>55</v>
      </c>
      <c r="Z157" s="171">
        <v>4887</v>
      </c>
      <c r="AA157" s="377">
        <v>1</v>
      </c>
      <c r="AB157" s="162" t="s">
        <v>1589</v>
      </c>
    </row>
    <row r="158" spans="1:28" s="378" customFormat="1" ht="165">
      <c r="A158" s="160">
        <v>643</v>
      </c>
      <c r="B158" s="159" t="s">
        <v>494</v>
      </c>
      <c r="C158" s="159" t="s">
        <v>4</v>
      </c>
      <c r="D158" s="159" t="s">
        <v>528</v>
      </c>
      <c r="E158" s="159" t="s">
        <v>137</v>
      </c>
      <c r="F158" s="159" t="s">
        <v>168</v>
      </c>
      <c r="G158" s="159" t="s">
        <v>576</v>
      </c>
      <c r="H158" s="159" t="s">
        <v>497</v>
      </c>
      <c r="I158" s="159" t="s">
        <v>577</v>
      </c>
      <c r="J158" s="160" t="s">
        <v>499</v>
      </c>
      <c r="K158" s="160"/>
      <c r="L158" s="30"/>
      <c r="M158" s="30"/>
      <c r="N158" s="30"/>
      <c r="O158" s="170"/>
      <c r="P158" s="170"/>
      <c r="Q158" s="170"/>
      <c r="R158" s="159" t="s">
        <v>578</v>
      </c>
      <c r="S158" s="159" t="s">
        <v>583</v>
      </c>
      <c r="T158" s="159"/>
      <c r="U158" s="172"/>
      <c r="V158" s="172"/>
      <c r="W158" s="159"/>
      <c r="X158" s="159"/>
      <c r="Y158" s="159"/>
      <c r="Z158" s="173"/>
      <c r="AA158" s="173"/>
      <c r="AB158" s="173"/>
    </row>
    <row r="159" spans="1:28" s="378" customFormat="1" ht="165">
      <c r="A159" s="160">
        <v>644</v>
      </c>
      <c r="B159" s="159" t="s">
        <v>494</v>
      </c>
      <c r="C159" s="159" t="s">
        <v>4</v>
      </c>
      <c r="D159" s="159" t="s">
        <v>528</v>
      </c>
      <c r="E159" s="159" t="s">
        <v>137</v>
      </c>
      <c r="F159" s="159" t="s">
        <v>168</v>
      </c>
      <c r="G159" s="159" t="s">
        <v>576</v>
      </c>
      <c r="H159" s="159" t="s">
        <v>497</v>
      </c>
      <c r="I159" s="159" t="s">
        <v>577</v>
      </c>
      <c r="J159" s="160" t="s">
        <v>499</v>
      </c>
      <c r="K159" s="160"/>
      <c r="L159" s="30"/>
      <c r="M159" s="30"/>
      <c r="N159" s="30"/>
      <c r="O159" s="170"/>
      <c r="P159" s="170"/>
      <c r="Q159" s="170"/>
      <c r="R159" s="159" t="s">
        <v>578</v>
      </c>
      <c r="S159" s="159" t="s">
        <v>583</v>
      </c>
      <c r="T159" s="159"/>
      <c r="U159" s="172"/>
      <c r="V159" s="172"/>
      <c r="W159" s="159"/>
      <c r="X159" s="159"/>
      <c r="Y159" s="159"/>
      <c r="Z159" s="173"/>
      <c r="AA159" s="173"/>
      <c r="AB159" s="173"/>
    </row>
    <row r="160" spans="1:28" s="378" customFormat="1" ht="126" customHeight="1">
      <c r="A160" s="186">
        <v>645</v>
      </c>
      <c r="B160" s="159" t="s">
        <v>494</v>
      </c>
      <c r="C160" s="159" t="s">
        <v>4</v>
      </c>
      <c r="D160" s="159" t="s">
        <v>528</v>
      </c>
      <c r="E160" s="159" t="s">
        <v>137</v>
      </c>
      <c r="F160" s="159" t="s">
        <v>168</v>
      </c>
      <c r="G160" s="159" t="s">
        <v>576</v>
      </c>
      <c r="H160" s="159" t="s">
        <v>497</v>
      </c>
      <c r="I160" s="159" t="s">
        <v>577</v>
      </c>
      <c r="J160" s="160" t="s">
        <v>499</v>
      </c>
      <c r="K160" s="160"/>
      <c r="L160" s="30"/>
      <c r="M160" s="30"/>
      <c r="N160" s="30"/>
      <c r="O160" s="170"/>
      <c r="P160" s="170"/>
      <c r="Q160" s="170"/>
      <c r="R160" s="159" t="s">
        <v>578</v>
      </c>
      <c r="S160" s="166" t="s">
        <v>587</v>
      </c>
      <c r="T160" s="159" t="s">
        <v>588</v>
      </c>
      <c r="U160" s="172">
        <v>0</v>
      </c>
      <c r="V160" s="160">
        <v>200</v>
      </c>
      <c r="W160" s="159" t="s">
        <v>589</v>
      </c>
      <c r="X160" s="159" t="s">
        <v>590</v>
      </c>
      <c r="Y160" s="159" t="s">
        <v>55</v>
      </c>
      <c r="Z160" s="171">
        <v>144</v>
      </c>
      <c r="AA160" s="377">
        <v>0.72</v>
      </c>
      <c r="AB160" s="162" t="s">
        <v>1590</v>
      </c>
    </row>
    <row r="161" spans="1:28" s="378" customFormat="1" ht="101.25" customHeight="1">
      <c r="A161" s="186">
        <v>646</v>
      </c>
      <c r="B161" s="159" t="s">
        <v>494</v>
      </c>
      <c r="C161" s="159" t="s">
        <v>4</v>
      </c>
      <c r="D161" s="159" t="s">
        <v>528</v>
      </c>
      <c r="E161" s="159" t="s">
        <v>137</v>
      </c>
      <c r="F161" s="159" t="s">
        <v>168</v>
      </c>
      <c r="G161" s="159" t="s">
        <v>576</v>
      </c>
      <c r="H161" s="159" t="s">
        <v>497</v>
      </c>
      <c r="I161" s="159" t="s">
        <v>577</v>
      </c>
      <c r="J161" s="160" t="s">
        <v>499</v>
      </c>
      <c r="K161" s="160"/>
      <c r="L161" s="30"/>
      <c r="M161" s="30"/>
      <c r="N161" s="30"/>
      <c r="O161" s="170"/>
      <c r="P161" s="170"/>
      <c r="Q161" s="170"/>
      <c r="R161" s="159" t="s">
        <v>578</v>
      </c>
      <c r="S161" s="166" t="s">
        <v>591</v>
      </c>
      <c r="T161" s="159" t="s">
        <v>592</v>
      </c>
      <c r="U161" s="167">
        <v>0</v>
      </c>
      <c r="V161" s="167">
        <v>0.05</v>
      </c>
      <c r="W161" s="159" t="s">
        <v>593</v>
      </c>
      <c r="X161" s="159" t="s">
        <v>594</v>
      </c>
      <c r="Y161" s="159" t="s">
        <v>55</v>
      </c>
      <c r="Z161" s="418">
        <v>122859</v>
      </c>
      <c r="AA161" s="419">
        <v>1</v>
      </c>
      <c r="AB161" s="162" t="s">
        <v>1591</v>
      </c>
    </row>
    <row r="162" spans="1:28" s="381" customFormat="1" ht="173.25" customHeight="1">
      <c r="A162" s="186">
        <v>647</v>
      </c>
      <c r="B162" s="159" t="s">
        <v>494</v>
      </c>
      <c r="C162" s="159" t="s">
        <v>4</v>
      </c>
      <c r="D162" s="159" t="s">
        <v>528</v>
      </c>
      <c r="E162" s="159" t="s">
        <v>137</v>
      </c>
      <c r="F162" s="159" t="s">
        <v>168</v>
      </c>
      <c r="G162" s="159" t="s">
        <v>595</v>
      </c>
      <c r="H162" s="159" t="s">
        <v>529</v>
      </c>
      <c r="I162" s="159" t="s">
        <v>596</v>
      </c>
      <c r="J162" s="160" t="s">
        <v>531</v>
      </c>
      <c r="K162" s="160" t="s">
        <v>299</v>
      </c>
      <c r="L162" s="30">
        <v>33.4</v>
      </c>
      <c r="M162" s="30">
        <v>35.4</v>
      </c>
      <c r="N162" s="30">
        <f>M162-0.5</f>
        <v>34.9</v>
      </c>
      <c r="O162" s="380"/>
      <c r="P162" s="376"/>
      <c r="Q162" s="173" t="s">
        <v>1619</v>
      </c>
      <c r="R162" s="159" t="s">
        <v>597</v>
      </c>
      <c r="S162" s="166" t="s">
        <v>598</v>
      </c>
      <c r="T162" s="159" t="s">
        <v>599</v>
      </c>
      <c r="U162" s="160">
        <v>0</v>
      </c>
      <c r="V162" s="160">
        <v>3</v>
      </c>
      <c r="W162" s="159" t="s">
        <v>535</v>
      </c>
      <c r="X162" s="159" t="s">
        <v>600</v>
      </c>
      <c r="Y162" s="159" t="s">
        <v>55</v>
      </c>
      <c r="Z162" s="171">
        <v>3</v>
      </c>
      <c r="AA162" s="377">
        <v>1</v>
      </c>
      <c r="AB162" s="170" t="s">
        <v>1469</v>
      </c>
    </row>
    <row r="163" spans="1:28" s="378" customFormat="1" ht="188.25" customHeight="1">
      <c r="A163" s="186">
        <v>648</v>
      </c>
      <c r="B163" s="159" t="s">
        <v>494</v>
      </c>
      <c r="C163" s="159" t="s">
        <v>4</v>
      </c>
      <c r="D163" s="159" t="s">
        <v>528</v>
      </c>
      <c r="E163" s="159" t="s">
        <v>137</v>
      </c>
      <c r="F163" s="159" t="s">
        <v>168</v>
      </c>
      <c r="G163" s="159" t="s">
        <v>595</v>
      </c>
      <c r="H163" s="159" t="s">
        <v>529</v>
      </c>
      <c r="I163" s="159" t="s">
        <v>596</v>
      </c>
      <c r="J163" s="160" t="s">
        <v>531</v>
      </c>
      <c r="K163" s="160"/>
      <c r="L163" s="30"/>
      <c r="M163" s="30"/>
      <c r="N163" s="30"/>
      <c r="O163" s="170"/>
      <c r="P163" s="170"/>
      <c r="Q163" s="170"/>
      <c r="R163" s="159" t="s">
        <v>597</v>
      </c>
      <c r="S163" s="166" t="s">
        <v>601</v>
      </c>
      <c r="T163" s="159" t="s">
        <v>602</v>
      </c>
      <c r="U163" s="172">
        <v>0</v>
      </c>
      <c r="V163" s="160">
        <v>30</v>
      </c>
      <c r="W163" s="159" t="s">
        <v>603</v>
      </c>
      <c r="X163" s="159" t="s">
        <v>604</v>
      </c>
      <c r="Y163" s="159" t="s">
        <v>55</v>
      </c>
      <c r="Z163" s="171">
        <v>0</v>
      </c>
      <c r="AA163" s="377">
        <v>0</v>
      </c>
      <c r="AB163" s="170" t="s">
        <v>1592</v>
      </c>
    </row>
    <row r="164" spans="1:28" s="378" customFormat="1" ht="90">
      <c r="A164" s="160">
        <v>649</v>
      </c>
      <c r="B164" s="159" t="s">
        <v>494</v>
      </c>
      <c r="C164" s="159" t="s">
        <v>4</v>
      </c>
      <c r="D164" s="159" t="s">
        <v>528</v>
      </c>
      <c r="E164" s="159" t="s">
        <v>137</v>
      </c>
      <c r="F164" s="159" t="s">
        <v>168</v>
      </c>
      <c r="G164" s="159" t="s">
        <v>496</v>
      </c>
      <c r="H164" s="159" t="s">
        <v>529</v>
      </c>
      <c r="I164" s="159" t="s">
        <v>596</v>
      </c>
      <c r="J164" s="160" t="s">
        <v>531</v>
      </c>
      <c r="K164" s="160"/>
      <c r="L164" s="30"/>
      <c r="M164" s="30"/>
      <c r="N164" s="30"/>
      <c r="O164" s="170"/>
      <c r="P164" s="170"/>
      <c r="Q164" s="170"/>
      <c r="R164" s="159" t="s">
        <v>597</v>
      </c>
      <c r="S164" s="159" t="s">
        <v>601</v>
      </c>
      <c r="T164" s="159"/>
      <c r="U164" s="172"/>
      <c r="V164" s="172"/>
      <c r="W164" s="159"/>
      <c r="X164" s="159"/>
      <c r="Y164" s="159"/>
      <c r="Z164" s="173"/>
      <c r="AA164" s="173"/>
      <c r="AB164" s="173"/>
    </row>
    <row r="165" spans="1:28" s="378" customFormat="1" ht="90">
      <c r="A165" s="160">
        <v>650</v>
      </c>
      <c r="B165" s="159" t="s">
        <v>494</v>
      </c>
      <c r="C165" s="159" t="s">
        <v>4</v>
      </c>
      <c r="D165" s="159" t="s">
        <v>528</v>
      </c>
      <c r="E165" s="159" t="s">
        <v>137</v>
      </c>
      <c r="F165" s="159" t="s">
        <v>168</v>
      </c>
      <c r="G165" s="159" t="s">
        <v>496</v>
      </c>
      <c r="H165" s="159" t="s">
        <v>529</v>
      </c>
      <c r="I165" s="159" t="s">
        <v>596</v>
      </c>
      <c r="J165" s="160" t="s">
        <v>531</v>
      </c>
      <c r="K165" s="160"/>
      <c r="L165" s="30"/>
      <c r="M165" s="30"/>
      <c r="N165" s="30"/>
      <c r="O165" s="170"/>
      <c r="P165" s="170"/>
      <c r="Q165" s="170"/>
      <c r="R165" s="159" t="s">
        <v>597</v>
      </c>
      <c r="S165" s="159" t="s">
        <v>601</v>
      </c>
      <c r="T165" s="159"/>
      <c r="U165" s="172"/>
      <c r="V165" s="172"/>
      <c r="W165" s="159"/>
      <c r="X165" s="159"/>
      <c r="Y165" s="159"/>
      <c r="Z165" s="173"/>
      <c r="AA165" s="173"/>
      <c r="AB165" s="173"/>
    </row>
    <row r="166" spans="1:28" s="378" customFormat="1" ht="90">
      <c r="A166" s="160">
        <v>651</v>
      </c>
      <c r="B166" s="159" t="s">
        <v>494</v>
      </c>
      <c r="C166" s="159" t="s">
        <v>4</v>
      </c>
      <c r="D166" s="159" t="s">
        <v>528</v>
      </c>
      <c r="E166" s="159" t="s">
        <v>137</v>
      </c>
      <c r="F166" s="159" t="s">
        <v>168</v>
      </c>
      <c r="G166" s="159" t="s">
        <v>496</v>
      </c>
      <c r="H166" s="159" t="s">
        <v>529</v>
      </c>
      <c r="I166" s="159" t="s">
        <v>596</v>
      </c>
      <c r="J166" s="160" t="s">
        <v>531</v>
      </c>
      <c r="K166" s="160"/>
      <c r="L166" s="30"/>
      <c r="M166" s="30"/>
      <c r="N166" s="30"/>
      <c r="O166" s="170"/>
      <c r="P166" s="170"/>
      <c r="Q166" s="170"/>
      <c r="R166" s="159" t="s">
        <v>597</v>
      </c>
      <c r="S166" s="159" t="s">
        <v>601</v>
      </c>
      <c r="T166" s="159"/>
      <c r="U166" s="172"/>
      <c r="V166" s="172"/>
      <c r="W166" s="159"/>
      <c r="X166" s="159"/>
      <c r="Y166" s="159"/>
      <c r="Z166" s="173"/>
      <c r="AA166" s="173"/>
      <c r="AB166" s="173"/>
    </row>
    <row r="167" spans="1:28" s="378" customFormat="1" ht="90">
      <c r="A167" s="160">
        <v>652</v>
      </c>
      <c r="B167" s="159" t="s">
        <v>494</v>
      </c>
      <c r="C167" s="159" t="s">
        <v>4</v>
      </c>
      <c r="D167" s="159" t="s">
        <v>528</v>
      </c>
      <c r="E167" s="159" t="s">
        <v>137</v>
      </c>
      <c r="F167" s="159" t="s">
        <v>168</v>
      </c>
      <c r="G167" s="159" t="s">
        <v>496</v>
      </c>
      <c r="H167" s="159" t="s">
        <v>529</v>
      </c>
      <c r="I167" s="159" t="s">
        <v>596</v>
      </c>
      <c r="J167" s="160" t="s">
        <v>531</v>
      </c>
      <c r="K167" s="160"/>
      <c r="L167" s="30"/>
      <c r="M167" s="30"/>
      <c r="N167" s="30"/>
      <c r="O167" s="170"/>
      <c r="P167" s="170"/>
      <c r="Q167" s="170"/>
      <c r="R167" s="159" t="s">
        <v>597</v>
      </c>
      <c r="S167" s="159" t="s">
        <v>601</v>
      </c>
      <c r="T167" s="159"/>
      <c r="U167" s="172"/>
      <c r="V167" s="172"/>
      <c r="W167" s="159"/>
      <c r="X167" s="159"/>
      <c r="Y167" s="159"/>
      <c r="Z167" s="173"/>
      <c r="AA167" s="173"/>
      <c r="AB167" s="173"/>
    </row>
    <row r="168" spans="1:28" s="378" customFormat="1" ht="240" customHeight="1">
      <c r="A168" s="186">
        <v>653</v>
      </c>
      <c r="B168" s="159" t="s">
        <v>494</v>
      </c>
      <c r="C168" s="159" t="s">
        <v>4</v>
      </c>
      <c r="D168" s="159" t="s">
        <v>528</v>
      </c>
      <c r="E168" s="159" t="s">
        <v>137</v>
      </c>
      <c r="F168" s="159" t="s">
        <v>168</v>
      </c>
      <c r="G168" s="159" t="s">
        <v>496</v>
      </c>
      <c r="H168" s="159" t="s">
        <v>529</v>
      </c>
      <c r="I168" s="159" t="s">
        <v>596</v>
      </c>
      <c r="J168" s="160" t="s">
        <v>531</v>
      </c>
      <c r="K168" s="160"/>
      <c r="L168" s="30"/>
      <c r="M168" s="30"/>
      <c r="N168" s="30"/>
      <c r="O168" s="170"/>
      <c r="P168" s="170"/>
      <c r="Q168" s="170"/>
      <c r="R168" s="159" t="s">
        <v>597</v>
      </c>
      <c r="S168" s="166" t="s">
        <v>605</v>
      </c>
      <c r="T168" s="159" t="s">
        <v>606</v>
      </c>
      <c r="U168" s="172">
        <v>0</v>
      </c>
      <c r="V168" s="160">
        <v>1</v>
      </c>
      <c r="W168" s="159" t="s">
        <v>535</v>
      </c>
      <c r="X168" s="159" t="s">
        <v>607</v>
      </c>
      <c r="Y168" s="159" t="s">
        <v>299</v>
      </c>
      <c r="Z168" s="180">
        <v>1</v>
      </c>
      <c r="AA168" s="417">
        <v>1</v>
      </c>
      <c r="AB168" s="173" t="s">
        <v>1593</v>
      </c>
    </row>
    <row r="169" spans="1:28" s="378" customFormat="1" ht="90">
      <c r="A169" s="160">
        <v>654</v>
      </c>
      <c r="B169" s="159" t="s">
        <v>494</v>
      </c>
      <c r="C169" s="159" t="s">
        <v>4</v>
      </c>
      <c r="D169" s="159" t="s">
        <v>528</v>
      </c>
      <c r="E169" s="159" t="s">
        <v>137</v>
      </c>
      <c r="F169" s="159" t="s">
        <v>168</v>
      </c>
      <c r="G169" s="159" t="s">
        <v>496</v>
      </c>
      <c r="H169" s="159" t="s">
        <v>529</v>
      </c>
      <c r="I169" s="159" t="s">
        <v>596</v>
      </c>
      <c r="J169" s="160" t="s">
        <v>531</v>
      </c>
      <c r="K169" s="160"/>
      <c r="L169" s="30"/>
      <c r="M169" s="30"/>
      <c r="N169" s="30"/>
      <c r="O169" s="170"/>
      <c r="P169" s="170"/>
      <c r="Q169" s="170"/>
      <c r="R169" s="159" t="s">
        <v>597</v>
      </c>
      <c r="S169" s="159" t="s">
        <v>605</v>
      </c>
      <c r="T169" s="159"/>
      <c r="U169" s="172"/>
      <c r="V169" s="172"/>
      <c r="W169" s="159"/>
      <c r="X169" s="159"/>
      <c r="Y169" s="159"/>
      <c r="Z169" s="173"/>
      <c r="AA169" s="173"/>
      <c r="AB169" s="173"/>
    </row>
    <row r="170" spans="1:28" s="378" customFormat="1" ht="90">
      <c r="A170" s="160">
        <v>655</v>
      </c>
      <c r="B170" s="159" t="s">
        <v>494</v>
      </c>
      <c r="C170" s="159" t="s">
        <v>4</v>
      </c>
      <c r="D170" s="159" t="s">
        <v>528</v>
      </c>
      <c r="E170" s="159" t="s">
        <v>137</v>
      </c>
      <c r="F170" s="159" t="s">
        <v>168</v>
      </c>
      <c r="G170" s="159" t="s">
        <v>496</v>
      </c>
      <c r="H170" s="159" t="s">
        <v>529</v>
      </c>
      <c r="I170" s="159" t="s">
        <v>596</v>
      </c>
      <c r="J170" s="160" t="s">
        <v>531</v>
      </c>
      <c r="K170" s="160"/>
      <c r="L170" s="30"/>
      <c r="M170" s="30"/>
      <c r="N170" s="30"/>
      <c r="O170" s="170"/>
      <c r="P170" s="170"/>
      <c r="Q170" s="170"/>
      <c r="R170" s="159" t="s">
        <v>597</v>
      </c>
      <c r="S170" s="159" t="s">
        <v>605</v>
      </c>
      <c r="T170" s="159"/>
      <c r="U170" s="172"/>
      <c r="V170" s="160"/>
      <c r="W170" s="159"/>
      <c r="X170" s="159"/>
      <c r="Y170" s="159"/>
      <c r="Z170" s="170"/>
      <c r="AA170" s="170"/>
      <c r="AB170" s="170"/>
    </row>
    <row r="171" spans="1:28" s="378" customFormat="1" ht="90">
      <c r="A171" s="160">
        <v>656</v>
      </c>
      <c r="B171" s="159" t="s">
        <v>494</v>
      </c>
      <c r="C171" s="159" t="s">
        <v>4</v>
      </c>
      <c r="D171" s="159" t="s">
        <v>528</v>
      </c>
      <c r="E171" s="159" t="s">
        <v>137</v>
      </c>
      <c r="F171" s="159" t="s">
        <v>168</v>
      </c>
      <c r="G171" s="159" t="s">
        <v>496</v>
      </c>
      <c r="H171" s="159" t="s">
        <v>529</v>
      </c>
      <c r="I171" s="159" t="s">
        <v>596</v>
      </c>
      <c r="J171" s="160" t="s">
        <v>531</v>
      </c>
      <c r="K171" s="160"/>
      <c r="L171" s="30"/>
      <c r="M171" s="30"/>
      <c r="N171" s="30"/>
      <c r="O171" s="170"/>
      <c r="P171" s="170"/>
      <c r="Q171" s="170"/>
      <c r="R171" s="159" t="s">
        <v>597</v>
      </c>
      <c r="S171" s="159" t="s">
        <v>605</v>
      </c>
      <c r="T171" s="159"/>
      <c r="U171" s="172"/>
      <c r="V171" s="172"/>
      <c r="W171" s="159"/>
      <c r="X171" s="159"/>
      <c r="Y171" s="159"/>
      <c r="Z171" s="173"/>
      <c r="AA171" s="173"/>
      <c r="AB171" s="173"/>
    </row>
    <row r="172" spans="1:28" s="378" customFormat="1" ht="90">
      <c r="A172" s="160">
        <v>657</v>
      </c>
      <c r="B172" s="159" t="s">
        <v>494</v>
      </c>
      <c r="C172" s="159" t="s">
        <v>4</v>
      </c>
      <c r="D172" s="159" t="s">
        <v>528</v>
      </c>
      <c r="E172" s="159" t="s">
        <v>137</v>
      </c>
      <c r="F172" s="159" t="s">
        <v>168</v>
      </c>
      <c r="G172" s="159" t="s">
        <v>496</v>
      </c>
      <c r="H172" s="159" t="s">
        <v>529</v>
      </c>
      <c r="I172" s="159" t="s">
        <v>596</v>
      </c>
      <c r="J172" s="160" t="s">
        <v>531</v>
      </c>
      <c r="K172" s="160"/>
      <c r="L172" s="30"/>
      <c r="M172" s="30"/>
      <c r="N172" s="30"/>
      <c r="O172" s="170"/>
      <c r="P172" s="170"/>
      <c r="Q172" s="170"/>
      <c r="R172" s="159" t="s">
        <v>597</v>
      </c>
      <c r="S172" s="159" t="s">
        <v>605</v>
      </c>
      <c r="T172" s="159"/>
      <c r="U172" s="172"/>
      <c r="V172" s="172"/>
      <c r="W172" s="159"/>
      <c r="X172" s="159"/>
      <c r="Y172" s="159"/>
      <c r="Z172" s="173"/>
      <c r="AA172" s="173"/>
      <c r="AB172" s="173"/>
    </row>
    <row r="173" spans="1:28" s="378" customFormat="1" ht="90">
      <c r="A173" s="160">
        <v>658</v>
      </c>
      <c r="B173" s="159" t="s">
        <v>494</v>
      </c>
      <c r="C173" s="159" t="s">
        <v>4</v>
      </c>
      <c r="D173" s="159" t="s">
        <v>528</v>
      </c>
      <c r="E173" s="159" t="s">
        <v>137</v>
      </c>
      <c r="F173" s="159" t="s">
        <v>168</v>
      </c>
      <c r="G173" s="159" t="s">
        <v>496</v>
      </c>
      <c r="H173" s="159" t="s">
        <v>529</v>
      </c>
      <c r="I173" s="159" t="s">
        <v>596</v>
      </c>
      <c r="J173" s="160" t="s">
        <v>531</v>
      </c>
      <c r="K173" s="160"/>
      <c r="L173" s="30"/>
      <c r="M173" s="30"/>
      <c r="N173" s="30"/>
      <c r="O173" s="170"/>
      <c r="P173" s="170"/>
      <c r="Q173" s="170"/>
      <c r="R173" s="159" t="s">
        <v>597</v>
      </c>
      <c r="S173" s="159" t="s">
        <v>605</v>
      </c>
      <c r="T173" s="159"/>
      <c r="U173" s="172"/>
      <c r="V173" s="172"/>
      <c r="W173" s="159"/>
      <c r="X173" s="159"/>
      <c r="Y173" s="159"/>
      <c r="Z173" s="173"/>
      <c r="AA173" s="173"/>
      <c r="AB173" s="173"/>
    </row>
    <row r="174" spans="1:28" s="378" customFormat="1" ht="90">
      <c r="A174" s="160">
        <v>659</v>
      </c>
      <c r="B174" s="159" t="s">
        <v>494</v>
      </c>
      <c r="C174" s="159" t="s">
        <v>4</v>
      </c>
      <c r="D174" s="159" t="s">
        <v>528</v>
      </c>
      <c r="E174" s="159" t="s">
        <v>137</v>
      </c>
      <c r="F174" s="159" t="s">
        <v>168</v>
      </c>
      <c r="G174" s="159" t="s">
        <v>496</v>
      </c>
      <c r="H174" s="159" t="s">
        <v>529</v>
      </c>
      <c r="I174" s="159" t="s">
        <v>596</v>
      </c>
      <c r="J174" s="160" t="s">
        <v>531</v>
      </c>
      <c r="K174" s="160"/>
      <c r="L174" s="30"/>
      <c r="M174" s="30"/>
      <c r="N174" s="30"/>
      <c r="O174" s="170"/>
      <c r="P174" s="170"/>
      <c r="Q174" s="170"/>
      <c r="R174" s="159" t="s">
        <v>597</v>
      </c>
      <c r="S174" s="159" t="s">
        <v>605</v>
      </c>
      <c r="T174" s="159"/>
      <c r="U174" s="172"/>
      <c r="V174" s="172"/>
      <c r="W174" s="159"/>
      <c r="X174" s="159"/>
      <c r="Y174" s="159"/>
      <c r="Z174" s="173"/>
      <c r="AA174" s="173"/>
      <c r="AB174" s="173"/>
    </row>
    <row r="175" spans="1:28" s="378" customFormat="1" ht="90">
      <c r="A175" s="160">
        <v>660</v>
      </c>
      <c r="B175" s="159" t="s">
        <v>494</v>
      </c>
      <c r="C175" s="159" t="s">
        <v>4</v>
      </c>
      <c r="D175" s="159" t="s">
        <v>528</v>
      </c>
      <c r="E175" s="159" t="s">
        <v>137</v>
      </c>
      <c r="F175" s="159" t="s">
        <v>168</v>
      </c>
      <c r="G175" s="159" t="s">
        <v>496</v>
      </c>
      <c r="H175" s="159" t="s">
        <v>529</v>
      </c>
      <c r="I175" s="159" t="s">
        <v>549</v>
      </c>
      <c r="J175" s="160" t="s">
        <v>531</v>
      </c>
      <c r="K175" s="160"/>
      <c r="L175" s="30"/>
      <c r="M175" s="30"/>
      <c r="N175" s="30"/>
      <c r="O175" s="170"/>
      <c r="P175" s="170"/>
      <c r="Q175" s="170"/>
      <c r="R175" s="159" t="s">
        <v>597</v>
      </c>
      <c r="S175" s="159" t="s">
        <v>605</v>
      </c>
      <c r="T175" s="159"/>
      <c r="U175" s="172"/>
      <c r="V175" s="172"/>
      <c r="W175" s="159"/>
      <c r="X175" s="159"/>
      <c r="Y175" s="159"/>
      <c r="Z175" s="173"/>
      <c r="AA175" s="173"/>
      <c r="AB175" s="173"/>
    </row>
    <row r="176" spans="1:28" s="378" customFormat="1" ht="90">
      <c r="A176" s="160">
        <v>661</v>
      </c>
      <c r="B176" s="159" t="s">
        <v>494</v>
      </c>
      <c r="C176" s="159" t="s">
        <v>4</v>
      </c>
      <c r="D176" s="159" t="s">
        <v>528</v>
      </c>
      <c r="E176" s="159" t="s">
        <v>137</v>
      </c>
      <c r="F176" s="159" t="s">
        <v>168</v>
      </c>
      <c r="G176" s="159" t="s">
        <v>496</v>
      </c>
      <c r="H176" s="159" t="s">
        <v>529</v>
      </c>
      <c r="I176" s="159" t="s">
        <v>549</v>
      </c>
      <c r="J176" s="160" t="s">
        <v>531</v>
      </c>
      <c r="K176" s="160"/>
      <c r="L176" s="30"/>
      <c r="M176" s="30"/>
      <c r="N176" s="30"/>
      <c r="O176" s="170"/>
      <c r="P176" s="170"/>
      <c r="Q176" s="170"/>
      <c r="R176" s="159" t="s">
        <v>597</v>
      </c>
      <c r="S176" s="159" t="s">
        <v>605</v>
      </c>
      <c r="T176" s="159"/>
      <c r="U176" s="172"/>
      <c r="V176" s="172"/>
      <c r="W176" s="159"/>
      <c r="X176" s="159"/>
      <c r="Y176" s="159"/>
      <c r="Z176" s="173"/>
      <c r="AA176" s="173"/>
      <c r="AB176" s="173"/>
    </row>
    <row r="177" spans="1:28" s="378" customFormat="1" ht="90">
      <c r="A177" s="160">
        <v>662</v>
      </c>
      <c r="B177" s="159" t="s">
        <v>494</v>
      </c>
      <c r="C177" s="159" t="s">
        <v>4</v>
      </c>
      <c r="D177" s="159" t="s">
        <v>528</v>
      </c>
      <c r="E177" s="159" t="s">
        <v>137</v>
      </c>
      <c r="F177" s="159" t="s">
        <v>168</v>
      </c>
      <c r="G177" s="159" t="s">
        <v>496</v>
      </c>
      <c r="H177" s="159" t="s">
        <v>529</v>
      </c>
      <c r="I177" s="159" t="s">
        <v>549</v>
      </c>
      <c r="J177" s="160" t="s">
        <v>531</v>
      </c>
      <c r="K177" s="160"/>
      <c r="L177" s="30"/>
      <c r="M177" s="30"/>
      <c r="N177" s="30"/>
      <c r="O177" s="170"/>
      <c r="P177" s="170"/>
      <c r="Q177" s="170"/>
      <c r="R177" s="159" t="s">
        <v>597</v>
      </c>
      <c r="S177" s="159" t="s">
        <v>605</v>
      </c>
      <c r="T177" s="159"/>
      <c r="U177" s="172"/>
      <c r="V177" s="172"/>
      <c r="W177" s="159"/>
      <c r="X177" s="159"/>
      <c r="Y177" s="159"/>
      <c r="Z177" s="173"/>
      <c r="AA177" s="173"/>
      <c r="AB177" s="173"/>
    </row>
    <row r="178" spans="1:28" s="378" customFormat="1" ht="90">
      <c r="A178" s="160">
        <v>663</v>
      </c>
      <c r="B178" s="159" t="s">
        <v>494</v>
      </c>
      <c r="C178" s="159" t="s">
        <v>4</v>
      </c>
      <c r="D178" s="159" t="s">
        <v>528</v>
      </c>
      <c r="E178" s="159" t="s">
        <v>137</v>
      </c>
      <c r="F178" s="159" t="s">
        <v>168</v>
      </c>
      <c r="G178" s="159" t="s">
        <v>496</v>
      </c>
      <c r="H178" s="159" t="s">
        <v>529</v>
      </c>
      <c r="I178" s="159" t="s">
        <v>549</v>
      </c>
      <c r="J178" s="160" t="s">
        <v>531</v>
      </c>
      <c r="K178" s="160"/>
      <c r="L178" s="30"/>
      <c r="M178" s="30"/>
      <c r="N178" s="30"/>
      <c r="O178" s="170"/>
      <c r="P178" s="170"/>
      <c r="Q178" s="170"/>
      <c r="R178" s="159" t="s">
        <v>597</v>
      </c>
      <c r="S178" s="159" t="s">
        <v>605</v>
      </c>
      <c r="T178" s="159"/>
      <c r="U178" s="172"/>
      <c r="V178" s="172"/>
      <c r="W178" s="159"/>
      <c r="X178" s="159"/>
      <c r="Y178" s="159"/>
      <c r="Z178" s="173"/>
      <c r="AA178" s="173"/>
      <c r="AB178" s="173"/>
    </row>
    <row r="179" spans="1:28" s="378" customFormat="1" ht="90">
      <c r="A179" s="160">
        <v>664</v>
      </c>
      <c r="B179" s="159" t="s">
        <v>494</v>
      </c>
      <c r="C179" s="159" t="s">
        <v>4</v>
      </c>
      <c r="D179" s="159" t="s">
        <v>528</v>
      </c>
      <c r="E179" s="159" t="s">
        <v>137</v>
      </c>
      <c r="F179" s="159" t="s">
        <v>168</v>
      </c>
      <c r="G179" s="159" t="s">
        <v>496</v>
      </c>
      <c r="H179" s="159" t="s">
        <v>529</v>
      </c>
      <c r="I179" s="159" t="s">
        <v>596</v>
      </c>
      <c r="J179" s="160" t="s">
        <v>531</v>
      </c>
      <c r="K179" s="160"/>
      <c r="L179" s="30"/>
      <c r="M179" s="30"/>
      <c r="N179" s="30"/>
      <c r="O179" s="170"/>
      <c r="P179" s="170"/>
      <c r="Q179" s="170"/>
      <c r="R179" s="184" t="s">
        <v>597</v>
      </c>
      <c r="S179" s="159" t="s">
        <v>605</v>
      </c>
      <c r="T179" s="159"/>
      <c r="U179" s="172"/>
      <c r="V179" s="172"/>
      <c r="W179" s="159"/>
      <c r="X179" s="159"/>
      <c r="Y179" s="159"/>
      <c r="Z179" s="173"/>
      <c r="AA179" s="173"/>
      <c r="AB179" s="173"/>
    </row>
    <row r="180" spans="1:28" s="378" customFormat="1" ht="172.5" customHeight="1">
      <c r="A180" s="186">
        <v>665</v>
      </c>
      <c r="B180" s="159" t="s">
        <v>494</v>
      </c>
      <c r="C180" s="159" t="s">
        <v>4</v>
      </c>
      <c r="D180" s="159" t="s">
        <v>528</v>
      </c>
      <c r="E180" s="159" t="s">
        <v>137</v>
      </c>
      <c r="F180" s="159" t="s">
        <v>168</v>
      </c>
      <c r="G180" s="159" t="s">
        <v>555</v>
      </c>
      <c r="H180" s="159" t="s">
        <v>497</v>
      </c>
      <c r="I180" s="159" t="s">
        <v>498</v>
      </c>
      <c r="J180" s="160" t="s">
        <v>499</v>
      </c>
      <c r="K180" s="160"/>
      <c r="L180" s="30"/>
      <c r="M180" s="30"/>
      <c r="N180" s="30"/>
      <c r="O180" s="170"/>
      <c r="P180" s="170"/>
      <c r="Q180" s="170"/>
      <c r="R180" s="159" t="s">
        <v>608</v>
      </c>
      <c r="S180" s="166" t="s">
        <v>609</v>
      </c>
      <c r="T180" s="159" t="s">
        <v>610</v>
      </c>
      <c r="U180" s="172">
        <v>0</v>
      </c>
      <c r="V180" s="160">
        <v>96</v>
      </c>
      <c r="W180" s="159" t="s">
        <v>611</v>
      </c>
      <c r="X180" s="159" t="s">
        <v>612</v>
      </c>
      <c r="Y180" s="159" t="s">
        <v>55</v>
      </c>
      <c r="Z180" s="171">
        <v>66</v>
      </c>
      <c r="AA180" s="377">
        <v>0.6875</v>
      </c>
      <c r="AB180" s="162" t="s">
        <v>1594</v>
      </c>
    </row>
    <row r="181" spans="1:28" s="378" customFormat="1" ht="105">
      <c r="A181" s="160">
        <v>666</v>
      </c>
      <c r="B181" s="159" t="s">
        <v>494</v>
      </c>
      <c r="C181" s="159" t="s">
        <v>4</v>
      </c>
      <c r="D181" s="159" t="s">
        <v>528</v>
      </c>
      <c r="E181" s="159" t="s">
        <v>137</v>
      </c>
      <c r="F181" s="159" t="s">
        <v>168</v>
      </c>
      <c r="G181" s="159" t="s">
        <v>555</v>
      </c>
      <c r="H181" s="159" t="s">
        <v>497</v>
      </c>
      <c r="I181" s="159" t="s">
        <v>498</v>
      </c>
      <c r="J181" s="160" t="s">
        <v>499</v>
      </c>
      <c r="K181" s="160"/>
      <c r="L181" s="30"/>
      <c r="M181" s="30"/>
      <c r="N181" s="30"/>
      <c r="O181" s="170"/>
      <c r="P181" s="170"/>
      <c r="Q181" s="170"/>
      <c r="R181" s="159" t="s">
        <v>608</v>
      </c>
      <c r="S181" s="159" t="s">
        <v>613</v>
      </c>
      <c r="T181" s="159"/>
      <c r="U181" s="172"/>
      <c r="V181" s="159"/>
      <c r="W181" s="159"/>
      <c r="X181" s="159"/>
      <c r="Y181" s="159"/>
      <c r="Z181" s="173"/>
      <c r="AA181" s="173"/>
      <c r="AB181" s="173"/>
    </row>
    <row r="182" spans="1:28" s="378" customFormat="1" ht="105">
      <c r="A182" s="160">
        <v>667</v>
      </c>
      <c r="B182" s="159" t="s">
        <v>494</v>
      </c>
      <c r="C182" s="159" t="s">
        <v>4</v>
      </c>
      <c r="D182" s="159" t="s">
        <v>528</v>
      </c>
      <c r="E182" s="159" t="s">
        <v>137</v>
      </c>
      <c r="F182" s="159" t="s">
        <v>168</v>
      </c>
      <c r="G182" s="159" t="s">
        <v>555</v>
      </c>
      <c r="H182" s="159" t="s">
        <v>497</v>
      </c>
      <c r="I182" s="159" t="s">
        <v>498</v>
      </c>
      <c r="J182" s="160" t="s">
        <v>499</v>
      </c>
      <c r="K182" s="160"/>
      <c r="L182" s="30"/>
      <c r="M182" s="30"/>
      <c r="N182" s="30"/>
      <c r="O182" s="170"/>
      <c r="P182" s="170"/>
      <c r="Q182" s="170"/>
      <c r="R182" s="159" t="s">
        <v>608</v>
      </c>
      <c r="S182" s="159" t="s">
        <v>613</v>
      </c>
      <c r="T182" s="159"/>
      <c r="U182" s="172"/>
      <c r="V182" s="172"/>
      <c r="W182" s="159"/>
      <c r="X182" s="159"/>
      <c r="Y182" s="159"/>
      <c r="Z182" s="173"/>
      <c r="AA182" s="173"/>
      <c r="AB182" s="173"/>
    </row>
    <row r="183" spans="1:28" s="378" customFormat="1" ht="105">
      <c r="A183" s="160">
        <v>668</v>
      </c>
      <c r="B183" s="159" t="s">
        <v>494</v>
      </c>
      <c r="C183" s="159" t="s">
        <v>4</v>
      </c>
      <c r="D183" s="159" t="s">
        <v>528</v>
      </c>
      <c r="E183" s="159" t="s">
        <v>137</v>
      </c>
      <c r="F183" s="159" t="s">
        <v>168</v>
      </c>
      <c r="G183" s="159" t="s">
        <v>555</v>
      </c>
      <c r="H183" s="159" t="s">
        <v>497</v>
      </c>
      <c r="I183" s="159" t="s">
        <v>498</v>
      </c>
      <c r="J183" s="160" t="s">
        <v>499</v>
      </c>
      <c r="K183" s="160"/>
      <c r="L183" s="30"/>
      <c r="M183" s="30"/>
      <c r="N183" s="30"/>
      <c r="O183" s="170"/>
      <c r="P183" s="170"/>
      <c r="Q183" s="170"/>
      <c r="R183" s="159" t="s">
        <v>608</v>
      </c>
      <c r="S183" s="159" t="s">
        <v>613</v>
      </c>
      <c r="T183" s="159"/>
      <c r="U183" s="172"/>
      <c r="V183" s="172"/>
      <c r="W183" s="159"/>
      <c r="X183" s="159"/>
      <c r="Y183" s="159"/>
      <c r="Z183" s="173"/>
      <c r="AA183" s="173"/>
      <c r="AB183" s="173"/>
    </row>
    <row r="184" spans="1:28" s="378" customFormat="1" ht="192.75" customHeight="1">
      <c r="A184" s="186">
        <v>669</v>
      </c>
      <c r="B184" s="159" t="s">
        <v>494</v>
      </c>
      <c r="C184" s="159" t="s">
        <v>4</v>
      </c>
      <c r="D184" s="159" t="s">
        <v>528</v>
      </c>
      <c r="E184" s="159" t="s">
        <v>137</v>
      </c>
      <c r="F184" s="159" t="s">
        <v>168</v>
      </c>
      <c r="G184" s="159" t="s">
        <v>555</v>
      </c>
      <c r="H184" s="159" t="s">
        <v>497</v>
      </c>
      <c r="I184" s="159" t="s">
        <v>498</v>
      </c>
      <c r="J184" s="160" t="s">
        <v>499</v>
      </c>
      <c r="K184" s="160"/>
      <c r="L184" s="30"/>
      <c r="M184" s="30"/>
      <c r="N184" s="30"/>
      <c r="O184" s="170"/>
      <c r="P184" s="170"/>
      <c r="Q184" s="170"/>
      <c r="R184" s="159" t="s">
        <v>608</v>
      </c>
      <c r="S184" s="166" t="s">
        <v>614</v>
      </c>
      <c r="T184" s="159" t="s">
        <v>615</v>
      </c>
      <c r="U184" s="172">
        <v>0</v>
      </c>
      <c r="V184" s="160">
        <v>387</v>
      </c>
      <c r="W184" s="159" t="s">
        <v>616</v>
      </c>
      <c r="X184" s="159" t="s">
        <v>617</v>
      </c>
      <c r="Y184" s="159" t="s">
        <v>55</v>
      </c>
      <c r="Z184" s="171">
        <v>0</v>
      </c>
      <c r="AA184" s="377">
        <v>0</v>
      </c>
      <c r="AB184" s="162" t="s">
        <v>1595</v>
      </c>
    </row>
    <row r="185" spans="1:28" s="378" customFormat="1" ht="105">
      <c r="A185" s="160">
        <v>670</v>
      </c>
      <c r="B185" s="159" t="s">
        <v>494</v>
      </c>
      <c r="C185" s="159" t="s">
        <v>4</v>
      </c>
      <c r="D185" s="159" t="s">
        <v>528</v>
      </c>
      <c r="E185" s="159" t="s">
        <v>137</v>
      </c>
      <c r="F185" s="159" t="s">
        <v>168</v>
      </c>
      <c r="G185" s="159" t="s">
        <v>555</v>
      </c>
      <c r="H185" s="159" t="s">
        <v>497</v>
      </c>
      <c r="I185" s="159" t="s">
        <v>498</v>
      </c>
      <c r="J185" s="160" t="s">
        <v>499</v>
      </c>
      <c r="K185" s="160"/>
      <c r="L185" s="30"/>
      <c r="M185" s="30"/>
      <c r="N185" s="30"/>
      <c r="O185" s="170"/>
      <c r="P185" s="170"/>
      <c r="Q185" s="170"/>
      <c r="R185" s="159" t="s">
        <v>608</v>
      </c>
      <c r="S185" s="159" t="s">
        <v>614</v>
      </c>
      <c r="T185" s="159"/>
      <c r="U185" s="172"/>
      <c r="V185" s="160"/>
      <c r="W185" s="159"/>
      <c r="X185" s="159"/>
      <c r="Y185" s="159"/>
      <c r="Z185" s="173"/>
      <c r="AA185" s="173"/>
      <c r="AB185" s="173"/>
    </row>
    <row r="186" spans="1:28" s="378" customFormat="1" ht="105">
      <c r="A186" s="160">
        <v>671</v>
      </c>
      <c r="B186" s="159" t="s">
        <v>494</v>
      </c>
      <c r="C186" s="159" t="s">
        <v>4</v>
      </c>
      <c r="D186" s="159" t="s">
        <v>528</v>
      </c>
      <c r="E186" s="159" t="s">
        <v>137</v>
      </c>
      <c r="F186" s="159" t="s">
        <v>168</v>
      </c>
      <c r="G186" s="159" t="s">
        <v>555</v>
      </c>
      <c r="H186" s="159" t="s">
        <v>497</v>
      </c>
      <c r="I186" s="159" t="s">
        <v>498</v>
      </c>
      <c r="J186" s="160" t="s">
        <v>499</v>
      </c>
      <c r="K186" s="160"/>
      <c r="L186" s="30"/>
      <c r="M186" s="30"/>
      <c r="N186" s="30"/>
      <c r="O186" s="170"/>
      <c r="P186" s="170"/>
      <c r="Q186" s="170"/>
      <c r="R186" s="159" t="s">
        <v>608</v>
      </c>
      <c r="S186" s="159" t="s">
        <v>614</v>
      </c>
      <c r="T186" s="159"/>
      <c r="U186" s="172"/>
      <c r="V186" s="172"/>
      <c r="W186" s="159"/>
      <c r="X186" s="159"/>
      <c r="Y186" s="159"/>
      <c r="Z186" s="173"/>
      <c r="AA186" s="173"/>
      <c r="AB186" s="173"/>
    </row>
    <row r="187" spans="1:28" s="378" customFormat="1" ht="105">
      <c r="A187" s="160">
        <v>672</v>
      </c>
      <c r="B187" s="159" t="s">
        <v>494</v>
      </c>
      <c r="C187" s="159" t="s">
        <v>4</v>
      </c>
      <c r="D187" s="159" t="s">
        <v>528</v>
      </c>
      <c r="E187" s="159" t="s">
        <v>137</v>
      </c>
      <c r="F187" s="159" t="s">
        <v>168</v>
      </c>
      <c r="G187" s="159" t="s">
        <v>555</v>
      </c>
      <c r="H187" s="159" t="s">
        <v>497</v>
      </c>
      <c r="I187" s="159" t="s">
        <v>498</v>
      </c>
      <c r="J187" s="160" t="s">
        <v>499</v>
      </c>
      <c r="K187" s="160"/>
      <c r="L187" s="30"/>
      <c r="M187" s="30"/>
      <c r="N187" s="30"/>
      <c r="O187" s="170"/>
      <c r="P187" s="170"/>
      <c r="Q187" s="170"/>
      <c r="R187" s="159" t="s">
        <v>608</v>
      </c>
      <c r="S187" s="159" t="s">
        <v>614</v>
      </c>
      <c r="T187" s="159"/>
      <c r="U187" s="172"/>
      <c r="V187" s="172"/>
      <c r="W187" s="159"/>
      <c r="X187" s="159"/>
      <c r="Y187" s="159"/>
      <c r="Z187" s="173"/>
      <c r="AA187" s="173"/>
      <c r="AB187" s="173"/>
    </row>
    <row r="188" spans="1:28" s="378" customFormat="1" ht="90">
      <c r="A188" s="186">
        <v>723</v>
      </c>
      <c r="B188" s="159" t="s">
        <v>494</v>
      </c>
      <c r="C188" s="159" t="s">
        <v>4</v>
      </c>
      <c r="D188" s="159" t="s">
        <v>618</v>
      </c>
      <c r="E188" s="159" t="s">
        <v>137</v>
      </c>
      <c r="F188" s="159" t="s">
        <v>168</v>
      </c>
      <c r="G188" s="159" t="s">
        <v>496</v>
      </c>
      <c r="H188" s="159" t="s">
        <v>497</v>
      </c>
      <c r="I188" s="159" t="s">
        <v>498</v>
      </c>
      <c r="J188" s="160" t="s">
        <v>531</v>
      </c>
      <c r="K188" s="160"/>
      <c r="L188" s="30"/>
      <c r="M188" s="30"/>
      <c r="N188" s="30"/>
      <c r="O188" s="170"/>
      <c r="P188" s="170"/>
      <c r="Q188" s="170"/>
      <c r="R188" s="159" t="s">
        <v>608</v>
      </c>
      <c r="S188" s="159" t="s">
        <v>614</v>
      </c>
      <c r="T188" s="159"/>
      <c r="U188" s="172"/>
      <c r="V188" s="172"/>
      <c r="W188" s="159"/>
      <c r="X188" s="159"/>
      <c r="Y188" s="159"/>
      <c r="Z188" s="173"/>
      <c r="AA188" s="173"/>
      <c r="AB188" s="173"/>
    </row>
    <row r="189" spans="1:28" s="378" customFormat="1" ht="226.5" customHeight="1">
      <c r="A189" s="186">
        <v>673</v>
      </c>
      <c r="B189" s="159" t="s">
        <v>494</v>
      </c>
      <c r="C189" s="159" t="s">
        <v>4</v>
      </c>
      <c r="D189" s="159" t="s">
        <v>528</v>
      </c>
      <c r="E189" s="159" t="s">
        <v>137</v>
      </c>
      <c r="F189" s="159" t="s">
        <v>168</v>
      </c>
      <c r="G189" s="159" t="s">
        <v>555</v>
      </c>
      <c r="H189" s="159" t="s">
        <v>497</v>
      </c>
      <c r="I189" s="159" t="s">
        <v>498</v>
      </c>
      <c r="J189" s="160" t="s">
        <v>499</v>
      </c>
      <c r="K189" s="160"/>
      <c r="L189" s="30"/>
      <c r="M189" s="30"/>
      <c r="N189" s="30"/>
      <c r="O189" s="170"/>
      <c r="P189" s="170"/>
      <c r="Q189" s="170"/>
      <c r="R189" s="159" t="s">
        <v>608</v>
      </c>
      <c r="S189" s="166" t="s">
        <v>619</v>
      </c>
      <c r="T189" s="159" t="s">
        <v>620</v>
      </c>
      <c r="U189" s="172">
        <v>0</v>
      </c>
      <c r="V189" s="160">
        <v>5000</v>
      </c>
      <c r="W189" s="159" t="s">
        <v>535</v>
      </c>
      <c r="X189" s="159" t="s">
        <v>621</v>
      </c>
      <c r="Y189" s="159" t="s">
        <v>55</v>
      </c>
      <c r="Z189" s="171">
        <v>5301</v>
      </c>
      <c r="AA189" s="377">
        <v>1.0602</v>
      </c>
      <c r="AB189" s="162" t="s">
        <v>622</v>
      </c>
    </row>
    <row r="190" spans="1:28" s="378" customFormat="1" ht="173.25" customHeight="1">
      <c r="A190" s="186">
        <v>674</v>
      </c>
      <c r="B190" s="159" t="s">
        <v>494</v>
      </c>
      <c r="C190" s="159" t="s">
        <v>4</v>
      </c>
      <c r="D190" s="159" t="s">
        <v>528</v>
      </c>
      <c r="E190" s="159" t="s">
        <v>137</v>
      </c>
      <c r="F190" s="159" t="s">
        <v>168</v>
      </c>
      <c r="G190" s="159" t="s">
        <v>555</v>
      </c>
      <c r="H190" s="159" t="s">
        <v>497</v>
      </c>
      <c r="I190" s="159" t="s">
        <v>498</v>
      </c>
      <c r="J190" s="160" t="s">
        <v>499</v>
      </c>
      <c r="K190" s="160"/>
      <c r="L190" s="30"/>
      <c r="M190" s="30"/>
      <c r="N190" s="30"/>
      <c r="O190" s="170"/>
      <c r="P190" s="170"/>
      <c r="Q190" s="170"/>
      <c r="R190" s="159" t="s">
        <v>608</v>
      </c>
      <c r="S190" s="166" t="s">
        <v>623</v>
      </c>
      <c r="T190" s="159" t="s">
        <v>624</v>
      </c>
      <c r="U190" s="172">
        <v>0</v>
      </c>
      <c r="V190" s="160">
        <v>200</v>
      </c>
      <c r="W190" s="159" t="s">
        <v>625</v>
      </c>
      <c r="X190" s="159" t="s">
        <v>626</v>
      </c>
      <c r="Y190" s="159" t="s">
        <v>55</v>
      </c>
      <c r="Z190" s="171">
        <v>194</v>
      </c>
      <c r="AA190" s="377">
        <v>0.97</v>
      </c>
      <c r="AB190" s="162" t="s">
        <v>1596</v>
      </c>
    </row>
    <row r="191" spans="1:28" s="378" customFormat="1" ht="105">
      <c r="A191" s="160">
        <v>675</v>
      </c>
      <c r="B191" s="159" t="s">
        <v>494</v>
      </c>
      <c r="C191" s="159" t="s">
        <v>4</v>
      </c>
      <c r="D191" s="159" t="s">
        <v>528</v>
      </c>
      <c r="E191" s="159" t="s">
        <v>137</v>
      </c>
      <c r="F191" s="159" t="s">
        <v>168</v>
      </c>
      <c r="G191" s="159" t="s">
        <v>555</v>
      </c>
      <c r="H191" s="159" t="s">
        <v>497</v>
      </c>
      <c r="I191" s="159" t="s">
        <v>498</v>
      </c>
      <c r="J191" s="160" t="s">
        <v>499</v>
      </c>
      <c r="K191" s="160"/>
      <c r="L191" s="30"/>
      <c r="M191" s="30"/>
      <c r="N191" s="30"/>
      <c r="O191" s="170"/>
      <c r="P191" s="170"/>
      <c r="Q191" s="170"/>
      <c r="R191" s="159" t="s">
        <v>608</v>
      </c>
      <c r="S191" s="159" t="s">
        <v>623</v>
      </c>
      <c r="T191" s="159"/>
      <c r="U191" s="172"/>
      <c r="V191" s="172"/>
      <c r="W191" s="159"/>
      <c r="X191" s="159"/>
      <c r="Y191" s="159"/>
      <c r="Z191" s="173"/>
      <c r="AA191" s="173"/>
      <c r="AB191" s="173"/>
    </row>
    <row r="192" spans="1:28" s="378" customFormat="1" ht="105">
      <c r="A192" s="160">
        <v>676</v>
      </c>
      <c r="B192" s="159" t="s">
        <v>494</v>
      </c>
      <c r="C192" s="159" t="s">
        <v>4</v>
      </c>
      <c r="D192" s="159" t="s">
        <v>528</v>
      </c>
      <c r="E192" s="159" t="s">
        <v>137</v>
      </c>
      <c r="F192" s="159" t="s">
        <v>168</v>
      </c>
      <c r="G192" s="159" t="s">
        <v>555</v>
      </c>
      <c r="H192" s="159" t="s">
        <v>497</v>
      </c>
      <c r="I192" s="159" t="s">
        <v>498</v>
      </c>
      <c r="J192" s="160" t="s">
        <v>499</v>
      </c>
      <c r="K192" s="160"/>
      <c r="L192" s="30"/>
      <c r="M192" s="30"/>
      <c r="N192" s="30"/>
      <c r="O192" s="170"/>
      <c r="P192" s="170"/>
      <c r="Q192" s="170"/>
      <c r="R192" s="159" t="s">
        <v>608</v>
      </c>
      <c r="S192" s="159" t="s">
        <v>623</v>
      </c>
      <c r="T192" s="159"/>
      <c r="U192" s="172"/>
      <c r="V192" s="172"/>
      <c r="W192" s="159"/>
      <c r="X192" s="159"/>
      <c r="Y192" s="159"/>
      <c r="Z192" s="173"/>
      <c r="AA192" s="173"/>
      <c r="AB192" s="173"/>
    </row>
    <row r="193" spans="1:28" s="378" customFormat="1" ht="90">
      <c r="A193" s="160">
        <v>677</v>
      </c>
      <c r="B193" s="159" t="s">
        <v>494</v>
      </c>
      <c r="C193" s="159" t="s">
        <v>4</v>
      </c>
      <c r="D193" s="159" t="s">
        <v>528</v>
      </c>
      <c r="E193" s="159" t="s">
        <v>137</v>
      </c>
      <c r="F193" s="159" t="s">
        <v>168</v>
      </c>
      <c r="G193" s="159" t="s">
        <v>496</v>
      </c>
      <c r="H193" s="159" t="s">
        <v>529</v>
      </c>
      <c r="I193" s="159" t="s">
        <v>549</v>
      </c>
      <c r="J193" s="160" t="s">
        <v>531</v>
      </c>
      <c r="K193" s="160"/>
      <c r="L193" s="30"/>
      <c r="M193" s="30"/>
      <c r="N193" s="30"/>
      <c r="O193" s="170"/>
      <c r="P193" s="170"/>
      <c r="Q193" s="170"/>
      <c r="R193" s="159" t="s">
        <v>608</v>
      </c>
      <c r="S193" s="159" t="s">
        <v>623</v>
      </c>
      <c r="T193" s="159"/>
      <c r="U193" s="172"/>
      <c r="V193" s="172"/>
      <c r="W193" s="159"/>
      <c r="X193" s="159"/>
      <c r="Y193" s="159"/>
      <c r="Z193" s="173"/>
      <c r="AA193" s="173"/>
      <c r="AB193" s="173"/>
    </row>
    <row r="194" spans="1:28" s="378" customFormat="1" ht="90">
      <c r="A194" s="160">
        <v>678</v>
      </c>
      <c r="B194" s="159" t="s">
        <v>494</v>
      </c>
      <c r="C194" s="159" t="s">
        <v>4</v>
      </c>
      <c r="D194" s="159" t="s">
        <v>528</v>
      </c>
      <c r="E194" s="159" t="s">
        <v>137</v>
      </c>
      <c r="F194" s="159" t="s">
        <v>168</v>
      </c>
      <c r="G194" s="159" t="s">
        <v>496</v>
      </c>
      <c r="H194" s="159" t="s">
        <v>529</v>
      </c>
      <c r="I194" s="159" t="s">
        <v>549</v>
      </c>
      <c r="J194" s="160" t="s">
        <v>531</v>
      </c>
      <c r="K194" s="160"/>
      <c r="L194" s="30"/>
      <c r="M194" s="30"/>
      <c r="N194" s="30"/>
      <c r="O194" s="170"/>
      <c r="P194" s="170"/>
      <c r="Q194" s="170"/>
      <c r="R194" s="159" t="s">
        <v>608</v>
      </c>
      <c r="S194" s="159" t="s">
        <v>623</v>
      </c>
      <c r="T194" s="159"/>
      <c r="U194" s="172"/>
      <c r="V194" s="172"/>
      <c r="W194" s="159"/>
      <c r="X194" s="159"/>
      <c r="Y194" s="159"/>
      <c r="Z194" s="173"/>
      <c r="AA194" s="173"/>
      <c r="AB194" s="173"/>
    </row>
    <row r="195" spans="1:28" s="378" customFormat="1" ht="90">
      <c r="A195" s="160">
        <v>679</v>
      </c>
      <c r="B195" s="159" t="s">
        <v>494</v>
      </c>
      <c r="C195" s="159" t="s">
        <v>4</v>
      </c>
      <c r="D195" s="159" t="s">
        <v>528</v>
      </c>
      <c r="E195" s="159" t="s">
        <v>137</v>
      </c>
      <c r="F195" s="159" t="s">
        <v>168</v>
      </c>
      <c r="G195" s="159" t="s">
        <v>496</v>
      </c>
      <c r="H195" s="159" t="s">
        <v>529</v>
      </c>
      <c r="I195" s="159" t="s">
        <v>549</v>
      </c>
      <c r="J195" s="160" t="s">
        <v>531</v>
      </c>
      <c r="K195" s="160"/>
      <c r="L195" s="30"/>
      <c r="M195" s="30"/>
      <c r="N195" s="30"/>
      <c r="O195" s="170"/>
      <c r="P195" s="170"/>
      <c r="Q195" s="170"/>
      <c r="R195" s="159" t="s">
        <v>608</v>
      </c>
      <c r="S195" s="159" t="s">
        <v>623</v>
      </c>
      <c r="T195" s="159"/>
      <c r="U195" s="172"/>
      <c r="V195" s="172"/>
      <c r="W195" s="159"/>
      <c r="X195" s="159"/>
      <c r="Y195" s="159"/>
      <c r="Z195" s="173"/>
      <c r="AA195" s="173"/>
      <c r="AB195" s="173"/>
    </row>
    <row r="196" spans="1:28" s="378" customFormat="1" ht="90">
      <c r="A196" s="160">
        <v>680</v>
      </c>
      <c r="B196" s="159" t="s">
        <v>494</v>
      </c>
      <c r="C196" s="159" t="s">
        <v>4</v>
      </c>
      <c r="D196" s="159" t="s">
        <v>528</v>
      </c>
      <c r="E196" s="159" t="s">
        <v>137</v>
      </c>
      <c r="F196" s="159" t="s">
        <v>168</v>
      </c>
      <c r="G196" s="159" t="s">
        <v>496</v>
      </c>
      <c r="H196" s="159" t="s">
        <v>529</v>
      </c>
      <c r="I196" s="159" t="s">
        <v>549</v>
      </c>
      <c r="J196" s="160" t="s">
        <v>531</v>
      </c>
      <c r="K196" s="160"/>
      <c r="L196" s="30"/>
      <c r="M196" s="30"/>
      <c r="N196" s="30"/>
      <c r="O196" s="170"/>
      <c r="P196" s="170"/>
      <c r="Q196" s="170"/>
      <c r="R196" s="159" t="s">
        <v>608</v>
      </c>
      <c r="S196" s="159" t="s">
        <v>623</v>
      </c>
      <c r="T196" s="159"/>
      <c r="U196" s="172"/>
      <c r="V196" s="172"/>
      <c r="W196" s="159"/>
      <c r="X196" s="159"/>
      <c r="Y196" s="159"/>
      <c r="Z196" s="173"/>
      <c r="AA196" s="173"/>
      <c r="AB196" s="173"/>
    </row>
    <row r="197" spans="1:28" s="378" customFormat="1" ht="158.25" customHeight="1">
      <c r="A197" s="186">
        <v>681</v>
      </c>
      <c r="B197" s="159" t="s">
        <v>494</v>
      </c>
      <c r="C197" s="159" t="s">
        <v>4</v>
      </c>
      <c r="D197" s="159" t="s">
        <v>528</v>
      </c>
      <c r="E197" s="159" t="s">
        <v>137</v>
      </c>
      <c r="F197" s="159" t="s">
        <v>168</v>
      </c>
      <c r="G197" s="159" t="s">
        <v>555</v>
      </c>
      <c r="H197" s="159" t="s">
        <v>497</v>
      </c>
      <c r="I197" s="159" t="s">
        <v>498</v>
      </c>
      <c r="J197" s="160" t="s">
        <v>499</v>
      </c>
      <c r="K197" s="160"/>
      <c r="L197" s="30"/>
      <c r="M197" s="30"/>
      <c r="N197" s="30"/>
      <c r="O197" s="170"/>
      <c r="P197" s="170"/>
      <c r="Q197" s="170"/>
      <c r="R197" s="159" t="s">
        <v>608</v>
      </c>
      <c r="S197" s="166" t="s">
        <v>627</v>
      </c>
      <c r="T197" s="159" t="s">
        <v>628</v>
      </c>
      <c r="U197" s="172">
        <v>0</v>
      </c>
      <c r="V197" s="160">
        <v>129</v>
      </c>
      <c r="W197" s="159" t="s">
        <v>629</v>
      </c>
      <c r="X197" s="159" t="s">
        <v>630</v>
      </c>
      <c r="Y197" s="159" t="s">
        <v>55</v>
      </c>
      <c r="Z197" s="171">
        <v>64</v>
      </c>
      <c r="AA197" s="377">
        <v>0.49612403100775193</v>
      </c>
      <c r="AB197" s="162" t="s">
        <v>1597</v>
      </c>
    </row>
    <row r="198" spans="1:28" s="378" customFormat="1" ht="246.75" customHeight="1">
      <c r="A198" s="186">
        <v>682</v>
      </c>
      <c r="B198" s="159" t="s">
        <v>494</v>
      </c>
      <c r="C198" s="159" t="s">
        <v>4</v>
      </c>
      <c r="D198" s="159" t="s">
        <v>528</v>
      </c>
      <c r="E198" s="159" t="s">
        <v>137</v>
      </c>
      <c r="F198" s="159" t="s">
        <v>168</v>
      </c>
      <c r="G198" s="159" t="s">
        <v>595</v>
      </c>
      <c r="H198" s="159" t="s">
        <v>631</v>
      </c>
      <c r="I198" s="159" t="s">
        <v>632</v>
      </c>
      <c r="J198" s="160" t="s">
        <v>531</v>
      </c>
      <c r="K198" s="160" t="s">
        <v>299</v>
      </c>
      <c r="L198" s="30">
        <v>650000</v>
      </c>
      <c r="M198" s="30">
        <v>0</v>
      </c>
      <c r="N198" s="30">
        <v>142930</v>
      </c>
      <c r="O198" s="179"/>
      <c r="P198" s="375"/>
      <c r="Q198" s="170" t="s">
        <v>1620</v>
      </c>
      <c r="R198" s="159" t="s">
        <v>633</v>
      </c>
      <c r="S198" s="166" t="s">
        <v>634</v>
      </c>
      <c r="T198" s="159" t="s">
        <v>635</v>
      </c>
      <c r="U198" s="172">
        <v>0</v>
      </c>
      <c r="V198" s="160">
        <v>1</v>
      </c>
      <c r="W198" s="159" t="s">
        <v>535</v>
      </c>
      <c r="X198" s="159" t="s">
        <v>636</v>
      </c>
      <c r="Y198" s="159" t="s">
        <v>299</v>
      </c>
      <c r="Z198" s="179">
        <v>1</v>
      </c>
      <c r="AA198" s="374">
        <v>1</v>
      </c>
      <c r="AB198" s="162" t="s">
        <v>1470</v>
      </c>
    </row>
    <row r="199" spans="1:28" s="378" customFormat="1" ht="132" customHeight="1">
      <c r="A199" s="186">
        <v>683</v>
      </c>
      <c r="B199" s="159" t="s">
        <v>494</v>
      </c>
      <c r="C199" s="159" t="s">
        <v>4</v>
      </c>
      <c r="D199" s="159" t="s">
        <v>528</v>
      </c>
      <c r="E199" s="159" t="s">
        <v>137</v>
      </c>
      <c r="F199" s="159" t="s">
        <v>168</v>
      </c>
      <c r="G199" s="159" t="s">
        <v>595</v>
      </c>
      <c r="H199" s="159" t="s">
        <v>631</v>
      </c>
      <c r="I199" s="159" t="s">
        <v>632</v>
      </c>
      <c r="J199" s="160" t="s">
        <v>531</v>
      </c>
      <c r="K199" s="160"/>
      <c r="L199" s="30"/>
      <c r="M199" s="30"/>
      <c r="N199" s="30"/>
      <c r="O199" s="170"/>
      <c r="P199" s="170"/>
      <c r="Q199" s="170"/>
      <c r="R199" s="159" t="s">
        <v>633</v>
      </c>
      <c r="S199" s="166" t="s">
        <v>637</v>
      </c>
      <c r="T199" s="159" t="s">
        <v>635</v>
      </c>
      <c r="U199" s="172">
        <v>0</v>
      </c>
      <c r="V199" s="160">
        <v>30</v>
      </c>
      <c r="W199" s="159" t="s">
        <v>638</v>
      </c>
      <c r="X199" s="159" t="s">
        <v>639</v>
      </c>
      <c r="Y199" s="184" t="s">
        <v>299</v>
      </c>
      <c r="Z199" s="180">
        <v>30</v>
      </c>
      <c r="AA199" s="417">
        <v>1</v>
      </c>
      <c r="AB199" s="162" t="s">
        <v>1598</v>
      </c>
    </row>
    <row r="200" spans="1:28" s="378" customFormat="1" ht="120">
      <c r="A200" s="160">
        <v>684</v>
      </c>
      <c r="B200" s="159" t="s">
        <v>494</v>
      </c>
      <c r="C200" s="159" t="s">
        <v>4</v>
      </c>
      <c r="D200" s="159" t="s">
        <v>528</v>
      </c>
      <c r="E200" s="159" t="s">
        <v>137</v>
      </c>
      <c r="F200" s="159" t="s">
        <v>168</v>
      </c>
      <c r="G200" s="159" t="s">
        <v>595</v>
      </c>
      <c r="H200" s="159" t="s">
        <v>631</v>
      </c>
      <c r="I200" s="159" t="s">
        <v>632</v>
      </c>
      <c r="J200" s="160" t="s">
        <v>531</v>
      </c>
      <c r="K200" s="160"/>
      <c r="L200" s="30"/>
      <c r="M200" s="30"/>
      <c r="N200" s="30"/>
      <c r="O200" s="170"/>
      <c r="P200" s="170"/>
      <c r="Q200" s="170"/>
      <c r="R200" s="159" t="s">
        <v>633</v>
      </c>
      <c r="S200" s="159" t="s">
        <v>637</v>
      </c>
      <c r="T200" s="159"/>
      <c r="U200" s="172"/>
      <c r="V200" s="160"/>
      <c r="W200" s="159"/>
      <c r="X200" s="159"/>
      <c r="Y200" s="159"/>
      <c r="Z200" s="173"/>
      <c r="AA200" s="173"/>
      <c r="AB200" s="173"/>
    </row>
    <row r="201" spans="1:28" s="378" customFormat="1" ht="120">
      <c r="A201" s="160">
        <v>685</v>
      </c>
      <c r="B201" s="159" t="s">
        <v>494</v>
      </c>
      <c r="C201" s="159" t="s">
        <v>4</v>
      </c>
      <c r="D201" s="159" t="s">
        <v>528</v>
      </c>
      <c r="E201" s="159" t="s">
        <v>137</v>
      </c>
      <c r="F201" s="159" t="s">
        <v>168</v>
      </c>
      <c r="G201" s="159" t="s">
        <v>595</v>
      </c>
      <c r="H201" s="159" t="s">
        <v>631</v>
      </c>
      <c r="I201" s="159" t="s">
        <v>632</v>
      </c>
      <c r="J201" s="160" t="s">
        <v>531</v>
      </c>
      <c r="K201" s="160"/>
      <c r="L201" s="30"/>
      <c r="M201" s="30"/>
      <c r="N201" s="30"/>
      <c r="O201" s="170"/>
      <c r="P201" s="170"/>
      <c r="Q201" s="170"/>
      <c r="R201" s="159" t="s">
        <v>633</v>
      </c>
      <c r="S201" s="159" t="s">
        <v>637</v>
      </c>
      <c r="T201" s="159"/>
      <c r="U201" s="172"/>
      <c r="V201" s="172"/>
      <c r="W201" s="159"/>
      <c r="X201" s="159"/>
      <c r="Y201" s="159"/>
      <c r="Z201" s="173"/>
      <c r="AA201" s="173"/>
      <c r="AB201" s="173"/>
    </row>
    <row r="202" spans="1:28" s="378" customFormat="1" ht="120">
      <c r="A202" s="160">
        <v>686</v>
      </c>
      <c r="B202" s="159" t="s">
        <v>494</v>
      </c>
      <c r="C202" s="159" t="s">
        <v>4</v>
      </c>
      <c r="D202" s="159" t="s">
        <v>528</v>
      </c>
      <c r="E202" s="159" t="s">
        <v>137</v>
      </c>
      <c r="F202" s="159" t="s">
        <v>168</v>
      </c>
      <c r="G202" s="159" t="s">
        <v>595</v>
      </c>
      <c r="H202" s="159" t="s">
        <v>631</v>
      </c>
      <c r="I202" s="159" t="s">
        <v>632</v>
      </c>
      <c r="J202" s="160" t="s">
        <v>531</v>
      </c>
      <c r="K202" s="160"/>
      <c r="L202" s="30"/>
      <c r="M202" s="30"/>
      <c r="N202" s="30"/>
      <c r="O202" s="170"/>
      <c r="P202" s="170"/>
      <c r="Q202" s="170"/>
      <c r="R202" s="159" t="s">
        <v>633</v>
      </c>
      <c r="S202" s="159" t="s">
        <v>637</v>
      </c>
      <c r="T202" s="159"/>
      <c r="U202" s="172"/>
      <c r="V202" s="172"/>
      <c r="W202" s="159"/>
      <c r="X202" s="159"/>
      <c r="Y202" s="159"/>
      <c r="Z202" s="173"/>
      <c r="AA202" s="173"/>
      <c r="AB202" s="173"/>
    </row>
    <row r="203" spans="1:28" s="378" customFormat="1" ht="120">
      <c r="A203" s="160">
        <v>687</v>
      </c>
      <c r="B203" s="159" t="s">
        <v>494</v>
      </c>
      <c r="C203" s="159" t="s">
        <v>4</v>
      </c>
      <c r="D203" s="159" t="s">
        <v>528</v>
      </c>
      <c r="E203" s="159" t="s">
        <v>137</v>
      </c>
      <c r="F203" s="159" t="s">
        <v>168</v>
      </c>
      <c r="G203" s="159" t="s">
        <v>595</v>
      </c>
      <c r="H203" s="159" t="s">
        <v>631</v>
      </c>
      <c r="I203" s="159" t="s">
        <v>632</v>
      </c>
      <c r="J203" s="160" t="s">
        <v>531</v>
      </c>
      <c r="K203" s="160"/>
      <c r="L203" s="30"/>
      <c r="M203" s="30"/>
      <c r="N203" s="30"/>
      <c r="O203" s="170"/>
      <c r="P203" s="170"/>
      <c r="Q203" s="170"/>
      <c r="R203" s="159" t="s">
        <v>633</v>
      </c>
      <c r="S203" s="159" t="s">
        <v>637</v>
      </c>
      <c r="T203" s="159"/>
      <c r="U203" s="172"/>
      <c r="V203" s="172"/>
      <c r="W203" s="159"/>
      <c r="X203" s="159"/>
      <c r="Y203" s="159"/>
      <c r="Z203" s="173"/>
      <c r="AA203" s="173"/>
      <c r="AB203" s="173"/>
    </row>
    <row r="204" spans="1:28" s="378" customFormat="1" ht="120">
      <c r="A204" s="160">
        <v>688</v>
      </c>
      <c r="B204" s="159" t="s">
        <v>494</v>
      </c>
      <c r="C204" s="159" t="s">
        <v>4</v>
      </c>
      <c r="D204" s="159" t="s">
        <v>528</v>
      </c>
      <c r="E204" s="159" t="s">
        <v>137</v>
      </c>
      <c r="F204" s="159" t="s">
        <v>168</v>
      </c>
      <c r="G204" s="159" t="s">
        <v>595</v>
      </c>
      <c r="H204" s="159" t="s">
        <v>631</v>
      </c>
      <c r="I204" s="159" t="s">
        <v>632</v>
      </c>
      <c r="J204" s="160" t="s">
        <v>531</v>
      </c>
      <c r="K204" s="160"/>
      <c r="L204" s="30"/>
      <c r="M204" s="30"/>
      <c r="N204" s="30"/>
      <c r="O204" s="170"/>
      <c r="P204" s="170"/>
      <c r="Q204" s="170"/>
      <c r="R204" s="159" t="s">
        <v>633</v>
      </c>
      <c r="S204" s="159" t="s">
        <v>637</v>
      </c>
      <c r="T204" s="159"/>
      <c r="U204" s="172"/>
      <c r="V204" s="172"/>
      <c r="W204" s="159"/>
      <c r="X204" s="159"/>
      <c r="Y204" s="159"/>
      <c r="Z204" s="173"/>
      <c r="AA204" s="173"/>
      <c r="AB204" s="173"/>
    </row>
    <row r="205" spans="1:28" s="378" customFormat="1" ht="147.75" customHeight="1">
      <c r="A205" s="186">
        <v>689</v>
      </c>
      <c r="B205" s="159" t="s">
        <v>494</v>
      </c>
      <c r="C205" s="159" t="s">
        <v>4</v>
      </c>
      <c r="D205" s="159" t="s">
        <v>528</v>
      </c>
      <c r="E205" s="159" t="s">
        <v>137</v>
      </c>
      <c r="F205" s="159" t="s">
        <v>168</v>
      </c>
      <c r="G205" s="159" t="s">
        <v>595</v>
      </c>
      <c r="H205" s="159" t="s">
        <v>631</v>
      </c>
      <c r="I205" s="159" t="s">
        <v>549</v>
      </c>
      <c r="J205" s="160" t="s">
        <v>531</v>
      </c>
      <c r="K205" s="160"/>
      <c r="L205" s="30"/>
      <c r="M205" s="30"/>
      <c r="N205" s="30"/>
      <c r="O205" s="170"/>
      <c r="P205" s="170"/>
      <c r="Q205" s="170"/>
      <c r="R205" s="159" t="s">
        <v>633</v>
      </c>
      <c r="S205" s="166" t="s">
        <v>640</v>
      </c>
      <c r="T205" s="159" t="s">
        <v>641</v>
      </c>
      <c r="U205" s="172">
        <v>0</v>
      </c>
      <c r="V205" s="160">
        <v>2800</v>
      </c>
      <c r="W205" s="159" t="s">
        <v>642</v>
      </c>
      <c r="X205" s="188" t="s">
        <v>643</v>
      </c>
      <c r="Y205" s="188" t="s">
        <v>299</v>
      </c>
      <c r="Z205" s="180">
        <v>5687</v>
      </c>
      <c r="AA205" s="417">
        <v>1</v>
      </c>
      <c r="AB205" s="162" t="s">
        <v>1599</v>
      </c>
    </row>
    <row r="206" spans="1:28" s="378" customFormat="1" ht="120">
      <c r="A206" s="160">
        <v>690</v>
      </c>
      <c r="B206" s="159" t="s">
        <v>494</v>
      </c>
      <c r="C206" s="159" t="s">
        <v>4</v>
      </c>
      <c r="D206" s="159" t="s">
        <v>528</v>
      </c>
      <c r="E206" s="159" t="s">
        <v>137</v>
      </c>
      <c r="F206" s="159" t="s">
        <v>168</v>
      </c>
      <c r="G206" s="159" t="s">
        <v>595</v>
      </c>
      <c r="H206" s="159" t="s">
        <v>631</v>
      </c>
      <c r="I206" s="159" t="s">
        <v>549</v>
      </c>
      <c r="J206" s="160" t="s">
        <v>531</v>
      </c>
      <c r="K206" s="160"/>
      <c r="L206" s="30"/>
      <c r="M206" s="30"/>
      <c r="N206" s="30"/>
      <c r="O206" s="170"/>
      <c r="P206" s="170"/>
      <c r="Q206" s="170"/>
      <c r="R206" s="159" t="s">
        <v>633</v>
      </c>
      <c r="S206" s="159" t="s">
        <v>640</v>
      </c>
      <c r="T206" s="159"/>
      <c r="U206" s="172"/>
      <c r="V206" s="160"/>
      <c r="W206" s="159"/>
      <c r="X206" s="188"/>
      <c r="Y206" s="188"/>
      <c r="Z206" s="173"/>
      <c r="AA206" s="173"/>
      <c r="AB206" s="173"/>
    </row>
    <row r="207" spans="1:28" s="378" customFormat="1" ht="120">
      <c r="A207" s="160">
        <v>691</v>
      </c>
      <c r="B207" s="159" t="s">
        <v>494</v>
      </c>
      <c r="C207" s="159" t="s">
        <v>4</v>
      </c>
      <c r="D207" s="159" t="s">
        <v>528</v>
      </c>
      <c r="E207" s="159" t="s">
        <v>137</v>
      </c>
      <c r="F207" s="159" t="s">
        <v>168</v>
      </c>
      <c r="G207" s="159" t="s">
        <v>595</v>
      </c>
      <c r="H207" s="159" t="s">
        <v>631</v>
      </c>
      <c r="I207" s="159" t="s">
        <v>549</v>
      </c>
      <c r="J207" s="160" t="s">
        <v>531</v>
      </c>
      <c r="K207" s="160"/>
      <c r="L207" s="30"/>
      <c r="M207" s="30"/>
      <c r="N207" s="30"/>
      <c r="O207" s="170"/>
      <c r="P207" s="170"/>
      <c r="Q207" s="170"/>
      <c r="R207" s="159" t="s">
        <v>633</v>
      </c>
      <c r="S207" s="159" t="s">
        <v>640</v>
      </c>
      <c r="T207" s="159"/>
      <c r="U207" s="172"/>
      <c r="V207" s="172"/>
      <c r="W207" s="159"/>
      <c r="X207" s="159"/>
      <c r="Y207" s="159"/>
      <c r="Z207" s="173"/>
      <c r="AA207" s="173"/>
      <c r="AB207" s="173"/>
    </row>
    <row r="208" spans="1:28" s="378" customFormat="1" ht="177.75" customHeight="1">
      <c r="A208" s="186">
        <v>692</v>
      </c>
      <c r="B208" s="159" t="s">
        <v>494</v>
      </c>
      <c r="C208" s="159" t="s">
        <v>4</v>
      </c>
      <c r="D208" s="159" t="s">
        <v>528</v>
      </c>
      <c r="E208" s="159" t="s">
        <v>137</v>
      </c>
      <c r="F208" s="159" t="s">
        <v>168</v>
      </c>
      <c r="G208" s="159" t="s">
        <v>595</v>
      </c>
      <c r="H208" s="159" t="s">
        <v>631</v>
      </c>
      <c r="I208" s="159" t="s">
        <v>632</v>
      </c>
      <c r="J208" s="160" t="s">
        <v>531</v>
      </c>
      <c r="K208" s="160"/>
      <c r="L208" s="30"/>
      <c r="M208" s="30"/>
      <c r="N208" s="30"/>
      <c r="O208" s="170"/>
      <c r="P208" s="170"/>
      <c r="Q208" s="170"/>
      <c r="R208" s="159" t="s">
        <v>633</v>
      </c>
      <c r="S208" s="166" t="s">
        <v>644</v>
      </c>
      <c r="T208" s="159" t="s">
        <v>635</v>
      </c>
      <c r="U208" s="172">
        <v>0</v>
      </c>
      <c r="V208" s="160">
        <v>49</v>
      </c>
      <c r="W208" s="159" t="s">
        <v>638</v>
      </c>
      <c r="X208" s="159" t="s">
        <v>645</v>
      </c>
      <c r="Y208" s="184" t="s">
        <v>299</v>
      </c>
      <c r="Z208" s="180">
        <v>49</v>
      </c>
      <c r="AA208" s="417">
        <v>1</v>
      </c>
      <c r="AB208" s="162" t="s">
        <v>1600</v>
      </c>
    </row>
    <row r="209" spans="1:28" s="378" customFormat="1" ht="120">
      <c r="A209" s="160">
        <v>693</v>
      </c>
      <c r="B209" s="159" t="s">
        <v>494</v>
      </c>
      <c r="C209" s="159" t="s">
        <v>4</v>
      </c>
      <c r="D209" s="159" t="s">
        <v>528</v>
      </c>
      <c r="E209" s="159" t="s">
        <v>137</v>
      </c>
      <c r="F209" s="159" t="s">
        <v>168</v>
      </c>
      <c r="G209" s="159" t="s">
        <v>595</v>
      </c>
      <c r="H209" s="159" t="s">
        <v>631</v>
      </c>
      <c r="I209" s="159" t="s">
        <v>632</v>
      </c>
      <c r="J209" s="160" t="s">
        <v>531</v>
      </c>
      <c r="K209" s="160"/>
      <c r="L209" s="30"/>
      <c r="M209" s="30"/>
      <c r="N209" s="30"/>
      <c r="O209" s="170"/>
      <c r="P209" s="170"/>
      <c r="Q209" s="170"/>
      <c r="R209" s="159" t="s">
        <v>633</v>
      </c>
      <c r="S209" s="159" t="s">
        <v>644</v>
      </c>
      <c r="T209" s="159"/>
      <c r="U209" s="172"/>
      <c r="V209" s="160"/>
      <c r="W209" s="159"/>
      <c r="X209" s="159"/>
      <c r="Y209" s="159"/>
      <c r="Z209" s="173"/>
      <c r="AA209" s="173"/>
      <c r="AB209" s="173"/>
    </row>
    <row r="210" spans="1:28" s="378" customFormat="1" ht="90">
      <c r="A210" s="160">
        <v>694</v>
      </c>
      <c r="B210" s="159" t="s">
        <v>494</v>
      </c>
      <c r="C210" s="159" t="s">
        <v>4</v>
      </c>
      <c r="D210" s="159" t="s">
        <v>495</v>
      </c>
      <c r="E210" s="159" t="s">
        <v>137</v>
      </c>
      <c r="F210" s="159" t="s">
        <v>168</v>
      </c>
      <c r="G210" s="159" t="s">
        <v>496</v>
      </c>
      <c r="H210" s="159" t="s">
        <v>529</v>
      </c>
      <c r="I210" s="159" t="s">
        <v>549</v>
      </c>
      <c r="J210" s="160" t="s">
        <v>531</v>
      </c>
      <c r="K210" s="160"/>
      <c r="L210" s="30"/>
      <c r="M210" s="30"/>
      <c r="N210" s="30"/>
      <c r="O210" s="170"/>
      <c r="P210" s="170"/>
      <c r="Q210" s="170"/>
      <c r="R210" s="159" t="s">
        <v>633</v>
      </c>
      <c r="S210" s="159" t="s">
        <v>644</v>
      </c>
      <c r="T210" s="159"/>
      <c r="U210" s="172"/>
      <c r="V210" s="172"/>
      <c r="W210" s="159"/>
      <c r="X210" s="159"/>
      <c r="Y210" s="159"/>
      <c r="Z210" s="173"/>
      <c r="AA210" s="173"/>
      <c r="AB210" s="173"/>
    </row>
    <row r="211" spans="1:28" s="378" customFormat="1" ht="90">
      <c r="A211" s="160">
        <v>695</v>
      </c>
      <c r="B211" s="159" t="s">
        <v>494</v>
      </c>
      <c r="C211" s="159" t="s">
        <v>4</v>
      </c>
      <c r="D211" s="159" t="s">
        <v>495</v>
      </c>
      <c r="E211" s="159" t="s">
        <v>137</v>
      </c>
      <c r="F211" s="159" t="s">
        <v>168</v>
      </c>
      <c r="G211" s="159" t="s">
        <v>496</v>
      </c>
      <c r="H211" s="159" t="s">
        <v>529</v>
      </c>
      <c r="I211" s="159" t="s">
        <v>549</v>
      </c>
      <c r="J211" s="160" t="s">
        <v>531</v>
      </c>
      <c r="K211" s="160"/>
      <c r="L211" s="30"/>
      <c r="M211" s="30"/>
      <c r="N211" s="30"/>
      <c r="O211" s="170"/>
      <c r="P211" s="170"/>
      <c r="Q211" s="170"/>
      <c r="R211" s="159" t="s">
        <v>633</v>
      </c>
      <c r="S211" s="159" t="s">
        <v>644</v>
      </c>
      <c r="T211" s="159"/>
      <c r="U211" s="172"/>
      <c r="V211" s="172"/>
      <c r="W211" s="159"/>
      <c r="X211" s="159"/>
      <c r="Y211" s="159"/>
      <c r="Z211" s="173"/>
      <c r="AA211" s="173"/>
      <c r="AB211" s="173"/>
    </row>
    <row r="212" spans="1:28" s="378" customFormat="1" ht="90">
      <c r="A212" s="160">
        <v>696</v>
      </c>
      <c r="B212" s="159" t="s">
        <v>494</v>
      </c>
      <c r="C212" s="159" t="s">
        <v>4</v>
      </c>
      <c r="D212" s="159" t="s">
        <v>495</v>
      </c>
      <c r="E212" s="159" t="s">
        <v>137</v>
      </c>
      <c r="F212" s="159" t="s">
        <v>168</v>
      </c>
      <c r="G212" s="159" t="s">
        <v>496</v>
      </c>
      <c r="H212" s="159" t="s">
        <v>529</v>
      </c>
      <c r="I212" s="159" t="s">
        <v>549</v>
      </c>
      <c r="J212" s="160" t="s">
        <v>531</v>
      </c>
      <c r="K212" s="160"/>
      <c r="L212" s="30"/>
      <c r="M212" s="30"/>
      <c r="N212" s="30"/>
      <c r="O212" s="170"/>
      <c r="P212" s="170"/>
      <c r="Q212" s="170"/>
      <c r="R212" s="159" t="s">
        <v>633</v>
      </c>
      <c r="S212" s="159" t="s">
        <v>644</v>
      </c>
      <c r="T212" s="159"/>
      <c r="U212" s="172"/>
      <c r="V212" s="172"/>
      <c r="W212" s="159"/>
      <c r="X212" s="159"/>
      <c r="Y212" s="159"/>
      <c r="Z212" s="173"/>
      <c r="AA212" s="173"/>
      <c r="AB212" s="173"/>
    </row>
    <row r="213" spans="1:28" s="378" customFormat="1" ht="90">
      <c r="A213" s="160">
        <v>697</v>
      </c>
      <c r="B213" s="159" t="s">
        <v>494</v>
      </c>
      <c r="C213" s="159" t="s">
        <v>4</v>
      </c>
      <c r="D213" s="159" t="s">
        <v>495</v>
      </c>
      <c r="E213" s="159" t="s">
        <v>137</v>
      </c>
      <c r="F213" s="159" t="s">
        <v>168</v>
      </c>
      <c r="G213" s="159" t="s">
        <v>496</v>
      </c>
      <c r="H213" s="159" t="s">
        <v>529</v>
      </c>
      <c r="I213" s="159" t="s">
        <v>549</v>
      </c>
      <c r="J213" s="160" t="s">
        <v>531</v>
      </c>
      <c r="K213" s="160"/>
      <c r="L213" s="30"/>
      <c r="M213" s="30"/>
      <c r="N213" s="30"/>
      <c r="O213" s="170"/>
      <c r="P213" s="170"/>
      <c r="Q213" s="170"/>
      <c r="R213" s="159" t="s">
        <v>633</v>
      </c>
      <c r="S213" s="159" t="s">
        <v>644</v>
      </c>
      <c r="T213" s="159"/>
      <c r="U213" s="172"/>
      <c r="V213" s="172"/>
      <c r="W213" s="159"/>
      <c r="X213" s="159"/>
      <c r="Y213" s="159"/>
      <c r="Z213" s="173"/>
      <c r="AA213" s="173"/>
      <c r="AB213" s="173"/>
    </row>
    <row r="214" spans="1:28" s="378" customFormat="1" ht="90">
      <c r="A214" s="160">
        <v>698</v>
      </c>
      <c r="B214" s="159" t="s">
        <v>494</v>
      </c>
      <c r="C214" s="159" t="s">
        <v>4</v>
      </c>
      <c r="D214" s="159" t="s">
        <v>495</v>
      </c>
      <c r="E214" s="159" t="s">
        <v>137</v>
      </c>
      <c r="F214" s="159" t="s">
        <v>168</v>
      </c>
      <c r="G214" s="159" t="s">
        <v>496</v>
      </c>
      <c r="H214" s="159" t="s">
        <v>529</v>
      </c>
      <c r="I214" s="159" t="s">
        <v>549</v>
      </c>
      <c r="J214" s="160" t="s">
        <v>531</v>
      </c>
      <c r="K214" s="160"/>
      <c r="L214" s="30"/>
      <c r="M214" s="30"/>
      <c r="N214" s="30"/>
      <c r="O214" s="170"/>
      <c r="P214" s="170"/>
      <c r="Q214" s="170"/>
      <c r="R214" s="159" t="s">
        <v>633</v>
      </c>
      <c r="S214" s="159" t="s">
        <v>644</v>
      </c>
      <c r="T214" s="159"/>
      <c r="U214" s="172"/>
      <c r="V214" s="172"/>
      <c r="W214" s="159"/>
      <c r="X214" s="159"/>
      <c r="Y214" s="159"/>
      <c r="Z214" s="173"/>
      <c r="AA214" s="173"/>
      <c r="AB214" s="173"/>
    </row>
    <row r="215" spans="1:28" s="378" customFormat="1" ht="119.25" customHeight="1">
      <c r="A215" s="186">
        <v>699</v>
      </c>
      <c r="B215" s="159" t="s">
        <v>494</v>
      </c>
      <c r="C215" s="159" t="s">
        <v>4</v>
      </c>
      <c r="D215" s="159" t="s">
        <v>528</v>
      </c>
      <c r="E215" s="159" t="s">
        <v>137</v>
      </c>
      <c r="F215" s="159" t="s">
        <v>168</v>
      </c>
      <c r="G215" s="159" t="s">
        <v>595</v>
      </c>
      <c r="H215" s="159" t="s">
        <v>631</v>
      </c>
      <c r="I215" s="159" t="s">
        <v>632</v>
      </c>
      <c r="J215" s="160" t="s">
        <v>531</v>
      </c>
      <c r="K215" s="160"/>
      <c r="L215" s="30"/>
      <c r="M215" s="30"/>
      <c r="N215" s="30"/>
      <c r="O215" s="170"/>
      <c r="P215" s="170"/>
      <c r="Q215" s="170"/>
      <c r="R215" s="159" t="s">
        <v>633</v>
      </c>
      <c r="S215" s="166" t="s">
        <v>646</v>
      </c>
      <c r="T215" s="159" t="s">
        <v>635</v>
      </c>
      <c r="U215" s="172">
        <v>0</v>
      </c>
      <c r="V215" s="160">
        <v>1</v>
      </c>
      <c r="W215" s="159" t="s">
        <v>535</v>
      </c>
      <c r="X215" s="159" t="s">
        <v>647</v>
      </c>
      <c r="Y215" s="159" t="s">
        <v>299</v>
      </c>
      <c r="Z215" s="180">
        <v>1</v>
      </c>
      <c r="AA215" s="417">
        <v>1</v>
      </c>
      <c r="AB215" s="162" t="s">
        <v>1601</v>
      </c>
    </row>
    <row r="216" spans="1:28" s="378" customFormat="1" ht="120">
      <c r="A216" s="160">
        <v>700</v>
      </c>
      <c r="B216" s="159" t="s">
        <v>494</v>
      </c>
      <c r="C216" s="159" t="s">
        <v>4</v>
      </c>
      <c r="D216" s="159" t="s">
        <v>528</v>
      </c>
      <c r="E216" s="159" t="s">
        <v>137</v>
      </c>
      <c r="F216" s="159" t="s">
        <v>168</v>
      </c>
      <c r="G216" s="159" t="s">
        <v>595</v>
      </c>
      <c r="H216" s="159" t="s">
        <v>631</v>
      </c>
      <c r="I216" s="159" t="s">
        <v>632</v>
      </c>
      <c r="J216" s="160" t="s">
        <v>531</v>
      </c>
      <c r="K216" s="160"/>
      <c r="L216" s="30"/>
      <c r="M216" s="30"/>
      <c r="N216" s="30"/>
      <c r="O216" s="170"/>
      <c r="P216" s="170"/>
      <c r="Q216" s="170"/>
      <c r="R216" s="159" t="s">
        <v>633</v>
      </c>
      <c r="S216" s="159" t="s">
        <v>646</v>
      </c>
      <c r="T216" s="159"/>
      <c r="U216" s="172"/>
      <c r="V216" s="172"/>
      <c r="W216" s="159"/>
      <c r="X216" s="159"/>
      <c r="Y216" s="159"/>
      <c r="Z216" s="173"/>
      <c r="AA216" s="173"/>
      <c r="AB216" s="173"/>
    </row>
    <row r="217" spans="1:28" s="378" customFormat="1" ht="120">
      <c r="A217" s="160">
        <v>701</v>
      </c>
      <c r="B217" s="159" t="s">
        <v>494</v>
      </c>
      <c r="C217" s="159" t="s">
        <v>4</v>
      </c>
      <c r="D217" s="159" t="s">
        <v>528</v>
      </c>
      <c r="E217" s="159" t="s">
        <v>137</v>
      </c>
      <c r="F217" s="159" t="s">
        <v>168</v>
      </c>
      <c r="G217" s="159" t="s">
        <v>595</v>
      </c>
      <c r="H217" s="159" t="s">
        <v>631</v>
      </c>
      <c r="I217" s="159" t="s">
        <v>632</v>
      </c>
      <c r="J217" s="160" t="s">
        <v>531</v>
      </c>
      <c r="K217" s="160"/>
      <c r="L217" s="30"/>
      <c r="M217" s="30"/>
      <c r="N217" s="30"/>
      <c r="O217" s="170"/>
      <c r="P217" s="170"/>
      <c r="Q217" s="170"/>
      <c r="R217" s="159" t="s">
        <v>633</v>
      </c>
      <c r="S217" s="159" t="s">
        <v>646</v>
      </c>
      <c r="T217" s="159"/>
      <c r="U217" s="172"/>
      <c r="V217" s="172"/>
      <c r="W217" s="159"/>
      <c r="X217" s="159"/>
      <c r="Y217" s="159"/>
      <c r="Z217" s="173"/>
      <c r="AA217" s="173"/>
      <c r="AB217" s="173"/>
    </row>
    <row r="218" spans="1:28" s="378" customFormat="1" ht="249.75" customHeight="1">
      <c r="A218" s="186">
        <v>702</v>
      </c>
      <c r="B218" s="159" t="s">
        <v>494</v>
      </c>
      <c r="C218" s="159" t="s">
        <v>4</v>
      </c>
      <c r="D218" s="159" t="s">
        <v>528</v>
      </c>
      <c r="E218" s="159" t="s">
        <v>137</v>
      </c>
      <c r="F218" s="159" t="s">
        <v>168</v>
      </c>
      <c r="G218" s="159" t="s">
        <v>595</v>
      </c>
      <c r="H218" s="159" t="s">
        <v>631</v>
      </c>
      <c r="I218" s="159" t="s">
        <v>632</v>
      </c>
      <c r="J218" s="160" t="s">
        <v>531</v>
      </c>
      <c r="K218" s="160"/>
      <c r="L218" s="30"/>
      <c r="M218" s="30"/>
      <c r="N218" s="30"/>
      <c r="O218" s="170"/>
      <c r="P218" s="170"/>
      <c r="Q218" s="170"/>
      <c r="R218" s="159" t="s">
        <v>633</v>
      </c>
      <c r="S218" s="166" t="s">
        <v>648</v>
      </c>
      <c r="T218" s="159" t="s">
        <v>635</v>
      </c>
      <c r="U218" s="172">
        <v>0</v>
      </c>
      <c r="V218" s="167">
        <v>0.3</v>
      </c>
      <c r="W218" s="159" t="s">
        <v>535</v>
      </c>
      <c r="X218" s="159" t="s">
        <v>649</v>
      </c>
      <c r="Y218" s="159" t="s">
        <v>55</v>
      </c>
      <c r="Z218" s="171">
        <v>0.3</v>
      </c>
      <c r="AA218" s="377">
        <v>1</v>
      </c>
      <c r="AB218" s="162" t="s">
        <v>1602</v>
      </c>
    </row>
    <row r="219" spans="1:28" s="378" customFormat="1" ht="132.75" customHeight="1">
      <c r="A219" s="186">
        <v>703</v>
      </c>
      <c r="B219" s="159" t="s">
        <v>494</v>
      </c>
      <c r="C219" s="159" t="s">
        <v>4</v>
      </c>
      <c r="D219" s="159" t="s">
        <v>618</v>
      </c>
      <c r="E219" s="159" t="s">
        <v>137</v>
      </c>
      <c r="F219" s="159" t="s">
        <v>168</v>
      </c>
      <c r="G219" s="159" t="s">
        <v>496</v>
      </c>
      <c r="H219" s="159" t="s">
        <v>529</v>
      </c>
      <c r="I219" s="159" t="s">
        <v>530</v>
      </c>
      <c r="J219" s="160" t="s">
        <v>531</v>
      </c>
      <c r="K219" s="160"/>
      <c r="L219" s="30"/>
      <c r="M219" s="30"/>
      <c r="N219" s="30"/>
      <c r="O219" s="170"/>
      <c r="P219" s="170"/>
      <c r="Q219" s="170"/>
      <c r="R219" s="159" t="s">
        <v>650</v>
      </c>
      <c r="S219" s="166" t="s">
        <v>651</v>
      </c>
      <c r="T219" s="159" t="s">
        <v>652</v>
      </c>
      <c r="U219" s="172">
        <v>0</v>
      </c>
      <c r="V219" s="172">
        <v>1</v>
      </c>
      <c r="W219" s="159" t="s">
        <v>653</v>
      </c>
      <c r="X219" s="159" t="s">
        <v>654</v>
      </c>
      <c r="Y219" s="159" t="s">
        <v>299</v>
      </c>
      <c r="Z219" s="180">
        <v>1</v>
      </c>
      <c r="AA219" s="417">
        <v>1</v>
      </c>
      <c r="AB219" s="162" t="s">
        <v>1603</v>
      </c>
    </row>
    <row r="220" spans="1:28" s="378" customFormat="1" ht="90">
      <c r="A220" s="160">
        <v>704</v>
      </c>
      <c r="B220" s="159" t="s">
        <v>494</v>
      </c>
      <c r="C220" s="159" t="s">
        <v>4</v>
      </c>
      <c r="D220" s="159" t="s">
        <v>618</v>
      </c>
      <c r="E220" s="159" t="s">
        <v>137</v>
      </c>
      <c r="F220" s="159" t="s">
        <v>168</v>
      </c>
      <c r="G220" s="159" t="s">
        <v>496</v>
      </c>
      <c r="H220" s="159" t="s">
        <v>529</v>
      </c>
      <c r="I220" s="159" t="s">
        <v>530</v>
      </c>
      <c r="J220" s="160" t="s">
        <v>531</v>
      </c>
      <c r="K220" s="160"/>
      <c r="L220" s="30"/>
      <c r="M220" s="30"/>
      <c r="N220" s="30"/>
      <c r="O220" s="170"/>
      <c r="P220" s="170"/>
      <c r="Q220" s="170"/>
      <c r="R220" s="159" t="s">
        <v>650</v>
      </c>
      <c r="S220" s="159" t="s">
        <v>651</v>
      </c>
      <c r="T220" s="159"/>
      <c r="U220" s="172"/>
      <c r="V220" s="172"/>
      <c r="W220" s="159"/>
      <c r="X220" s="159"/>
      <c r="Y220" s="159"/>
      <c r="Z220" s="173"/>
      <c r="AA220" s="173"/>
      <c r="AB220" s="173"/>
    </row>
    <row r="221" spans="1:28" s="378" customFormat="1" ht="90">
      <c r="A221" s="160">
        <v>705</v>
      </c>
      <c r="B221" s="159" t="s">
        <v>494</v>
      </c>
      <c r="C221" s="159" t="s">
        <v>4</v>
      </c>
      <c r="D221" s="159" t="s">
        <v>618</v>
      </c>
      <c r="E221" s="159" t="s">
        <v>137</v>
      </c>
      <c r="F221" s="159" t="s">
        <v>168</v>
      </c>
      <c r="G221" s="159" t="s">
        <v>496</v>
      </c>
      <c r="H221" s="159" t="s">
        <v>529</v>
      </c>
      <c r="I221" s="159" t="s">
        <v>530</v>
      </c>
      <c r="J221" s="160" t="s">
        <v>531</v>
      </c>
      <c r="K221" s="160"/>
      <c r="L221" s="30"/>
      <c r="M221" s="30"/>
      <c r="N221" s="30"/>
      <c r="O221" s="170"/>
      <c r="P221" s="170"/>
      <c r="Q221" s="170"/>
      <c r="R221" s="159" t="s">
        <v>650</v>
      </c>
      <c r="S221" s="159" t="s">
        <v>651</v>
      </c>
      <c r="T221" s="159"/>
      <c r="U221" s="172"/>
      <c r="V221" s="172"/>
      <c r="W221" s="159"/>
      <c r="X221" s="159"/>
      <c r="Y221" s="159"/>
      <c r="Z221" s="173"/>
      <c r="AA221" s="173"/>
      <c r="AB221" s="173"/>
    </row>
    <row r="222" spans="1:28" s="378" customFormat="1" ht="90">
      <c r="A222" s="160">
        <v>706</v>
      </c>
      <c r="B222" s="159" t="s">
        <v>494</v>
      </c>
      <c r="C222" s="159" t="s">
        <v>4</v>
      </c>
      <c r="D222" s="159" t="s">
        <v>618</v>
      </c>
      <c r="E222" s="159" t="s">
        <v>137</v>
      </c>
      <c r="F222" s="159" t="s">
        <v>168</v>
      </c>
      <c r="G222" s="159" t="s">
        <v>496</v>
      </c>
      <c r="H222" s="159" t="s">
        <v>529</v>
      </c>
      <c r="I222" s="159" t="s">
        <v>530</v>
      </c>
      <c r="J222" s="160" t="s">
        <v>531</v>
      </c>
      <c r="K222" s="160"/>
      <c r="L222" s="30"/>
      <c r="M222" s="30"/>
      <c r="N222" s="30"/>
      <c r="O222" s="170"/>
      <c r="P222" s="170"/>
      <c r="Q222" s="170"/>
      <c r="R222" s="159" t="s">
        <v>650</v>
      </c>
      <c r="S222" s="159" t="s">
        <v>651</v>
      </c>
      <c r="T222" s="159"/>
      <c r="U222" s="172"/>
      <c r="V222" s="172"/>
      <c r="W222" s="159"/>
      <c r="X222" s="159"/>
      <c r="Y222" s="159"/>
      <c r="Z222" s="173"/>
      <c r="AA222" s="173"/>
      <c r="AB222" s="173"/>
    </row>
    <row r="223" spans="1:28" s="378" customFormat="1" ht="90">
      <c r="A223" s="160">
        <v>707</v>
      </c>
      <c r="B223" s="159" t="s">
        <v>494</v>
      </c>
      <c r="C223" s="159" t="s">
        <v>4</v>
      </c>
      <c r="D223" s="159" t="s">
        <v>618</v>
      </c>
      <c r="E223" s="159" t="s">
        <v>137</v>
      </c>
      <c r="F223" s="159" t="s">
        <v>168</v>
      </c>
      <c r="G223" s="159" t="s">
        <v>496</v>
      </c>
      <c r="H223" s="159" t="s">
        <v>529</v>
      </c>
      <c r="I223" s="159" t="s">
        <v>530</v>
      </c>
      <c r="J223" s="160" t="s">
        <v>531</v>
      </c>
      <c r="K223" s="160"/>
      <c r="L223" s="30"/>
      <c r="M223" s="30"/>
      <c r="N223" s="30"/>
      <c r="O223" s="170"/>
      <c r="P223" s="170"/>
      <c r="Q223" s="170"/>
      <c r="R223" s="159" t="s">
        <v>650</v>
      </c>
      <c r="S223" s="159" t="s">
        <v>651</v>
      </c>
      <c r="T223" s="159"/>
      <c r="U223" s="172"/>
      <c r="V223" s="172"/>
      <c r="W223" s="159"/>
      <c r="X223" s="159"/>
      <c r="Y223" s="159"/>
      <c r="Z223" s="173"/>
      <c r="AA223" s="173"/>
      <c r="AB223" s="173"/>
    </row>
    <row r="224" spans="1:28" s="378" customFormat="1" ht="90">
      <c r="A224" s="160">
        <v>708</v>
      </c>
      <c r="B224" s="159" t="s">
        <v>494</v>
      </c>
      <c r="C224" s="159" t="s">
        <v>4</v>
      </c>
      <c r="D224" s="159" t="s">
        <v>618</v>
      </c>
      <c r="E224" s="159" t="s">
        <v>137</v>
      </c>
      <c r="F224" s="159" t="s">
        <v>168</v>
      </c>
      <c r="G224" s="159" t="s">
        <v>496</v>
      </c>
      <c r="H224" s="159" t="s">
        <v>529</v>
      </c>
      <c r="I224" s="159" t="s">
        <v>530</v>
      </c>
      <c r="J224" s="160" t="s">
        <v>531</v>
      </c>
      <c r="K224" s="160"/>
      <c r="L224" s="30"/>
      <c r="M224" s="30"/>
      <c r="N224" s="30"/>
      <c r="O224" s="170"/>
      <c r="P224" s="170"/>
      <c r="Q224" s="170"/>
      <c r="R224" s="159" t="s">
        <v>650</v>
      </c>
      <c r="S224" s="159" t="s">
        <v>651</v>
      </c>
      <c r="T224" s="159"/>
      <c r="U224" s="172"/>
      <c r="V224" s="172"/>
      <c r="W224" s="159"/>
      <c r="X224" s="159"/>
      <c r="Y224" s="159"/>
      <c r="Z224" s="173"/>
      <c r="AA224" s="173"/>
      <c r="AB224" s="173"/>
    </row>
    <row r="225" spans="1:28" s="378" customFormat="1" ht="90">
      <c r="A225" s="160">
        <v>709</v>
      </c>
      <c r="B225" s="159" t="s">
        <v>494</v>
      </c>
      <c r="C225" s="159" t="s">
        <v>4</v>
      </c>
      <c r="D225" s="159" t="s">
        <v>618</v>
      </c>
      <c r="E225" s="159" t="s">
        <v>137</v>
      </c>
      <c r="F225" s="159" t="s">
        <v>168</v>
      </c>
      <c r="G225" s="159" t="s">
        <v>496</v>
      </c>
      <c r="H225" s="159" t="s">
        <v>529</v>
      </c>
      <c r="I225" s="159" t="s">
        <v>530</v>
      </c>
      <c r="J225" s="160" t="s">
        <v>531</v>
      </c>
      <c r="K225" s="160"/>
      <c r="L225" s="30"/>
      <c r="M225" s="30"/>
      <c r="N225" s="30"/>
      <c r="O225" s="170"/>
      <c r="P225" s="170"/>
      <c r="Q225" s="170"/>
      <c r="R225" s="159" t="s">
        <v>650</v>
      </c>
      <c r="S225" s="159" t="s">
        <v>651</v>
      </c>
      <c r="T225" s="159"/>
      <c r="U225" s="172"/>
      <c r="V225" s="172"/>
      <c r="W225" s="159"/>
      <c r="X225" s="159"/>
      <c r="Y225" s="159"/>
      <c r="Z225" s="173"/>
      <c r="AA225" s="173"/>
      <c r="AB225" s="173"/>
    </row>
    <row r="226" spans="1:28" s="378" customFormat="1" ht="90">
      <c r="A226" s="160">
        <v>710</v>
      </c>
      <c r="B226" s="159" t="s">
        <v>494</v>
      </c>
      <c r="C226" s="159" t="s">
        <v>4</v>
      </c>
      <c r="D226" s="159" t="s">
        <v>618</v>
      </c>
      <c r="E226" s="159" t="s">
        <v>137</v>
      </c>
      <c r="F226" s="159" t="s">
        <v>168</v>
      </c>
      <c r="G226" s="159" t="s">
        <v>496</v>
      </c>
      <c r="H226" s="159" t="s">
        <v>529</v>
      </c>
      <c r="I226" s="159" t="s">
        <v>530</v>
      </c>
      <c r="J226" s="160" t="s">
        <v>531</v>
      </c>
      <c r="K226" s="160"/>
      <c r="L226" s="30"/>
      <c r="M226" s="30"/>
      <c r="N226" s="30"/>
      <c r="O226" s="170"/>
      <c r="P226" s="170"/>
      <c r="Q226" s="170"/>
      <c r="R226" s="159" t="s">
        <v>618</v>
      </c>
      <c r="S226" s="159" t="s">
        <v>651</v>
      </c>
      <c r="T226" s="159"/>
      <c r="U226" s="172"/>
      <c r="V226" s="172"/>
      <c r="W226" s="159"/>
      <c r="X226" s="159"/>
      <c r="Y226" s="159"/>
      <c r="Z226" s="173"/>
      <c r="AA226" s="173"/>
      <c r="AB226" s="173"/>
    </row>
    <row r="227" spans="1:28" s="378" customFormat="1" ht="90">
      <c r="A227" s="160">
        <v>711</v>
      </c>
      <c r="B227" s="159" t="s">
        <v>494</v>
      </c>
      <c r="C227" s="159" t="s">
        <v>4</v>
      </c>
      <c r="D227" s="159" t="s">
        <v>618</v>
      </c>
      <c r="E227" s="159" t="s">
        <v>137</v>
      </c>
      <c r="F227" s="159" t="s">
        <v>168</v>
      </c>
      <c r="G227" s="159" t="s">
        <v>496</v>
      </c>
      <c r="H227" s="159" t="s">
        <v>529</v>
      </c>
      <c r="I227" s="159" t="s">
        <v>549</v>
      </c>
      <c r="J227" s="160" t="s">
        <v>531</v>
      </c>
      <c r="K227" s="160"/>
      <c r="L227" s="30"/>
      <c r="M227" s="30"/>
      <c r="N227" s="30"/>
      <c r="O227" s="170"/>
      <c r="P227" s="170"/>
      <c r="Q227" s="170"/>
      <c r="R227" s="159" t="s">
        <v>618</v>
      </c>
      <c r="S227" s="159" t="s">
        <v>655</v>
      </c>
      <c r="T227" s="159"/>
      <c r="U227" s="172"/>
      <c r="V227" s="172"/>
      <c r="W227" s="159"/>
      <c r="X227" s="159"/>
      <c r="Y227" s="159"/>
      <c r="Z227" s="173"/>
      <c r="AA227" s="173"/>
      <c r="AB227" s="173"/>
    </row>
    <row r="228" spans="1:28" s="378" customFormat="1" ht="90">
      <c r="A228" s="160">
        <v>712</v>
      </c>
      <c r="B228" s="159" t="s">
        <v>494</v>
      </c>
      <c r="C228" s="159" t="s">
        <v>4</v>
      </c>
      <c r="D228" s="159" t="s">
        <v>618</v>
      </c>
      <c r="E228" s="159" t="s">
        <v>137</v>
      </c>
      <c r="F228" s="159" t="s">
        <v>168</v>
      </c>
      <c r="G228" s="159" t="s">
        <v>496</v>
      </c>
      <c r="H228" s="159" t="s">
        <v>529</v>
      </c>
      <c r="I228" s="159" t="s">
        <v>530</v>
      </c>
      <c r="J228" s="160" t="s">
        <v>531</v>
      </c>
      <c r="K228" s="160"/>
      <c r="L228" s="30"/>
      <c r="M228" s="30"/>
      <c r="N228" s="30"/>
      <c r="O228" s="170"/>
      <c r="P228" s="170"/>
      <c r="Q228" s="170"/>
      <c r="R228" s="159" t="s">
        <v>650</v>
      </c>
      <c r="S228" s="159" t="s">
        <v>651</v>
      </c>
      <c r="T228" s="159"/>
      <c r="U228" s="172"/>
      <c r="V228" s="172"/>
      <c r="W228" s="159"/>
      <c r="X228" s="159"/>
      <c r="Y228" s="159"/>
      <c r="Z228" s="173"/>
      <c r="AA228" s="173"/>
      <c r="AB228" s="173"/>
    </row>
    <row r="229" spans="1:28" s="378" customFormat="1" ht="90">
      <c r="A229" s="160">
        <v>713</v>
      </c>
      <c r="B229" s="159" t="s">
        <v>494</v>
      </c>
      <c r="C229" s="159" t="s">
        <v>4</v>
      </c>
      <c r="D229" s="159" t="s">
        <v>618</v>
      </c>
      <c r="E229" s="159" t="s">
        <v>137</v>
      </c>
      <c r="F229" s="159" t="s">
        <v>168</v>
      </c>
      <c r="G229" s="159" t="s">
        <v>496</v>
      </c>
      <c r="H229" s="159" t="s">
        <v>529</v>
      </c>
      <c r="I229" s="159" t="s">
        <v>549</v>
      </c>
      <c r="J229" s="160" t="s">
        <v>531</v>
      </c>
      <c r="K229" s="160"/>
      <c r="L229" s="30"/>
      <c r="M229" s="30"/>
      <c r="N229" s="30"/>
      <c r="O229" s="170"/>
      <c r="P229" s="170"/>
      <c r="Q229" s="170"/>
      <c r="R229" s="159" t="s">
        <v>650</v>
      </c>
      <c r="S229" s="159" t="s">
        <v>655</v>
      </c>
      <c r="T229" s="159"/>
      <c r="U229" s="172"/>
      <c r="V229" s="172"/>
      <c r="W229" s="159"/>
      <c r="X229" s="159"/>
      <c r="Y229" s="159"/>
      <c r="Z229" s="173"/>
      <c r="AA229" s="173"/>
      <c r="AB229" s="173"/>
    </row>
    <row r="230" spans="1:28" s="378" customFormat="1" ht="90">
      <c r="A230" s="160">
        <v>714</v>
      </c>
      <c r="B230" s="159" t="s">
        <v>494</v>
      </c>
      <c r="C230" s="159" t="s">
        <v>4</v>
      </c>
      <c r="D230" s="159" t="s">
        <v>618</v>
      </c>
      <c r="E230" s="159" t="s">
        <v>137</v>
      </c>
      <c r="F230" s="159" t="s">
        <v>168</v>
      </c>
      <c r="G230" s="159" t="s">
        <v>496</v>
      </c>
      <c r="H230" s="159" t="s">
        <v>529</v>
      </c>
      <c r="I230" s="159" t="s">
        <v>549</v>
      </c>
      <c r="J230" s="160" t="s">
        <v>531</v>
      </c>
      <c r="K230" s="160"/>
      <c r="L230" s="30"/>
      <c r="M230" s="30"/>
      <c r="N230" s="30"/>
      <c r="O230" s="170"/>
      <c r="P230" s="170"/>
      <c r="Q230" s="170"/>
      <c r="R230" s="159" t="s">
        <v>650</v>
      </c>
      <c r="S230" s="159" t="s">
        <v>656</v>
      </c>
      <c r="T230" s="159"/>
      <c r="U230" s="172"/>
      <c r="V230" s="172"/>
      <c r="W230" s="159"/>
      <c r="X230" s="159"/>
      <c r="Y230" s="159"/>
      <c r="Z230" s="173"/>
      <c r="AA230" s="173"/>
      <c r="AB230" s="173"/>
    </row>
    <row r="231" spans="1:28" s="378" customFormat="1" ht="90">
      <c r="A231" s="160">
        <v>715</v>
      </c>
      <c r="B231" s="159" t="s">
        <v>494</v>
      </c>
      <c r="C231" s="159" t="s">
        <v>4</v>
      </c>
      <c r="D231" s="159" t="s">
        <v>618</v>
      </c>
      <c r="E231" s="159" t="s">
        <v>137</v>
      </c>
      <c r="F231" s="159" t="s">
        <v>168</v>
      </c>
      <c r="G231" s="159" t="s">
        <v>496</v>
      </c>
      <c r="H231" s="159" t="s">
        <v>529</v>
      </c>
      <c r="I231" s="159" t="s">
        <v>549</v>
      </c>
      <c r="J231" s="160" t="s">
        <v>531</v>
      </c>
      <c r="K231" s="160"/>
      <c r="L231" s="30"/>
      <c r="M231" s="30"/>
      <c r="N231" s="30"/>
      <c r="O231" s="170"/>
      <c r="P231" s="170"/>
      <c r="Q231" s="170"/>
      <c r="R231" s="159" t="s">
        <v>650</v>
      </c>
      <c r="S231" s="159" t="s">
        <v>657</v>
      </c>
      <c r="T231" s="159"/>
      <c r="U231" s="172"/>
      <c r="V231" s="172"/>
      <c r="W231" s="159"/>
      <c r="X231" s="159"/>
      <c r="Y231" s="159"/>
      <c r="Z231" s="173"/>
      <c r="AA231" s="173"/>
      <c r="AB231" s="173"/>
    </row>
    <row r="232" spans="1:28" s="378" customFormat="1" ht="90">
      <c r="A232" s="160">
        <v>716</v>
      </c>
      <c r="B232" s="159" t="s">
        <v>494</v>
      </c>
      <c r="C232" s="159" t="s">
        <v>4</v>
      </c>
      <c r="D232" s="159" t="s">
        <v>618</v>
      </c>
      <c r="E232" s="159" t="s">
        <v>137</v>
      </c>
      <c r="F232" s="159" t="s">
        <v>168</v>
      </c>
      <c r="G232" s="159" t="s">
        <v>496</v>
      </c>
      <c r="H232" s="159" t="s">
        <v>529</v>
      </c>
      <c r="I232" s="159" t="s">
        <v>549</v>
      </c>
      <c r="J232" s="160" t="s">
        <v>531</v>
      </c>
      <c r="K232" s="160"/>
      <c r="L232" s="30"/>
      <c r="M232" s="30"/>
      <c r="N232" s="30"/>
      <c r="O232" s="170"/>
      <c r="P232" s="170"/>
      <c r="Q232" s="170"/>
      <c r="R232" s="159" t="s">
        <v>650</v>
      </c>
      <c r="S232" s="159" t="s">
        <v>658</v>
      </c>
      <c r="T232" s="159"/>
      <c r="U232" s="172"/>
      <c r="V232" s="172"/>
      <c r="W232" s="159"/>
      <c r="X232" s="159"/>
      <c r="Y232" s="159"/>
      <c r="Z232" s="173"/>
      <c r="AA232" s="173"/>
      <c r="AB232" s="173"/>
    </row>
    <row r="233" spans="1:28" s="378" customFormat="1" ht="90">
      <c r="A233" s="160">
        <v>717</v>
      </c>
      <c r="B233" s="159" t="s">
        <v>494</v>
      </c>
      <c r="C233" s="159" t="s">
        <v>4</v>
      </c>
      <c r="D233" s="159" t="s">
        <v>618</v>
      </c>
      <c r="E233" s="159" t="s">
        <v>137</v>
      </c>
      <c r="F233" s="159" t="s">
        <v>168</v>
      </c>
      <c r="G233" s="159" t="s">
        <v>496</v>
      </c>
      <c r="H233" s="159" t="s">
        <v>529</v>
      </c>
      <c r="I233" s="159" t="s">
        <v>549</v>
      </c>
      <c r="J233" s="160" t="s">
        <v>531</v>
      </c>
      <c r="K233" s="160"/>
      <c r="L233" s="30"/>
      <c r="M233" s="30"/>
      <c r="N233" s="30"/>
      <c r="O233" s="170"/>
      <c r="P233" s="170"/>
      <c r="Q233" s="170"/>
      <c r="R233" s="159" t="s">
        <v>650</v>
      </c>
      <c r="S233" s="159" t="s">
        <v>659</v>
      </c>
      <c r="T233" s="159"/>
      <c r="U233" s="172"/>
      <c r="V233" s="172"/>
      <c r="W233" s="159"/>
      <c r="X233" s="159"/>
      <c r="Y233" s="159"/>
      <c r="Z233" s="173"/>
      <c r="AA233" s="173"/>
      <c r="AB233" s="173"/>
    </row>
    <row r="234" spans="1:28" s="378" customFormat="1" ht="240">
      <c r="A234" s="186">
        <v>722</v>
      </c>
      <c r="B234" s="159" t="s">
        <v>494</v>
      </c>
      <c r="C234" s="159" t="s">
        <v>4</v>
      </c>
      <c r="D234" s="159" t="s">
        <v>618</v>
      </c>
      <c r="E234" s="159" t="s">
        <v>137</v>
      </c>
      <c r="F234" s="159" t="s">
        <v>168</v>
      </c>
      <c r="G234" s="159" t="s">
        <v>496</v>
      </c>
      <c r="H234" s="159" t="s">
        <v>529</v>
      </c>
      <c r="I234" s="159" t="s">
        <v>549</v>
      </c>
      <c r="J234" s="160" t="s">
        <v>531</v>
      </c>
      <c r="K234" s="160"/>
      <c r="L234" s="30"/>
      <c r="M234" s="30"/>
      <c r="N234" s="30"/>
      <c r="O234" s="173"/>
      <c r="P234" s="173"/>
      <c r="Q234" s="173"/>
      <c r="R234" s="159" t="s">
        <v>650</v>
      </c>
      <c r="S234" s="166" t="s">
        <v>660</v>
      </c>
      <c r="T234" s="159" t="s">
        <v>661</v>
      </c>
      <c r="U234" s="172">
        <v>0</v>
      </c>
      <c r="V234" s="189">
        <v>0.75</v>
      </c>
      <c r="W234" s="159" t="s">
        <v>662</v>
      </c>
      <c r="X234" s="159" t="s">
        <v>663</v>
      </c>
      <c r="Y234" s="159" t="s">
        <v>236</v>
      </c>
      <c r="Z234" s="180">
        <v>0.75</v>
      </c>
      <c r="AA234" s="417">
        <v>1</v>
      </c>
      <c r="AB234" s="173" t="s">
        <v>1604</v>
      </c>
    </row>
    <row r="235" spans="1:28" s="378" customFormat="1" ht="140.25" customHeight="1">
      <c r="A235" s="186">
        <v>724</v>
      </c>
      <c r="B235" s="159" t="s">
        <v>494</v>
      </c>
      <c r="C235" s="159" t="s">
        <v>4</v>
      </c>
      <c r="D235" s="159" t="s">
        <v>618</v>
      </c>
      <c r="E235" s="159" t="s">
        <v>137</v>
      </c>
      <c r="F235" s="159" t="s">
        <v>168</v>
      </c>
      <c r="G235" s="159" t="s">
        <v>496</v>
      </c>
      <c r="H235" s="159" t="s">
        <v>664</v>
      </c>
      <c r="I235" s="159" t="s">
        <v>543</v>
      </c>
      <c r="J235" s="160" t="s">
        <v>531</v>
      </c>
      <c r="K235" s="160"/>
      <c r="L235" s="30"/>
      <c r="M235" s="30"/>
      <c r="N235" s="30"/>
      <c r="O235" s="173"/>
      <c r="P235" s="173"/>
      <c r="Q235" s="173"/>
      <c r="R235" s="159" t="s">
        <v>650</v>
      </c>
      <c r="S235" s="166" t="s">
        <v>665</v>
      </c>
      <c r="T235" s="159" t="s">
        <v>666</v>
      </c>
      <c r="U235" s="172">
        <v>0</v>
      </c>
      <c r="V235" s="172">
        <v>510000</v>
      </c>
      <c r="W235" s="159" t="s">
        <v>667</v>
      </c>
      <c r="X235" s="159" t="s">
        <v>668</v>
      </c>
      <c r="Y235" s="159" t="s">
        <v>299</v>
      </c>
      <c r="Z235" s="180">
        <v>28194</v>
      </c>
      <c r="AA235" s="417">
        <v>5.528235294117647E-2</v>
      </c>
      <c r="AB235" s="173" t="s">
        <v>1605</v>
      </c>
    </row>
    <row r="236" spans="1:28" s="378" customFormat="1" ht="90">
      <c r="A236" s="160">
        <v>725</v>
      </c>
      <c r="B236" s="159" t="s">
        <v>494</v>
      </c>
      <c r="C236" s="159" t="s">
        <v>4</v>
      </c>
      <c r="D236" s="159" t="s">
        <v>618</v>
      </c>
      <c r="E236" s="159" t="s">
        <v>137</v>
      </c>
      <c r="F236" s="159" t="s">
        <v>168</v>
      </c>
      <c r="G236" s="159" t="s">
        <v>496</v>
      </c>
      <c r="H236" s="159" t="s">
        <v>664</v>
      </c>
      <c r="I236" s="159" t="s">
        <v>543</v>
      </c>
      <c r="J236" s="160" t="s">
        <v>531</v>
      </c>
      <c r="K236" s="160"/>
      <c r="L236" s="30"/>
      <c r="M236" s="30"/>
      <c r="N236" s="30"/>
      <c r="O236" s="170"/>
      <c r="P236" s="170"/>
      <c r="Q236" s="170"/>
      <c r="R236" s="159" t="s">
        <v>650</v>
      </c>
      <c r="S236" s="159" t="s">
        <v>665</v>
      </c>
      <c r="T236" s="159"/>
      <c r="U236" s="172"/>
      <c r="V236" s="172"/>
      <c r="W236" s="159"/>
      <c r="X236" s="159"/>
      <c r="Y236" s="159"/>
      <c r="Z236" s="173"/>
      <c r="AA236" s="173"/>
      <c r="AB236" s="173"/>
    </row>
    <row r="237" spans="1:28" s="378" customFormat="1" ht="145.5" customHeight="1">
      <c r="A237" s="186">
        <v>726</v>
      </c>
      <c r="B237" s="159" t="s">
        <v>494</v>
      </c>
      <c r="C237" s="159" t="s">
        <v>4</v>
      </c>
      <c r="D237" s="159" t="s">
        <v>618</v>
      </c>
      <c r="E237" s="159" t="s">
        <v>137</v>
      </c>
      <c r="F237" s="159" t="s">
        <v>168</v>
      </c>
      <c r="G237" s="159" t="s">
        <v>496</v>
      </c>
      <c r="H237" s="159" t="s">
        <v>664</v>
      </c>
      <c r="I237" s="159" t="s">
        <v>549</v>
      </c>
      <c r="J237" s="160" t="s">
        <v>531</v>
      </c>
      <c r="K237" s="160"/>
      <c r="L237" s="30"/>
      <c r="M237" s="30"/>
      <c r="N237" s="30"/>
      <c r="O237" s="170"/>
      <c r="P237" s="170"/>
      <c r="Q237" s="170"/>
      <c r="R237" s="159" t="s">
        <v>650</v>
      </c>
      <c r="S237" s="166" t="s">
        <v>669</v>
      </c>
      <c r="T237" s="159" t="s">
        <v>666</v>
      </c>
      <c r="U237" s="172">
        <v>0</v>
      </c>
      <c r="V237" s="172">
        <v>1190000</v>
      </c>
      <c r="W237" s="159" t="s">
        <v>670</v>
      </c>
      <c r="X237" s="159" t="s">
        <v>668</v>
      </c>
      <c r="Y237" s="159" t="s">
        <v>299</v>
      </c>
      <c r="Z237" s="180">
        <v>131128</v>
      </c>
      <c r="AA237" s="417">
        <v>0.11019159663865546</v>
      </c>
      <c r="AB237" s="173" t="s">
        <v>1605</v>
      </c>
    </row>
    <row r="238" spans="1:28" s="378" customFormat="1" ht="90">
      <c r="A238" s="160">
        <v>727</v>
      </c>
      <c r="B238" s="159" t="s">
        <v>494</v>
      </c>
      <c r="C238" s="159" t="s">
        <v>4</v>
      </c>
      <c r="D238" s="159" t="s">
        <v>618</v>
      </c>
      <c r="E238" s="159" t="s">
        <v>137</v>
      </c>
      <c r="F238" s="159" t="s">
        <v>168</v>
      </c>
      <c r="G238" s="159" t="s">
        <v>496</v>
      </c>
      <c r="H238" s="159" t="s">
        <v>664</v>
      </c>
      <c r="I238" s="159" t="s">
        <v>549</v>
      </c>
      <c r="J238" s="160" t="s">
        <v>531</v>
      </c>
      <c r="K238" s="160"/>
      <c r="L238" s="30"/>
      <c r="M238" s="30"/>
      <c r="N238" s="30"/>
      <c r="O238" s="170"/>
      <c r="P238" s="170"/>
      <c r="Q238" s="170"/>
      <c r="R238" s="159" t="s">
        <v>650</v>
      </c>
      <c r="S238" s="159" t="s">
        <v>669</v>
      </c>
      <c r="T238" s="159"/>
      <c r="U238" s="172"/>
      <c r="V238" s="172"/>
      <c r="W238" s="159"/>
      <c r="X238" s="159"/>
      <c r="Y238" s="159"/>
      <c r="Z238" s="173"/>
      <c r="AA238" s="173"/>
      <c r="AB238" s="173"/>
    </row>
    <row r="239" spans="1:28" s="378" customFormat="1" ht="191.25" customHeight="1">
      <c r="A239" s="186">
        <v>718</v>
      </c>
      <c r="B239" s="159" t="s">
        <v>494</v>
      </c>
      <c r="C239" s="159" t="s">
        <v>4</v>
      </c>
      <c r="D239" s="159" t="s">
        <v>618</v>
      </c>
      <c r="E239" s="159" t="s">
        <v>137</v>
      </c>
      <c r="F239" s="159" t="s">
        <v>168</v>
      </c>
      <c r="G239" s="159" t="s">
        <v>496</v>
      </c>
      <c r="H239" s="159" t="s">
        <v>529</v>
      </c>
      <c r="I239" s="159" t="s">
        <v>549</v>
      </c>
      <c r="J239" s="160" t="s">
        <v>531</v>
      </c>
      <c r="K239" s="160"/>
      <c r="L239" s="30"/>
      <c r="M239" s="30"/>
      <c r="N239" s="30"/>
      <c r="O239" s="170"/>
      <c r="P239" s="170"/>
      <c r="Q239" s="170"/>
      <c r="R239" s="159" t="s">
        <v>671</v>
      </c>
      <c r="S239" s="166" t="s">
        <v>672</v>
      </c>
      <c r="T239" s="159" t="s">
        <v>558</v>
      </c>
      <c r="U239" s="172">
        <v>0</v>
      </c>
      <c r="V239" s="172">
        <v>0.75</v>
      </c>
      <c r="W239" s="159" t="s">
        <v>673</v>
      </c>
      <c r="X239" s="159" t="s">
        <v>674</v>
      </c>
      <c r="Y239" s="159" t="s">
        <v>299</v>
      </c>
      <c r="Z239" s="180">
        <v>3</v>
      </c>
      <c r="AA239" s="417">
        <v>1</v>
      </c>
      <c r="AB239" s="173" t="s">
        <v>1606</v>
      </c>
    </row>
    <row r="240" spans="1:28" s="378" customFormat="1" ht="90">
      <c r="A240" s="160">
        <v>719</v>
      </c>
      <c r="B240" s="159" t="s">
        <v>494</v>
      </c>
      <c r="C240" s="159" t="s">
        <v>4</v>
      </c>
      <c r="D240" s="159" t="s">
        <v>618</v>
      </c>
      <c r="E240" s="159" t="s">
        <v>137</v>
      </c>
      <c r="F240" s="159" t="s">
        <v>168</v>
      </c>
      <c r="G240" s="159" t="s">
        <v>496</v>
      </c>
      <c r="H240" s="159" t="s">
        <v>529</v>
      </c>
      <c r="I240" s="159" t="s">
        <v>549</v>
      </c>
      <c r="J240" s="160" t="s">
        <v>531</v>
      </c>
      <c r="K240" s="160"/>
      <c r="L240" s="30"/>
      <c r="M240" s="30"/>
      <c r="N240" s="30"/>
      <c r="O240" s="170"/>
      <c r="P240" s="170"/>
      <c r="Q240" s="170"/>
      <c r="R240" s="159" t="s">
        <v>671</v>
      </c>
      <c r="S240" s="159" t="s">
        <v>672</v>
      </c>
      <c r="T240" s="159"/>
      <c r="U240" s="169"/>
      <c r="V240" s="169"/>
      <c r="W240" s="169"/>
      <c r="X240" s="169"/>
      <c r="Y240" s="169"/>
      <c r="Z240" s="173"/>
      <c r="AA240" s="173"/>
      <c r="AB240" s="173"/>
    </row>
    <row r="241" spans="1:28" s="378" customFormat="1" ht="90">
      <c r="A241" s="160">
        <v>728</v>
      </c>
      <c r="B241" s="159" t="s">
        <v>494</v>
      </c>
      <c r="C241" s="159" t="s">
        <v>4</v>
      </c>
      <c r="D241" s="159" t="s">
        <v>618</v>
      </c>
      <c r="E241" s="159" t="s">
        <v>137</v>
      </c>
      <c r="F241" s="159" t="s">
        <v>168</v>
      </c>
      <c r="G241" s="159" t="s">
        <v>496</v>
      </c>
      <c r="H241" s="159" t="s">
        <v>664</v>
      </c>
      <c r="I241" s="159" t="s">
        <v>549</v>
      </c>
      <c r="J241" s="160" t="s">
        <v>531</v>
      </c>
      <c r="K241" s="160"/>
      <c r="L241" s="30"/>
      <c r="M241" s="30"/>
      <c r="N241" s="30"/>
      <c r="O241" s="170"/>
      <c r="P241" s="170"/>
      <c r="Q241" s="170"/>
      <c r="R241" s="159" t="s">
        <v>671</v>
      </c>
      <c r="S241" s="159" t="s">
        <v>672</v>
      </c>
      <c r="T241" s="159"/>
      <c r="U241" s="172"/>
      <c r="V241" s="172"/>
      <c r="W241" s="159"/>
      <c r="X241" s="159"/>
      <c r="Y241" s="159"/>
      <c r="Z241" s="173"/>
      <c r="AA241" s="173"/>
      <c r="AB241" s="173"/>
    </row>
    <row r="242" spans="1:28" s="378" customFormat="1" ht="90">
      <c r="A242" s="160">
        <v>729</v>
      </c>
      <c r="B242" s="159" t="s">
        <v>494</v>
      </c>
      <c r="C242" s="159" t="s">
        <v>4</v>
      </c>
      <c r="D242" s="159" t="s">
        <v>618</v>
      </c>
      <c r="E242" s="159" t="s">
        <v>137</v>
      </c>
      <c r="F242" s="159" t="s">
        <v>168</v>
      </c>
      <c r="G242" s="159" t="s">
        <v>496</v>
      </c>
      <c r="H242" s="159" t="s">
        <v>529</v>
      </c>
      <c r="I242" s="159" t="s">
        <v>596</v>
      </c>
      <c r="J242" s="160" t="s">
        <v>531</v>
      </c>
      <c r="K242" s="160"/>
      <c r="L242" s="30"/>
      <c r="M242" s="30"/>
      <c r="N242" s="30"/>
      <c r="O242" s="170"/>
      <c r="P242" s="170"/>
      <c r="Q242" s="170"/>
      <c r="R242" s="159" t="s">
        <v>671</v>
      </c>
      <c r="S242" s="159" t="s">
        <v>672</v>
      </c>
      <c r="T242" s="159"/>
      <c r="U242" s="172"/>
      <c r="V242" s="172"/>
      <c r="W242" s="159"/>
      <c r="X242" s="159"/>
      <c r="Y242" s="159"/>
      <c r="Z242" s="173"/>
      <c r="AA242" s="173"/>
      <c r="AB242" s="173"/>
    </row>
    <row r="243" spans="1:28" s="378" customFormat="1" ht="90">
      <c r="A243" s="160">
        <v>730</v>
      </c>
      <c r="B243" s="159" t="s">
        <v>494</v>
      </c>
      <c r="C243" s="159" t="s">
        <v>4</v>
      </c>
      <c r="D243" s="159" t="s">
        <v>618</v>
      </c>
      <c r="E243" s="159" t="s">
        <v>137</v>
      </c>
      <c r="F243" s="159" t="s">
        <v>168</v>
      </c>
      <c r="G243" s="159" t="s">
        <v>496</v>
      </c>
      <c r="H243" s="159" t="s">
        <v>529</v>
      </c>
      <c r="I243" s="159" t="s">
        <v>596</v>
      </c>
      <c r="J243" s="160" t="s">
        <v>531</v>
      </c>
      <c r="K243" s="160"/>
      <c r="L243" s="30"/>
      <c r="M243" s="30"/>
      <c r="N243" s="30"/>
      <c r="O243" s="170"/>
      <c r="P243" s="170"/>
      <c r="Q243" s="170"/>
      <c r="R243" s="159" t="s">
        <v>671</v>
      </c>
      <c r="S243" s="159" t="s">
        <v>675</v>
      </c>
      <c r="T243" s="159"/>
      <c r="U243" s="172"/>
      <c r="V243" s="172"/>
      <c r="W243" s="159"/>
      <c r="X243" s="159"/>
      <c r="Y243" s="159"/>
      <c r="Z243" s="173"/>
      <c r="AA243" s="173"/>
      <c r="AB243" s="173"/>
    </row>
    <row r="244" spans="1:28" s="378" customFormat="1" ht="90">
      <c r="A244" s="160">
        <v>731</v>
      </c>
      <c r="B244" s="159" t="s">
        <v>494</v>
      </c>
      <c r="C244" s="159" t="s">
        <v>4</v>
      </c>
      <c r="D244" s="159" t="s">
        <v>618</v>
      </c>
      <c r="E244" s="159" t="s">
        <v>137</v>
      </c>
      <c r="F244" s="159" t="s">
        <v>168</v>
      </c>
      <c r="G244" s="159" t="s">
        <v>496</v>
      </c>
      <c r="H244" s="159" t="s">
        <v>529</v>
      </c>
      <c r="I244" s="159" t="s">
        <v>596</v>
      </c>
      <c r="J244" s="160" t="s">
        <v>531</v>
      </c>
      <c r="K244" s="160"/>
      <c r="L244" s="30"/>
      <c r="M244" s="30"/>
      <c r="N244" s="30"/>
      <c r="O244" s="170"/>
      <c r="P244" s="170"/>
      <c r="Q244" s="170"/>
      <c r="R244" s="159" t="s">
        <v>671</v>
      </c>
      <c r="S244" s="159" t="s">
        <v>675</v>
      </c>
      <c r="T244" s="159"/>
      <c r="U244" s="172"/>
      <c r="V244" s="172"/>
      <c r="W244" s="159"/>
      <c r="X244" s="159"/>
      <c r="Y244" s="159"/>
      <c r="Z244" s="173"/>
      <c r="AA244" s="173"/>
      <c r="AB244" s="173"/>
    </row>
    <row r="245" spans="1:28" s="378" customFormat="1" ht="90">
      <c r="A245" s="160">
        <v>732</v>
      </c>
      <c r="B245" s="159" t="s">
        <v>494</v>
      </c>
      <c r="C245" s="159" t="s">
        <v>4</v>
      </c>
      <c r="D245" s="159" t="s">
        <v>618</v>
      </c>
      <c r="E245" s="159" t="s">
        <v>137</v>
      </c>
      <c r="F245" s="159" t="s">
        <v>168</v>
      </c>
      <c r="G245" s="159" t="s">
        <v>496</v>
      </c>
      <c r="H245" s="159" t="s">
        <v>529</v>
      </c>
      <c r="I245" s="159" t="s">
        <v>596</v>
      </c>
      <c r="J245" s="160" t="s">
        <v>531</v>
      </c>
      <c r="K245" s="160"/>
      <c r="L245" s="30"/>
      <c r="M245" s="30"/>
      <c r="N245" s="30"/>
      <c r="O245" s="170"/>
      <c r="P245" s="170"/>
      <c r="Q245" s="170"/>
      <c r="R245" s="159" t="s">
        <v>671</v>
      </c>
      <c r="S245" s="159" t="s">
        <v>675</v>
      </c>
      <c r="T245" s="159"/>
      <c r="U245" s="172"/>
      <c r="V245" s="172"/>
      <c r="W245" s="159"/>
      <c r="X245" s="159"/>
      <c r="Y245" s="159"/>
      <c r="Z245" s="173"/>
      <c r="AA245" s="173"/>
      <c r="AB245" s="173"/>
    </row>
    <row r="246" spans="1:28" s="378" customFormat="1" ht="90">
      <c r="A246" s="160">
        <v>733</v>
      </c>
      <c r="B246" s="159" t="s">
        <v>494</v>
      </c>
      <c r="C246" s="159" t="s">
        <v>4</v>
      </c>
      <c r="D246" s="159" t="s">
        <v>618</v>
      </c>
      <c r="E246" s="159" t="s">
        <v>137</v>
      </c>
      <c r="F246" s="159" t="s">
        <v>168</v>
      </c>
      <c r="G246" s="159" t="s">
        <v>496</v>
      </c>
      <c r="H246" s="159" t="s">
        <v>529</v>
      </c>
      <c r="I246" s="159" t="s">
        <v>596</v>
      </c>
      <c r="J246" s="160" t="s">
        <v>531</v>
      </c>
      <c r="K246" s="160"/>
      <c r="L246" s="30"/>
      <c r="M246" s="30"/>
      <c r="N246" s="30"/>
      <c r="O246" s="170"/>
      <c r="P246" s="170"/>
      <c r="Q246" s="170"/>
      <c r="R246" s="159" t="s">
        <v>671</v>
      </c>
      <c r="S246" s="159" t="s">
        <v>675</v>
      </c>
      <c r="T246" s="159"/>
      <c r="U246" s="172"/>
      <c r="V246" s="172"/>
      <c r="W246" s="159"/>
      <c r="X246" s="159"/>
      <c r="Y246" s="159"/>
      <c r="Z246" s="173"/>
      <c r="AA246" s="173"/>
      <c r="AB246" s="173"/>
    </row>
    <row r="247" spans="1:28" s="378" customFormat="1" ht="90">
      <c r="A247" s="160">
        <v>734</v>
      </c>
      <c r="B247" s="159" t="s">
        <v>494</v>
      </c>
      <c r="C247" s="159" t="s">
        <v>4</v>
      </c>
      <c r="D247" s="159" t="s">
        <v>618</v>
      </c>
      <c r="E247" s="159" t="s">
        <v>137</v>
      </c>
      <c r="F247" s="159" t="s">
        <v>168</v>
      </c>
      <c r="G247" s="159" t="s">
        <v>496</v>
      </c>
      <c r="H247" s="159" t="s">
        <v>529</v>
      </c>
      <c r="I247" s="159" t="s">
        <v>596</v>
      </c>
      <c r="J247" s="160"/>
      <c r="K247" s="160"/>
      <c r="L247" s="30"/>
      <c r="M247" s="30"/>
      <c r="N247" s="30"/>
      <c r="O247" s="170"/>
      <c r="P247" s="170"/>
      <c r="Q247" s="170"/>
      <c r="R247" s="159" t="s">
        <v>671</v>
      </c>
      <c r="S247" s="159" t="s">
        <v>672</v>
      </c>
      <c r="T247" s="159"/>
      <c r="U247" s="172"/>
      <c r="V247" s="172"/>
      <c r="W247" s="159"/>
      <c r="X247" s="159"/>
      <c r="Y247" s="159"/>
      <c r="Z247" s="173"/>
      <c r="AA247" s="173"/>
      <c r="AB247" s="173"/>
    </row>
    <row r="248" spans="1:28" s="378" customFormat="1" ht="90">
      <c r="A248" s="160">
        <v>739</v>
      </c>
      <c r="B248" s="159" t="s">
        <v>494</v>
      </c>
      <c r="C248" s="159" t="s">
        <v>4</v>
      </c>
      <c r="D248" s="159" t="s">
        <v>618</v>
      </c>
      <c r="E248" s="159" t="s">
        <v>137</v>
      </c>
      <c r="F248" s="159" t="s">
        <v>168</v>
      </c>
      <c r="G248" s="159" t="s">
        <v>496</v>
      </c>
      <c r="H248" s="159" t="s">
        <v>529</v>
      </c>
      <c r="I248" s="159" t="s">
        <v>596</v>
      </c>
      <c r="J248" s="160" t="s">
        <v>531</v>
      </c>
      <c r="K248" s="160"/>
      <c r="L248" s="30"/>
      <c r="M248" s="30"/>
      <c r="N248" s="30"/>
      <c r="O248" s="170"/>
      <c r="P248" s="170"/>
      <c r="Q248" s="170"/>
      <c r="R248" s="159" t="s">
        <v>671</v>
      </c>
      <c r="S248" s="159" t="s">
        <v>672</v>
      </c>
      <c r="T248" s="159"/>
      <c r="U248" s="172"/>
      <c r="V248" s="172"/>
      <c r="W248" s="159"/>
      <c r="X248" s="159"/>
      <c r="Y248" s="159"/>
      <c r="Z248" s="173"/>
      <c r="AA248" s="173"/>
      <c r="AB248" s="173"/>
    </row>
    <row r="249" spans="1:28" s="378" customFormat="1" ht="90">
      <c r="A249" s="160">
        <v>740</v>
      </c>
      <c r="B249" s="159" t="s">
        <v>494</v>
      </c>
      <c r="C249" s="159" t="s">
        <v>4</v>
      </c>
      <c r="D249" s="159" t="s">
        <v>618</v>
      </c>
      <c r="E249" s="159" t="s">
        <v>137</v>
      </c>
      <c r="F249" s="159" t="s">
        <v>168</v>
      </c>
      <c r="G249" s="159" t="s">
        <v>496</v>
      </c>
      <c r="H249" s="159" t="s">
        <v>529</v>
      </c>
      <c r="I249" s="159" t="s">
        <v>596</v>
      </c>
      <c r="J249" s="160" t="s">
        <v>531</v>
      </c>
      <c r="K249" s="160"/>
      <c r="L249" s="30"/>
      <c r="M249" s="30"/>
      <c r="N249" s="30"/>
      <c r="O249" s="170"/>
      <c r="P249" s="170"/>
      <c r="Q249" s="170"/>
      <c r="R249" s="159" t="s">
        <v>671</v>
      </c>
      <c r="S249" s="159" t="s">
        <v>672</v>
      </c>
      <c r="T249" s="159"/>
      <c r="U249" s="172"/>
      <c r="V249" s="172"/>
      <c r="W249" s="159"/>
      <c r="X249" s="159"/>
      <c r="Y249" s="159"/>
      <c r="Z249" s="173"/>
      <c r="AA249" s="173"/>
      <c r="AB249" s="173"/>
    </row>
    <row r="250" spans="1:28" s="378" customFormat="1" ht="90">
      <c r="A250" s="160">
        <v>741</v>
      </c>
      <c r="B250" s="159" t="s">
        <v>494</v>
      </c>
      <c r="C250" s="159" t="s">
        <v>4</v>
      </c>
      <c r="D250" s="159" t="s">
        <v>618</v>
      </c>
      <c r="E250" s="159" t="s">
        <v>137</v>
      </c>
      <c r="F250" s="159" t="s">
        <v>168</v>
      </c>
      <c r="G250" s="159" t="s">
        <v>496</v>
      </c>
      <c r="H250" s="159" t="s">
        <v>529</v>
      </c>
      <c r="I250" s="159" t="s">
        <v>596</v>
      </c>
      <c r="J250" s="160" t="s">
        <v>531</v>
      </c>
      <c r="K250" s="160"/>
      <c r="L250" s="30"/>
      <c r="M250" s="30"/>
      <c r="N250" s="30"/>
      <c r="O250" s="170"/>
      <c r="P250" s="170"/>
      <c r="Q250" s="170"/>
      <c r="R250" s="159" t="s">
        <v>671</v>
      </c>
      <c r="S250" s="159" t="s">
        <v>672</v>
      </c>
      <c r="T250" s="159"/>
      <c r="U250" s="172"/>
      <c r="V250" s="172"/>
      <c r="W250" s="159"/>
      <c r="X250" s="159"/>
      <c r="Y250" s="159"/>
      <c r="Z250" s="173"/>
      <c r="AA250" s="173"/>
      <c r="AB250" s="173"/>
    </row>
    <row r="251" spans="1:28" s="378" customFormat="1" ht="90">
      <c r="A251" s="160">
        <v>742</v>
      </c>
      <c r="B251" s="159" t="s">
        <v>494</v>
      </c>
      <c r="C251" s="159" t="s">
        <v>4</v>
      </c>
      <c r="D251" s="159" t="s">
        <v>618</v>
      </c>
      <c r="E251" s="159" t="s">
        <v>137</v>
      </c>
      <c r="F251" s="159" t="s">
        <v>168</v>
      </c>
      <c r="G251" s="159" t="s">
        <v>496</v>
      </c>
      <c r="H251" s="159" t="s">
        <v>529</v>
      </c>
      <c r="I251" s="159" t="s">
        <v>596</v>
      </c>
      <c r="J251" s="160" t="s">
        <v>531</v>
      </c>
      <c r="K251" s="160"/>
      <c r="L251" s="30"/>
      <c r="M251" s="30"/>
      <c r="N251" s="30"/>
      <c r="O251" s="170"/>
      <c r="P251" s="170"/>
      <c r="Q251" s="170"/>
      <c r="R251" s="159" t="s">
        <v>671</v>
      </c>
      <c r="S251" s="159" t="s">
        <v>672</v>
      </c>
      <c r="T251" s="159"/>
      <c r="U251" s="172"/>
      <c r="V251" s="172"/>
      <c r="W251" s="159"/>
      <c r="X251" s="159"/>
      <c r="Y251" s="159"/>
      <c r="Z251" s="173"/>
      <c r="AA251" s="173"/>
      <c r="AB251" s="173"/>
    </row>
    <row r="252" spans="1:28" s="378" customFormat="1" ht="90">
      <c r="A252" s="160">
        <v>738</v>
      </c>
      <c r="B252" s="159" t="s">
        <v>494</v>
      </c>
      <c r="C252" s="159" t="s">
        <v>4</v>
      </c>
      <c r="D252" s="159" t="s">
        <v>618</v>
      </c>
      <c r="E252" s="159" t="s">
        <v>137</v>
      </c>
      <c r="F252" s="159" t="s">
        <v>168</v>
      </c>
      <c r="G252" s="159" t="s">
        <v>496</v>
      </c>
      <c r="H252" s="159" t="s">
        <v>529</v>
      </c>
      <c r="I252" s="159" t="s">
        <v>596</v>
      </c>
      <c r="J252" s="160" t="s">
        <v>531</v>
      </c>
      <c r="K252" s="160"/>
      <c r="L252" s="30"/>
      <c r="M252" s="30"/>
      <c r="N252" s="30"/>
      <c r="O252" s="170"/>
      <c r="P252" s="170"/>
      <c r="Q252" s="170"/>
      <c r="R252" s="159" t="s">
        <v>671</v>
      </c>
      <c r="S252" s="159" t="s">
        <v>672</v>
      </c>
      <c r="T252" s="183"/>
      <c r="U252" s="183"/>
      <c r="V252" s="183"/>
      <c r="W252" s="183"/>
      <c r="X252" s="183"/>
      <c r="Y252" s="183"/>
      <c r="Z252" s="379"/>
      <c r="AA252" s="379"/>
      <c r="AB252" s="379"/>
    </row>
    <row r="253" spans="1:28" s="378" customFormat="1" ht="237.75" customHeight="1">
      <c r="A253" s="186">
        <v>735</v>
      </c>
      <c r="B253" s="159" t="s">
        <v>494</v>
      </c>
      <c r="C253" s="159" t="s">
        <v>4</v>
      </c>
      <c r="D253" s="159" t="s">
        <v>618</v>
      </c>
      <c r="E253" s="159" t="s">
        <v>137</v>
      </c>
      <c r="F253" s="159" t="s">
        <v>168</v>
      </c>
      <c r="G253" s="159" t="s">
        <v>496</v>
      </c>
      <c r="H253" s="159" t="s">
        <v>529</v>
      </c>
      <c r="I253" s="159" t="s">
        <v>596</v>
      </c>
      <c r="J253" s="160" t="s">
        <v>531</v>
      </c>
      <c r="K253" s="160"/>
      <c r="L253" s="30"/>
      <c r="M253" s="30"/>
      <c r="N253" s="30"/>
      <c r="O253" s="170"/>
      <c r="P253" s="170"/>
      <c r="Q253" s="170"/>
      <c r="R253" s="159" t="s">
        <v>671</v>
      </c>
      <c r="S253" s="166" t="s">
        <v>676</v>
      </c>
      <c r="T253" s="159" t="s">
        <v>677</v>
      </c>
      <c r="U253" s="172">
        <v>0</v>
      </c>
      <c r="V253" s="172">
        <v>2</v>
      </c>
      <c r="W253" s="159" t="s">
        <v>678</v>
      </c>
      <c r="X253" s="159" t="s">
        <v>679</v>
      </c>
      <c r="Y253" s="159" t="s">
        <v>299</v>
      </c>
      <c r="Z253" s="180">
        <v>1</v>
      </c>
      <c r="AA253" s="417">
        <v>0.5</v>
      </c>
      <c r="AB253" s="162" t="s">
        <v>1607</v>
      </c>
    </row>
    <row r="254" spans="1:28" s="378" customFormat="1" ht="157.5" customHeight="1">
      <c r="A254" s="186">
        <v>736</v>
      </c>
      <c r="B254" s="159" t="s">
        <v>494</v>
      </c>
      <c r="C254" s="159" t="s">
        <v>4</v>
      </c>
      <c r="D254" s="159" t="s">
        <v>618</v>
      </c>
      <c r="E254" s="159" t="s">
        <v>137</v>
      </c>
      <c r="F254" s="159" t="s">
        <v>168</v>
      </c>
      <c r="G254" s="159" t="s">
        <v>496</v>
      </c>
      <c r="H254" s="159" t="s">
        <v>529</v>
      </c>
      <c r="I254" s="159" t="s">
        <v>596</v>
      </c>
      <c r="J254" s="160" t="s">
        <v>531</v>
      </c>
      <c r="K254" s="160"/>
      <c r="L254" s="30"/>
      <c r="M254" s="30"/>
      <c r="N254" s="30"/>
      <c r="O254" s="170"/>
      <c r="P254" s="170"/>
      <c r="Q254" s="170"/>
      <c r="R254" s="159" t="s">
        <v>671</v>
      </c>
      <c r="S254" s="166" t="s">
        <v>680</v>
      </c>
      <c r="T254" s="159" t="s">
        <v>681</v>
      </c>
      <c r="U254" s="172">
        <v>0</v>
      </c>
      <c r="V254" s="172">
        <v>60</v>
      </c>
      <c r="W254" s="159" t="s">
        <v>682</v>
      </c>
      <c r="X254" s="159" t="s">
        <v>683</v>
      </c>
      <c r="Y254" s="184" t="s">
        <v>500</v>
      </c>
      <c r="Z254" s="180">
        <v>59</v>
      </c>
      <c r="AA254" s="417">
        <v>0.98333333333333328</v>
      </c>
      <c r="AB254" s="162" t="s">
        <v>1608</v>
      </c>
    </row>
    <row r="255" spans="1:28" s="378" customFormat="1" ht="110.25" customHeight="1">
      <c r="A255" s="160">
        <v>737</v>
      </c>
      <c r="B255" s="159" t="s">
        <v>494</v>
      </c>
      <c r="C255" s="159" t="s">
        <v>4</v>
      </c>
      <c r="D255" s="159" t="s">
        <v>618</v>
      </c>
      <c r="E255" s="159" t="s">
        <v>137</v>
      </c>
      <c r="F255" s="159" t="s">
        <v>168</v>
      </c>
      <c r="G255" s="159" t="s">
        <v>496</v>
      </c>
      <c r="H255" s="159" t="s">
        <v>529</v>
      </c>
      <c r="I255" s="159" t="s">
        <v>596</v>
      </c>
      <c r="J255" s="160" t="s">
        <v>531</v>
      </c>
      <c r="K255" s="160"/>
      <c r="L255" s="30"/>
      <c r="M255" s="30"/>
      <c r="N255" s="30"/>
      <c r="O255" s="170"/>
      <c r="P255" s="170"/>
      <c r="Q255" s="170"/>
      <c r="R255" s="159" t="s">
        <v>671</v>
      </c>
      <c r="S255" s="159" t="s">
        <v>680</v>
      </c>
      <c r="T255" s="159"/>
      <c r="U255" s="172"/>
      <c r="V255" s="172"/>
      <c r="W255" s="159"/>
      <c r="X255" s="159"/>
      <c r="Y255" s="159"/>
      <c r="Z255" s="173"/>
      <c r="AA255" s="173"/>
      <c r="AB255" s="173"/>
    </row>
    <row r="256" spans="1:28" s="378" customFormat="1" ht="182.25" customHeight="1">
      <c r="A256" s="186">
        <v>720</v>
      </c>
      <c r="B256" s="159" t="s">
        <v>494</v>
      </c>
      <c r="C256" s="159" t="s">
        <v>4</v>
      </c>
      <c r="D256" s="159" t="s">
        <v>618</v>
      </c>
      <c r="E256" s="159" t="s">
        <v>137</v>
      </c>
      <c r="F256" s="159" t="s">
        <v>168</v>
      </c>
      <c r="G256" s="159" t="s">
        <v>496</v>
      </c>
      <c r="H256" s="159" t="s">
        <v>529</v>
      </c>
      <c r="I256" s="159" t="s">
        <v>549</v>
      </c>
      <c r="J256" s="160" t="s">
        <v>531</v>
      </c>
      <c r="K256" s="160"/>
      <c r="L256" s="30"/>
      <c r="M256" s="30"/>
      <c r="N256" s="30"/>
      <c r="O256" s="170"/>
      <c r="P256" s="170"/>
      <c r="Q256" s="170"/>
      <c r="R256" s="159" t="s">
        <v>671</v>
      </c>
      <c r="S256" s="166" t="s">
        <v>684</v>
      </c>
      <c r="T256" s="159" t="s">
        <v>685</v>
      </c>
      <c r="U256" s="167">
        <v>0</v>
      </c>
      <c r="V256" s="167">
        <v>0.3</v>
      </c>
      <c r="W256" s="159" t="s">
        <v>686</v>
      </c>
      <c r="X256" s="159" t="s">
        <v>687</v>
      </c>
      <c r="Y256" s="159" t="s">
        <v>55</v>
      </c>
      <c r="Z256" s="171">
        <v>0.3</v>
      </c>
      <c r="AA256" s="377">
        <v>1</v>
      </c>
      <c r="AB256" s="162" t="s">
        <v>1609</v>
      </c>
    </row>
    <row r="257" spans="1:28" s="378" customFormat="1" ht="90">
      <c r="A257" s="160">
        <v>721</v>
      </c>
      <c r="B257" s="159" t="s">
        <v>494</v>
      </c>
      <c r="C257" s="159" t="s">
        <v>4</v>
      </c>
      <c r="D257" s="159" t="s">
        <v>618</v>
      </c>
      <c r="E257" s="159" t="s">
        <v>137</v>
      </c>
      <c r="F257" s="159" t="s">
        <v>168</v>
      </c>
      <c r="G257" s="159" t="s">
        <v>496</v>
      </c>
      <c r="H257" s="159" t="s">
        <v>529</v>
      </c>
      <c r="I257" s="159" t="s">
        <v>549</v>
      </c>
      <c r="J257" s="160" t="s">
        <v>531</v>
      </c>
      <c r="K257" s="160"/>
      <c r="L257" s="30"/>
      <c r="M257" s="30"/>
      <c r="N257" s="30"/>
      <c r="O257" s="170"/>
      <c r="P257" s="170"/>
      <c r="Q257" s="170"/>
      <c r="R257" s="159" t="s">
        <v>671</v>
      </c>
      <c r="S257" s="159" t="s">
        <v>684</v>
      </c>
      <c r="T257" s="159"/>
      <c r="U257" s="172"/>
      <c r="V257" s="172"/>
      <c r="W257" s="159"/>
      <c r="X257" s="159"/>
      <c r="Y257" s="159"/>
      <c r="Z257" s="173"/>
      <c r="AA257" s="173"/>
      <c r="AB257" s="173"/>
    </row>
    <row r="258" spans="1:28" s="378" customFormat="1" ht="90">
      <c r="A258" s="160">
        <v>743</v>
      </c>
      <c r="B258" s="159" t="s">
        <v>494</v>
      </c>
      <c r="C258" s="159" t="s">
        <v>4</v>
      </c>
      <c r="D258" s="159" t="s">
        <v>618</v>
      </c>
      <c r="E258" s="159" t="s">
        <v>137</v>
      </c>
      <c r="F258" s="159" t="s">
        <v>168</v>
      </c>
      <c r="G258" s="159" t="s">
        <v>496</v>
      </c>
      <c r="H258" s="159" t="s">
        <v>529</v>
      </c>
      <c r="I258" s="159" t="s">
        <v>596</v>
      </c>
      <c r="J258" s="160" t="s">
        <v>531</v>
      </c>
      <c r="K258" s="160"/>
      <c r="L258" s="30"/>
      <c r="M258" s="30"/>
      <c r="N258" s="30"/>
      <c r="O258" s="170"/>
      <c r="P258" s="170"/>
      <c r="Q258" s="170"/>
      <c r="R258" s="159" t="s">
        <v>671</v>
      </c>
      <c r="S258" s="159" t="s">
        <v>684</v>
      </c>
      <c r="T258" s="159"/>
      <c r="U258" s="172"/>
      <c r="V258" s="172"/>
      <c r="W258" s="159"/>
      <c r="X258" s="159"/>
      <c r="Y258" s="159"/>
      <c r="Z258" s="173"/>
      <c r="AA258" s="173"/>
      <c r="AB258" s="173"/>
    </row>
    <row r="259" spans="1:28" s="378" customFormat="1" ht="177" customHeight="1">
      <c r="A259" s="186">
        <v>744</v>
      </c>
      <c r="B259" s="159" t="s">
        <v>494</v>
      </c>
      <c r="C259" s="159" t="s">
        <v>4</v>
      </c>
      <c r="D259" s="159" t="s">
        <v>618</v>
      </c>
      <c r="E259" s="159" t="s">
        <v>137</v>
      </c>
      <c r="F259" s="159" t="s">
        <v>168</v>
      </c>
      <c r="G259" s="159" t="s">
        <v>496</v>
      </c>
      <c r="H259" s="159" t="s">
        <v>529</v>
      </c>
      <c r="I259" s="159" t="s">
        <v>596</v>
      </c>
      <c r="J259" s="160" t="s">
        <v>531</v>
      </c>
      <c r="K259" s="160"/>
      <c r="L259" s="30"/>
      <c r="M259" s="30"/>
      <c r="N259" s="30"/>
      <c r="O259" s="170"/>
      <c r="P259" s="170"/>
      <c r="Q259" s="170"/>
      <c r="R259" s="159" t="s">
        <v>671</v>
      </c>
      <c r="S259" s="166" t="s">
        <v>688</v>
      </c>
      <c r="T259" s="159" t="s">
        <v>689</v>
      </c>
      <c r="U259" s="172">
        <v>0</v>
      </c>
      <c r="V259" s="167">
        <v>0.2</v>
      </c>
      <c r="W259" s="159" t="s">
        <v>538</v>
      </c>
      <c r="X259" s="159" t="s">
        <v>690</v>
      </c>
      <c r="Y259" s="159" t="s">
        <v>188</v>
      </c>
      <c r="Z259" s="180">
        <v>0.2</v>
      </c>
      <c r="AA259" s="417">
        <v>1</v>
      </c>
      <c r="AB259" s="162" t="s">
        <v>1610</v>
      </c>
    </row>
    <row r="260" spans="1:28" s="378" customFormat="1" ht="90">
      <c r="A260" s="160">
        <v>745</v>
      </c>
      <c r="B260" s="159" t="s">
        <v>494</v>
      </c>
      <c r="C260" s="159" t="s">
        <v>4</v>
      </c>
      <c r="D260" s="159" t="s">
        <v>618</v>
      </c>
      <c r="E260" s="159" t="s">
        <v>137</v>
      </c>
      <c r="F260" s="159" t="s">
        <v>168</v>
      </c>
      <c r="G260" s="159" t="s">
        <v>496</v>
      </c>
      <c r="H260" s="159" t="s">
        <v>529</v>
      </c>
      <c r="I260" s="159" t="s">
        <v>596</v>
      </c>
      <c r="J260" s="160" t="s">
        <v>531</v>
      </c>
      <c r="K260" s="160"/>
      <c r="L260" s="30"/>
      <c r="M260" s="30"/>
      <c r="N260" s="30"/>
      <c r="O260" s="170"/>
      <c r="P260" s="170"/>
      <c r="Q260" s="170"/>
      <c r="R260" s="159" t="s">
        <v>671</v>
      </c>
      <c r="S260" s="159" t="s">
        <v>691</v>
      </c>
      <c r="T260" s="159"/>
      <c r="U260" s="172"/>
      <c r="V260" s="172"/>
      <c r="W260" s="159"/>
      <c r="X260" s="159"/>
      <c r="Y260" s="159"/>
      <c r="Z260" s="173"/>
      <c r="AA260" s="173"/>
      <c r="AB260" s="173"/>
    </row>
    <row r="261" spans="1:28" s="378" customFormat="1" ht="90">
      <c r="A261" s="160">
        <v>746</v>
      </c>
      <c r="B261" s="159" t="s">
        <v>494</v>
      </c>
      <c r="C261" s="159" t="s">
        <v>4</v>
      </c>
      <c r="D261" s="159" t="s">
        <v>618</v>
      </c>
      <c r="E261" s="159" t="s">
        <v>137</v>
      </c>
      <c r="F261" s="159" t="s">
        <v>168</v>
      </c>
      <c r="G261" s="159" t="s">
        <v>496</v>
      </c>
      <c r="H261" s="159" t="s">
        <v>529</v>
      </c>
      <c r="I261" s="159" t="s">
        <v>596</v>
      </c>
      <c r="J261" s="160" t="s">
        <v>531</v>
      </c>
      <c r="K261" s="160"/>
      <c r="L261" s="30"/>
      <c r="M261" s="30"/>
      <c r="N261" s="30"/>
      <c r="O261" s="170"/>
      <c r="P261" s="170"/>
      <c r="Q261" s="170"/>
      <c r="R261" s="159" t="s">
        <v>671</v>
      </c>
      <c r="S261" s="159" t="s">
        <v>691</v>
      </c>
      <c r="T261" s="159"/>
      <c r="U261" s="172"/>
      <c r="V261" s="172"/>
      <c r="W261" s="159"/>
      <c r="X261" s="159"/>
      <c r="Y261" s="159"/>
      <c r="Z261" s="173"/>
      <c r="AA261" s="173"/>
      <c r="AB261" s="173"/>
    </row>
    <row r="262" spans="1:28" s="378" customFormat="1" ht="90">
      <c r="A262" s="160">
        <v>747</v>
      </c>
      <c r="B262" s="159" t="s">
        <v>494</v>
      </c>
      <c r="C262" s="159" t="s">
        <v>4</v>
      </c>
      <c r="D262" s="159" t="s">
        <v>618</v>
      </c>
      <c r="E262" s="159" t="s">
        <v>137</v>
      </c>
      <c r="F262" s="159" t="s">
        <v>168</v>
      </c>
      <c r="G262" s="159" t="s">
        <v>496</v>
      </c>
      <c r="H262" s="159" t="s">
        <v>529</v>
      </c>
      <c r="I262" s="159" t="s">
        <v>549</v>
      </c>
      <c r="J262" s="160" t="s">
        <v>531</v>
      </c>
      <c r="K262" s="160"/>
      <c r="L262" s="30"/>
      <c r="M262" s="30"/>
      <c r="N262" s="30"/>
      <c r="O262" s="170"/>
      <c r="P262" s="170"/>
      <c r="Q262" s="170"/>
      <c r="R262" s="159" t="s">
        <v>671</v>
      </c>
      <c r="S262" s="159" t="s">
        <v>691</v>
      </c>
      <c r="T262" s="159"/>
      <c r="U262" s="172"/>
      <c r="V262" s="172"/>
      <c r="W262" s="159"/>
      <c r="X262" s="159"/>
      <c r="Y262" s="159"/>
      <c r="Z262" s="173"/>
      <c r="AA262" s="173"/>
      <c r="AB262" s="173"/>
    </row>
    <row r="263" spans="1:28" s="378" customFormat="1" ht="90">
      <c r="A263" s="160">
        <v>748</v>
      </c>
      <c r="B263" s="159" t="s">
        <v>494</v>
      </c>
      <c r="C263" s="159" t="s">
        <v>4</v>
      </c>
      <c r="D263" s="159" t="s">
        <v>618</v>
      </c>
      <c r="E263" s="159" t="s">
        <v>137</v>
      </c>
      <c r="F263" s="159" t="s">
        <v>168</v>
      </c>
      <c r="G263" s="159" t="s">
        <v>496</v>
      </c>
      <c r="H263" s="159" t="s">
        <v>529</v>
      </c>
      <c r="I263" s="159" t="s">
        <v>549</v>
      </c>
      <c r="J263" s="160" t="s">
        <v>531</v>
      </c>
      <c r="K263" s="160"/>
      <c r="L263" s="30"/>
      <c r="M263" s="30"/>
      <c r="N263" s="30"/>
      <c r="O263" s="170"/>
      <c r="P263" s="170"/>
      <c r="Q263" s="170"/>
      <c r="R263" s="159" t="s">
        <v>671</v>
      </c>
      <c r="S263" s="159" t="s">
        <v>691</v>
      </c>
      <c r="T263" s="159"/>
      <c r="U263" s="172"/>
      <c r="V263" s="172"/>
      <c r="W263" s="159"/>
      <c r="X263" s="159"/>
      <c r="Y263" s="159"/>
      <c r="Z263" s="173"/>
      <c r="AA263" s="173"/>
      <c r="AB263" s="173"/>
    </row>
    <row r="264" spans="1:28" s="378" customFormat="1" ht="90">
      <c r="A264" s="160">
        <v>749</v>
      </c>
      <c r="B264" s="159" t="s">
        <v>494</v>
      </c>
      <c r="C264" s="159" t="s">
        <v>4</v>
      </c>
      <c r="D264" s="159" t="s">
        <v>618</v>
      </c>
      <c r="E264" s="159" t="s">
        <v>137</v>
      </c>
      <c r="F264" s="159" t="s">
        <v>168</v>
      </c>
      <c r="G264" s="159" t="s">
        <v>496</v>
      </c>
      <c r="H264" s="159" t="s">
        <v>529</v>
      </c>
      <c r="I264" s="159" t="s">
        <v>549</v>
      </c>
      <c r="J264" s="160" t="s">
        <v>531</v>
      </c>
      <c r="K264" s="160"/>
      <c r="L264" s="30"/>
      <c r="M264" s="30"/>
      <c r="N264" s="30"/>
      <c r="O264" s="170"/>
      <c r="P264" s="170"/>
      <c r="Q264" s="170"/>
      <c r="R264" s="159" t="s">
        <v>671</v>
      </c>
      <c r="S264" s="159" t="s">
        <v>691</v>
      </c>
      <c r="T264" s="159"/>
      <c r="U264" s="172"/>
      <c r="V264" s="172"/>
      <c r="W264" s="159"/>
      <c r="X264" s="159"/>
      <c r="Y264" s="159"/>
      <c r="Z264" s="173"/>
      <c r="AA264" s="173"/>
      <c r="AB264" s="173"/>
    </row>
    <row r="265" spans="1:28" s="378" customFormat="1" ht="90">
      <c r="A265" s="160">
        <v>750</v>
      </c>
      <c r="B265" s="159" t="s">
        <v>494</v>
      </c>
      <c r="C265" s="159" t="s">
        <v>4</v>
      </c>
      <c r="D265" s="159" t="s">
        <v>618</v>
      </c>
      <c r="E265" s="159" t="s">
        <v>137</v>
      </c>
      <c r="F265" s="159" t="s">
        <v>168</v>
      </c>
      <c r="G265" s="159" t="s">
        <v>496</v>
      </c>
      <c r="H265" s="159" t="s">
        <v>529</v>
      </c>
      <c r="I265" s="159" t="s">
        <v>549</v>
      </c>
      <c r="J265" s="160" t="s">
        <v>531</v>
      </c>
      <c r="K265" s="160"/>
      <c r="L265" s="30"/>
      <c r="M265" s="30"/>
      <c r="N265" s="30"/>
      <c r="O265" s="170"/>
      <c r="P265" s="170"/>
      <c r="Q265" s="170"/>
      <c r="R265" s="159" t="s">
        <v>671</v>
      </c>
      <c r="S265" s="159" t="s">
        <v>691</v>
      </c>
      <c r="T265" s="159"/>
      <c r="U265" s="172"/>
      <c r="V265" s="172"/>
      <c r="W265" s="159"/>
      <c r="X265" s="159"/>
      <c r="Y265" s="159"/>
      <c r="Z265" s="173"/>
      <c r="AA265" s="173"/>
      <c r="AB265" s="173"/>
    </row>
    <row r="266" spans="1:28" s="378" customFormat="1" ht="90">
      <c r="A266" s="160">
        <v>751</v>
      </c>
      <c r="B266" s="159" t="s">
        <v>494</v>
      </c>
      <c r="C266" s="159" t="s">
        <v>4</v>
      </c>
      <c r="D266" s="159" t="s">
        <v>618</v>
      </c>
      <c r="E266" s="159" t="s">
        <v>137</v>
      </c>
      <c r="F266" s="159" t="s">
        <v>168</v>
      </c>
      <c r="G266" s="159" t="s">
        <v>496</v>
      </c>
      <c r="H266" s="159" t="s">
        <v>529</v>
      </c>
      <c r="I266" s="159" t="s">
        <v>549</v>
      </c>
      <c r="J266" s="160" t="s">
        <v>531</v>
      </c>
      <c r="K266" s="160"/>
      <c r="L266" s="30"/>
      <c r="M266" s="30"/>
      <c r="N266" s="30"/>
      <c r="O266" s="170"/>
      <c r="P266" s="170"/>
      <c r="Q266" s="170"/>
      <c r="R266" s="159" t="s">
        <v>671</v>
      </c>
      <c r="S266" s="159" t="s">
        <v>691</v>
      </c>
      <c r="T266" s="159"/>
      <c r="U266" s="172"/>
      <c r="V266" s="172"/>
      <c r="W266" s="159"/>
      <c r="X266" s="159"/>
      <c r="Y266" s="159"/>
      <c r="Z266" s="173"/>
      <c r="AA266" s="173"/>
      <c r="AB266" s="173"/>
    </row>
    <row r="267" spans="1:28" s="378" customFormat="1" ht="90">
      <c r="A267" s="160">
        <v>752</v>
      </c>
      <c r="B267" s="159" t="s">
        <v>494</v>
      </c>
      <c r="C267" s="159" t="s">
        <v>4</v>
      </c>
      <c r="D267" s="159" t="s">
        <v>618</v>
      </c>
      <c r="E267" s="159" t="s">
        <v>137</v>
      </c>
      <c r="F267" s="159" t="s">
        <v>168</v>
      </c>
      <c r="G267" s="159" t="s">
        <v>496</v>
      </c>
      <c r="H267" s="159" t="s">
        <v>529</v>
      </c>
      <c r="I267" s="159" t="s">
        <v>549</v>
      </c>
      <c r="J267" s="160" t="s">
        <v>531</v>
      </c>
      <c r="K267" s="160"/>
      <c r="L267" s="30"/>
      <c r="M267" s="30"/>
      <c r="N267" s="30"/>
      <c r="O267" s="170"/>
      <c r="P267" s="170"/>
      <c r="Q267" s="170"/>
      <c r="R267" s="159" t="s">
        <v>671</v>
      </c>
      <c r="S267" s="159" t="s">
        <v>691</v>
      </c>
      <c r="T267" s="159"/>
      <c r="U267" s="172"/>
      <c r="V267" s="172"/>
      <c r="W267" s="159"/>
      <c r="X267" s="159"/>
      <c r="Y267" s="159"/>
      <c r="Z267" s="173"/>
      <c r="AA267" s="173"/>
      <c r="AB267" s="173"/>
    </row>
    <row r="268" spans="1:28" s="378" customFormat="1" ht="90">
      <c r="A268" s="160">
        <v>753</v>
      </c>
      <c r="B268" s="159" t="s">
        <v>494</v>
      </c>
      <c r="C268" s="159" t="s">
        <v>4</v>
      </c>
      <c r="D268" s="159" t="s">
        <v>618</v>
      </c>
      <c r="E268" s="159" t="s">
        <v>137</v>
      </c>
      <c r="F268" s="159" t="s">
        <v>168</v>
      </c>
      <c r="G268" s="159" t="s">
        <v>496</v>
      </c>
      <c r="H268" s="159" t="s">
        <v>529</v>
      </c>
      <c r="I268" s="159" t="s">
        <v>549</v>
      </c>
      <c r="J268" s="160" t="s">
        <v>531</v>
      </c>
      <c r="K268" s="160"/>
      <c r="L268" s="30"/>
      <c r="M268" s="30"/>
      <c r="N268" s="30"/>
      <c r="O268" s="170"/>
      <c r="P268" s="170"/>
      <c r="Q268" s="170"/>
      <c r="R268" s="159" t="s">
        <v>671</v>
      </c>
      <c r="S268" s="159" t="s">
        <v>691</v>
      </c>
      <c r="T268" s="159"/>
      <c r="U268" s="172"/>
      <c r="V268" s="172"/>
      <c r="W268" s="159"/>
      <c r="X268" s="159"/>
      <c r="Y268" s="159"/>
      <c r="Z268" s="173"/>
      <c r="AA268" s="173"/>
      <c r="AB268" s="173"/>
    </row>
    <row r="269" spans="1:28" s="378" customFormat="1" ht="90">
      <c r="A269" s="160">
        <v>754</v>
      </c>
      <c r="B269" s="159" t="s">
        <v>494</v>
      </c>
      <c r="C269" s="159" t="s">
        <v>4</v>
      </c>
      <c r="D269" s="159" t="s">
        <v>618</v>
      </c>
      <c r="E269" s="159" t="s">
        <v>137</v>
      </c>
      <c r="F269" s="159" t="s">
        <v>168</v>
      </c>
      <c r="G269" s="159" t="s">
        <v>496</v>
      </c>
      <c r="H269" s="159" t="s">
        <v>529</v>
      </c>
      <c r="I269" s="159" t="s">
        <v>549</v>
      </c>
      <c r="J269" s="160" t="s">
        <v>531</v>
      </c>
      <c r="K269" s="160"/>
      <c r="L269" s="30"/>
      <c r="M269" s="30"/>
      <c r="N269" s="30"/>
      <c r="O269" s="170"/>
      <c r="P269" s="170"/>
      <c r="Q269" s="170"/>
      <c r="R269" s="159" t="s">
        <v>671</v>
      </c>
      <c r="S269" s="159" t="s">
        <v>691</v>
      </c>
      <c r="T269" s="159"/>
      <c r="U269" s="172"/>
      <c r="V269" s="172"/>
      <c r="W269" s="159"/>
      <c r="X269" s="159"/>
      <c r="Y269" s="159"/>
      <c r="Z269" s="173"/>
      <c r="AA269" s="173"/>
      <c r="AB269" s="173"/>
    </row>
    <row r="270" spans="1:28" s="378" customFormat="1" ht="90">
      <c r="A270" s="160">
        <v>755</v>
      </c>
      <c r="B270" s="159" t="s">
        <v>494</v>
      </c>
      <c r="C270" s="159" t="s">
        <v>4</v>
      </c>
      <c r="D270" s="159" t="s">
        <v>618</v>
      </c>
      <c r="E270" s="159" t="s">
        <v>137</v>
      </c>
      <c r="F270" s="159" t="s">
        <v>168</v>
      </c>
      <c r="G270" s="159" t="s">
        <v>496</v>
      </c>
      <c r="H270" s="159" t="s">
        <v>529</v>
      </c>
      <c r="I270" s="159" t="s">
        <v>549</v>
      </c>
      <c r="J270" s="160" t="s">
        <v>531</v>
      </c>
      <c r="K270" s="160"/>
      <c r="L270" s="30"/>
      <c r="M270" s="30"/>
      <c r="N270" s="30"/>
      <c r="O270" s="170"/>
      <c r="P270" s="170"/>
      <c r="Q270" s="170"/>
      <c r="R270" s="159" t="s">
        <v>671</v>
      </c>
      <c r="S270" s="159" t="s">
        <v>691</v>
      </c>
      <c r="T270" s="159"/>
      <c r="U270" s="172"/>
      <c r="V270" s="172"/>
      <c r="W270" s="159"/>
      <c r="X270" s="159"/>
      <c r="Y270" s="159"/>
      <c r="Z270" s="173"/>
      <c r="AA270" s="173"/>
      <c r="AB270" s="173"/>
    </row>
    <row r="271" spans="1:28" s="378" customFormat="1" ht="90">
      <c r="A271" s="160">
        <v>756</v>
      </c>
      <c r="B271" s="159" t="s">
        <v>494</v>
      </c>
      <c r="C271" s="159" t="s">
        <v>4</v>
      </c>
      <c r="D271" s="159" t="s">
        <v>618</v>
      </c>
      <c r="E271" s="159" t="s">
        <v>137</v>
      </c>
      <c r="F271" s="159" t="s">
        <v>168</v>
      </c>
      <c r="G271" s="159" t="s">
        <v>496</v>
      </c>
      <c r="H271" s="159" t="s">
        <v>529</v>
      </c>
      <c r="I271" s="159" t="s">
        <v>549</v>
      </c>
      <c r="J271" s="160" t="s">
        <v>531</v>
      </c>
      <c r="K271" s="160"/>
      <c r="L271" s="30"/>
      <c r="M271" s="30"/>
      <c r="N271" s="30"/>
      <c r="O271" s="170"/>
      <c r="P271" s="170"/>
      <c r="Q271" s="170"/>
      <c r="R271" s="159" t="s">
        <v>671</v>
      </c>
      <c r="S271" s="159" t="s">
        <v>691</v>
      </c>
      <c r="T271" s="159"/>
      <c r="U271" s="172"/>
      <c r="V271" s="172"/>
      <c r="W271" s="159"/>
      <c r="X271" s="159"/>
      <c r="Y271" s="159"/>
      <c r="Z271" s="173"/>
      <c r="AA271" s="173"/>
      <c r="AB271" s="173"/>
    </row>
    <row r="272" spans="1:28" s="378" customFormat="1" ht="90">
      <c r="A272" s="160">
        <v>757</v>
      </c>
      <c r="B272" s="159" t="s">
        <v>494</v>
      </c>
      <c r="C272" s="159" t="s">
        <v>4</v>
      </c>
      <c r="D272" s="159" t="s">
        <v>618</v>
      </c>
      <c r="E272" s="159" t="s">
        <v>137</v>
      </c>
      <c r="F272" s="159" t="s">
        <v>168</v>
      </c>
      <c r="G272" s="159" t="s">
        <v>496</v>
      </c>
      <c r="H272" s="159" t="s">
        <v>529</v>
      </c>
      <c r="I272" s="159" t="s">
        <v>549</v>
      </c>
      <c r="J272" s="160" t="s">
        <v>531</v>
      </c>
      <c r="K272" s="160"/>
      <c r="L272" s="30"/>
      <c r="M272" s="30"/>
      <c r="N272" s="30"/>
      <c r="O272" s="170"/>
      <c r="P272" s="170"/>
      <c r="Q272" s="170"/>
      <c r="R272" s="159" t="s">
        <v>671</v>
      </c>
      <c r="S272" s="159" t="s">
        <v>691</v>
      </c>
      <c r="T272" s="159"/>
      <c r="U272" s="172"/>
      <c r="V272" s="172"/>
      <c r="W272" s="159"/>
      <c r="X272" s="159"/>
      <c r="Y272" s="159"/>
      <c r="Z272" s="173"/>
      <c r="AA272" s="173"/>
      <c r="AB272" s="173"/>
    </row>
    <row r="273" spans="1:28" s="378" customFormat="1" ht="90">
      <c r="A273" s="160">
        <v>758</v>
      </c>
      <c r="B273" s="159" t="s">
        <v>494</v>
      </c>
      <c r="C273" s="159" t="s">
        <v>4</v>
      </c>
      <c r="D273" s="159" t="s">
        <v>618</v>
      </c>
      <c r="E273" s="159" t="s">
        <v>137</v>
      </c>
      <c r="F273" s="159" t="s">
        <v>168</v>
      </c>
      <c r="G273" s="159" t="s">
        <v>496</v>
      </c>
      <c r="H273" s="159" t="s">
        <v>529</v>
      </c>
      <c r="I273" s="159" t="s">
        <v>549</v>
      </c>
      <c r="J273" s="160" t="s">
        <v>531</v>
      </c>
      <c r="K273" s="160"/>
      <c r="L273" s="30"/>
      <c r="M273" s="30"/>
      <c r="N273" s="30"/>
      <c r="O273" s="170"/>
      <c r="P273" s="170"/>
      <c r="Q273" s="170"/>
      <c r="R273" s="159" t="s">
        <v>671</v>
      </c>
      <c r="S273" s="159" t="s">
        <v>691</v>
      </c>
      <c r="T273" s="159"/>
      <c r="U273" s="172"/>
      <c r="V273" s="172"/>
      <c r="W273" s="159"/>
      <c r="X273" s="159"/>
      <c r="Y273" s="159"/>
      <c r="Z273" s="173"/>
      <c r="AA273" s="173"/>
      <c r="AB273" s="173"/>
    </row>
    <row r="274" spans="1:28" s="378" customFormat="1" ht="198" customHeight="1">
      <c r="A274" s="186">
        <v>759</v>
      </c>
      <c r="B274" s="159" t="s">
        <v>494</v>
      </c>
      <c r="C274" s="159" t="s">
        <v>4</v>
      </c>
      <c r="D274" s="159" t="s">
        <v>528</v>
      </c>
      <c r="E274" s="159" t="s">
        <v>137</v>
      </c>
      <c r="F274" s="159" t="s">
        <v>168</v>
      </c>
      <c r="G274" s="159" t="s">
        <v>496</v>
      </c>
      <c r="H274" s="159" t="s">
        <v>529</v>
      </c>
      <c r="I274" s="159" t="s">
        <v>498</v>
      </c>
      <c r="J274" s="160" t="s">
        <v>531</v>
      </c>
      <c r="K274" s="160"/>
      <c r="L274" s="30"/>
      <c r="M274" s="30"/>
      <c r="N274" s="30"/>
      <c r="O274" s="170"/>
      <c r="P274" s="170"/>
      <c r="Q274" s="170"/>
      <c r="R274" s="159" t="s">
        <v>692</v>
      </c>
      <c r="S274" s="166" t="s">
        <v>693</v>
      </c>
      <c r="T274" s="159" t="s">
        <v>694</v>
      </c>
      <c r="U274" s="172">
        <v>0</v>
      </c>
      <c r="V274" s="160">
        <v>1</v>
      </c>
      <c r="W274" s="159" t="s">
        <v>695</v>
      </c>
      <c r="X274" s="159" t="s">
        <v>696</v>
      </c>
      <c r="Y274" s="159" t="s">
        <v>299</v>
      </c>
      <c r="Z274" s="180">
        <v>1</v>
      </c>
      <c r="AA274" s="417">
        <v>1</v>
      </c>
      <c r="AB274" s="162" t="s">
        <v>1611</v>
      </c>
    </row>
    <row r="275" spans="1:28" s="378" customFormat="1" ht="90">
      <c r="A275" s="160">
        <v>760</v>
      </c>
      <c r="B275" s="159" t="s">
        <v>494</v>
      </c>
      <c r="C275" s="159" t="s">
        <v>4</v>
      </c>
      <c r="D275" s="159" t="s">
        <v>528</v>
      </c>
      <c r="E275" s="159" t="s">
        <v>137</v>
      </c>
      <c r="F275" s="159" t="s">
        <v>168</v>
      </c>
      <c r="G275" s="159" t="s">
        <v>496</v>
      </c>
      <c r="H275" s="159" t="s">
        <v>529</v>
      </c>
      <c r="I275" s="159" t="s">
        <v>596</v>
      </c>
      <c r="J275" s="160" t="s">
        <v>531</v>
      </c>
      <c r="K275" s="160"/>
      <c r="L275" s="30"/>
      <c r="M275" s="30"/>
      <c r="N275" s="30"/>
      <c r="O275" s="170"/>
      <c r="P275" s="170"/>
      <c r="Q275" s="170"/>
      <c r="R275" s="159" t="s">
        <v>697</v>
      </c>
      <c r="S275" s="159" t="s">
        <v>693</v>
      </c>
      <c r="T275" s="159"/>
      <c r="U275" s="172"/>
      <c r="V275" s="160"/>
      <c r="W275" s="159"/>
      <c r="X275" s="159"/>
      <c r="Y275" s="159"/>
      <c r="Z275" s="173"/>
      <c r="AA275" s="173"/>
      <c r="AB275" s="173"/>
    </row>
    <row r="276" spans="1:28" s="378" customFormat="1" ht="90">
      <c r="A276" s="160">
        <v>761</v>
      </c>
      <c r="B276" s="159" t="s">
        <v>494</v>
      </c>
      <c r="C276" s="159" t="s">
        <v>4</v>
      </c>
      <c r="D276" s="159" t="s">
        <v>528</v>
      </c>
      <c r="E276" s="159" t="s">
        <v>137</v>
      </c>
      <c r="F276" s="159" t="s">
        <v>168</v>
      </c>
      <c r="G276" s="159" t="s">
        <v>496</v>
      </c>
      <c r="H276" s="159" t="s">
        <v>529</v>
      </c>
      <c r="I276" s="159" t="s">
        <v>549</v>
      </c>
      <c r="J276" s="160" t="s">
        <v>531</v>
      </c>
      <c r="K276" s="160"/>
      <c r="L276" s="30"/>
      <c r="M276" s="30"/>
      <c r="N276" s="30"/>
      <c r="O276" s="170"/>
      <c r="P276" s="170"/>
      <c r="Q276" s="170"/>
      <c r="R276" s="159" t="s">
        <v>697</v>
      </c>
      <c r="S276" s="159" t="s">
        <v>693</v>
      </c>
      <c r="T276" s="159"/>
      <c r="U276" s="172"/>
      <c r="V276" s="172"/>
      <c r="W276" s="159"/>
      <c r="X276" s="159"/>
      <c r="Y276" s="159"/>
      <c r="Z276" s="173"/>
      <c r="AA276" s="173"/>
      <c r="AB276" s="173"/>
    </row>
    <row r="277" spans="1:28" s="378" customFormat="1" ht="90">
      <c r="A277" s="160">
        <v>762</v>
      </c>
      <c r="B277" s="159" t="s">
        <v>494</v>
      </c>
      <c r="C277" s="159" t="s">
        <v>4</v>
      </c>
      <c r="D277" s="159" t="s">
        <v>528</v>
      </c>
      <c r="E277" s="159" t="s">
        <v>137</v>
      </c>
      <c r="F277" s="159" t="s">
        <v>168</v>
      </c>
      <c r="G277" s="159" t="s">
        <v>496</v>
      </c>
      <c r="H277" s="159" t="s">
        <v>529</v>
      </c>
      <c r="I277" s="159" t="s">
        <v>596</v>
      </c>
      <c r="J277" s="160" t="s">
        <v>531</v>
      </c>
      <c r="K277" s="160"/>
      <c r="L277" s="30"/>
      <c r="M277" s="30"/>
      <c r="N277" s="30"/>
      <c r="O277" s="170"/>
      <c r="P277" s="170"/>
      <c r="Q277" s="170"/>
      <c r="R277" s="159" t="s">
        <v>697</v>
      </c>
      <c r="S277" s="159" t="s">
        <v>693</v>
      </c>
      <c r="T277" s="159"/>
      <c r="U277" s="172"/>
      <c r="V277" s="172"/>
      <c r="W277" s="159"/>
      <c r="X277" s="159"/>
      <c r="Y277" s="159"/>
      <c r="Z277" s="173"/>
      <c r="AA277" s="173"/>
      <c r="AB277" s="173"/>
    </row>
    <row r="278" spans="1:28" s="378" customFormat="1" ht="90">
      <c r="A278" s="160">
        <v>763</v>
      </c>
      <c r="B278" s="159" t="s">
        <v>494</v>
      </c>
      <c r="C278" s="159" t="s">
        <v>4</v>
      </c>
      <c r="D278" s="159" t="s">
        <v>528</v>
      </c>
      <c r="E278" s="159" t="s">
        <v>137</v>
      </c>
      <c r="F278" s="159" t="s">
        <v>168</v>
      </c>
      <c r="G278" s="159" t="s">
        <v>496</v>
      </c>
      <c r="H278" s="159" t="s">
        <v>529</v>
      </c>
      <c r="I278" s="159" t="s">
        <v>498</v>
      </c>
      <c r="J278" s="160" t="s">
        <v>531</v>
      </c>
      <c r="K278" s="160"/>
      <c r="L278" s="30"/>
      <c r="M278" s="30"/>
      <c r="N278" s="30"/>
      <c r="O278" s="170"/>
      <c r="P278" s="170"/>
      <c r="Q278" s="170"/>
      <c r="R278" s="159" t="s">
        <v>692</v>
      </c>
      <c r="S278" s="159" t="s">
        <v>693</v>
      </c>
      <c r="T278" s="159"/>
      <c r="U278" s="172"/>
      <c r="V278" s="172"/>
      <c r="W278" s="159"/>
      <c r="X278" s="159"/>
      <c r="Y278" s="159"/>
      <c r="Z278" s="173"/>
      <c r="AA278" s="173"/>
      <c r="AB278" s="173"/>
    </row>
    <row r="279" spans="1:28" s="378" customFormat="1" ht="90">
      <c r="A279" s="160">
        <v>764</v>
      </c>
      <c r="B279" s="159" t="s">
        <v>494</v>
      </c>
      <c r="C279" s="159" t="s">
        <v>4</v>
      </c>
      <c r="D279" s="159" t="s">
        <v>528</v>
      </c>
      <c r="E279" s="159" t="s">
        <v>137</v>
      </c>
      <c r="F279" s="159" t="s">
        <v>168</v>
      </c>
      <c r="G279" s="159" t="s">
        <v>496</v>
      </c>
      <c r="H279" s="159" t="s">
        <v>529</v>
      </c>
      <c r="I279" s="159" t="s">
        <v>498</v>
      </c>
      <c r="J279" s="160" t="s">
        <v>531</v>
      </c>
      <c r="K279" s="160"/>
      <c r="L279" s="30"/>
      <c r="M279" s="30"/>
      <c r="N279" s="30"/>
      <c r="O279" s="170"/>
      <c r="P279" s="170"/>
      <c r="Q279" s="170"/>
      <c r="R279" s="159" t="s">
        <v>692</v>
      </c>
      <c r="S279" s="159" t="s">
        <v>693</v>
      </c>
      <c r="T279" s="159"/>
      <c r="U279" s="172"/>
      <c r="V279" s="172"/>
      <c r="W279" s="159"/>
      <c r="X279" s="159"/>
      <c r="Y279" s="159"/>
      <c r="Z279" s="173"/>
      <c r="AA279" s="173"/>
      <c r="AB279" s="173"/>
    </row>
    <row r="280" spans="1:28" s="378" customFormat="1" ht="90">
      <c r="A280" s="160">
        <v>764</v>
      </c>
      <c r="B280" s="159" t="s">
        <v>494</v>
      </c>
      <c r="C280" s="159" t="s">
        <v>4</v>
      </c>
      <c r="D280" s="159" t="s">
        <v>528</v>
      </c>
      <c r="E280" s="159" t="s">
        <v>137</v>
      </c>
      <c r="F280" s="159" t="s">
        <v>168</v>
      </c>
      <c r="G280" s="159" t="s">
        <v>496</v>
      </c>
      <c r="H280" s="159" t="s">
        <v>529</v>
      </c>
      <c r="I280" s="159" t="s">
        <v>498</v>
      </c>
      <c r="J280" s="160" t="s">
        <v>531</v>
      </c>
      <c r="K280" s="160"/>
      <c r="L280" s="30"/>
      <c r="M280" s="30"/>
      <c r="N280" s="30"/>
      <c r="O280" s="170"/>
      <c r="P280" s="170"/>
      <c r="Q280" s="170"/>
      <c r="R280" s="159" t="s">
        <v>692</v>
      </c>
      <c r="S280" s="159" t="s">
        <v>693</v>
      </c>
      <c r="T280" s="159"/>
      <c r="U280" s="172"/>
      <c r="V280" s="172"/>
      <c r="W280" s="159"/>
      <c r="X280" s="159"/>
      <c r="Y280" s="159"/>
      <c r="Z280" s="173"/>
      <c r="AA280" s="173"/>
      <c r="AB280" s="173"/>
    </row>
    <row r="281" spans="1:28" s="378" customFormat="1" ht="90">
      <c r="A281" s="160">
        <v>764</v>
      </c>
      <c r="B281" s="159" t="s">
        <v>494</v>
      </c>
      <c r="C281" s="159" t="s">
        <v>4</v>
      </c>
      <c r="D281" s="159" t="s">
        <v>528</v>
      </c>
      <c r="E281" s="159" t="s">
        <v>137</v>
      </c>
      <c r="F281" s="159" t="s">
        <v>168</v>
      </c>
      <c r="G281" s="159" t="s">
        <v>496</v>
      </c>
      <c r="H281" s="159" t="s">
        <v>529</v>
      </c>
      <c r="I281" s="159" t="s">
        <v>498</v>
      </c>
      <c r="J281" s="160" t="s">
        <v>531</v>
      </c>
      <c r="K281" s="160"/>
      <c r="L281" s="30"/>
      <c r="M281" s="30"/>
      <c r="N281" s="30"/>
      <c r="O281" s="170"/>
      <c r="P281" s="170"/>
      <c r="Q281" s="170"/>
      <c r="R281" s="159" t="s">
        <v>692</v>
      </c>
      <c r="S281" s="159" t="s">
        <v>693</v>
      </c>
      <c r="T281" s="159"/>
      <c r="U281" s="172"/>
      <c r="V281" s="172"/>
      <c r="W281" s="159"/>
      <c r="X281" s="159"/>
      <c r="Y281" s="159"/>
      <c r="Z281" s="173"/>
      <c r="AA281" s="173"/>
      <c r="AB281" s="173"/>
    </row>
    <row r="282" spans="1:28" s="378" customFormat="1" ht="90">
      <c r="A282" s="160">
        <v>765</v>
      </c>
      <c r="B282" s="159" t="s">
        <v>494</v>
      </c>
      <c r="C282" s="159" t="s">
        <v>4</v>
      </c>
      <c r="D282" s="159" t="s">
        <v>528</v>
      </c>
      <c r="E282" s="159" t="s">
        <v>137</v>
      </c>
      <c r="F282" s="159" t="s">
        <v>168</v>
      </c>
      <c r="G282" s="159" t="s">
        <v>496</v>
      </c>
      <c r="H282" s="159" t="s">
        <v>529</v>
      </c>
      <c r="I282" s="159" t="s">
        <v>498</v>
      </c>
      <c r="J282" s="160" t="s">
        <v>531</v>
      </c>
      <c r="K282" s="160"/>
      <c r="L282" s="30"/>
      <c r="M282" s="30"/>
      <c r="N282" s="30"/>
      <c r="O282" s="170"/>
      <c r="P282" s="170"/>
      <c r="Q282" s="170"/>
      <c r="R282" s="159" t="s">
        <v>692</v>
      </c>
      <c r="S282" s="159" t="s">
        <v>693</v>
      </c>
      <c r="T282" s="159"/>
      <c r="U282" s="172"/>
      <c r="V282" s="172"/>
      <c r="W282" s="159"/>
      <c r="X282" s="159"/>
      <c r="Y282" s="159"/>
      <c r="Z282" s="173"/>
      <c r="AA282" s="173"/>
      <c r="AB282" s="173"/>
    </row>
    <row r="283" spans="1:28" s="378" customFormat="1" ht="90">
      <c r="A283" s="160">
        <v>766</v>
      </c>
      <c r="B283" s="159" t="s">
        <v>494</v>
      </c>
      <c r="C283" s="159" t="s">
        <v>4</v>
      </c>
      <c r="D283" s="159" t="s">
        <v>528</v>
      </c>
      <c r="E283" s="159" t="s">
        <v>137</v>
      </c>
      <c r="F283" s="159" t="s">
        <v>168</v>
      </c>
      <c r="G283" s="159" t="s">
        <v>496</v>
      </c>
      <c r="H283" s="159" t="s">
        <v>529</v>
      </c>
      <c r="I283" s="159" t="s">
        <v>498</v>
      </c>
      <c r="J283" s="160" t="s">
        <v>531</v>
      </c>
      <c r="K283" s="160"/>
      <c r="L283" s="30"/>
      <c r="M283" s="30"/>
      <c r="N283" s="30"/>
      <c r="O283" s="170"/>
      <c r="P283" s="170"/>
      <c r="Q283" s="170"/>
      <c r="R283" s="159" t="s">
        <v>692</v>
      </c>
      <c r="S283" s="159" t="s">
        <v>693</v>
      </c>
      <c r="T283" s="159"/>
      <c r="U283" s="172"/>
      <c r="V283" s="172"/>
      <c r="W283" s="159"/>
      <c r="X283" s="159"/>
      <c r="Y283" s="159"/>
      <c r="Z283" s="173"/>
      <c r="AA283" s="173"/>
      <c r="AB283" s="173"/>
    </row>
    <row r="284" spans="1:28" s="378" customFormat="1" ht="163.5" customHeight="1">
      <c r="A284" s="186">
        <v>767</v>
      </c>
      <c r="B284" s="159" t="s">
        <v>494</v>
      </c>
      <c r="C284" s="159" t="s">
        <v>4</v>
      </c>
      <c r="D284" s="159" t="s">
        <v>495</v>
      </c>
      <c r="E284" s="159" t="s">
        <v>137</v>
      </c>
      <c r="F284" s="159" t="s">
        <v>168</v>
      </c>
      <c r="G284" s="159" t="s">
        <v>496</v>
      </c>
      <c r="H284" s="159" t="s">
        <v>529</v>
      </c>
      <c r="I284" s="159" t="s">
        <v>549</v>
      </c>
      <c r="J284" s="160" t="s">
        <v>531</v>
      </c>
      <c r="K284" s="160"/>
      <c r="L284" s="30"/>
      <c r="M284" s="30"/>
      <c r="N284" s="30"/>
      <c r="O284" s="170"/>
      <c r="P284" s="170"/>
      <c r="Q284" s="170"/>
      <c r="R284" s="159" t="s">
        <v>495</v>
      </c>
      <c r="S284" s="166" t="s">
        <v>698</v>
      </c>
      <c r="T284" s="159" t="s">
        <v>699</v>
      </c>
      <c r="U284" s="172">
        <v>0</v>
      </c>
      <c r="V284" s="172">
        <v>8000</v>
      </c>
      <c r="W284" s="159" t="s">
        <v>700</v>
      </c>
      <c r="X284" s="159" t="s">
        <v>701</v>
      </c>
      <c r="Y284" s="159" t="s">
        <v>55</v>
      </c>
      <c r="Z284" s="171">
        <v>6465</v>
      </c>
      <c r="AA284" s="377">
        <v>0.80812499999999998</v>
      </c>
      <c r="AB284" s="162" t="s">
        <v>1612</v>
      </c>
    </row>
    <row r="285" spans="1:28" s="378" customFormat="1" ht="90">
      <c r="A285" s="160">
        <v>768</v>
      </c>
      <c r="B285" s="159" t="s">
        <v>494</v>
      </c>
      <c r="C285" s="159" t="s">
        <v>4</v>
      </c>
      <c r="D285" s="159" t="s">
        <v>495</v>
      </c>
      <c r="E285" s="159" t="s">
        <v>137</v>
      </c>
      <c r="F285" s="159" t="s">
        <v>168</v>
      </c>
      <c r="G285" s="159" t="s">
        <v>496</v>
      </c>
      <c r="H285" s="159" t="s">
        <v>529</v>
      </c>
      <c r="I285" s="159" t="s">
        <v>596</v>
      </c>
      <c r="J285" s="160" t="s">
        <v>531</v>
      </c>
      <c r="K285" s="160"/>
      <c r="L285" s="30"/>
      <c r="M285" s="30"/>
      <c r="N285" s="30"/>
      <c r="O285" s="170"/>
      <c r="P285" s="170"/>
      <c r="Q285" s="170"/>
      <c r="R285" s="159" t="s">
        <v>702</v>
      </c>
      <c r="S285" s="159" t="s">
        <v>698</v>
      </c>
      <c r="T285" s="159"/>
      <c r="U285" s="172"/>
      <c r="V285" s="172"/>
      <c r="W285" s="159"/>
      <c r="X285" s="159"/>
      <c r="Y285" s="159"/>
      <c r="Z285" s="173"/>
      <c r="AA285" s="173"/>
      <c r="AB285" s="173"/>
    </row>
    <row r="286" spans="1:28" s="378" customFormat="1" ht="90">
      <c r="A286" s="160">
        <v>769</v>
      </c>
      <c r="B286" s="159" t="s">
        <v>494</v>
      </c>
      <c r="C286" s="159" t="s">
        <v>4</v>
      </c>
      <c r="D286" s="159" t="s">
        <v>495</v>
      </c>
      <c r="E286" s="159" t="s">
        <v>137</v>
      </c>
      <c r="F286" s="159" t="s">
        <v>168</v>
      </c>
      <c r="G286" s="159" t="s">
        <v>496</v>
      </c>
      <c r="H286" s="159" t="s">
        <v>529</v>
      </c>
      <c r="I286" s="159" t="s">
        <v>596</v>
      </c>
      <c r="J286" s="160" t="s">
        <v>531</v>
      </c>
      <c r="K286" s="160"/>
      <c r="L286" s="30"/>
      <c r="M286" s="30"/>
      <c r="N286" s="30"/>
      <c r="O286" s="170"/>
      <c r="P286" s="170"/>
      <c r="Q286" s="170"/>
      <c r="R286" s="159" t="s">
        <v>702</v>
      </c>
      <c r="S286" s="159" t="s">
        <v>698</v>
      </c>
      <c r="T286" s="159"/>
      <c r="U286" s="172"/>
      <c r="V286" s="172"/>
      <c r="W286" s="159"/>
      <c r="X286" s="159"/>
      <c r="Y286" s="159"/>
      <c r="Z286" s="173"/>
      <c r="AA286" s="173"/>
      <c r="AB286" s="173"/>
    </row>
    <row r="287" spans="1:28" s="378" customFormat="1" ht="90">
      <c r="A287" s="160">
        <v>770</v>
      </c>
      <c r="B287" s="159" t="s">
        <v>494</v>
      </c>
      <c r="C287" s="159" t="s">
        <v>4</v>
      </c>
      <c r="D287" s="159" t="s">
        <v>495</v>
      </c>
      <c r="E287" s="159" t="s">
        <v>137</v>
      </c>
      <c r="F287" s="159" t="s">
        <v>168</v>
      </c>
      <c r="G287" s="159" t="s">
        <v>496</v>
      </c>
      <c r="H287" s="159" t="s">
        <v>529</v>
      </c>
      <c r="I287" s="159" t="s">
        <v>596</v>
      </c>
      <c r="J287" s="160" t="s">
        <v>531</v>
      </c>
      <c r="K287" s="160"/>
      <c r="L287" s="30"/>
      <c r="M287" s="30"/>
      <c r="N287" s="30"/>
      <c r="O287" s="170"/>
      <c r="P287" s="170"/>
      <c r="Q287" s="170"/>
      <c r="R287" s="159" t="s">
        <v>702</v>
      </c>
      <c r="S287" s="159" t="s">
        <v>698</v>
      </c>
      <c r="T287" s="159"/>
      <c r="U287" s="172"/>
      <c r="V287" s="172"/>
      <c r="W287" s="159"/>
      <c r="X287" s="159"/>
      <c r="Y287" s="159"/>
      <c r="Z287" s="173"/>
      <c r="AA287" s="173"/>
      <c r="AB287" s="173"/>
    </row>
    <row r="288" spans="1:28" s="378" customFormat="1" ht="155.25" customHeight="1">
      <c r="A288" s="186">
        <v>771</v>
      </c>
      <c r="B288" s="159" t="s">
        <v>494</v>
      </c>
      <c r="C288" s="159" t="s">
        <v>4</v>
      </c>
      <c r="D288" s="159" t="s">
        <v>495</v>
      </c>
      <c r="E288" s="159" t="s">
        <v>137</v>
      </c>
      <c r="F288" s="159" t="s">
        <v>168</v>
      </c>
      <c r="G288" s="159" t="s">
        <v>496</v>
      </c>
      <c r="H288" s="159" t="s">
        <v>529</v>
      </c>
      <c r="I288" s="159" t="s">
        <v>596</v>
      </c>
      <c r="J288" s="160"/>
      <c r="K288" s="160"/>
      <c r="L288" s="30"/>
      <c r="M288" s="30"/>
      <c r="N288" s="30"/>
      <c r="O288" s="170"/>
      <c r="P288" s="170"/>
      <c r="Q288" s="170"/>
      <c r="R288" s="159" t="s">
        <v>703</v>
      </c>
      <c r="S288" s="166" t="s">
        <v>704</v>
      </c>
      <c r="T288" s="159" t="s">
        <v>705</v>
      </c>
      <c r="U288" s="167">
        <v>0</v>
      </c>
      <c r="V288" s="167">
        <v>1</v>
      </c>
      <c r="W288" s="159" t="s">
        <v>706</v>
      </c>
      <c r="X288" s="159" t="s">
        <v>707</v>
      </c>
      <c r="Y288" s="159" t="s">
        <v>188</v>
      </c>
      <c r="Z288" s="180">
        <v>1</v>
      </c>
      <c r="AA288" s="417">
        <v>1</v>
      </c>
      <c r="AB288" s="162" t="s">
        <v>1613</v>
      </c>
    </row>
    <row r="289" spans="1:28" s="378" customFormat="1" ht="90">
      <c r="A289" s="160">
        <v>772</v>
      </c>
      <c r="B289" s="159" t="s">
        <v>494</v>
      </c>
      <c r="C289" s="159" t="s">
        <v>4</v>
      </c>
      <c r="D289" s="159" t="s">
        <v>495</v>
      </c>
      <c r="E289" s="159" t="s">
        <v>137</v>
      </c>
      <c r="F289" s="159" t="s">
        <v>168</v>
      </c>
      <c r="G289" s="159" t="s">
        <v>496</v>
      </c>
      <c r="H289" s="159" t="s">
        <v>529</v>
      </c>
      <c r="I289" s="159" t="s">
        <v>596</v>
      </c>
      <c r="J289" s="160"/>
      <c r="K289" s="160"/>
      <c r="L289" s="30"/>
      <c r="M289" s="30"/>
      <c r="N289" s="30"/>
      <c r="O289" s="170"/>
      <c r="P289" s="170"/>
      <c r="Q289" s="170"/>
      <c r="R289" s="159" t="s">
        <v>703</v>
      </c>
      <c r="S289" s="159" t="s">
        <v>704</v>
      </c>
      <c r="T289" s="159"/>
      <c r="U289" s="172"/>
      <c r="V289" s="172"/>
      <c r="W289" s="159"/>
      <c r="X289" s="159"/>
      <c r="Y289" s="159"/>
      <c r="Z289" s="173"/>
      <c r="AA289" s="173"/>
      <c r="AB289" s="173"/>
    </row>
    <row r="290" spans="1:28" s="378" customFormat="1" ht="90">
      <c r="A290" s="160">
        <v>773</v>
      </c>
      <c r="B290" s="159" t="s">
        <v>494</v>
      </c>
      <c r="C290" s="159" t="s">
        <v>4</v>
      </c>
      <c r="D290" s="159" t="s">
        <v>495</v>
      </c>
      <c r="E290" s="159" t="s">
        <v>137</v>
      </c>
      <c r="F290" s="159" t="s">
        <v>168</v>
      </c>
      <c r="G290" s="159" t="s">
        <v>496</v>
      </c>
      <c r="H290" s="159" t="s">
        <v>529</v>
      </c>
      <c r="I290" s="159" t="s">
        <v>596</v>
      </c>
      <c r="J290" s="160"/>
      <c r="K290" s="160"/>
      <c r="L290" s="30"/>
      <c r="M290" s="30"/>
      <c r="N290" s="30"/>
      <c r="O290" s="170"/>
      <c r="P290" s="170"/>
      <c r="Q290" s="170"/>
      <c r="R290" s="159" t="s">
        <v>703</v>
      </c>
      <c r="S290" s="159" t="s">
        <v>704</v>
      </c>
      <c r="T290" s="159"/>
      <c r="U290" s="172"/>
      <c r="V290" s="172"/>
      <c r="W290" s="159"/>
      <c r="X290" s="159"/>
      <c r="Y290" s="159"/>
      <c r="Z290" s="173"/>
      <c r="AA290" s="173"/>
      <c r="AB290" s="173"/>
    </row>
    <row r="291" spans="1:28" s="378" customFormat="1" ht="90">
      <c r="A291" s="160">
        <v>774</v>
      </c>
      <c r="B291" s="159" t="s">
        <v>494</v>
      </c>
      <c r="C291" s="159" t="s">
        <v>4</v>
      </c>
      <c r="D291" s="159" t="s">
        <v>495</v>
      </c>
      <c r="E291" s="159" t="s">
        <v>137</v>
      </c>
      <c r="F291" s="159" t="s">
        <v>168</v>
      </c>
      <c r="G291" s="159" t="s">
        <v>496</v>
      </c>
      <c r="H291" s="159" t="s">
        <v>529</v>
      </c>
      <c r="I291" s="159" t="s">
        <v>596</v>
      </c>
      <c r="J291" s="160"/>
      <c r="K291" s="160"/>
      <c r="L291" s="30"/>
      <c r="M291" s="30"/>
      <c r="N291" s="30"/>
      <c r="O291" s="170"/>
      <c r="P291" s="170"/>
      <c r="Q291" s="170"/>
      <c r="R291" s="159" t="s">
        <v>703</v>
      </c>
      <c r="S291" s="159" t="s">
        <v>704</v>
      </c>
      <c r="T291" s="159"/>
      <c r="U291" s="172"/>
      <c r="V291" s="172"/>
      <c r="W291" s="159"/>
      <c r="X291" s="159"/>
      <c r="Y291" s="159"/>
      <c r="Z291" s="173"/>
      <c r="AA291" s="173"/>
      <c r="AB291" s="173"/>
    </row>
    <row r="292" spans="1:28" s="378" customFormat="1" ht="162" customHeight="1">
      <c r="A292" s="186">
        <v>775</v>
      </c>
      <c r="B292" s="159" t="s">
        <v>494</v>
      </c>
      <c r="C292" s="159" t="s">
        <v>4</v>
      </c>
      <c r="D292" s="159" t="s">
        <v>495</v>
      </c>
      <c r="E292" s="159" t="s">
        <v>137</v>
      </c>
      <c r="F292" s="159" t="s">
        <v>168</v>
      </c>
      <c r="G292" s="159" t="s">
        <v>555</v>
      </c>
      <c r="H292" s="159" t="s">
        <v>497</v>
      </c>
      <c r="I292" s="159" t="s">
        <v>498</v>
      </c>
      <c r="J292" s="160" t="s">
        <v>499</v>
      </c>
      <c r="K292" s="160"/>
      <c r="L292" s="30"/>
      <c r="M292" s="30"/>
      <c r="N292" s="30"/>
      <c r="O292" s="170"/>
      <c r="P292" s="170"/>
      <c r="Q292" s="170"/>
      <c r="R292" s="159" t="s">
        <v>703</v>
      </c>
      <c r="S292" s="166" t="s">
        <v>708</v>
      </c>
      <c r="T292" s="159" t="s">
        <v>709</v>
      </c>
      <c r="U292" s="172">
        <v>0</v>
      </c>
      <c r="V292" s="172">
        <v>55</v>
      </c>
      <c r="W292" s="159" t="s">
        <v>616</v>
      </c>
      <c r="X292" s="159" t="s">
        <v>710</v>
      </c>
      <c r="Y292" s="159" t="s">
        <v>55</v>
      </c>
      <c r="Z292" s="171">
        <v>55</v>
      </c>
      <c r="AA292" s="377">
        <v>1</v>
      </c>
      <c r="AB292" s="162" t="s">
        <v>1614</v>
      </c>
    </row>
    <row r="293" spans="1:28" s="378" customFormat="1" ht="105">
      <c r="A293" s="160">
        <v>776</v>
      </c>
      <c r="B293" s="159" t="s">
        <v>494</v>
      </c>
      <c r="C293" s="159" t="s">
        <v>4</v>
      </c>
      <c r="D293" s="159" t="s">
        <v>495</v>
      </c>
      <c r="E293" s="159" t="s">
        <v>137</v>
      </c>
      <c r="F293" s="159" t="s">
        <v>168</v>
      </c>
      <c r="G293" s="159" t="s">
        <v>555</v>
      </c>
      <c r="H293" s="159" t="s">
        <v>497</v>
      </c>
      <c r="I293" s="159" t="s">
        <v>498</v>
      </c>
      <c r="J293" s="160" t="s">
        <v>499</v>
      </c>
      <c r="K293" s="160"/>
      <c r="L293" s="30"/>
      <c r="M293" s="30"/>
      <c r="N293" s="30"/>
      <c r="O293" s="170"/>
      <c r="P293" s="170"/>
      <c r="Q293" s="170"/>
      <c r="R293" s="159" t="s">
        <v>703</v>
      </c>
      <c r="S293" s="159" t="s">
        <v>708</v>
      </c>
      <c r="T293" s="159"/>
      <c r="U293" s="172"/>
      <c r="V293" s="172"/>
      <c r="W293" s="159"/>
      <c r="X293" s="159"/>
      <c r="Y293" s="159"/>
      <c r="Z293" s="162"/>
      <c r="AA293" s="162"/>
      <c r="AB293" s="162"/>
    </row>
    <row r="294" spans="1:28" s="378" customFormat="1" ht="90">
      <c r="A294" s="160">
        <v>777</v>
      </c>
      <c r="B294" s="159" t="s">
        <v>494</v>
      </c>
      <c r="C294" s="159" t="s">
        <v>4</v>
      </c>
      <c r="D294" s="159" t="s">
        <v>495</v>
      </c>
      <c r="E294" s="159" t="s">
        <v>137</v>
      </c>
      <c r="F294" s="159" t="s">
        <v>168</v>
      </c>
      <c r="G294" s="159" t="s">
        <v>496</v>
      </c>
      <c r="H294" s="159" t="s">
        <v>497</v>
      </c>
      <c r="I294" s="159" t="s">
        <v>498</v>
      </c>
      <c r="J294" s="160" t="s">
        <v>531</v>
      </c>
      <c r="K294" s="160"/>
      <c r="L294" s="30"/>
      <c r="M294" s="30"/>
      <c r="N294" s="30"/>
      <c r="O294" s="170"/>
      <c r="P294" s="170"/>
      <c r="Q294" s="170"/>
      <c r="R294" s="159" t="s">
        <v>703</v>
      </c>
      <c r="S294" s="159" t="s">
        <v>708</v>
      </c>
      <c r="T294" s="159"/>
      <c r="U294" s="172"/>
      <c r="V294" s="172"/>
      <c r="W294" s="159"/>
      <c r="X294" s="159"/>
      <c r="Y294" s="159"/>
      <c r="Z294" s="173"/>
      <c r="AA294" s="173"/>
      <c r="AB294" s="173"/>
    </row>
    <row r="295" spans="1:28" s="378" customFormat="1" ht="228.75" customHeight="1">
      <c r="A295" s="186">
        <v>778</v>
      </c>
      <c r="B295" s="159" t="s">
        <v>494</v>
      </c>
      <c r="C295" s="159" t="s">
        <v>4</v>
      </c>
      <c r="D295" s="159" t="s">
        <v>495</v>
      </c>
      <c r="E295" s="159" t="s">
        <v>137</v>
      </c>
      <c r="F295" s="159" t="s">
        <v>168</v>
      </c>
      <c r="G295" s="159" t="s">
        <v>496</v>
      </c>
      <c r="H295" s="159" t="s">
        <v>529</v>
      </c>
      <c r="I295" s="159" t="s">
        <v>596</v>
      </c>
      <c r="J295" s="160"/>
      <c r="K295" s="160"/>
      <c r="L295" s="30"/>
      <c r="M295" s="30"/>
      <c r="N295" s="30"/>
      <c r="O295" s="170"/>
      <c r="P295" s="170"/>
      <c r="Q295" s="170"/>
      <c r="R295" s="159" t="s">
        <v>703</v>
      </c>
      <c r="S295" s="166" t="s">
        <v>711</v>
      </c>
      <c r="T295" s="159" t="s">
        <v>705</v>
      </c>
      <c r="U295" s="172">
        <v>0</v>
      </c>
      <c r="V295" s="172">
        <v>7</v>
      </c>
      <c r="W295" s="159" t="s">
        <v>706</v>
      </c>
      <c r="X295" s="159" t="s">
        <v>712</v>
      </c>
      <c r="Y295" s="159" t="s">
        <v>55</v>
      </c>
      <c r="Z295" s="168">
        <v>10</v>
      </c>
      <c r="AA295" s="377">
        <v>1</v>
      </c>
      <c r="AB295" s="162" t="s">
        <v>713</v>
      </c>
    </row>
    <row r="296" spans="1:28" s="378" customFormat="1" ht="345" customHeight="1">
      <c r="A296" s="186">
        <v>779</v>
      </c>
      <c r="B296" s="159" t="s">
        <v>494</v>
      </c>
      <c r="C296" s="159" t="s">
        <v>4</v>
      </c>
      <c r="D296" s="159" t="s">
        <v>495</v>
      </c>
      <c r="E296" s="159" t="s">
        <v>137</v>
      </c>
      <c r="F296" s="159" t="s">
        <v>168</v>
      </c>
      <c r="G296" s="159" t="s">
        <v>496</v>
      </c>
      <c r="H296" s="159" t="s">
        <v>529</v>
      </c>
      <c r="I296" s="159" t="s">
        <v>596</v>
      </c>
      <c r="J296" s="160"/>
      <c r="K296" s="160"/>
      <c r="L296" s="30"/>
      <c r="M296" s="30"/>
      <c r="N296" s="30"/>
      <c r="O296" s="170"/>
      <c r="P296" s="170"/>
      <c r="Q296" s="170"/>
      <c r="R296" s="159" t="s">
        <v>703</v>
      </c>
      <c r="S296" s="166" t="s">
        <v>714</v>
      </c>
      <c r="T296" s="159" t="s">
        <v>705</v>
      </c>
      <c r="U296" s="172">
        <v>0</v>
      </c>
      <c r="V296" s="172">
        <v>1</v>
      </c>
      <c r="W296" s="159" t="s">
        <v>706</v>
      </c>
      <c r="X296" s="159" t="s">
        <v>715</v>
      </c>
      <c r="Y296" s="159" t="s">
        <v>55</v>
      </c>
      <c r="Z296" s="171">
        <v>1</v>
      </c>
      <c r="AA296" s="377">
        <v>1</v>
      </c>
      <c r="AB296" s="162" t="s">
        <v>716</v>
      </c>
    </row>
    <row r="297" spans="1:28" s="378" customFormat="1" ht="285" customHeight="1">
      <c r="A297" s="186">
        <v>780</v>
      </c>
      <c r="B297" s="159" t="s">
        <v>494</v>
      </c>
      <c r="C297" s="159" t="s">
        <v>4</v>
      </c>
      <c r="D297" s="159" t="s">
        <v>495</v>
      </c>
      <c r="E297" s="159" t="s">
        <v>137</v>
      </c>
      <c r="F297" s="159" t="s">
        <v>168</v>
      </c>
      <c r="G297" s="159" t="s">
        <v>496</v>
      </c>
      <c r="H297" s="159" t="s">
        <v>529</v>
      </c>
      <c r="I297" s="159" t="s">
        <v>596</v>
      </c>
      <c r="J297" s="160"/>
      <c r="K297" s="160"/>
      <c r="L297" s="30"/>
      <c r="M297" s="30"/>
      <c r="N297" s="30"/>
      <c r="O297" s="170"/>
      <c r="P297" s="170"/>
      <c r="Q297" s="170"/>
      <c r="R297" s="159" t="s">
        <v>703</v>
      </c>
      <c r="S297" s="166" t="s">
        <v>718</v>
      </c>
      <c r="T297" s="159" t="s">
        <v>705</v>
      </c>
      <c r="U297" s="167">
        <v>0</v>
      </c>
      <c r="V297" s="167">
        <v>1</v>
      </c>
      <c r="W297" s="159" t="s">
        <v>706</v>
      </c>
      <c r="X297" s="159" t="s">
        <v>719</v>
      </c>
      <c r="Y297" s="159" t="s">
        <v>55</v>
      </c>
      <c r="Z297" s="171">
        <v>1</v>
      </c>
      <c r="AA297" s="377">
        <v>1</v>
      </c>
      <c r="AB297" s="162" t="s">
        <v>1615</v>
      </c>
    </row>
    <row r="298" spans="1:28" s="378" customFormat="1" ht="409.5" customHeight="1">
      <c r="A298" s="186">
        <v>781</v>
      </c>
      <c r="B298" s="159" t="s">
        <v>494</v>
      </c>
      <c r="C298" s="159" t="s">
        <v>4</v>
      </c>
      <c r="D298" s="159" t="s">
        <v>495</v>
      </c>
      <c r="E298" s="159" t="s">
        <v>137</v>
      </c>
      <c r="F298" s="159" t="s">
        <v>168</v>
      </c>
      <c r="G298" s="159" t="s">
        <v>496</v>
      </c>
      <c r="H298" s="159" t="s">
        <v>529</v>
      </c>
      <c r="I298" s="159" t="s">
        <v>596</v>
      </c>
      <c r="J298" s="160" t="s">
        <v>531</v>
      </c>
      <c r="K298" s="160"/>
      <c r="L298" s="30"/>
      <c r="M298" s="30"/>
      <c r="N298" s="30"/>
      <c r="O298" s="170"/>
      <c r="P298" s="170"/>
      <c r="Q298" s="170"/>
      <c r="R298" s="159" t="s">
        <v>495</v>
      </c>
      <c r="S298" s="166" t="s">
        <v>720</v>
      </c>
      <c r="T298" s="159" t="s">
        <v>721</v>
      </c>
      <c r="U298" s="172">
        <v>0</v>
      </c>
      <c r="V298" s="172">
        <v>96</v>
      </c>
      <c r="W298" s="159" t="s">
        <v>706</v>
      </c>
      <c r="X298" s="159" t="s">
        <v>722</v>
      </c>
      <c r="Y298" s="159" t="s">
        <v>55</v>
      </c>
      <c r="Z298" s="171">
        <v>96</v>
      </c>
      <c r="AA298" s="377">
        <v>1</v>
      </c>
      <c r="AB298" s="162" t="s">
        <v>1616</v>
      </c>
    </row>
    <row r="299" spans="1:28" s="378" customFormat="1" ht="90">
      <c r="A299" s="160">
        <v>782</v>
      </c>
      <c r="B299" s="159" t="s">
        <v>494</v>
      </c>
      <c r="C299" s="159" t="s">
        <v>4</v>
      </c>
      <c r="D299" s="159" t="s">
        <v>495</v>
      </c>
      <c r="E299" s="159" t="s">
        <v>137</v>
      </c>
      <c r="F299" s="159" t="s">
        <v>168</v>
      </c>
      <c r="G299" s="159" t="s">
        <v>496</v>
      </c>
      <c r="H299" s="159" t="s">
        <v>529</v>
      </c>
      <c r="I299" s="159" t="s">
        <v>596</v>
      </c>
      <c r="J299" s="160" t="s">
        <v>531</v>
      </c>
      <c r="K299" s="160"/>
      <c r="L299" s="30"/>
      <c r="M299" s="30"/>
      <c r="N299" s="30"/>
      <c r="O299" s="170"/>
      <c r="P299" s="170"/>
      <c r="Q299" s="170"/>
      <c r="R299" s="159" t="s">
        <v>495</v>
      </c>
      <c r="S299" s="159" t="s">
        <v>720</v>
      </c>
      <c r="T299" s="159"/>
      <c r="U299" s="172"/>
      <c r="V299" s="172"/>
      <c r="W299" s="159"/>
      <c r="X299" s="159"/>
      <c r="Y299" s="159"/>
      <c r="Z299" s="173"/>
      <c r="AA299" s="173"/>
      <c r="AB299" s="173"/>
    </row>
    <row r="300" spans="1:28" s="378" customFormat="1" ht="90">
      <c r="A300" s="160">
        <v>783</v>
      </c>
      <c r="B300" s="159" t="s">
        <v>494</v>
      </c>
      <c r="C300" s="159" t="s">
        <v>4</v>
      </c>
      <c r="D300" s="159" t="s">
        <v>495</v>
      </c>
      <c r="E300" s="159" t="s">
        <v>137</v>
      </c>
      <c r="F300" s="159" t="s">
        <v>168</v>
      </c>
      <c r="G300" s="159" t="s">
        <v>496</v>
      </c>
      <c r="H300" s="159" t="s">
        <v>529</v>
      </c>
      <c r="I300" s="159" t="s">
        <v>596</v>
      </c>
      <c r="J300" s="160" t="s">
        <v>531</v>
      </c>
      <c r="K300" s="160"/>
      <c r="L300" s="30"/>
      <c r="M300" s="30"/>
      <c r="N300" s="30"/>
      <c r="O300" s="170"/>
      <c r="P300" s="170"/>
      <c r="Q300" s="170"/>
      <c r="R300" s="159" t="s">
        <v>495</v>
      </c>
      <c r="S300" s="159" t="s">
        <v>720</v>
      </c>
      <c r="T300" s="159"/>
      <c r="U300" s="172"/>
      <c r="V300" s="172"/>
      <c r="W300" s="159"/>
      <c r="X300" s="159"/>
      <c r="Y300" s="159"/>
      <c r="Z300" s="173"/>
      <c r="AA300" s="173"/>
      <c r="AB300" s="173"/>
    </row>
    <row r="301" spans="1:28" s="378" customFormat="1" ht="90">
      <c r="A301" s="160">
        <v>784</v>
      </c>
      <c r="B301" s="159" t="s">
        <v>494</v>
      </c>
      <c r="C301" s="159" t="s">
        <v>4</v>
      </c>
      <c r="D301" s="159" t="s">
        <v>495</v>
      </c>
      <c r="E301" s="159" t="s">
        <v>137</v>
      </c>
      <c r="F301" s="159" t="s">
        <v>168</v>
      </c>
      <c r="G301" s="159" t="s">
        <v>496</v>
      </c>
      <c r="H301" s="159" t="s">
        <v>529</v>
      </c>
      <c r="I301" s="159" t="s">
        <v>596</v>
      </c>
      <c r="J301" s="160" t="s">
        <v>531</v>
      </c>
      <c r="K301" s="160"/>
      <c r="L301" s="30"/>
      <c r="M301" s="30"/>
      <c r="N301" s="30"/>
      <c r="O301" s="170"/>
      <c r="P301" s="170"/>
      <c r="Q301" s="170"/>
      <c r="R301" s="159" t="s">
        <v>495</v>
      </c>
      <c r="S301" s="159" t="s">
        <v>720</v>
      </c>
      <c r="T301" s="159"/>
      <c r="U301" s="172"/>
      <c r="V301" s="172"/>
      <c r="W301" s="159"/>
      <c r="X301" s="159"/>
      <c r="Y301" s="159"/>
      <c r="Z301" s="173"/>
      <c r="AA301" s="173"/>
      <c r="AB301" s="173"/>
    </row>
    <row r="302" spans="1:28" s="378" customFormat="1" ht="90">
      <c r="A302" s="160">
        <v>785</v>
      </c>
      <c r="B302" s="159" t="s">
        <v>494</v>
      </c>
      <c r="C302" s="159" t="s">
        <v>4</v>
      </c>
      <c r="D302" s="159" t="s">
        <v>495</v>
      </c>
      <c r="E302" s="159" t="s">
        <v>137</v>
      </c>
      <c r="F302" s="159" t="s">
        <v>168</v>
      </c>
      <c r="G302" s="159" t="s">
        <v>496</v>
      </c>
      <c r="H302" s="159" t="s">
        <v>529</v>
      </c>
      <c r="I302" s="159" t="s">
        <v>596</v>
      </c>
      <c r="J302" s="160" t="s">
        <v>531</v>
      </c>
      <c r="K302" s="160"/>
      <c r="L302" s="30"/>
      <c r="M302" s="30"/>
      <c r="N302" s="30"/>
      <c r="O302" s="170"/>
      <c r="P302" s="170"/>
      <c r="Q302" s="170"/>
      <c r="R302" s="159" t="s">
        <v>495</v>
      </c>
      <c r="S302" s="159" t="s">
        <v>720</v>
      </c>
      <c r="T302" s="159"/>
      <c r="U302" s="172"/>
      <c r="V302" s="172"/>
      <c r="W302" s="159"/>
      <c r="X302" s="159"/>
      <c r="Y302" s="159"/>
      <c r="Z302" s="173"/>
      <c r="AA302" s="173"/>
      <c r="AB302" s="173"/>
    </row>
    <row r="303" spans="1:28" s="378" customFormat="1" ht="90">
      <c r="A303" s="160">
        <v>786</v>
      </c>
      <c r="B303" s="159" t="s">
        <v>494</v>
      </c>
      <c r="C303" s="159" t="s">
        <v>4</v>
      </c>
      <c r="D303" s="159" t="s">
        <v>495</v>
      </c>
      <c r="E303" s="159" t="s">
        <v>137</v>
      </c>
      <c r="F303" s="159" t="s">
        <v>168</v>
      </c>
      <c r="G303" s="159" t="s">
        <v>496</v>
      </c>
      <c r="H303" s="159" t="s">
        <v>529</v>
      </c>
      <c r="I303" s="159" t="s">
        <v>596</v>
      </c>
      <c r="J303" s="160" t="s">
        <v>531</v>
      </c>
      <c r="K303" s="160"/>
      <c r="L303" s="30"/>
      <c r="M303" s="30"/>
      <c r="N303" s="30"/>
      <c r="O303" s="170"/>
      <c r="P303" s="170"/>
      <c r="Q303" s="170"/>
      <c r="R303" s="159" t="s">
        <v>495</v>
      </c>
      <c r="S303" s="159" t="s">
        <v>720</v>
      </c>
      <c r="T303" s="159"/>
      <c r="U303" s="172"/>
      <c r="V303" s="172"/>
      <c r="W303" s="159"/>
      <c r="X303" s="159"/>
      <c r="Y303" s="159"/>
      <c r="Z303" s="173"/>
      <c r="AA303" s="173"/>
      <c r="AB303" s="173"/>
    </row>
    <row r="304" spans="1:28" s="378" customFormat="1" ht="90">
      <c r="A304" s="160">
        <v>787</v>
      </c>
      <c r="B304" s="159" t="s">
        <v>494</v>
      </c>
      <c r="C304" s="159" t="s">
        <v>4</v>
      </c>
      <c r="D304" s="159" t="s">
        <v>495</v>
      </c>
      <c r="E304" s="159" t="s">
        <v>137</v>
      </c>
      <c r="F304" s="159" t="s">
        <v>168</v>
      </c>
      <c r="G304" s="159" t="s">
        <v>496</v>
      </c>
      <c r="H304" s="159" t="s">
        <v>529</v>
      </c>
      <c r="I304" s="159" t="s">
        <v>596</v>
      </c>
      <c r="J304" s="160" t="s">
        <v>531</v>
      </c>
      <c r="K304" s="160"/>
      <c r="L304" s="30"/>
      <c r="M304" s="30"/>
      <c r="N304" s="30"/>
      <c r="O304" s="170"/>
      <c r="P304" s="170"/>
      <c r="Q304" s="170"/>
      <c r="R304" s="159" t="s">
        <v>495</v>
      </c>
      <c r="S304" s="159" t="s">
        <v>720</v>
      </c>
      <c r="T304" s="159"/>
      <c r="U304" s="172"/>
      <c r="V304" s="172"/>
      <c r="W304" s="159"/>
      <c r="X304" s="159"/>
      <c r="Y304" s="159"/>
      <c r="Z304" s="173"/>
      <c r="AA304" s="173"/>
      <c r="AB304" s="173"/>
    </row>
    <row r="305" spans="1:28" s="378" customFormat="1" ht="90">
      <c r="A305" s="160">
        <v>788</v>
      </c>
      <c r="B305" s="159" t="s">
        <v>494</v>
      </c>
      <c r="C305" s="159" t="s">
        <v>4</v>
      </c>
      <c r="D305" s="159" t="s">
        <v>495</v>
      </c>
      <c r="E305" s="159" t="s">
        <v>137</v>
      </c>
      <c r="F305" s="159" t="s">
        <v>168</v>
      </c>
      <c r="G305" s="159" t="s">
        <v>496</v>
      </c>
      <c r="H305" s="159" t="s">
        <v>529</v>
      </c>
      <c r="I305" s="159" t="s">
        <v>549</v>
      </c>
      <c r="J305" s="160" t="s">
        <v>531</v>
      </c>
      <c r="K305" s="160"/>
      <c r="L305" s="30"/>
      <c r="M305" s="30"/>
      <c r="N305" s="30"/>
      <c r="O305" s="170"/>
      <c r="P305" s="170"/>
      <c r="Q305" s="170"/>
      <c r="R305" s="159" t="s">
        <v>495</v>
      </c>
      <c r="S305" s="159" t="s">
        <v>720</v>
      </c>
      <c r="T305" s="159"/>
      <c r="U305" s="172"/>
      <c r="V305" s="172"/>
      <c r="W305" s="159"/>
      <c r="X305" s="159"/>
      <c r="Y305" s="159"/>
      <c r="Z305" s="173"/>
      <c r="AA305" s="173"/>
      <c r="AB305" s="173"/>
    </row>
    <row r="306" spans="1:28" s="378" customFormat="1" ht="90">
      <c r="A306" s="160">
        <v>789</v>
      </c>
      <c r="B306" s="159" t="s">
        <v>494</v>
      </c>
      <c r="C306" s="159" t="s">
        <v>4</v>
      </c>
      <c r="D306" s="159" t="s">
        <v>495</v>
      </c>
      <c r="E306" s="159" t="s">
        <v>137</v>
      </c>
      <c r="F306" s="159" t="s">
        <v>168</v>
      </c>
      <c r="G306" s="159" t="s">
        <v>496</v>
      </c>
      <c r="H306" s="159" t="s">
        <v>529</v>
      </c>
      <c r="I306" s="159" t="s">
        <v>596</v>
      </c>
      <c r="J306" s="160" t="s">
        <v>531</v>
      </c>
      <c r="K306" s="160"/>
      <c r="L306" s="30"/>
      <c r="M306" s="30"/>
      <c r="N306" s="30"/>
      <c r="O306" s="170"/>
      <c r="P306" s="170"/>
      <c r="Q306" s="170"/>
      <c r="R306" s="159" t="s">
        <v>495</v>
      </c>
      <c r="S306" s="159" t="s">
        <v>720</v>
      </c>
      <c r="T306" s="159"/>
      <c r="U306" s="172"/>
      <c r="V306" s="172"/>
      <c r="W306" s="159"/>
      <c r="X306" s="159"/>
      <c r="Y306" s="159"/>
      <c r="Z306" s="173"/>
      <c r="AA306" s="173"/>
      <c r="AB306" s="173"/>
    </row>
    <row r="307" spans="1:28" s="378" customFormat="1" ht="90">
      <c r="A307" s="160">
        <v>790</v>
      </c>
      <c r="B307" s="159" t="s">
        <v>494</v>
      </c>
      <c r="C307" s="159" t="s">
        <v>4</v>
      </c>
      <c r="D307" s="159" t="s">
        <v>495</v>
      </c>
      <c r="E307" s="159" t="s">
        <v>137</v>
      </c>
      <c r="F307" s="159" t="s">
        <v>168</v>
      </c>
      <c r="G307" s="159" t="s">
        <v>496</v>
      </c>
      <c r="H307" s="159" t="s">
        <v>529</v>
      </c>
      <c r="I307" s="159" t="s">
        <v>549</v>
      </c>
      <c r="J307" s="160" t="s">
        <v>531</v>
      </c>
      <c r="K307" s="160"/>
      <c r="L307" s="30"/>
      <c r="M307" s="30"/>
      <c r="N307" s="30"/>
      <c r="O307" s="170"/>
      <c r="P307" s="170"/>
      <c r="Q307" s="170"/>
      <c r="R307" s="159" t="s">
        <v>495</v>
      </c>
      <c r="S307" s="159" t="s">
        <v>720</v>
      </c>
      <c r="T307" s="159"/>
      <c r="U307" s="172"/>
      <c r="V307" s="172"/>
      <c r="W307" s="159"/>
      <c r="X307" s="159"/>
      <c r="Y307" s="159"/>
      <c r="Z307" s="173"/>
      <c r="AA307" s="173"/>
      <c r="AB307" s="173"/>
    </row>
    <row r="308" spans="1:28" s="378" customFormat="1" ht="90">
      <c r="A308" s="160">
        <v>791</v>
      </c>
      <c r="B308" s="159" t="s">
        <v>494</v>
      </c>
      <c r="C308" s="159" t="s">
        <v>4</v>
      </c>
      <c r="D308" s="159" t="s">
        <v>495</v>
      </c>
      <c r="E308" s="159" t="s">
        <v>137</v>
      </c>
      <c r="F308" s="159" t="s">
        <v>168</v>
      </c>
      <c r="G308" s="159" t="s">
        <v>496</v>
      </c>
      <c r="H308" s="159" t="s">
        <v>529</v>
      </c>
      <c r="I308" s="159" t="s">
        <v>596</v>
      </c>
      <c r="J308" s="160" t="s">
        <v>531</v>
      </c>
      <c r="K308" s="160"/>
      <c r="L308" s="30"/>
      <c r="M308" s="30"/>
      <c r="N308" s="30"/>
      <c r="O308" s="170"/>
      <c r="P308" s="170"/>
      <c r="Q308" s="170"/>
      <c r="R308" s="159" t="s">
        <v>495</v>
      </c>
      <c r="S308" s="159" t="s">
        <v>720</v>
      </c>
      <c r="T308" s="159"/>
      <c r="U308" s="172"/>
      <c r="V308" s="172"/>
      <c r="W308" s="159"/>
      <c r="X308" s="159"/>
      <c r="Y308" s="159"/>
      <c r="Z308" s="173"/>
      <c r="AA308" s="173"/>
      <c r="AB308" s="173"/>
    </row>
    <row r="309" spans="1:28" s="378" customFormat="1" ht="90">
      <c r="A309" s="160">
        <v>792</v>
      </c>
      <c r="B309" s="159" t="s">
        <v>494</v>
      </c>
      <c r="C309" s="159" t="s">
        <v>4</v>
      </c>
      <c r="D309" s="159" t="s">
        <v>495</v>
      </c>
      <c r="E309" s="159" t="s">
        <v>137</v>
      </c>
      <c r="F309" s="159" t="s">
        <v>168</v>
      </c>
      <c r="G309" s="159" t="s">
        <v>496</v>
      </c>
      <c r="H309" s="159" t="s">
        <v>529</v>
      </c>
      <c r="I309" s="159" t="s">
        <v>596</v>
      </c>
      <c r="J309" s="160" t="s">
        <v>531</v>
      </c>
      <c r="K309" s="160"/>
      <c r="L309" s="30"/>
      <c r="M309" s="30"/>
      <c r="N309" s="30"/>
      <c r="O309" s="170"/>
      <c r="P309" s="170"/>
      <c r="Q309" s="170"/>
      <c r="R309" s="159" t="s">
        <v>495</v>
      </c>
      <c r="S309" s="159" t="s">
        <v>720</v>
      </c>
      <c r="T309" s="159"/>
      <c r="U309" s="172"/>
      <c r="V309" s="172"/>
      <c r="W309" s="159"/>
      <c r="X309" s="159"/>
      <c r="Y309" s="159"/>
      <c r="Z309" s="173"/>
      <c r="AA309" s="173"/>
      <c r="AB309" s="173"/>
    </row>
    <row r="310" spans="1:28" s="378" customFormat="1" ht="90">
      <c r="A310" s="160">
        <v>793</v>
      </c>
      <c r="B310" s="159" t="s">
        <v>494</v>
      </c>
      <c r="C310" s="159" t="s">
        <v>4</v>
      </c>
      <c r="D310" s="159" t="s">
        <v>495</v>
      </c>
      <c r="E310" s="159" t="s">
        <v>137</v>
      </c>
      <c r="F310" s="159" t="s">
        <v>168</v>
      </c>
      <c r="G310" s="159" t="s">
        <v>496</v>
      </c>
      <c r="H310" s="159" t="s">
        <v>529</v>
      </c>
      <c r="I310" s="159" t="s">
        <v>596</v>
      </c>
      <c r="J310" s="160" t="s">
        <v>531</v>
      </c>
      <c r="K310" s="160"/>
      <c r="L310" s="30"/>
      <c r="M310" s="30"/>
      <c r="N310" s="30"/>
      <c r="O310" s="170"/>
      <c r="P310" s="170"/>
      <c r="Q310" s="170"/>
      <c r="R310" s="159" t="s">
        <v>495</v>
      </c>
      <c r="S310" s="159" t="s">
        <v>720</v>
      </c>
      <c r="T310" s="159"/>
      <c r="U310" s="172"/>
      <c r="V310" s="172"/>
      <c r="W310" s="159"/>
      <c r="X310" s="159"/>
      <c r="Y310" s="159"/>
      <c r="Z310" s="173"/>
      <c r="AA310" s="173"/>
      <c r="AB310" s="173"/>
    </row>
    <row r="311" spans="1:28" s="378" customFormat="1" ht="90">
      <c r="A311" s="160">
        <v>794</v>
      </c>
      <c r="B311" s="159" t="s">
        <v>494</v>
      </c>
      <c r="C311" s="159" t="s">
        <v>4</v>
      </c>
      <c r="D311" s="159" t="s">
        <v>495</v>
      </c>
      <c r="E311" s="159" t="s">
        <v>137</v>
      </c>
      <c r="F311" s="159" t="s">
        <v>168</v>
      </c>
      <c r="G311" s="159" t="s">
        <v>496</v>
      </c>
      <c r="H311" s="159" t="s">
        <v>529</v>
      </c>
      <c r="I311" s="159" t="s">
        <v>596</v>
      </c>
      <c r="J311" s="160" t="s">
        <v>531</v>
      </c>
      <c r="K311" s="160"/>
      <c r="L311" s="30"/>
      <c r="M311" s="30"/>
      <c r="N311" s="30"/>
      <c r="O311" s="170"/>
      <c r="P311" s="170"/>
      <c r="Q311" s="170"/>
      <c r="R311" s="159" t="s">
        <v>495</v>
      </c>
      <c r="S311" s="159" t="s">
        <v>720</v>
      </c>
      <c r="T311" s="159"/>
      <c r="U311" s="172"/>
      <c r="V311" s="172"/>
      <c r="W311" s="159"/>
      <c r="X311" s="159"/>
      <c r="Y311" s="159"/>
      <c r="Z311" s="173"/>
      <c r="AA311" s="173"/>
      <c r="AB311" s="173"/>
    </row>
    <row r="312" spans="1:28" s="378" customFormat="1" ht="90">
      <c r="A312" s="160">
        <v>795</v>
      </c>
      <c r="B312" s="159" t="s">
        <v>494</v>
      </c>
      <c r="C312" s="159" t="s">
        <v>4</v>
      </c>
      <c r="D312" s="159" t="s">
        <v>495</v>
      </c>
      <c r="E312" s="159" t="s">
        <v>137</v>
      </c>
      <c r="F312" s="159" t="s">
        <v>168</v>
      </c>
      <c r="G312" s="159" t="s">
        <v>496</v>
      </c>
      <c r="H312" s="159" t="s">
        <v>529</v>
      </c>
      <c r="I312" s="159" t="s">
        <v>596</v>
      </c>
      <c r="J312" s="160" t="s">
        <v>531</v>
      </c>
      <c r="K312" s="160"/>
      <c r="L312" s="30"/>
      <c r="M312" s="30"/>
      <c r="N312" s="30"/>
      <c r="O312" s="170"/>
      <c r="P312" s="170"/>
      <c r="Q312" s="170"/>
      <c r="R312" s="159" t="s">
        <v>495</v>
      </c>
      <c r="S312" s="159" t="s">
        <v>720</v>
      </c>
      <c r="T312" s="159"/>
      <c r="U312" s="172"/>
      <c r="V312" s="172"/>
      <c r="W312" s="159"/>
      <c r="X312" s="159"/>
      <c r="Y312" s="159"/>
      <c r="Z312" s="173"/>
      <c r="AA312" s="173"/>
      <c r="AB312" s="173"/>
    </row>
    <row r="313" spans="1:28" s="378" customFormat="1" ht="90">
      <c r="A313" s="160">
        <v>796</v>
      </c>
      <c r="B313" s="159" t="s">
        <v>494</v>
      </c>
      <c r="C313" s="159" t="s">
        <v>4</v>
      </c>
      <c r="D313" s="159" t="s">
        <v>495</v>
      </c>
      <c r="E313" s="159" t="s">
        <v>137</v>
      </c>
      <c r="F313" s="159" t="s">
        <v>168</v>
      </c>
      <c r="G313" s="159" t="s">
        <v>496</v>
      </c>
      <c r="H313" s="159" t="s">
        <v>529</v>
      </c>
      <c r="I313" s="159" t="s">
        <v>596</v>
      </c>
      <c r="J313" s="160" t="s">
        <v>531</v>
      </c>
      <c r="K313" s="160"/>
      <c r="L313" s="30"/>
      <c r="M313" s="30"/>
      <c r="N313" s="30"/>
      <c r="O313" s="170"/>
      <c r="P313" s="170"/>
      <c r="Q313" s="170"/>
      <c r="R313" s="159" t="s">
        <v>495</v>
      </c>
      <c r="S313" s="159" t="s">
        <v>720</v>
      </c>
      <c r="T313" s="159"/>
      <c r="U313" s="172"/>
      <c r="V313" s="172"/>
      <c r="W313" s="159"/>
      <c r="X313" s="159"/>
      <c r="Y313" s="159"/>
      <c r="Z313" s="173"/>
      <c r="AA313" s="173"/>
      <c r="AB313" s="173"/>
    </row>
    <row r="314" spans="1:28" s="378" customFormat="1" ht="90">
      <c r="A314" s="160">
        <v>797</v>
      </c>
      <c r="B314" s="159" t="s">
        <v>494</v>
      </c>
      <c r="C314" s="159" t="s">
        <v>4</v>
      </c>
      <c r="D314" s="159" t="s">
        <v>495</v>
      </c>
      <c r="E314" s="159" t="s">
        <v>137</v>
      </c>
      <c r="F314" s="159" t="s">
        <v>168</v>
      </c>
      <c r="G314" s="159" t="s">
        <v>496</v>
      </c>
      <c r="H314" s="159" t="s">
        <v>529</v>
      </c>
      <c r="I314" s="159" t="s">
        <v>596</v>
      </c>
      <c r="J314" s="160" t="s">
        <v>531</v>
      </c>
      <c r="K314" s="160"/>
      <c r="L314" s="30"/>
      <c r="M314" s="30"/>
      <c r="N314" s="30"/>
      <c r="O314" s="170"/>
      <c r="P314" s="170"/>
      <c r="Q314" s="170"/>
      <c r="R314" s="159" t="s">
        <v>495</v>
      </c>
      <c r="S314" s="159" t="s">
        <v>720</v>
      </c>
      <c r="T314" s="159"/>
      <c r="U314" s="172"/>
      <c r="V314" s="172"/>
      <c r="W314" s="159"/>
      <c r="X314" s="159"/>
      <c r="Y314" s="159"/>
      <c r="Z314" s="173"/>
      <c r="AA314" s="173"/>
      <c r="AB314" s="173"/>
    </row>
    <row r="315" spans="1:28" s="378" customFormat="1" ht="90">
      <c r="A315" s="160">
        <v>798</v>
      </c>
      <c r="B315" s="159" t="s">
        <v>494</v>
      </c>
      <c r="C315" s="159" t="s">
        <v>4</v>
      </c>
      <c r="D315" s="159" t="s">
        <v>495</v>
      </c>
      <c r="E315" s="159" t="s">
        <v>137</v>
      </c>
      <c r="F315" s="159" t="s">
        <v>168</v>
      </c>
      <c r="G315" s="159" t="s">
        <v>496</v>
      </c>
      <c r="H315" s="159" t="s">
        <v>529</v>
      </c>
      <c r="I315" s="159" t="s">
        <v>596</v>
      </c>
      <c r="J315" s="160" t="s">
        <v>531</v>
      </c>
      <c r="K315" s="160"/>
      <c r="L315" s="30"/>
      <c r="M315" s="30"/>
      <c r="N315" s="30"/>
      <c r="O315" s="170"/>
      <c r="P315" s="170"/>
      <c r="Q315" s="170"/>
      <c r="R315" s="159" t="s">
        <v>495</v>
      </c>
      <c r="S315" s="159" t="s">
        <v>720</v>
      </c>
      <c r="T315" s="159"/>
      <c r="U315" s="172"/>
      <c r="V315" s="172"/>
      <c r="W315" s="159"/>
      <c r="X315" s="159"/>
      <c r="Y315" s="159"/>
      <c r="Z315" s="173"/>
      <c r="AA315" s="173"/>
      <c r="AB315" s="173"/>
    </row>
    <row r="316" spans="1:28" s="378" customFormat="1" ht="90">
      <c r="A316" s="160">
        <v>799</v>
      </c>
      <c r="B316" s="159" t="s">
        <v>494</v>
      </c>
      <c r="C316" s="159" t="s">
        <v>4</v>
      </c>
      <c r="D316" s="159" t="s">
        <v>495</v>
      </c>
      <c r="E316" s="159" t="s">
        <v>137</v>
      </c>
      <c r="F316" s="159" t="s">
        <v>168</v>
      </c>
      <c r="G316" s="159" t="s">
        <v>496</v>
      </c>
      <c r="H316" s="159" t="s">
        <v>529</v>
      </c>
      <c r="I316" s="159" t="s">
        <v>596</v>
      </c>
      <c r="J316" s="160" t="s">
        <v>531</v>
      </c>
      <c r="K316" s="160"/>
      <c r="L316" s="30"/>
      <c r="M316" s="30"/>
      <c r="N316" s="30"/>
      <c r="O316" s="170"/>
      <c r="P316" s="170"/>
      <c r="Q316" s="170"/>
      <c r="R316" s="159" t="s">
        <v>495</v>
      </c>
      <c r="S316" s="159" t="s">
        <v>720</v>
      </c>
      <c r="T316" s="159"/>
      <c r="U316" s="172"/>
      <c r="V316" s="172"/>
      <c r="W316" s="159"/>
      <c r="X316" s="159"/>
      <c r="Y316" s="159"/>
      <c r="Z316" s="173"/>
      <c r="AA316" s="173"/>
      <c r="AB316" s="173"/>
    </row>
    <row r="317" spans="1:28" s="378" customFormat="1" ht="90">
      <c r="A317" s="160">
        <v>800</v>
      </c>
      <c r="B317" s="159" t="s">
        <v>494</v>
      </c>
      <c r="C317" s="159" t="s">
        <v>4</v>
      </c>
      <c r="D317" s="159" t="s">
        <v>495</v>
      </c>
      <c r="E317" s="159" t="s">
        <v>137</v>
      </c>
      <c r="F317" s="159" t="s">
        <v>168</v>
      </c>
      <c r="G317" s="159" t="s">
        <v>496</v>
      </c>
      <c r="H317" s="159" t="s">
        <v>529</v>
      </c>
      <c r="I317" s="159" t="s">
        <v>596</v>
      </c>
      <c r="J317" s="160" t="s">
        <v>531</v>
      </c>
      <c r="K317" s="160"/>
      <c r="L317" s="30"/>
      <c r="M317" s="30"/>
      <c r="N317" s="30"/>
      <c r="O317" s="170"/>
      <c r="P317" s="170"/>
      <c r="Q317" s="170"/>
      <c r="R317" s="159" t="s">
        <v>495</v>
      </c>
      <c r="S317" s="159" t="s">
        <v>720</v>
      </c>
      <c r="T317" s="159"/>
      <c r="U317" s="172"/>
      <c r="V317" s="172"/>
      <c r="W317" s="159"/>
      <c r="X317" s="159"/>
      <c r="Y317" s="159"/>
      <c r="Z317" s="173"/>
      <c r="AA317" s="173"/>
      <c r="AB317" s="173"/>
    </row>
    <row r="318" spans="1:28" s="378" customFormat="1" ht="90">
      <c r="A318" s="160">
        <v>801</v>
      </c>
      <c r="B318" s="159" t="s">
        <v>494</v>
      </c>
      <c r="C318" s="159" t="s">
        <v>4</v>
      </c>
      <c r="D318" s="159" t="s">
        <v>495</v>
      </c>
      <c r="E318" s="159" t="s">
        <v>137</v>
      </c>
      <c r="F318" s="159" t="s">
        <v>168</v>
      </c>
      <c r="G318" s="159" t="s">
        <v>496</v>
      </c>
      <c r="H318" s="159" t="s">
        <v>529</v>
      </c>
      <c r="I318" s="159" t="s">
        <v>596</v>
      </c>
      <c r="J318" s="160" t="s">
        <v>531</v>
      </c>
      <c r="K318" s="160"/>
      <c r="L318" s="30"/>
      <c r="M318" s="30"/>
      <c r="N318" s="30"/>
      <c r="O318" s="170"/>
      <c r="P318" s="170"/>
      <c r="Q318" s="170"/>
      <c r="R318" s="159" t="s">
        <v>495</v>
      </c>
      <c r="S318" s="159" t="s">
        <v>720</v>
      </c>
      <c r="T318" s="159"/>
      <c r="U318" s="172"/>
      <c r="V318" s="172"/>
      <c r="W318" s="159"/>
      <c r="X318" s="159"/>
      <c r="Y318" s="159"/>
      <c r="Z318" s="173"/>
      <c r="AA318" s="173"/>
      <c r="AB318" s="173"/>
    </row>
    <row r="319" spans="1:28" s="378" customFormat="1" ht="90">
      <c r="A319" s="160">
        <v>802</v>
      </c>
      <c r="B319" s="159" t="s">
        <v>494</v>
      </c>
      <c r="C319" s="159" t="s">
        <v>4</v>
      </c>
      <c r="D319" s="159" t="s">
        <v>495</v>
      </c>
      <c r="E319" s="159" t="s">
        <v>137</v>
      </c>
      <c r="F319" s="159" t="s">
        <v>168</v>
      </c>
      <c r="G319" s="159" t="s">
        <v>496</v>
      </c>
      <c r="H319" s="159" t="s">
        <v>529</v>
      </c>
      <c r="I319" s="159" t="s">
        <v>596</v>
      </c>
      <c r="J319" s="160" t="s">
        <v>531</v>
      </c>
      <c r="K319" s="160"/>
      <c r="L319" s="30"/>
      <c r="M319" s="30"/>
      <c r="N319" s="30"/>
      <c r="O319" s="170"/>
      <c r="P319" s="170"/>
      <c r="Q319" s="170"/>
      <c r="R319" s="159" t="s">
        <v>495</v>
      </c>
      <c r="S319" s="159" t="s">
        <v>720</v>
      </c>
      <c r="T319" s="159"/>
      <c r="U319" s="172"/>
      <c r="V319" s="172"/>
      <c r="W319" s="159"/>
      <c r="X319" s="159"/>
      <c r="Y319" s="159"/>
      <c r="Z319" s="173"/>
      <c r="AA319" s="173"/>
      <c r="AB319" s="173"/>
    </row>
    <row r="320" spans="1:28" s="378" customFormat="1" ht="90">
      <c r="A320" s="160">
        <v>803</v>
      </c>
      <c r="B320" s="159" t="s">
        <v>494</v>
      </c>
      <c r="C320" s="159" t="s">
        <v>4</v>
      </c>
      <c r="D320" s="159" t="s">
        <v>495</v>
      </c>
      <c r="E320" s="159" t="s">
        <v>137</v>
      </c>
      <c r="F320" s="159" t="s">
        <v>168</v>
      </c>
      <c r="G320" s="159" t="s">
        <v>496</v>
      </c>
      <c r="H320" s="159" t="s">
        <v>529</v>
      </c>
      <c r="I320" s="159" t="s">
        <v>596</v>
      </c>
      <c r="J320" s="160" t="s">
        <v>531</v>
      </c>
      <c r="K320" s="160"/>
      <c r="L320" s="30"/>
      <c r="M320" s="30"/>
      <c r="N320" s="30"/>
      <c r="O320" s="170"/>
      <c r="P320" s="170"/>
      <c r="Q320" s="170"/>
      <c r="R320" s="159" t="s">
        <v>495</v>
      </c>
      <c r="S320" s="159" t="s">
        <v>720</v>
      </c>
      <c r="T320" s="159"/>
      <c r="U320" s="172"/>
      <c r="V320" s="172"/>
      <c r="W320" s="159"/>
      <c r="X320" s="159"/>
      <c r="Y320" s="159"/>
      <c r="Z320" s="173"/>
      <c r="AA320" s="173"/>
      <c r="AB320" s="173"/>
    </row>
    <row r="321" spans="1:64" s="378" customFormat="1" ht="90">
      <c r="A321" s="160">
        <v>804</v>
      </c>
      <c r="B321" s="159" t="s">
        <v>494</v>
      </c>
      <c r="C321" s="159" t="s">
        <v>4</v>
      </c>
      <c r="D321" s="159" t="s">
        <v>495</v>
      </c>
      <c r="E321" s="159" t="s">
        <v>137</v>
      </c>
      <c r="F321" s="159" t="s">
        <v>168</v>
      </c>
      <c r="G321" s="159" t="s">
        <v>496</v>
      </c>
      <c r="H321" s="159" t="s">
        <v>529</v>
      </c>
      <c r="I321" s="159" t="s">
        <v>596</v>
      </c>
      <c r="J321" s="160" t="s">
        <v>531</v>
      </c>
      <c r="K321" s="160"/>
      <c r="L321" s="30"/>
      <c r="M321" s="30"/>
      <c r="N321" s="30"/>
      <c r="O321" s="170"/>
      <c r="P321" s="170"/>
      <c r="Q321" s="170"/>
      <c r="R321" s="159" t="s">
        <v>495</v>
      </c>
      <c r="S321" s="159" t="s">
        <v>720</v>
      </c>
      <c r="T321" s="159"/>
      <c r="U321" s="172"/>
      <c r="V321" s="172"/>
      <c r="W321" s="159"/>
      <c r="X321" s="159"/>
      <c r="Y321" s="159"/>
      <c r="Z321" s="173"/>
      <c r="AA321" s="173"/>
      <c r="AB321" s="173"/>
    </row>
    <row r="322" spans="1:64" s="378" customFormat="1" ht="90">
      <c r="A322" s="160">
        <v>805</v>
      </c>
      <c r="B322" s="159" t="s">
        <v>494</v>
      </c>
      <c r="C322" s="159" t="s">
        <v>4</v>
      </c>
      <c r="D322" s="159" t="s">
        <v>495</v>
      </c>
      <c r="E322" s="159" t="s">
        <v>137</v>
      </c>
      <c r="F322" s="159" t="s">
        <v>168</v>
      </c>
      <c r="G322" s="159" t="s">
        <v>496</v>
      </c>
      <c r="H322" s="159" t="s">
        <v>529</v>
      </c>
      <c r="I322" s="159" t="s">
        <v>596</v>
      </c>
      <c r="J322" s="160" t="s">
        <v>531</v>
      </c>
      <c r="K322" s="160"/>
      <c r="L322" s="30"/>
      <c r="M322" s="30"/>
      <c r="N322" s="30"/>
      <c r="O322" s="170"/>
      <c r="P322" s="170"/>
      <c r="Q322" s="170"/>
      <c r="R322" s="159" t="s">
        <v>495</v>
      </c>
      <c r="S322" s="159" t="s">
        <v>720</v>
      </c>
      <c r="T322" s="159"/>
      <c r="U322" s="172"/>
      <c r="V322" s="172"/>
      <c r="W322" s="159"/>
      <c r="X322" s="159"/>
      <c r="Y322" s="159"/>
      <c r="Z322" s="173"/>
      <c r="AA322" s="173"/>
      <c r="AB322" s="173"/>
    </row>
    <row r="323" spans="1:64" s="378" customFormat="1" ht="90">
      <c r="A323" s="160">
        <v>806</v>
      </c>
      <c r="B323" s="159" t="s">
        <v>494</v>
      </c>
      <c r="C323" s="159" t="s">
        <v>4</v>
      </c>
      <c r="D323" s="159" t="s">
        <v>495</v>
      </c>
      <c r="E323" s="159" t="s">
        <v>137</v>
      </c>
      <c r="F323" s="159" t="s">
        <v>168</v>
      </c>
      <c r="G323" s="159" t="s">
        <v>496</v>
      </c>
      <c r="H323" s="159" t="s">
        <v>529</v>
      </c>
      <c r="I323" s="159" t="s">
        <v>596</v>
      </c>
      <c r="J323" s="160" t="s">
        <v>531</v>
      </c>
      <c r="K323" s="160"/>
      <c r="L323" s="30"/>
      <c r="M323" s="30"/>
      <c r="N323" s="30"/>
      <c r="O323" s="170"/>
      <c r="P323" s="170"/>
      <c r="Q323" s="170"/>
      <c r="R323" s="159" t="s">
        <v>495</v>
      </c>
      <c r="S323" s="159" t="s">
        <v>720</v>
      </c>
      <c r="T323" s="159"/>
      <c r="U323" s="172"/>
      <c r="V323" s="172"/>
      <c r="W323" s="159"/>
      <c r="X323" s="159"/>
      <c r="Y323" s="159"/>
      <c r="Z323" s="173"/>
      <c r="AA323" s="173"/>
      <c r="AB323" s="173"/>
    </row>
    <row r="324" spans="1:64" s="378" customFormat="1" ht="90">
      <c r="A324" s="160">
        <v>807</v>
      </c>
      <c r="B324" s="159" t="s">
        <v>494</v>
      </c>
      <c r="C324" s="159" t="s">
        <v>4</v>
      </c>
      <c r="D324" s="159" t="s">
        <v>495</v>
      </c>
      <c r="E324" s="159" t="s">
        <v>137</v>
      </c>
      <c r="F324" s="159" t="s">
        <v>168</v>
      </c>
      <c r="G324" s="159" t="s">
        <v>496</v>
      </c>
      <c r="H324" s="159" t="s">
        <v>529</v>
      </c>
      <c r="I324" s="159" t="s">
        <v>596</v>
      </c>
      <c r="J324" s="160" t="s">
        <v>531</v>
      </c>
      <c r="K324" s="160"/>
      <c r="L324" s="30"/>
      <c r="M324" s="30"/>
      <c r="N324" s="30"/>
      <c r="O324" s="170"/>
      <c r="P324" s="170"/>
      <c r="Q324" s="170"/>
      <c r="R324" s="159" t="s">
        <v>495</v>
      </c>
      <c r="S324" s="159" t="s">
        <v>720</v>
      </c>
      <c r="T324" s="159"/>
      <c r="U324" s="172"/>
      <c r="V324" s="172"/>
      <c r="W324" s="159"/>
      <c r="X324" s="159"/>
      <c r="Y324" s="159"/>
      <c r="Z324" s="173"/>
      <c r="AA324" s="173"/>
      <c r="AB324" s="173"/>
    </row>
    <row r="325" spans="1:64" s="378" customFormat="1" ht="90">
      <c r="A325" s="160">
        <v>808</v>
      </c>
      <c r="B325" s="159" t="s">
        <v>494</v>
      </c>
      <c r="C325" s="159" t="s">
        <v>4</v>
      </c>
      <c r="D325" s="159" t="s">
        <v>495</v>
      </c>
      <c r="E325" s="159" t="s">
        <v>137</v>
      </c>
      <c r="F325" s="159" t="s">
        <v>168</v>
      </c>
      <c r="G325" s="159" t="s">
        <v>496</v>
      </c>
      <c r="H325" s="159" t="s">
        <v>529</v>
      </c>
      <c r="I325" s="159" t="s">
        <v>596</v>
      </c>
      <c r="J325" s="160" t="s">
        <v>531</v>
      </c>
      <c r="K325" s="160"/>
      <c r="L325" s="30"/>
      <c r="M325" s="30"/>
      <c r="N325" s="30"/>
      <c r="O325" s="170"/>
      <c r="P325" s="170"/>
      <c r="Q325" s="170"/>
      <c r="R325" s="159" t="s">
        <v>495</v>
      </c>
      <c r="S325" s="159" t="s">
        <v>720</v>
      </c>
      <c r="T325" s="159"/>
      <c r="U325" s="172"/>
      <c r="V325" s="172"/>
      <c r="W325" s="159"/>
      <c r="X325" s="159"/>
      <c r="Y325" s="159"/>
      <c r="Z325" s="173"/>
      <c r="AA325" s="173"/>
      <c r="AB325" s="173"/>
    </row>
    <row r="326" spans="1:64" s="378" customFormat="1" ht="90">
      <c r="A326" s="160">
        <v>809</v>
      </c>
      <c r="B326" s="159" t="s">
        <v>494</v>
      </c>
      <c r="C326" s="159" t="s">
        <v>4</v>
      </c>
      <c r="D326" s="159" t="s">
        <v>495</v>
      </c>
      <c r="E326" s="159" t="s">
        <v>137</v>
      </c>
      <c r="F326" s="159" t="s">
        <v>168</v>
      </c>
      <c r="G326" s="159" t="s">
        <v>496</v>
      </c>
      <c r="H326" s="159" t="s">
        <v>529</v>
      </c>
      <c r="I326" s="159" t="s">
        <v>596</v>
      </c>
      <c r="J326" s="160" t="s">
        <v>531</v>
      </c>
      <c r="K326" s="160"/>
      <c r="L326" s="30"/>
      <c r="M326" s="30"/>
      <c r="N326" s="30"/>
      <c r="O326" s="170"/>
      <c r="P326" s="170"/>
      <c r="Q326" s="170"/>
      <c r="R326" s="159" t="s">
        <v>495</v>
      </c>
      <c r="S326" s="159" t="s">
        <v>720</v>
      </c>
      <c r="T326" s="159"/>
      <c r="U326" s="172"/>
      <c r="V326" s="172"/>
      <c r="W326" s="159"/>
      <c r="X326" s="159"/>
      <c r="Y326" s="159"/>
      <c r="Z326" s="173"/>
      <c r="AA326" s="173"/>
      <c r="AB326" s="173"/>
    </row>
    <row r="327" spans="1:64" s="378" customFormat="1" ht="48" customHeight="1">
      <c r="A327" s="160" t="s">
        <v>723</v>
      </c>
      <c r="B327" s="159" t="s">
        <v>494</v>
      </c>
      <c r="C327" s="159" t="s">
        <v>4</v>
      </c>
      <c r="D327" s="159" t="s">
        <v>495</v>
      </c>
      <c r="E327" s="159" t="s">
        <v>137</v>
      </c>
      <c r="F327" s="159" t="s">
        <v>168</v>
      </c>
      <c r="G327" s="159" t="s">
        <v>496</v>
      </c>
      <c r="H327" s="159" t="s">
        <v>497</v>
      </c>
      <c r="I327" s="159" t="s">
        <v>498</v>
      </c>
      <c r="J327" s="160" t="s">
        <v>531</v>
      </c>
      <c r="K327" s="160"/>
      <c r="L327" s="30"/>
      <c r="M327" s="30"/>
      <c r="N327" s="30"/>
      <c r="O327" s="170"/>
      <c r="P327" s="170"/>
      <c r="Q327" s="170"/>
      <c r="R327" s="159" t="s">
        <v>495</v>
      </c>
      <c r="S327" s="159" t="s">
        <v>720</v>
      </c>
      <c r="T327" s="159"/>
      <c r="U327" s="167"/>
      <c r="V327" s="167"/>
      <c r="W327" s="159"/>
      <c r="X327" s="159"/>
      <c r="Y327" s="159"/>
      <c r="Z327" s="170"/>
      <c r="AA327" s="170"/>
      <c r="AB327" s="170"/>
    </row>
    <row r="328" spans="1:64" s="378" customFormat="1" ht="90">
      <c r="A328" s="160">
        <v>810</v>
      </c>
      <c r="B328" s="159" t="s">
        <v>494</v>
      </c>
      <c r="C328" s="159" t="s">
        <v>4</v>
      </c>
      <c r="D328" s="159" t="s">
        <v>495</v>
      </c>
      <c r="E328" s="159" t="s">
        <v>137</v>
      </c>
      <c r="F328" s="159" t="s">
        <v>168</v>
      </c>
      <c r="G328" s="159" t="s">
        <v>496</v>
      </c>
      <c r="H328" s="159" t="s">
        <v>529</v>
      </c>
      <c r="I328" s="159" t="s">
        <v>596</v>
      </c>
      <c r="J328" s="160" t="s">
        <v>531</v>
      </c>
      <c r="K328" s="160"/>
      <c r="L328" s="30"/>
      <c r="M328" s="30"/>
      <c r="N328" s="30"/>
      <c r="O328" s="170"/>
      <c r="P328" s="170"/>
      <c r="Q328" s="170"/>
      <c r="R328" s="159" t="s">
        <v>495</v>
      </c>
      <c r="S328" s="159" t="s">
        <v>720</v>
      </c>
      <c r="T328" s="159"/>
      <c r="U328" s="172"/>
      <c r="V328" s="172"/>
      <c r="W328" s="159"/>
      <c r="X328" s="159"/>
      <c r="Y328" s="159"/>
      <c r="Z328" s="173"/>
      <c r="AA328" s="173"/>
      <c r="AB328" s="173"/>
    </row>
    <row r="329" spans="1:64" s="378" customFormat="1" ht="105">
      <c r="A329" s="160">
        <v>776</v>
      </c>
      <c r="B329" s="159" t="s">
        <v>494</v>
      </c>
      <c r="C329" s="159" t="s">
        <v>4</v>
      </c>
      <c r="D329" s="159" t="s">
        <v>495</v>
      </c>
      <c r="E329" s="159" t="s">
        <v>137</v>
      </c>
      <c r="F329" s="159" t="s">
        <v>168</v>
      </c>
      <c r="G329" s="159" t="s">
        <v>555</v>
      </c>
      <c r="H329" s="159" t="s">
        <v>497</v>
      </c>
      <c r="I329" s="159" t="s">
        <v>498</v>
      </c>
      <c r="J329" s="160" t="s">
        <v>499</v>
      </c>
      <c r="K329" s="160"/>
      <c r="L329" s="30"/>
      <c r="M329" s="30"/>
      <c r="N329" s="30"/>
      <c r="O329" s="170"/>
      <c r="P329" s="170"/>
      <c r="Q329" s="170"/>
      <c r="R329" s="159" t="s">
        <v>495</v>
      </c>
      <c r="S329" s="159" t="s">
        <v>720</v>
      </c>
      <c r="T329" s="159"/>
      <c r="U329" s="172"/>
      <c r="V329" s="172"/>
      <c r="W329" s="159"/>
      <c r="X329" s="159"/>
      <c r="Y329" s="159"/>
      <c r="Z329" s="162"/>
      <c r="AA329" s="162"/>
      <c r="AB329" s="162"/>
    </row>
    <row r="330" spans="1:64" s="124" customFormat="1" ht="345">
      <c r="A330" s="30">
        <v>745</v>
      </c>
      <c r="B330" s="31" t="s">
        <v>494</v>
      </c>
      <c r="C330" s="31" t="s">
        <v>724</v>
      </c>
      <c r="D330" s="31" t="s">
        <v>725</v>
      </c>
      <c r="E330" s="31" t="s">
        <v>137</v>
      </c>
      <c r="F330" s="31" t="s">
        <v>168</v>
      </c>
      <c r="G330" s="31" t="s">
        <v>726</v>
      </c>
      <c r="H330" s="333" t="s">
        <v>529</v>
      </c>
      <c r="I330" s="31" t="s">
        <v>757</v>
      </c>
      <c r="J330" s="30" t="s">
        <v>531</v>
      </c>
      <c r="K330" s="216" t="s">
        <v>758</v>
      </c>
      <c r="L330" s="30">
        <v>3.0800000000000001E-2</v>
      </c>
      <c r="M330" s="30">
        <v>2.9600000000000001E-2</v>
      </c>
      <c r="N330" s="30">
        <v>2.7E-2</v>
      </c>
      <c r="O330" s="391"/>
      <c r="P330" s="392"/>
      <c r="Q330" s="14" t="s">
        <v>1494</v>
      </c>
      <c r="R330" s="31" t="s">
        <v>728</v>
      </c>
      <c r="S330" s="31" t="s">
        <v>813</v>
      </c>
      <c r="T330" s="31" t="s">
        <v>814</v>
      </c>
      <c r="U330" s="80">
        <v>13000</v>
      </c>
      <c r="V330" s="80">
        <f>+U330+17000</f>
        <v>30000</v>
      </c>
      <c r="W330" s="31" t="s">
        <v>815</v>
      </c>
      <c r="X330" s="31" t="s">
        <v>816</v>
      </c>
      <c r="Y330" s="30" t="s">
        <v>55</v>
      </c>
      <c r="Z330" s="72">
        <v>35187</v>
      </c>
      <c r="AA330" s="384">
        <v>1</v>
      </c>
      <c r="AB330" s="14" t="s">
        <v>1498</v>
      </c>
    </row>
    <row r="331" spans="1:64" s="124" customFormat="1" ht="86.25" customHeight="1">
      <c r="A331" s="30">
        <v>750</v>
      </c>
      <c r="B331" s="31" t="s">
        <v>494</v>
      </c>
      <c r="C331" s="31" t="s">
        <v>724</v>
      </c>
      <c r="D331" s="31" t="s">
        <v>725</v>
      </c>
      <c r="E331" s="31" t="s">
        <v>137</v>
      </c>
      <c r="F331" s="31" t="s">
        <v>168</v>
      </c>
      <c r="G331" s="31" t="s">
        <v>726</v>
      </c>
      <c r="H331" s="215" t="s">
        <v>529</v>
      </c>
      <c r="I331" s="31" t="s">
        <v>757</v>
      </c>
      <c r="J331" s="30" t="s">
        <v>531</v>
      </c>
      <c r="K331" s="30"/>
      <c r="L331" s="30"/>
      <c r="M331" s="30"/>
      <c r="N331" s="30"/>
      <c r="O331" s="14"/>
      <c r="P331" s="388"/>
      <c r="Q331" s="14"/>
      <c r="R331" s="31" t="s">
        <v>824</v>
      </c>
      <c r="S331" s="31" t="s">
        <v>832</v>
      </c>
      <c r="T331" s="31"/>
      <c r="U331" s="217"/>
      <c r="V331" s="217"/>
      <c r="W331" s="31"/>
      <c r="X331" s="31"/>
      <c r="Y331" s="30"/>
      <c r="Z331" s="14"/>
      <c r="AA331" s="388"/>
      <c r="AB331" s="14"/>
    </row>
    <row r="332" spans="1:64" s="124" customFormat="1" ht="86.25" customHeight="1">
      <c r="A332" s="30">
        <v>751</v>
      </c>
      <c r="B332" s="31" t="s">
        <v>494</v>
      </c>
      <c r="C332" s="31" t="s">
        <v>724</v>
      </c>
      <c r="D332" s="31" t="s">
        <v>725</v>
      </c>
      <c r="E332" s="31" t="s">
        <v>137</v>
      </c>
      <c r="F332" s="31" t="s">
        <v>168</v>
      </c>
      <c r="G332" s="31" t="s">
        <v>833</v>
      </c>
      <c r="H332" s="31" t="s">
        <v>664</v>
      </c>
      <c r="I332" s="31" t="s">
        <v>757</v>
      </c>
      <c r="J332" s="30" t="s">
        <v>531</v>
      </c>
      <c r="K332" s="30"/>
      <c r="L332" s="30"/>
      <c r="M332" s="30"/>
      <c r="N332" s="30"/>
      <c r="O332" s="14"/>
      <c r="P332" s="388"/>
      <c r="Q332" s="14"/>
      <c r="R332" s="31" t="s">
        <v>824</v>
      </c>
      <c r="S332" s="31" t="s">
        <v>813</v>
      </c>
      <c r="T332" s="31" t="s">
        <v>834</v>
      </c>
      <c r="U332" s="217"/>
      <c r="V332" s="217"/>
      <c r="W332" s="31"/>
      <c r="X332" s="31"/>
      <c r="Y332" s="30"/>
      <c r="Z332" s="14"/>
      <c r="AA332" s="388"/>
      <c r="AB332" s="14"/>
    </row>
    <row r="333" spans="1:64" s="237" customFormat="1" ht="177" customHeight="1">
      <c r="A333" s="30">
        <v>753</v>
      </c>
      <c r="B333" s="31" t="s">
        <v>494</v>
      </c>
      <c r="C333" s="31" t="s">
        <v>724</v>
      </c>
      <c r="D333" s="31" t="s">
        <v>725</v>
      </c>
      <c r="E333" s="31" t="s">
        <v>137</v>
      </c>
      <c r="F333" s="31" t="s">
        <v>168</v>
      </c>
      <c r="G333" s="31" t="s">
        <v>726</v>
      </c>
      <c r="H333" s="31" t="s">
        <v>664</v>
      </c>
      <c r="I333" s="31" t="s">
        <v>840</v>
      </c>
      <c r="J333" s="30" t="s">
        <v>531</v>
      </c>
      <c r="K333" s="216" t="s">
        <v>758</v>
      </c>
      <c r="L333" s="30" t="s">
        <v>841</v>
      </c>
      <c r="M333" s="30" t="s">
        <v>842</v>
      </c>
      <c r="N333" s="30">
        <v>8.4000000000000005E-2</v>
      </c>
      <c r="O333" s="72"/>
      <c r="P333" s="392"/>
      <c r="Q333" s="14" t="s">
        <v>1497</v>
      </c>
      <c r="R333" s="31" t="s">
        <v>824</v>
      </c>
      <c r="S333" s="238" t="s">
        <v>843</v>
      </c>
      <c r="T333" s="31" t="s">
        <v>814</v>
      </c>
      <c r="U333" s="71">
        <v>0</v>
      </c>
      <c r="V333" s="71">
        <v>1</v>
      </c>
      <c r="W333" s="31" t="s">
        <v>686</v>
      </c>
      <c r="X333" s="31" t="s">
        <v>844</v>
      </c>
      <c r="Y333" s="30" t="s">
        <v>55</v>
      </c>
      <c r="Z333" s="72">
        <v>1</v>
      </c>
      <c r="AA333" s="384">
        <v>1</v>
      </c>
      <c r="AB333" s="14" t="s">
        <v>1502</v>
      </c>
      <c r="AC333" s="222"/>
      <c r="AD333" s="222"/>
      <c r="AE333" s="222"/>
      <c r="AF333" s="222"/>
      <c r="AG333" s="222"/>
      <c r="AH333" s="222"/>
      <c r="AI333" s="222"/>
      <c r="AJ333" s="222"/>
      <c r="AK333" s="222"/>
      <c r="AL333" s="222"/>
      <c r="AM333" s="222"/>
      <c r="AN333" s="222"/>
      <c r="AO333" s="222"/>
      <c r="AP333" s="222"/>
      <c r="AQ333" s="222"/>
      <c r="AR333" s="222"/>
      <c r="AS333" s="222"/>
      <c r="AT333" s="222"/>
      <c r="AU333" s="222"/>
      <c r="AV333" s="222"/>
      <c r="AW333" s="222"/>
      <c r="AX333" s="222"/>
      <c r="AY333" s="222"/>
      <c r="AZ333" s="222"/>
      <c r="BA333" s="222"/>
      <c r="BB333" s="222"/>
      <c r="BC333" s="222"/>
      <c r="BD333" s="222"/>
      <c r="BE333" s="222"/>
      <c r="BF333" s="222"/>
      <c r="BG333" s="222"/>
      <c r="BH333" s="222"/>
      <c r="BI333" s="222"/>
      <c r="BJ333" s="222"/>
      <c r="BK333" s="222"/>
      <c r="BL333" s="222"/>
    </row>
    <row r="334" spans="1:64" s="124" customFormat="1" ht="86.25" customHeight="1">
      <c r="A334" s="30">
        <v>754</v>
      </c>
      <c r="B334" s="31" t="s">
        <v>494</v>
      </c>
      <c r="C334" s="31" t="s">
        <v>724</v>
      </c>
      <c r="D334" s="31" t="s">
        <v>725</v>
      </c>
      <c r="E334" s="31" t="s">
        <v>137</v>
      </c>
      <c r="F334" s="31" t="s">
        <v>168</v>
      </c>
      <c r="G334" s="31" t="s">
        <v>726</v>
      </c>
      <c r="H334" s="31" t="s">
        <v>664</v>
      </c>
      <c r="I334" s="31" t="s">
        <v>840</v>
      </c>
      <c r="J334" s="30" t="s">
        <v>531</v>
      </c>
      <c r="K334" s="30"/>
      <c r="L334" s="30"/>
      <c r="M334" s="30"/>
      <c r="N334" s="30"/>
      <c r="O334" s="9"/>
      <c r="P334" s="393"/>
      <c r="Q334" s="14"/>
      <c r="R334" s="31" t="s">
        <v>824</v>
      </c>
      <c r="S334" s="35" t="s">
        <v>843</v>
      </c>
      <c r="T334" s="31"/>
      <c r="U334" s="217"/>
      <c r="V334" s="217"/>
      <c r="W334" s="31"/>
      <c r="X334" s="31" t="s">
        <v>844</v>
      </c>
      <c r="Y334" s="30"/>
      <c r="Z334" s="9"/>
      <c r="AA334" s="393"/>
      <c r="AB334" s="14"/>
    </row>
    <row r="335" spans="1:64" s="124" customFormat="1" ht="57.75" customHeight="1">
      <c r="A335" s="30">
        <v>755</v>
      </c>
      <c r="B335" s="31" t="s">
        <v>494</v>
      </c>
      <c r="C335" s="31" t="s">
        <v>724</v>
      </c>
      <c r="D335" s="31" t="s">
        <v>725</v>
      </c>
      <c r="E335" s="31" t="s">
        <v>137</v>
      </c>
      <c r="F335" s="31" t="s">
        <v>168</v>
      </c>
      <c r="G335" s="31" t="s">
        <v>726</v>
      </c>
      <c r="H335" s="31" t="s">
        <v>664</v>
      </c>
      <c r="I335" s="31" t="s">
        <v>840</v>
      </c>
      <c r="J335" s="30" t="s">
        <v>531</v>
      </c>
      <c r="K335" s="30"/>
      <c r="L335" s="30"/>
      <c r="M335" s="30"/>
      <c r="N335" s="30"/>
      <c r="O335" s="9"/>
      <c r="P335" s="393"/>
      <c r="Q335" s="14"/>
      <c r="R335" s="31" t="s">
        <v>824</v>
      </c>
      <c r="S335" s="35" t="s">
        <v>843</v>
      </c>
      <c r="T335" s="31"/>
      <c r="U335" s="217"/>
      <c r="V335" s="217"/>
      <c r="W335" s="31"/>
      <c r="X335" s="31" t="s">
        <v>844</v>
      </c>
      <c r="Y335" s="30"/>
      <c r="Z335" s="9"/>
      <c r="AA335" s="393"/>
      <c r="AB335" s="14"/>
    </row>
    <row r="336" spans="1:64" s="237" customFormat="1" ht="147.75" customHeight="1">
      <c r="A336" s="30">
        <v>759</v>
      </c>
      <c r="B336" s="31" t="s">
        <v>494</v>
      </c>
      <c r="C336" s="31" t="s">
        <v>724</v>
      </c>
      <c r="D336" s="31" t="s">
        <v>725</v>
      </c>
      <c r="E336" s="31" t="s">
        <v>137</v>
      </c>
      <c r="F336" s="31" t="s">
        <v>168</v>
      </c>
      <c r="G336" s="31" t="s">
        <v>726</v>
      </c>
      <c r="H336" s="31" t="s">
        <v>664</v>
      </c>
      <c r="I336" s="31" t="s">
        <v>835</v>
      </c>
      <c r="J336" s="30" t="s">
        <v>531</v>
      </c>
      <c r="K336" s="30"/>
      <c r="L336" s="30"/>
      <c r="M336" s="30"/>
      <c r="N336" s="30"/>
      <c r="O336" s="72"/>
      <c r="P336" s="388"/>
      <c r="Q336" s="14"/>
      <c r="R336" s="31" t="s">
        <v>728</v>
      </c>
      <c r="S336" s="238" t="s">
        <v>845</v>
      </c>
      <c r="T336" s="31" t="s">
        <v>814</v>
      </c>
      <c r="U336" s="71">
        <v>0</v>
      </c>
      <c r="V336" s="71">
        <v>1</v>
      </c>
      <c r="W336" s="31" t="s">
        <v>846</v>
      </c>
      <c r="X336" s="31" t="s">
        <v>847</v>
      </c>
      <c r="Y336" s="30" t="s">
        <v>55</v>
      </c>
      <c r="Z336" s="72">
        <v>1</v>
      </c>
      <c r="AA336" s="384">
        <v>1</v>
      </c>
      <c r="AB336" s="14" t="s">
        <v>1503</v>
      </c>
      <c r="AC336" s="222"/>
      <c r="AD336" s="222"/>
      <c r="AE336" s="222"/>
      <c r="AF336" s="222"/>
      <c r="AG336" s="222"/>
      <c r="AH336" s="222"/>
      <c r="AI336" s="222"/>
      <c r="AJ336" s="222"/>
      <c r="AK336" s="222"/>
      <c r="AL336" s="222"/>
      <c r="AM336" s="222"/>
      <c r="AN336" s="222"/>
      <c r="AO336" s="222"/>
      <c r="AP336" s="222"/>
      <c r="AQ336" s="222"/>
      <c r="AR336" s="222"/>
      <c r="AS336" s="222"/>
      <c r="AT336" s="222"/>
      <c r="AU336" s="222"/>
      <c r="AV336" s="222"/>
      <c r="AW336" s="222"/>
      <c r="AX336" s="222"/>
      <c r="AY336" s="222"/>
      <c r="AZ336" s="222"/>
      <c r="BA336" s="222"/>
      <c r="BB336" s="222"/>
      <c r="BC336" s="222"/>
      <c r="BD336" s="222"/>
      <c r="BE336" s="222"/>
      <c r="BF336" s="222"/>
      <c r="BG336" s="222"/>
      <c r="BH336" s="222"/>
      <c r="BI336" s="222"/>
      <c r="BJ336" s="222"/>
      <c r="BK336" s="222"/>
      <c r="BL336" s="222"/>
    </row>
    <row r="337" spans="1:64" s="124" customFormat="1" ht="198.75" customHeight="1">
      <c r="A337" s="30">
        <v>760</v>
      </c>
      <c r="B337" s="31" t="s">
        <v>494</v>
      </c>
      <c r="C337" s="31" t="s">
        <v>724</v>
      </c>
      <c r="D337" s="31" t="s">
        <v>725</v>
      </c>
      <c r="E337" s="31" t="s">
        <v>137</v>
      </c>
      <c r="F337" s="31" t="s">
        <v>168</v>
      </c>
      <c r="G337" s="31" t="s">
        <v>726</v>
      </c>
      <c r="H337" s="333" t="s">
        <v>529</v>
      </c>
      <c r="I337" s="31" t="s">
        <v>757</v>
      </c>
      <c r="J337" s="30" t="s">
        <v>531</v>
      </c>
      <c r="K337" s="30"/>
      <c r="L337" s="30"/>
      <c r="M337" s="30"/>
      <c r="N337" s="30"/>
      <c r="O337" s="72"/>
      <c r="P337" s="388"/>
      <c r="Q337" s="14"/>
      <c r="R337" s="31" t="s">
        <v>728</v>
      </c>
      <c r="S337" s="238" t="s">
        <v>848</v>
      </c>
      <c r="T337" s="31" t="s">
        <v>849</v>
      </c>
      <c r="U337" s="217">
        <v>50</v>
      </c>
      <c r="V337" s="217">
        <v>95</v>
      </c>
      <c r="W337" s="31" t="s">
        <v>850</v>
      </c>
      <c r="X337" s="31" t="s">
        <v>851</v>
      </c>
      <c r="Y337" s="30" t="s">
        <v>55</v>
      </c>
      <c r="Z337" s="72">
        <v>98</v>
      </c>
      <c r="AA337" s="384">
        <v>1.0666666666666667</v>
      </c>
      <c r="AB337" s="14"/>
      <c r="AC337" s="222"/>
      <c r="AD337" s="222"/>
      <c r="AE337" s="222"/>
      <c r="AF337" s="222"/>
      <c r="AG337" s="222"/>
      <c r="AH337" s="222"/>
      <c r="AI337" s="222"/>
      <c r="AJ337" s="222"/>
      <c r="AK337" s="222"/>
      <c r="AL337" s="222"/>
      <c r="AM337" s="222"/>
      <c r="AN337" s="222"/>
      <c r="AO337" s="222"/>
      <c r="AP337" s="222"/>
      <c r="AQ337" s="222"/>
      <c r="AR337" s="222"/>
      <c r="AS337" s="222"/>
      <c r="AT337" s="222"/>
      <c r="AU337" s="222"/>
      <c r="AV337" s="222"/>
      <c r="AW337" s="222"/>
      <c r="AX337" s="222"/>
      <c r="AY337" s="222"/>
      <c r="AZ337" s="222"/>
      <c r="BA337" s="222"/>
      <c r="BB337" s="222"/>
      <c r="BC337" s="222"/>
      <c r="BD337" s="222"/>
      <c r="BE337" s="222"/>
      <c r="BF337" s="222"/>
      <c r="BG337" s="222"/>
      <c r="BH337" s="222"/>
      <c r="BI337" s="222"/>
      <c r="BJ337" s="222"/>
      <c r="BK337" s="222"/>
      <c r="BL337" s="222"/>
    </row>
    <row r="338" spans="1:64" s="124" customFormat="1" ht="86.25" customHeight="1">
      <c r="A338" s="30" t="s">
        <v>852</v>
      </c>
      <c r="B338" s="31" t="s">
        <v>494</v>
      </c>
      <c r="C338" s="31" t="s">
        <v>724</v>
      </c>
      <c r="D338" s="31" t="s">
        <v>725</v>
      </c>
      <c r="E338" s="31" t="s">
        <v>137</v>
      </c>
      <c r="F338" s="31" t="s">
        <v>168</v>
      </c>
      <c r="G338" s="31" t="s">
        <v>726</v>
      </c>
      <c r="H338" s="215" t="s">
        <v>529</v>
      </c>
      <c r="I338" s="31" t="s">
        <v>757</v>
      </c>
      <c r="J338" s="30" t="s">
        <v>531</v>
      </c>
      <c r="K338" s="30"/>
      <c r="L338" s="30"/>
      <c r="M338" s="30"/>
      <c r="N338" s="30"/>
      <c r="O338" s="9"/>
      <c r="P338" s="393"/>
      <c r="Q338" s="14"/>
      <c r="R338" s="31" t="s">
        <v>728</v>
      </c>
      <c r="S338" s="31" t="s">
        <v>848</v>
      </c>
      <c r="T338" s="31"/>
      <c r="U338" s="217"/>
      <c r="V338" s="217"/>
      <c r="W338" s="31"/>
      <c r="X338" s="31"/>
      <c r="Y338" s="30"/>
      <c r="Z338" s="9"/>
      <c r="AA338" s="393"/>
      <c r="AB338" s="14"/>
    </row>
    <row r="339" spans="1:64" s="124" customFormat="1" ht="86.25" customHeight="1">
      <c r="A339" s="30" t="s">
        <v>853</v>
      </c>
      <c r="B339" s="31" t="s">
        <v>494</v>
      </c>
      <c r="C339" s="31" t="s">
        <v>724</v>
      </c>
      <c r="D339" s="31" t="s">
        <v>725</v>
      </c>
      <c r="E339" s="31" t="s">
        <v>137</v>
      </c>
      <c r="F339" s="31" t="s">
        <v>168</v>
      </c>
      <c r="G339" s="31" t="s">
        <v>726</v>
      </c>
      <c r="H339" s="215" t="s">
        <v>529</v>
      </c>
      <c r="I339" s="31" t="s">
        <v>757</v>
      </c>
      <c r="J339" s="30" t="s">
        <v>531</v>
      </c>
      <c r="K339" s="30"/>
      <c r="L339" s="30"/>
      <c r="M339" s="30"/>
      <c r="N339" s="30"/>
      <c r="O339" s="9"/>
      <c r="P339" s="393"/>
      <c r="Q339" s="14"/>
      <c r="R339" s="31" t="s">
        <v>728</v>
      </c>
      <c r="S339" s="31" t="s">
        <v>848</v>
      </c>
      <c r="T339" s="31"/>
      <c r="U339" s="217"/>
      <c r="V339" s="217"/>
      <c r="W339" s="31"/>
      <c r="X339" s="31"/>
      <c r="Y339" s="30"/>
      <c r="Z339" s="9"/>
      <c r="AA339" s="393"/>
      <c r="AB339" s="14"/>
    </row>
    <row r="340" spans="1:64" s="124" customFormat="1" ht="86.25" customHeight="1">
      <c r="A340" s="30">
        <v>761</v>
      </c>
      <c r="B340" s="31" t="s">
        <v>494</v>
      </c>
      <c r="C340" s="31" t="s">
        <v>724</v>
      </c>
      <c r="D340" s="31" t="s">
        <v>725</v>
      </c>
      <c r="E340" s="31" t="s">
        <v>137</v>
      </c>
      <c r="F340" s="31" t="s">
        <v>168</v>
      </c>
      <c r="G340" s="31" t="s">
        <v>726</v>
      </c>
      <c r="H340" s="215" t="s">
        <v>529</v>
      </c>
      <c r="I340" s="31" t="s">
        <v>757</v>
      </c>
      <c r="J340" s="30" t="s">
        <v>531</v>
      </c>
      <c r="K340" s="30"/>
      <c r="L340" s="30"/>
      <c r="M340" s="30"/>
      <c r="N340" s="30"/>
      <c r="O340" s="14"/>
      <c r="P340" s="393"/>
      <c r="Q340" s="14"/>
      <c r="R340" s="31" t="s">
        <v>728</v>
      </c>
      <c r="S340" s="31" t="s">
        <v>848</v>
      </c>
      <c r="T340" s="31"/>
      <c r="U340" s="217"/>
      <c r="V340" s="217"/>
      <c r="W340" s="31"/>
      <c r="X340" s="31"/>
      <c r="Y340" s="30"/>
      <c r="Z340" s="14"/>
      <c r="AA340" s="393"/>
      <c r="AB340" s="14"/>
    </row>
    <row r="341" spans="1:64" s="124" customFormat="1" ht="86.25" customHeight="1">
      <c r="A341" s="30">
        <v>762</v>
      </c>
      <c r="B341" s="31" t="s">
        <v>494</v>
      </c>
      <c r="C341" s="31" t="s">
        <v>724</v>
      </c>
      <c r="D341" s="31" t="s">
        <v>725</v>
      </c>
      <c r="E341" s="31" t="s">
        <v>137</v>
      </c>
      <c r="F341" s="31" t="s">
        <v>168</v>
      </c>
      <c r="G341" s="31" t="s">
        <v>726</v>
      </c>
      <c r="H341" s="333" t="s">
        <v>529</v>
      </c>
      <c r="I341" s="31" t="s">
        <v>757</v>
      </c>
      <c r="J341" s="30" t="s">
        <v>531</v>
      </c>
      <c r="K341" s="30"/>
      <c r="L341" s="30"/>
      <c r="M341" s="30"/>
      <c r="N341" s="30"/>
      <c r="O341" s="72"/>
      <c r="P341" s="388"/>
      <c r="Q341" s="14"/>
      <c r="R341" s="31" t="s">
        <v>728</v>
      </c>
      <c r="S341" s="238" t="s">
        <v>854</v>
      </c>
      <c r="T341" s="31" t="s">
        <v>814</v>
      </c>
      <c r="U341" s="71">
        <v>0</v>
      </c>
      <c r="V341" s="71">
        <v>1</v>
      </c>
      <c r="W341" s="31" t="s">
        <v>850</v>
      </c>
      <c r="X341" s="31" t="s">
        <v>855</v>
      </c>
      <c r="Y341" s="30" t="s">
        <v>55</v>
      </c>
      <c r="Z341" s="72">
        <v>1</v>
      </c>
      <c r="AA341" s="384">
        <v>1</v>
      </c>
      <c r="AB341" s="14" t="s">
        <v>1504</v>
      </c>
      <c r="AC341" s="222"/>
      <c r="AD341" s="222"/>
      <c r="AE341" s="222"/>
      <c r="AF341" s="222"/>
      <c r="AG341" s="222"/>
      <c r="AH341" s="222"/>
      <c r="AI341" s="222"/>
      <c r="AJ341" s="222"/>
      <c r="AK341" s="222"/>
      <c r="AL341" s="222"/>
      <c r="AM341" s="222"/>
      <c r="AN341" s="222"/>
      <c r="AO341" s="222"/>
      <c r="AP341" s="222"/>
      <c r="AQ341" s="222"/>
      <c r="AR341" s="222"/>
      <c r="AS341" s="222"/>
      <c r="AT341" s="222"/>
      <c r="AU341" s="222"/>
      <c r="AV341" s="222"/>
      <c r="AW341" s="222"/>
      <c r="AX341" s="222"/>
      <c r="AY341" s="222"/>
      <c r="AZ341" s="222"/>
      <c r="BA341" s="222"/>
      <c r="BB341" s="222"/>
      <c r="BC341" s="222"/>
      <c r="BD341" s="222"/>
      <c r="BE341" s="222"/>
      <c r="BF341" s="222"/>
      <c r="BG341" s="222"/>
      <c r="BH341" s="222"/>
      <c r="BI341" s="222"/>
      <c r="BJ341" s="222"/>
      <c r="BK341" s="222"/>
      <c r="BL341" s="222"/>
    </row>
    <row r="342" spans="1:64" s="124" customFormat="1" ht="86.25" customHeight="1">
      <c r="A342" s="30">
        <v>763</v>
      </c>
      <c r="B342" s="31" t="s">
        <v>494</v>
      </c>
      <c r="C342" s="31" t="s">
        <v>724</v>
      </c>
      <c r="D342" s="31" t="s">
        <v>725</v>
      </c>
      <c r="E342" s="31" t="s">
        <v>137</v>
      </c>
      <c r="F342" s="31" t="s">
        <v>168</v>
      </c>
      <c r="G342" s="31" t="s">
        <v>726</v>
      </c>
      <c r="H342" s="215" t="s">
        <v>529</v>
      </c>
      <c r="I342" s="31" t="s">
        <v>757</v>
      </c>
      <c r="J342" s="30" t="s">
        <v>531</v>
      </c>
      <c r="K342" s="30"/>
      <c r="L342" s="30"/>
      <c r="M342" s="30"/>
      <c r="N342" s="30"/>
      <c r="O342" s="14"/>
      <c r="P342" s="393"/>
      <c r="Q342" s="14"/>
      <c r="R342" s="31" t="s">
        <v>728</v>
      </c>
      <c r="S342" s="35" t="s">
        <v>854</v>
      </c>
      <c r="T342" s="31"/>
      <c r="U342" s="217"/>
      <c r="V342" s="217"/>
      <c r="W342" s="31"/>
      <c r="X342" s="31"/>
      <c r="Y342" s="30"/>
      <c r="Z342" s="14"/>
      <c r="AA342" s="393"/>
      <c r="AB342" s="14"/>
    </row>
    <row r="343" spans="1:64" s="124" customFormat="1" ht="132.75" customHeight="1">
      <c r="A343" s="30">
        <v>766</v>
      </c>
      <c r="B343" s="31" t="s">
        <v>494</v>
      </c>
      <c r="C343" s="31" t="s">
        <v>724</v>
      </c>
      <c r="D343" s="31" t="s">
        <v>725</v>
      </c>
      <c r="E343" s="31" t="s">
        <v>137</v>
      </c>
      <c r="F343" s="31" t="s">
        <v>168</v>
      </c>
      <c r="G343" s="31" t="s">
        <v>726</v>
      </c>
      <c r="H343" s="333" t="s">
        <v>529</v>
      </c>
      <c r="I343" s="31" t="s">
        <v>757</v>
      </c>
      <c r="J343" s="30" t="s">
        <v>531</v>
      </c>
      <c r="K343" s="30"/>
      <c r="L343" s="30"/>
      <c r="M343" s="30"/>
      <c r="N343" s="30"/>
      <c r="O343" s="72"/>
      <c r="P343" s="388"/>
      <c r="Q343" s="14"/>
      <c r="R343" s="31" t="s">
        <v>728</v>
      </c>
      <c r="S343" s="238" t="s">
        <v>858</v>
      </c>
      <c r="T343" s="31" t="s">
        <v>818</v>
      </c>
      <c r="U343" s="217">
        <v>0</v>
      </c>
      <c r="V343" s="217">
        <v>96</v>
      </c>
      <c r="W343" s="31" t="s">
        <v>859</v>
      </c>
      <c r="X343" s="31" t="s">
        <v>261</v>
      </c>
      <c r="Y343" s="30" t="s">
        <v>55</v>
      </c>
      <c r="Z343" s="72">
        <v>89</v>
      </c>
      <c r="AA343" s="384">
        <v>0.92708333333333337</v>
      </c>
      <c r="AB343" s="14" t="s">
        <v>1505</v>
      </c>
      <c r="AC343" s="222"/>
      <c r="AD343" s="222"/>
      <c r="AE343" s="222"/>
      <c r="AF343" s="222"/>
      <c r="AG343" s="222"/>
      <c r="AH343" s="222"/>
      <c r="AI343" s="222"/>
      <c r="AJ343" s="222"/>
      <c r="AK343" s="222"/>
      <c r="AL343" s="222"/>
      <c r="AM343" s="222"/>
      <c r="AN343" s="222"/>
      <c r="AO343" s="222"/>
      <c r="AP343" s="222"/>
      <c r="AQ343" s="222"/>
      <c r="AR343" s="222"/>
      <c r="AS343" s="222"/>
      <c r="AT343" s="222"/>
      <c r="AU343" s="222"/>
      <c r="AV343" s="222"/>
      <c r="AW343" s="222"/>
      <c r="AX343" s="222"/>
      <c r="AY343" s="222"/>
      <c r="AZ343" s="222"/>
      <c r="BA343" s="222"/>
      <c r="BB343" s="222"/>
      <c r="BC343" s="222"/>
      <c r="BD343" s="222"/>
      <c r="BE343" s="222"/>
      <c r="BF343" s="222"/>
      <c r="BG343" s="222"/>
      <c r="BH343" s="222"/>
      <c r="BI343" s="222"/>
      <c r="BJ343" s="222"/>
      <c r="BK343" s="222"/>
      <c r="BL343" s="222"/>
    </row>
    <row r="344" spans="1:64" s="124" customFormat="1" ht="86.25" customHeight="1">
      <c r="A344" s="30">
        <v>767</v>
      </c>
      <c r="B344" s="31" t="s">
        <v>494</v>
      </c>
      <c r="C344" s="31" t="s">
        <v>724</v>
      </c>
      <c r="D344" s="31" t="s">
        <v>725</v>
      </c>
      <c r="E344" s="31" t="s">
        <v>137</v>
      </c>
      <c r="F344" s="31" t="s">
        <v>168</v>
      </c>
      <c r="G344" s="31" t="s">
        <v>726</v>
      </c>
      <c r="H344" s="215" t="s">
        <v>529</v>
      </c>
      <c r="I344" s="31" t="s">
        <v>757</v>
      </c>
      <c r="J344" s="30" t="s">
        <v>531</v>
      </c>
      <c r="K344" s="30"/>
      <c r="L344" s="30"/>
      <c r="M344" s="30"/>
      <c r="N344" s="30"/>
      <c r="O344" s="14"/>
      <c r="P344" s="393"/>
      <c r="Q344" s="14"/>
      <c r="R344" s="31" t="s">
        <v>728</v>
      </c>
      <c r="S344" s="31" t="s">
        <v>858</v>
      </c>
      <c r="T344" s="31"/>
      <c r="U344" s="217"/>
      <c r="V344" s="217"/>
      <c r="W344" s="31"/>
      <c r="X344" s="31"/>
      <c r="Y344" s="30"/>
      <c r="Z344" s="14"/>
      <c r="AA344" s="393"/>
      <c r="AB344" s="14"/>
    </row>
    <row r="345" spans="1:64" s="124" customFormat="1" ht="86.25" customHeight="1">
      <c r="A345" s="30">
        <v>768</v>
      </c>
      <c r="B345" s="31" t="s">
        <v>494</v>
      </c>
      <c r="C345" s="31" t="s">
        <v>724</v>
      </c>
      <c r="D345" s="31" t="s">
        <v>725</v>
      </c>
      <c r="E345" s="31" t="s">
        <v>137</v>
      </c>
      <c r="F345" s="31" t="s">
        <v>168</v>
      </c>
      <c r="G345" s="31" t="s">
        <v>726</v>
      </c>
      <c r="H345" s="215" t="s">
        <v>529</v>
      </c>
      <c r="I345" s="31" t="s">
        <v>757</v>
      </c>
      <c r="J345" s="30" t="s">
        <v>531</v>
      </c>
      <c r="K345" s="30"/>
      <c r="L345" s="30"/>
      <c r="M345" s="30"/>
      <c r="N345" s="30"/>
      <c r="O345" s="14"/>
      <c r="P345" s="393"/>
      <c r="Q345" s="14"/>
      <c r="R345" s="31" t="s">
        <v>728</v>
      </c>
      <c r="S345" s="31" t="s">
        <v>858</v>
      </c>
      <c r="T345" s="31"/>
      <c r="U345" s="217"/>
      <c r="V345" s="217"/>
      <c r="W345" s="31"/>
      <c r="X345" s="31"/>
      <c r="Y345" s="30"/>
      <c r="Z345" s="14"/>
      <c r="AA345" s="393"/>
      <c r="AB345" s="14"/>
    </row>
    <row r="346" spans="1:64" s="124" customFormat="1" ht="86.25" customHeight="1">
      <c r="A346" s="30" t="s">
        <v>860</v>
      </c>
      <c r="B346" s="31" t="s">
        <v>494</v>
      </c>
      <c r="C346" s="31" t="s">
        <v>724</v>
      </c>
      <c r="D346" s="31" t="s">
        <v>725</v>
      </c>
      <c r="E346" s="31" t="s">
        <v>137</v>
      </c>
      <c r="F346" s="31" t="s">
        <v>168</v>
      </c>
      <c r="G346" s="31" t="s">
        <v>726</v>
      </c>
      <c r="H346" s="215" t="s">
        <v>529</v>
      </c>
      <c r="I346" s="31" t="s">
        <v>757</v>
      </c>
      <c r="J346" s="30" t="s">
        <v>531</v>
      </c>
      <c r="K346" s="30"/>
      <c r="L346" s="30"/>
      <c r="M346" s="30"/>
      <c r="N346" s="30"/>
      <c r="O346" s="14"/>
      <c r="P346" s="393"/>
      <c r="Q346" s="14"/>
      <c r="R346" s="31" t="s">
        <v>728</v>
      </c>
      <c r="S346" s="31" t="s">
        <v>858</v>
      </c>
      <c r="T346" s="31"/>
      <c r="U346" s="217"/>
      <c r="V346" s="217"/>
      <c r="W346" s="31"/>
      <c r="X346" s="31"/>
      <c r="Y346" s="30"/>
      <c r="Z346" s="14"/>
      <c r="AA346" s="393"/>
      <c r="AB346" s="14"/>
    </row>
    <row r="347" spans="1:64" s="124" customFormat="1" ht="86.25" customHeight="1">
      <c r="A347" s="30" t="s">
        <v>861</v>
      </c>
      <c r="B347" s="31" t="s">
        <v>494</v>
      </c>
      <c r="C347" s="31" t="s">
        <v>724</v>
      </c>
      <c r="D347" s="31" t="s">
        <v>725</v>
      </c>
      <c r="E347" s="31" t="s">
        <v>137</v>
      </c>
      <c r="F347" s="31" t="s">
        <v>168</v>
      </c>
      <c r="G347" s="31" t="s">
        <v>726</v>
      </c>
      <c r="H347" s="215" t="s">
        <v>529</v>
      </c>
      <c r="I347" s="31" t="s">
        <v>757</v>
      </c>
      <c r="J347" s="30" t="s">
        <v>531</v>
      </c>
      <c r="K347" s="30"/>
      <c r="L347" s="30"/>
      <c r="M347" s="30"/>
      <c r="N347" s="30"/>
      <c r="O347" s="14"/>
      <c r="P347" s="393"/>
      <c r="Q347" s="14"/>
      <c r="R347" s="31" t="s">
        <v>728</v>
      </c>
      <c r="S347" s="31" t="s">
        <v>858</v>
      </c>
      <c r="T347" s="31"/>
      <c r="U347" s="217"/>
      <c r="V347" s="217"/>
      <c r="W347" s="31"/>
      <c r="X347" s="31"/>
      <c r="Y347" s="30"/>
      <c r="Z347" s="14"/>
      <c r="AA347" s="393"/>
      <c r="AB347" s="14"/>
    </row>
    <row r="348" spans="1:64" s="124" customFormat="1" ht="86.25" customHeight="1">
      <c r="A348" s="30" t="s">
        <v>862</v>
      </c>
      <c r="B348" s="31" t="s">
        <v>494</v>
      </c>
      <c r="C348" s="31" t="s">
        <v>724</v>
      </c>
      <c r="D348" s="31" t="s">
        <v>725</v>
      </c>
      <c r="E348" s="31" t="s">
        <v>137</v>
      </c>
      <c r="F348" s="31" t="s">
        <v>168</v>
      </c>
      <c r="G348" s="31" t="s">
        <v>726</v>
      </c>
      <c r="H348" s="215" t="s">
        <v>529</v>
      </c>
      <c r="I348" s="31" t="s">
        <v>757</v>
      </c>
      <c r="J348" s="30" t="s">
        <v>531</v>
      </c>
      <c r="K348" s="30"/>
      <c r="L348" s="30"/>
      <c r="M348" s="30"/>
      <c r="N348" s="30"/>
      <c r="O348" s="14"/>
      <c r="P348" s="393"/>
      <c r="Q348" s="14"/>
      <c r="R348" s="31" t="s">
        <v>728</v>
      </c>
      <c r="S348" s="31" t="s">
        <v>858</v>
      </c>
      <c r="T348" s="31"/>
      <c r="U348" s="217"/>
      <c r="V348" s="217"/>
      <c r="W348" s="31"/>
      <c r="X348" s="31"/>
      <c r="Y348" s="30"/>
      <c r="Z348" s="14"/>
      <c r="AA348" s="393"/>
      <c r="AB348" s="14"/>
    </row>
    <row r="349" spans="1:64" s="124" customFormat="1" ht="86.25" customHeight="1">
      <c r="A349" s="30" t="s">
        <v>863</v>
      </c>
      <c r="B349" s="31" t="s">
        <v>494</v>
      </c>
      <c r="C349" s="31" t="s">
        <v>724</v>
      </c>
      <c r="D349" s="31" t="s">
        <v>725</v>
      </c>
      <c r="E349" s="31" t="s">
        <v>137</v>
      </c>
      <c r="F349" s="31" t="s">
        <v>168</v>
      </c>
      <c r="G349" s="31" t="s">
        <v>726</v>
      </c>
      <c r="H349" s="215" t="s">
        <v>529</v>
      </c>
      <c r="I349" s="31" t="s">
        <v>757</v>
      </c>
      <c r="J349" s="30" t="s">
        <v>531</v>
      </c>
      <c r="K349" s="30"/>
      <c r="L349" s="30"/>
      <c r="M349" s="30"/>
      <c r="N349" s="30"/>
      <c r="O349" s="14"/>
      <c r="P349" s="393"/>
      <c r="Q349" s="14"/>
      <c r="R349" s="31" t="s">
        <v>728</v>
      </c>
      <c r="S349" s="31" t="s">
        <v>858</v>
      </c>
      <c r="T349" s="31"/>
      <c r="U349" s="217"/>
      <c r="V349" s="217"/>
      <c r="W349" s="31"/>
      <c r="X349" s="31"/>
      <c r="Y349" s="30"/>
      <c r="Z349" s="14"/>
      <c r="AA349" s="393"/>
      <c r="AB349" s="14"/>
    </row>
    <row r="350" spans="1:64" s="124" customFormat="1" ht="86.25" customHeight="1">
      <c r="A350" s="30" t="s">
        <v>864</v>
      </c>
      <c r="B350" s="31" t="s">
        <v>494</v>
      </c>
      <c r="C350" s="31" t="s">
        <v>724</v>
      </c>
      <c r="D350" s="31" t="s">
        <v>725</v>
      </c>
      <c r="E350" s="31" t="s">
        <v>137</v>
      </c>
      <c r="F350" s="31" t="s">
        <v>168</v>
      </c>
      <c r="G350" s="31" t="s">
        <v>726</v>
      </c>
      <c r="H350" s="215" t="s">
        <v>529</v>
      </c>
      <c r="I350" s="31" t="s">
        <v>757</v>
      </c>
      <c r="J350" s="30" t="s">
        <v>531</v>
      </c>
      <c r="K350" s="30"/>
      <c r="L350" s="30"/>
      <c r="M350" s="30"/>
      <c r="N350" s="30"/>
      <c r="O350" s="14"/>
      <c r="P350" s="393"/>
      <c r="Q350" s="14"/>
      <c r="R350" s="31" t="s">
        <v>728</v>
      </c>
      <c r="S350" s="31" t="s">
        <v>858</v>
      </c>
      <c r="T350" s="31"/>
      <c r="U350" s="217"/>
      <c r="V350" s="217"/>
      <c r="W350" s="31"/>
      <c r="X350" s="31"/>
      <c r="Y350" s="30"/>
      <c r="Z350" s="14"/>
      <c r="AA350" s="393"/>
      <c r="AB350" s="14"/>
    </row>
    <row r="351" spans="1:64" s="124" customFormat="1" ht="86.25" customHeight="1">
      <c r="A351" s="30" t="s">
        <v>865</v>
      </c>
      <c r="B351" s="31" t="s">
        <v>494</v>
      </c>
      <c r="C351" s="31" t="s">
        <v>724</v>
      </c>
      <c r="D351" s="31" t="s">
        <v>725</v>
      </c>
      <c r="E351" s="31" t="s">
        <v>137</v>
      </c>
      <c r="F351" s="31" t="s">
        <v>168</v>
      </c>
      <c r="G351" s="31" t="s">
        <v>726</v>
      </c>
      <c r="H351" s="215" t="s">
        <v>529</v>
      </c>
      <c r="I351" s="31" t="s">
        <v>757</v>
      </c>
      <c r="J351" s="30" t="s">
        <v>531</v>
      </c>
      <c r="K351" s="30"/>
      <c r="L351" s="30"/>
      <c r="M351" s="30"/>
      <c r="N351" s="30"/>
      <c r="O351" s="14"/>
      <c r="P351" s="393"/>
      <c r="Q351" s="14"/>
      <c r="R351" s="31" t="s">
        <v>728</v>
      </c>
      <c r="S351" s="31" t="s">
        <v>858</v>
      </c>
      <c r="T351" s="31"/>
      <c r="U351" s="217"/>
      <c r="V351" s="217"/>
      <c r="W351" s="31"/>
      <c r="X351" s="31"/>
      <c r="Y351" s="30"/>
      <c r="Z351" s="14"/>
      <c r="AA351" s="393"/>
      <c r="AB351" s="14"/>
    </row>
    <row r="352" spans="1:64" s="124" customFormat="1" ht="86.25" customHeight="1">
      <c r="A352" s="30" t="s">
        <v>866</v>
      </c>
      <c r="B352" s="31" t="s">
        <v>494</v>
      </c>
      <c r="C352" s="31" t="s">
        <v>724</v>
      </c>
      <c r="D352" s="31" t="s">
        <v>725</v>
      </c>
      <c r="E352" s="31" t="s">
        <v>137</v>
      </c>
      <c r="F352" s="31" t="s">
        <v>168</v>
      </c>
      <c r="G352" s="31" t="s">
        <v>726</v>
      </c>
      <c r="H352" s="215" t="s">
        <v>529</v>
      </c>
      <c r="I352" s="31" t="s">
        <v>757</v>
      </c>
      <c r="J352" s="30" t="s">
        <v>531</v>
      </c>
      <c r="K352" s="30"/>
      <c r="L352" s="30"/>
      <c r="M352" s="30"/>
      <c r="N352" s="30"/>
      <c r="O352" s="14"/>
      <c r="P352" s="393"/>
      <c r="Q352" s="14"/>
      <c r="R352" s="31" t="s">
        <v>728</v>
      </c>
      <c r="S352" s="31" t="s">
        <v>858</v>
      </c>
      <c r="T352" s="31"/>
      <c r="U352" s="217"/>
      <c r="V352" s="217"/>
      <c r="W352" s="31"/>
      <c r="X352" s="31"/>
      <c r="Y352" s="30"/>
      <c r="Z352" s="14"/>
      <c r="AA352" s="393"/>
      <c r="AB352" s="14"/>
    </row>
    <row r="353" spans="1:28" s="124" customFormat="1" ht="86.25" customHeight="1">
      <c r="A353" s="30">
        <v>769</v>
      </c>
      <c r="B353" s="31" t="s">
        <v>494</v>
      </c>
      <c r="C353" s="31" t="s">
        <v>724</v>
      </c>
      <c r="D353" s="31" t="s">
        <v>725</v>
      </c>
      <c r="E353" s="31" t="s">
        <v>137</v>
      </c>
      <c r="F353" s="31" t="s">
        <v>168</v>
      </c>
      <c r="G353" s="31" t="s">
        <v>726</v>
      </c>
      <c r="H353" s="215" t="s">
        <v>529</v>
      </c>
      <c r="I353" s="31" t="s">
        <v>757</v>
      </c>
      <c r="J353" s="30" t="s">
        <v>531</v>
      </c>
      <c r="K353" s="30"/>
      <c r="L353" s="30"/>
      <c r="M353" s="30"/>
      <c r="N353" s="30"/>
      <c r="O353" s="14"/>
      <c r="P353" s="393"/>
      <c r="Q353" s="14"/>
      <c r="R353" s="31" t="s">
        <v>728</v>
      </c>
      <c r="S353" s="31" t="s">
        <v>858</v>
      </c>
      <c r="T353" s="31"/>
      <c r="U353" s="217"/>
      <c r="V353" s="217"/>
      <c r="W353" s="31"/>
      <c r="X353" s="31"/>
      <c r="Y353" s="30"/>
      <c r="Z353" s="14"/>
      <c r="AA353" s="393"/>
      <c r="AB353" s="14"/>
    </row>
    <row r="354" spans="1:28" s="124" customFormat="1" ht="86.25" customHeight="1">
      <c r="A354" s="30">
        <v>770</v>
      </c>
      <c r="B354" s="31" t="s">
        <v>494</v>
      </c>
      <c r="C354" s="31" t="s">
        <v>724</v>
      </c>
      <c r="D354" s="31" t="s">
        <v>725</v>
      </c>
      <c r="E354" s="31" t="s">
        <v>137</v>
      </c>
      <c r="F354" s="31" t="s">
        <v>168</v>
      </c>
      <c r="G354" s="31" t="s">
        <v>726</v>
      </c>
      <c r="H354" s="215" t="s">
        <v>529</v>
      </c>
      <c r="I354" s="31" t="s">
        <v>757</v>
      </c>
      <c r="J354" s="30" t="s">
        <v>531</v>
      </c>
      <c r="K354" s="30"/>
      <c r="L354" s="30"/>
      <c r="M354" s="30"/>
      <c r="N354" s="30"/>
      <c r="O354" s="14"/>
      <c r="P354" s="393"/>
      <c r="Q354" s="14"/>
      <c r="R354" s="31" t="s">
        <v>728</v>
      </c>
      <c r="S354" s="31" t="s">
        <v>858</v>
      </c>
      <c r="T354" s="31"/>
      <c r="U354" s="217"/>
      <c r="V354" s="217"/>
      <c r="W354" s="31"/>
      <c r="X354" s="31"/>
      <c r="Y354" s="30"/>
      <c r="Z354" s="14"/>
      <c r="AA354" s="393"/>
      <c r="AB354" s="14"/>
    </row>
    <row r="355" spans="1:28" s="124" customFormat="1" ht="86.25" customHeight="1">
      <c r="A355" s="30">
        <v>771</v>
      </c>
      <c r="B355" s="31" t="s">
        <v>494</v>
      </c>
      <c r="C355" s="31" t="s">
        <v>724</v>
      </c>
      <c r="D355" s="31" t="s">
        <v>725</v>
      </c>
      <c r="E355" s="31" t="s">
        <v>137</v>
      </c>
      <c r="F355" s="31" t="s">
        <v>168</v>
      </c>
      <c r="G355" s="31" t="s">
        <v>726</v>
      </c>
      <c r="H355" s="215" t="s">
        <v>529</v>
      </c>
      <c r="I355" s="31" t="s">
        <v>757</v>
      </c>
      <c r="J355" s="30" t="s">
        <v>531</v>
      </c>
      <c r="K355" s="30"/>
      <c r="L355" s="30"/>
      <c r="M355" s="30"/>
      <c r="N355" s="30"/>
      <c r="O355" s="14"/>
      <c r="P355" s="393"/>
      <c r="Q355" s="14"/>
      <c r="R355" s="31" t="s">
        <v>728</v>
      </c>
      <c r="S355" s="31" t="s">
        <v>858</v>
      </c>
      <c r="T355" s="31"/>
      <c r="U355" s="217"/>
      <c r="V355" s="217"/>
      <c r="W355" s="31"/>
      <c r="X355" s="31"/>
      <c r="Y355" s="30"/>
      <c r="Z355" s="14"/>
      <c r="AA355" s="393"/>
      <c r="AB355" s="14"/>
    </row>
    <row r="356" spans="1:28" s="124" customFormat="1" ht="86.25" customHeight="1">
      <c r="A356" s="30">
        <v>772</v>
      </c>
      <c r="B356" s="31" t="s">
        <v>494</v>
      </c>
      <c r="C356" s="31" t="s">
        <v>724</v>
      </c>
      <c r="D356" s="31" t="s">
        <v>725</v>
      </c>
      <c r="E356" s="31" t="s">
        <v>137</v>
      </c>
      <c r="F356" s="31" t="s">
        <v>168</v>
      </c>
      <c r="G356" s="31" t="s">
        <v>726</v>
      </c>
      <c r="H356" s="215" t="s">
        <v>529</v>
      </c>
      <c r="I356" s="31" t="s">
        <v>757</v>
      </c>
      <c r="J356" s="30" t="s">
        <v>531</v>
      </c>
      <c r="K356" s="30"/>
      <c r="L356" s="30"/>
      <c r="M356" s="30"/>
      <c r="N356" s="30"/>
      <c r="O356" s="14"/>
      <c r="P356" s="393"/>
      <c r="Q356" s="14"/>
      <c r="R356" s="31" t="s">
        <v>728</v>
      </c>
      <c r="S356" s="31" t="s">
        <v>858</v>
      </c>
      <c r="T356" s="31"/>
      <c r="U356" s="217"/>
      <c r="V356" s="217"/>
      <c r="W356" s="31"/>
      <c r="X356" s="31"/>
      <c r="Y356" s="30"/>
      <c r="Z356" s="14"/>
      <c r="AA356" s="393"/>
      <c r="AB356" s="14"/>
    </row>
    <row r="357" spans="1:28" s="124" customFormat="1" ht="86.25" customHeight="1">
      <c r="A357" s="30" t="s">
        <v>867</v>
      </c>
      <c r="B357" s="31" t="s">
        <v>494</v>
      </c>
      <c r="C357" s="31" t="s">
        <v>724</v>
      </c>
      <c r="D357" s="31" t="s">
        <v>725</v>
      </c>
      <c r="E357" s="31" t="s">
        <v>137</v>
      </c>
      <c r="F357" s="31" t="s">
        <v>168</v>
      </c>
      <c r="G357" s="31" t="s">
        <v>726</v>
      </c>
      <c r="H357" s="215" t="s">
        <v>529</v>
      </c>
      <c r="I357" s="31" t="s">
        <v>757</v>
      </c>
      <c r="J357" s="30" t="s">
        <v>531</v>
      </c>
      <c r="K357" s="30"/>
      <c r="L357" s="30"/>
      <c r="M357" s="30"/>
      <c r="N357" s="30"/>
      <c r="O357" s="14"/>
      <c r="P357" s="393"/>
      <c r="Q357" s="14"/>
      <c r="R357" s="31" t="s">
        <v>728</v>
      </c>
      <c r="S357" s="31" t="s">
        <v>858</v>
      </c>
      <c r="T357" s="31"/>
      <c r="U357" s="217"/>
      <c r="V357" s="217"/>
      <c r="W357" s="31"/>
      <c r="X357" s="31"/>
      <c r="Y357" s="30"/>
      <c r="Z357" s="14"/>
      <c r="AA357" s="393"/>
      <c r="AB357" s="14"/>
    </row>
    <row r="358" spans="1:28" s="124" customFormat="1" ht="86.25" customHeight="1">
      <c r="A358" s="30">
        <v>773</v>
      </c>
      <c r="B358" s="31" t="s">
        <v>494</v>
      </c>
      <c r="C358" s="31" t="s">
        <v>724</v>
      </c>
      <c r="D358" s="31" t="s">
        <v>725</v>
      </c>
      <c r="E358" s="31" t="s">
        <v>137</v>
      </c>
      <c r="F358" s="31" t="s">
        <v>168</v>
      </c>
      <c r="G358" s="31" t="s">
        <v>726</v>
      </c>
      <c r="H358" s="215" t="s">
        <v>529</v>
      </c>
      <c r="I358" s="31" t="s">
        <v>757</v>
      </c>
      <c r="J358" s="30" t="s">
        <v>531</v>
      </c>
      <c r="K358" s="30"/>
      <c r="L358" s="30"/>
      <c r="M358" s="30"/>
      <c r="N358" s="30"/>
      <c r="O358" s="14"/>
      <c r="P358" s="393"/>
      <c r="Q358" s="14"/>
      <c r="R358" s="31" t="s">
        <v>728</v>
      </c>
      <c r="S358" s="31" t="s">
        <v>858</v>
      </c>
      <c r="T358" s="31"/>
      <c r="U358" s="217"/>
      <c r="V358" s="217"/>
      <c r="W358" s="31"/>
      <c r="X358" s="31"/>
      <c r="Y358" s="30"/>
      <c r="Z358" s="14"/>
      <c r="AA358" s="393"/>
      <c r="AB358" s="14"/>
    </row>
    <row r="359" spans="1:28" s="124" customFormat="1" ht="86.25" customHeight="1">
      <c r="A359" s="30">
        <v>774</v>
      </c>
      <c r="B359" s="31" t="s">
        <v>494</v>
      </c>
      <c r="C359" s="31" t="s">
        <v>724</v>
      </c>
      <c r="D359" s="31" t="s">
        <v>725</v>
      </c>
      <c r="E359" s="31" t="s">
        <v>137</v>
      </c>
      <c r="F359" s="31" t="s">
        <v>168</v>
      </c>
      <c r="G359" s="31" t="s">
        <v>726</v>
      </c>
      <c r="H359" s="215" t="s">
        <v>529</v>
      </c>
      <c r="I359" s="31" t="s">
        <v>757</v>
      </c>
      <c r="J359" s="30" t="s">
        <v>531</v>
      </c>
      <c r="K359" s="30"/>
      <c r="L359" s="30"/>
      <c r="M359" s="30"/>
      <c r="N359" s="30"/>
      <c r="O359" s="14"/>
      <c r="P359" s="393"/>
      <c r="Q359" s="14"/>
      <c r="R359" s="31" t="s">
        <v>728</v>
      </c>
      <c r="S359" s="31" t="s">
        <v>858</v>
      </c>
      <c r="T359" s="31"/>
      <c r="U359" s="217"/>
      <c r="V359" s="217"/>
      <c r="W359" s="31"/>
      <c r="X359" s="31"/>
      <c r="Y359" s="30"/>
      <c r="Z359" s="14"/>
      <c r="AA359" s="393"/>
      <c r="AB359" s="14"/>
    </row>
    <row r="360" spans="1:28" s="124" customFormat="1" ht="86.25" customHeight="1">
      <c r="A360" s="30">
        <v>775</v>
      </c>
      <c r="B360" s="31" t="s">
        <v>494</v>
      </c>
      <c r="C360" s="31" t="s">
        <v>724</v>
      </c>
      <c r="D360" s="31" t="s">
        <v>725</v>
      </c>
      <c r="E360" s="31" t="s">
        <v>137</v>
      </c>
      <c r="F360" s="31" t="s">
        <v>168</v>
      </c>
      <c r="G360" s="31" t="s">
        <v>726</v>
      </c>
      <c r="H360" s="215" t="s">
        <v>529</v>
      </c>
      <c r="I360" s="31" t="s">
        <v>757</v>
      </c>
      <c r="J360" s="30" t="s">
        <v>531</v>
      </c>
      <c r="K360" s="30"/>
      <c r="L360" s="30"/>
      <c r="M360" s="30"/>
      <c r="N360" s="30"/>
      <c r="O360" s="14"/>
      <c r="P360" s="393"/>
      <c r="Q360" s="14"/>
      <c r="R360" s="31" t="s">
        <v>728</v>
      </c>
      <c r="S360" s="31" t="s">
        <v>858</v>
      </c>
      <c r="T360" s="31"/>
      <c r="U360" s="217"/>
      <c r="V360" s="217"/>
      <c r="W360" s="31"/>
      <c r="X360" s="31"/>
      <c r="Y360" s="30"/>
      <c r="Z360" s="14"/>
      <c r="AA360" s="393"/>
      <c r="AB360" s="14"/>
    </row>
    <row r="361" spans="1:28" s="124" customFormat="1" ht="86.25" customHeight="1">
      <c r="A361" s="30">
        <v>776</v>
      </c>
      <c r="B361" s="31" t="s">
        <v>494</v>
      </c>
      <c r="C361" s="31" t="s">
        <v>724</v>
      </c>
      <c r="D361" s="31" t="s">
        <v>725</v>
      </c>
      <c r="E361" s="31" t="s">
        <v>137</v>
      </c>
      <c r="F361" s="31" t="s">
        <v>168</v>
      </c>
      <c r="G361" s="31" t="s">
        <v>726</v>
      </c>
      <c r="H361" s="215" t="s">
        <v>529</v>
      </c>
      <c r="I361" s="31" t="s">
        <v>757</v>
      </c>
      <c r="J361" s="30" t="s">
        <v>531</v>
      </c>
      <c r="K361" s="30"/>
      <c r="L361" s="30"/>
      <c r="M361" s="30"/>
      <c r="N361" s="30"/>
      <c r="O361" s="14"/>
      <c r="P361" s="393"/>
      <c r="Q361" s="14"/>
      <c r="R361" s="31" t="s">
        <v>728</v>
      </c>
      <c r="S361" s="31" t="s">
        <v>858</v>
      </c>
      <c r="T361" s="31"/>
      <c r="U361" s="217"/>
      <c r="V361" s="217"/>
      <c r="W361" s="31"/>
      <c r="X361" s="31"/>
      <c r="Y361" s="30"/>
      <c r="Z361" s="14"/>
      <c r="AA361" s="393"/>
      <c r="AB361" s="14"/>
    </row>
    <row r="362" spans="1:28" s="124" customFormat="1" ht="86.25" customHeight="1">
      <c r="A362" s="30">
        <v>777</v>
      </c>
      <c r="B362" s="31" t="s">
        <v>494</v>
      </c>
      <c r="C362" s="31" t="s">
        <v>724</v>
      </c>
      <c r="D362" s="31" t="s">
        <v>725</v>
      </c>
      <c r="E362" s="31" t="s">
        <v>137</v>
      </c>
      <c r="F362" s="31" t="s">
        <v>168</v>
      </c>
      <c r="G362" s="31" t="s">
        <v>726</v>
      </c>
      <c r="H362" s="215" t="s">
        <v>529</v>
      </c>
      <c r="I362" s="31" t="s">
        <v>757</v>
      </c>
      <c r="J362" s="30" t="s">
        <v>531</v>
      </c>
      <c r="K362" s="30"/>
      <c r="L362" s="30"/>
      <c r="M362" s="30"/>
      <c r="N362" s="30"/>
      <c r="O362" s="14"/>
      <c r="P362" s="393"/>
      <c r="Q362" s="14"/>
      <c r="R362" s="31" t="s">
        <v>728</v>
      </c>
      <c r="S362" s="31" t="s">
        <v>858</v>
      </c>
      <c r="T362" s="31"/>
      <c r="U362" s="217"/>
      <c r="V362" s="217"/>
      <c r="W362" s="31"/>
      <c r="X362" s="31"/>
      <c r="Y362" s="30"/>
      <c r="Z362" s="14"/>
      <c r="AA362" s="393"/>
      <c r="AB362" s="14"/>
    </row>
    <row r="363" spans="1:28" s="124" customFormat="1" ht="86.25" customHeight="1">
      <c r="A363" s="30">
        <v>778</v>
      </c>
      <c r="B363" s="31" t="s">
        <v>494</v>
      </c>
      <c r="C363" s="31" t="s">
        <v>724</v>
      </c>
      <c r="D363" s="31" t="s">
        <v>725</v>
      </c>
      <c r="E363" s="31" t="s">
        <v>137</v>
      </c>
      <c r="F363" s="31" t="s">
        <v>168</v>
      </c>
      <c r="G363" s="31" t="s">
        <v>726</v>
      </c>
      <c r="H363" s="215" t="s">
        <v>529</v>
      </c>
      <c r="I363" s="31" t="s">
        <v>757</v>
      </c>
      <c r="J363" s="30" t="s">
        <v>531</v>
      </c>
      <c r="K363" s="30"/>
      <c r="L363" s="30"/>
      <c r="M363" s="30"/>
      <c r="N363" s="30"/>
      <c r="O363" s="14"/>
      <c r="P363" s="393"/>
      <c r="Q363" s="14"/>
      <c r="R363" s="31" t="s">
        <v>728</v>
      </c>
      <c r="S363" s="31" t="s">
        <v>858</v>
      </c>
      <c r="T363" s="31"/>
      <c r="U363" s="217"/>
      <c r="V363" s="217"/>
      <c r="W363" s="31"/>
      <c r="X363" s="31"/>
      <c r="Y363" s="30"/>
      <c r="Z363" s="14"/>
      <c r="AA363" s="393"/>
      <c r="AB363" s="14"/>
    </row>
    <row r="364" spans="1:28" s="124" customFormat="1" ht="86.25" customHeight="1">
      <c r="A364" s="30">
        <v>779</v>
      </c>
      <c r="B364" s="31" t="s">
        <v>494</v>
      </c>
      <c r="C364" s="31" t="s">
        <v>724</v>
      </c>
      <c r="D364" s="31" t="s">
        <v>725</v>
      </c>
      <c r="E364" s="31" t="s">
        <v>137</v>
      </c>
      <c r="F364" s="31" t="s">
        <v>168</v>
      </c>
      <c r="G364" s="31" t="s">
        <v>726</v>
      </c>
      <c r="H364" s="215" t="s">
        <v>529</v>
      </c>
      <c r="I364" s="31" t="s">
        <v>757</v>
      </c>
      <c r="J364" s="30" t="s">
        <v>531</v>
      </c>
      <c r="K364" s="30"/>
      <c r="L364" s="30"/>
      <c r="M364" s="30"/>
      <c r="N364" s="30"/>
      <c r="O364" s="14"/>
      <c r="P364" s="393"/>
      <c r="Q364" s="14"/>
      <c r="R364" s="31" t="s">
        <v>728</v>
      </c>
      <c r="S364" s="31" t="s">
        <v>858</v>
      </c>
      <c r="T364" s="31"/>
      <c r="U364" s="217"/>
      <c r="V364" s="217"/>
      <c r="W364" s="31"/>
      <c r="X364" s="31"/>
      <c r="Y364" s="30"/>
      <c r="Z364" s="14"/>
      <c r="AA364" s="393"/>
      <c r="AB364" s="14"/>
    </row>
    <row r="365" spans="1:28" s="124" customFormat="1" ht="86.25" customHeight="1">
      <c r="A365" s="30">
        <v>780</v>
      </c>
      <c r="B365" s="31" t="s">
        <v>494</v>
      </c>
      <c r="C365" s="31" t="s">
        <v>724</v>
      </c>
      <c r="D365" s="31" t="s">
        <v>725</v>
      </c>
      <c r="E365" s="31" t="s">
        <v>137</v>
      </c>
      <c r="F365" s="31" t="s">
        <v>168</v>
      </c>
      <c r="G365" s="31" t="s">
        <v>726</v>
      </c>
      <c r="H365" s="215" t="s">
        <v>529</v>
      </c>
      <c r="I365" s="31" t="s">
        <v>757</v>
      </c>
      <c r="J365" s="30" t="s">
        <v>531</v>
      </c>
      <c r="K365" s="30"/>
      <c r="L365" s="30"/>
      <c r="M365" s="30"/>
      <c r="N365" s="30"/>
      <c r="O365" s="14"/>
      <c r="P365" s="393"/>
      <c r="Q365" s="14"/>
      <c r="R365" s="31" t="s">
        <v>728</v>
      </c>
      <c r="S365" s="31" t="s">
        <v>858</v>
      </c>
      <c r="T365" s="31"/>
      <c r="U365" s="217"/>
      <c r="V365" s="217"/>
      <c r="W365" s="31"/>
      <c r="X365" s="31"/>
      <c r="Y365" s="30"/>
      <c r="Z365" s="14"/>
      <c r="AA365" s="393"/>
      <c r="AB365" s="14"/>
    </row>
    <row r="366" spans="1:28" s="124" customFormat="1" ht="86.25" customHeight="1">
      <c r="A366" s="30">
        <v>781</v>
      </c>
      <c r="B366" s="31" t="s">
        <v>494</v>
      </c>
      <c r="C366" s="31" t="s">
        <v>724</v>
      </c>
      <c r="D366" s="31" t="s">
        <v>725</v>
      </c>
      <c r="E366" s="31" t="s">
        <v>137</v>
      </c>
      <c r="F366" s="31" t="s">
        <v>168</v>
      </c>
      <c r="G366" s="31" t="s">
        <v>726</v>
      </c>
      <c r="H366" s="215" t="s">
        <v>529</v>
      </c>
      <c r="I366" s="31" t="s">
        <v>757</v>
      </c>
      <c r="J366" s="30" t="s">
        <v>531</v>
      </c>
      <c r="K366" s="30"/>
      <c r="L366" s="30"/>
      <c r="M366" s="30"/>
      <c r="N366" s="30"/>
      <c r="O366" s="14"/>
      <c r="P366" s="393"/>
      <c r="Q366" s="14"/>
      <c r="R366" s="31" t="s">
        <v>728</v>
      </c>
      <c r="S366" s="31" t="s">
        <v>858</v>
      </c>
      <c r="T366" s="31"/>
      <c r="U366" s="217"/>
      <c r="V366" s="217"/>
      <c r="W366" s="31"/>
      <c r="X366" s="31"/>
      <c r="Y366" s="30"/>
      <c r="Z366" s="14"/>
      <c r="AA366" s="393"/>
      <c r="AB366" s="14"/>
    </row>
    <row r="367" spans="1:28" s="124" customFormat="1" ht="86.25" customHeight="1">
      <c r="A367" s="30">
        <v>782</v>
      </c>
      <c r="B367" s="31" t="s">
        <v>494</v>
      </c>
      <c r="C367" s="31" t="s">
        <v>724</v>
      </c>
      <c r="D367" s="31" t="s">
        <v>725</v>
      </c>
      <c r="E367" s="31" t="s">
        <v>137</v>
      </c>
      <c r="F367" s="31" t="s">
        <v>168</v>
      </c>
      <c r="G367" s="31" t="s">
        <v>726</v>
      </c>
      <c r="H367" s="215" t="s">
        <v>529</v>
      </c>
      <c r="I367" s="31" t="s">
        <v>757</v>
      </c>
      <c r="J367" s="30" t="s">
        <v>531</v>
      </c>
      <c r="K367" s="30"/>
      <c r="L367" s="30"/>
      <c r="M367" s="30"/>
      <c r="N367" s="30"/>
      <c r="O367" s="14"/>
      <c r="P367" s="393"/>
      <c r="Q367" s="14"/>
      <c r="R367" s="31" t="s">
        <v>728</v>
      </c>
      <c r="S367" s="31" t="s">
        <v>858</v>
      </c>
      <c r="T367" s="31"/>
      <c r="U367" s="217"/>
      <c r="V367" s="217"/>
      <c r="W367" s="31"/>
      <c r="X367" s="31"/>
      <c r="Y367" s="30"/>
      <c r="Z367" s="14"/>
      <c r="AA367" s="393"/>
      <c r="AB367" s="14"/>
    </row>
    <row r="368" spans="1:28" s="124" customFormat="1" ht="86.25" customHeight="1">
      <c r="A368" s="30">
        <v>783</v>
      </c>
      <c r="B368" s="31" t="s">
        <v>494</v>
      </c>
      <c r="C368" s="31" t="s">
        <v>724</v>
      </c>
      <c r="D368" s="31" t="s">
        <v>725</v>
      </c>
      <c r="E368" s="31" t="s">
        <v>137</v>
      </c>
      <c r="F368" s="31" t="s">
        <v>168</v>
      </c>
      <c r="G368" s="31" t="s">
        <v>726</v>
      </c>
      <c r="H368" s="215" t="s">
        <v>529</v>
      </c>
      <c r="I368" s="31" t="s">
        <v>757</v>
      </c>
      <c r="J368" s="30" t="s">
        <v>531</v>
      </c>
      <c r="K368" s="30"/>
      <c r="L368" s="30"/>
      <c r="M368" s="30"/>
      <c r="N368" s="30"/>
      <c r="O368" s="14"/>
      <c r="P368" s="393"/>
      <c r="Q368" s="14"/>
      <c r="R368" s="31" t="s">
        <v>728</v>
      </c>
      <c r="S368" s="31" t="s">
        <v>858</v>
      </c>
      <c r="T368" s="31"/>
      <c r="U368" s="217"/>
      <c r="V368" s="217"/>
      <c r="W368" s="31"/>
      <c r="X368" s="31"/>
      <c r="Y368" s="30"/>
      <c r="Z368" s="14"/>
      <c r="AA368" s="393"/>
      <c r="AB368" s="14"/>
    </row>
    <row r="369" spans="1:16219" s="124" customFormat="1" ht="86.25" customHeight="1">
      <c r="A369" s="30">
        <v>784</v>
      </c>
      <c r="B369" s="31" t="s">
        <v>494</v>
      </c>
      <c r="C369" s="31" t="s">
        <v>724</v>
      </c>
      <c r="D369" s="31" t="s">
        <v>725</v>
      </c>
      <c r="E369" s="31" t="s">
        <v>137</v>
      </c>
      <c r="F369" s="31" t="s">
        <v>168</v>
      </c>
      <c r="G369" s="31" t="s">
        <v>726</v>
      </c>
      <c r="H369" s="215" t="s">
        <v>529</v>
      </c>
      <c r="I369" s="31" t="s">
        <v>757</v>
      </c>
      <c r="J369" s="30" t="s">
        <v>531</v>
      </c>
      <c r="K369" s="30"/>
      <c r="L369" s="30"/>
      <c r="M369" s="30"/>
      <c r="N369" s="30"/>
      <c r="O369" s="14"/>
      <c r="P369" s="393"/>
      <c r="Q369" s="14"/>
      <c r="R369" s="31" t="s">
        <v>728</v>
      </c>
      <c r="S369" s="31" t="s">
        <v>858</v>
      </c>
      <c r="T369" s="31"/>
      <c r="U369" s="217"/>
      <c r="V369" s="217"/>
      <c r="W369" s="31"/>
      <c r="X369" s="31"/>
      <c r="Y369" s="30"/>
      <c r="Z369" s="14"/>
      <c r="AA369" s="393"/>
      <c r="AB369" s="14"/>
    </row>
    <row r="370" spans="1:16219" s="240" customFormat="1" ht="409.5">
      <c r="A370" s="30">
        <v>786</v>
      </c>
      <c r="B370" s="31" t="s">
        <v>494</v>
      </c>
      <c r="C370" s="31" t="s">
        <v>724</v>
      </c>
      <c r="D370" s="31" t="s">
        <v>725</v>
      </c>
      <c r="E370" s="31" t="s">
        <v>137</v>
      </c>
      <c r="F370" s="31" t="s">
        <v>168</v>
      </c>
      <c r="G370" s="31" t="s">
        <v>726</v>
      </c>
      <c r="H370" s="333" t="s">
        <v>529</v>
      </c>
      <c r="I370" s="31" t="s">
        <v>757</v>
      </c>
      <c r="J370" s="30" t="s">
        <v>531</v>
      </c>
      <c r="K370" s="30"/>
      <c r="L370" s="30"/>
      <c r="M370" s="30"/>
      <c r="N370" s="30"/>
      <c r="O370" s="72"/>
      <c r="P370" s="388"/>
      <c r="Q370" s="14"/>
      <c r="R370" s="31" t="s">
        <v>728</v>
      </c>
      <c r="S370" s="239" t="s">
        <v>869</v>
      </c>
      <c r="T370" s="36">
        <v>10</v>
      </c>
      <c r="U370" s="30">
        <v>0</v>
      </c>
      <c r="V370" s="30">
        <v>38</v>
      </c>
      <c r="W370" s="31"/>
      <c r="X370" s="30"/>
      <c r="Y370" s="30" t="s">
        <v>55</v>
      </c>
      <c r="Z370" s="72">
        <v>38</v>
      </c>
      <c r="AA370" s="384">
        <v>1</v>
      </c>
      <c r="AB370" s="14" t="s">
        <v>1506</v>
      </c>
      <c r="AC370" s="222"/>
      <c r="AD370" s="222"/>
      <c r="AE370" s="222"/>
      <c r="AF370" s="222"/>
      <c r="AG370" s="222"/>
      <c r="AH370" s="222"/>
      <c r="AI370" s="222"/>
      <c r="AJ370" s="222"/>
      <c r="AK370" s="222"/>
      <c r="AL370" s="222"/>
      <c r="AM370" s="222"/>
      <c r="AN370" s="222"/>
      <c r="AO370" s="222"/>
      <c r="AP370" s="222"/>
      <c r="AQ370" s="222"/>
      <c r="AR370" s="222"/>
      <c r="AS370" s="222"/>
      <c r="AT370" s="222"/>
      <c r="AU370" s="222"/>
      <c r="AV370" s="222"/>
      <c r="AW370" s="222"/>
      <c r="AX370" s="222"/>
      <c r="AY370" s="222"/>
      <c r="AZ370" s="222"/>
      <c r="BA370" s="222"/>
      <c r="BB370" s="222"/>
      <c r="BC370" s="222"/>
      <c r="BD370" s="222"/>
      <c r="BE370" s="222"/>
      <c r="BF370" s="222"/>
      <c r="BG370" s="222"/>
      <c r="BH370" s="222"/>
      <c r="BI370" s="222"/>
      <c r="BJ370" s="222"/>
      <c r="BK370" s="222"/>
      <c r="BL370" s="222"/>
      <c r="BM370" s="124"/>
      <c r="BN370" s="124"/>
      <c r="BO370" s="124"/>
      <c r="BP370" s="124"/>
      <c r="BQ370" s="124"/>
      <c r="BR370" s="124"/>
      <c r="BS370" s="124"/>
      <c r="BT370" s="124"/>
      <c r="BU370" s="124"/>
      <c r="BV370" s="124"/>
      <c r="BW370" s="124"/>
      <c r="BX370" s="124"/>
      <c r="BY370" s="124"/>
      <c r="BZ370" s="124"/>
      <c r="CA370" s="124"/>
      <c r="CB370" s="124"/>
      <c r="CC370" s="124"/>
      <c r="CD370" s="124"/>
      <c r="CE370" s="124"/>
      <c r="CF370" s="124"/>
      <c r="CG370" s="124"/>
      <c r="CH370" s="124"/>
      <c r="CI370" s="124"/>
      <c r="CJ370" s="124"/>
      <c r="CK370" s="124"/>
      <c r="CL370" s="124"/>
      <c r="CM370" s="124"/>
      <c r="CN370" s="124"/>
      <c r="CO370" s="124"/>
      <c r="CP370" s="124"/>
      <c r="CQ370" s="124"/>
      <c r="CR370" s="124"/>
      <c r="CS370" s="124"/>
      <c r="CT370" s="124"/>
      <c r="CU370" s="124"/>
      <c r="CV370" s="124"/>
      <c r="CW370" s="124"/>
      <c r="CX370" s="124"/>
      <c r="CY370" s="124"/>
      <c r="CZ370" s="124"/>
      <c r="DA370" s="124"/>
      <c r="DB370" s="124"/>
      <c r="DC370" s="124"/>
      <c r="DD370" s="124"/>
      <c r="DE370" s="124"/>
      <c r="DF370" s="124"/>
      <c r="DG370" s="124"/>
      <c r="DH370" s="124"/>
      <c r="DI370" s="124"/>
      <c r="DJ370" s="124"/>
      <c r="DK370" s="124"/>
      <c r="DL370" s="124"/>
      <c r="DM370" s="124"/>
      <c r="DN370" s="124"/>
      <c r="DO370" s="124"/>
      <c r="DP370" s="124"/>
      <c r="DQ370" s="124"/>
      <c r="DR370" s="124"/>
      <c r="DS370" s="124"/>
      <c r="DT370" s="124"/>
      <c r="DU370" s="124"/>
      <c r="DV370" s="124"/>
      <c r="DW370" s="124"/>
      <c r="DX370" s="124"/>
      <c r="DY370" s="124"/>
      <c r="DZ370" s="124"/>
      <c r="EA370" s="124"/>
      <c r="EB370" s="124"/>
      <c r="EC370" s="124"/>
      <c r="ED370" s="124"/>
      <c r="EE370" s="124"/>
      <c r="EF370" s="124"/>
      <c r="EG370" s="124"/>
      <c r="EH370" s="124"/>
      <c r="EI370" s="124"/>
      <c r="EJ370" s="124"/>
      <c r="EK370" s="124"/>
      <c r="EL370" s="124"/>
      <c r="EM370" s="124"/>
      <c r="EN370" s="124"/>
      <c r="EO370" s="124"/>
      <c r="EP370" s="124"/>
      <c r="EQ370" s="124"/>
      <c r="ER370" s="124"/>
      <c r="ES370" s="124"/>
      <c r="ET370" s="124"/>
      <c r="EU370" s="124"/>
      <c r="EV370" s="124"/>
      <c r="EW370" s="124"/>
      <c r="EX370" s="124"/>
      <c r="EY370" s="124"/>
      <c r="EZ370" s="124"/>
      <c r="FA370" s="124"/>
      <c r="FB370" s="124"/>
      <c r="FC370" s="124"/>
      <c r="FD370" s="124"/>
      <c r="FE370" s="124"/>
      <c r="FF370" s="124"/>
      <c r="FG370" s="124"/>
      <c r="FH370" s="124"/>
      <c r="FI370" s="124"/>
      <c r="FJ370" s="124"/>
      <c r="FK370" s="124"/>
      <c r="FL370" s="124"/>
      <c r="FM370" s="124"/>
      <c r="FN370" s="124"/>
      <c r="FO370" s="124"/>
      <c r="FP370" s="124"/>
      <c r="FQ370" s="124"/>
      <c r="FR370" s="124"/>
      <c r="FS370" s="124"/>
      <c r="FT370" s="124"/>
      <c r="FU370" s="124"/>
      <c r="FV370" s="124"/>
      <c r="FW370" s="124"/>
      <c r="FX370" s="124"/>
      <c r="FY370" s="124"/>
      <c r="FZ370" s="124"/>
      <c r="GA370" s="124"/>
      <c r="GB370" s="124"/>
      <c r="GC370" s="124"/>
      <c r="GD370" s="124"/>
      <c r="GE370" s="124"/>
      <c r="GF370" s="124"/>
      <c r="GG370" s="124"/>
      <c r="GH370" s="124"/>
      <c r="GI370" s="124"/>
      <c r="GJ370" s="124"/>
      <c r="GK370" s="124"/>
      <c r="GL370" s="124"/>
      <c r="GM370" s="124"/>
      <c r="GN370" s="124"/>
      <c r="GO370" s="124"/>
      <c r="GP370" s="124"/>
      <c r="GQ370" s="124"/>
      <c r="GR370" s="124"/>
      <c r="GS370" s="124"/>
      <c r="GT370" s="124"/>
      <c r="GU370" s="124"/>
      <c r="GV370" s="124"/>
      <c r="GW370" s="124"/>
      <c r="GX370" s="124"/>
      <c r="GY370" s="124"/>
      <c r="GZ370" s="124"/>
      <c r="HA370" s="124"/>
      <c r="HB370" s="124"/>
      <c r="HC370" s="124"/>
      <c r="HD370" s="124"/>
      <c r="HE370" s="124"/>
      <c r="HF370" s="124"/>
      <c r="HG370" s="124"/>
      <c r="HH370" s="124"/>
      <c r="HI370" s="124"/>
      <c r="HJ370" s="124"/>
      <c r="HK370" s="124"/>
      <c r="HL370" s="124"/>
      <c r="HM370" s="124"/>
      <c r="HN370" s="124"/>
      <c r="HO370" s="124"/>
      <c r="HP370" s="124"/>
      <c r="HQ370" s="124"/>
      <c r="HR370" s="124"/>
      <c r="HS370" s="124"/>
      <c r="HT370" s="124"/>
      <c r="HU370" s="124"/>
      <c r="HV370" s="124"/>
      <c r="HW370" s="124"/>
      <c r="HX370" s="124"/>
      <c r="HY370" s="124"/>
      <c r="HZ370" s="124"/>
      <c r="IA370" s="124"/>
      <c r="IB370" s="124"/>
      <c r="IC370" s="124"/>
      <c r="ID370" s="124"/>
      <c r="IE370" s="124"/>
      <c r="IF370" s="124"/>
      <c r="IG370" s="124"/>
      <c r="IH370" s="124"/>
      <c r="II370" s="124"/>
      <c r="IJ370" s="124"/>
      <c r="IK370" s="124"/>
      <c r="IL370" s="124"/>
      <c r="IM370" s="124"/>
      <c r="IN370" s="124"/>
      <c r="IO370" s="124"/>
      <c r="IP370" s="124"/>
      <c r="IQ370" s="124"/>
      <c r="IR370" s="124"/>
      <c r="IS370" s="124"/>
      <c r="IT370" s="124"/>
      <c r="IU370" s="124"/>
      <c r="IV370" s="124"/>
      <c r="IW370" s="124"/>
      <c r="IX370" s="124"/>
      <c r="IY370" s="124"/>
      <c r="IZ370" s="124"/>
      <c r="JA370" s="124"/>
      <c r="JB370" s="124"/>
      <c r="JC370" s="124"/>
      <c r="JD370" s="124"/>
      <c r="JE370" s="124"/>
      <c r="JF370" s="124"/>
      <c r="JG370" s="124"/>
      <c r="JH370" s="124"/>
      <c r="JI370" s="124"/>
      <c r="JJ370" s="124"/>
      <c r="JK370" s="124"/>
      <c r="JL370" s="124"/>
      <c r="JM370" s="124"/>
      <c r="JN370" s="124"/>
      <c r="JO370" s="124"/>
      <c r="JP370" s="124"/>
      <c r="JQ370" s="124"/>
      <c r="JR370" s="124"/>
      <c r="JS370" s="124"/>
      <c r="JT370" s="124"/>
      <c r="JU370" s="124"/>
      <c r="JV370" s="124"/>
      <c r="JW370" s="124"/>
      <c r="JX370" s="124"/>
      <c r="JY370" s="124"/>
      <c r="JZ370" s="124"/>
      <c r="KA370" s="124"/>
      <c r="KB370" s="124"/>
      <c r="KC370" s="124"/>
      <c r="KD370" s="124"/>
      <c r="KE370" s="124"/>
      <c r="KF370" s="124"/>
      <c r="KG370" s="124"/>
      <c r="KH370" s="124"/>
      <c r="KI370" s="124"/>
      <c r="KJ370" s="124"/>
      <c r="KK370" s="124"/>
      <c r="KL370" s="124"/>
      <c r="KM370" s="124"/>
      <c r="KN370" s="124"/>
      <c r="KO370" s="124"/>
      <c r="KP370" s="124"/>
      <c r="KQ370" s="124"/>
      <c r="KR370" s="124"/>
      <c r="KS370" s="124"/>
      <c r="KT370" s="124"/>
      <c r="KU370" s="124"/>
      <c r="KV370" s="124"/>
      <c r="KW370" s="124"/>
      <c r="KX370" s="124"/>
      <c r="KY370" s="124"/>
      <c r="KZ370" s="124"/>
      <c r="LA370" s="124"/>
      <c r="LB370" s="124"/>
      <c r="LC370" s="124"/>
      <c r="LD370" s="124"/>
      <c r="LE370" s="124"/>
      <c r="LF370" s="124"/>
      <c r="LG370" s="124"/>
      <c r="LH370" s="124"/>
      <c r="LI370" s="124"/>
      <c r="LJ370" s="124"/>
      <c r="LK370" s="124"/>
      <c r="LL370" s="124"/>
      <c r="LM370" s="124"/>
      <c r="LN370" s="124"/>
      <c r="LO370" s="124"/>
      <c r="LP370" s="124"/>
      <c r="LQ370" s="124"/>
      <c r="LR370" s="124"/>
      <c r="LS370" s="124"/>
      <c r="LT370" s="124"/>
      <c r="LU370" s="124"/>
      <c r="LV370" s="124"/>
      <c r="LW370" s="124"/>
      <c r="LX370" s="124"/>
      <c r="LY370" s="124"/>
      <c r="LZ370" s="124"/>
      <c r="MA370" s="124"/>
      <c r="MB370" s="124"/>
      <c r="MC370" s="124"/>
      <c r="MD370" s="124"/>
      <c r="ME370" s="124"/>
      <c r="MF370" s="124"/>
      <c r="MG370" s="124"/>
      <c r="MH370" s="124"/>
      <c r="MI370" s="124"/>
      <c r="MJ370" s="124"/>
      <c r="MK370" s="124"/>
      <c r="ML370" s="124"/>
      <c r="MM370" s="124"/>
      <c r="MN370" s="124"/>
      <c r="MO370" s="124"/>
      <c r="MP370" s="124"/>
      <c r="MQ370" s="124"/>
      <c r="MR370" s="124"/>
      <c r="MS370" s="124"/>
      <c r="MT370" s="124"/>
      <c r="MU370" s="124"/>
      <c r="MV370" s="124"/>
      <c r="MW370" s="124"/>
      <c r="MX370" s="124"/>
      <c r="MY370" s="124"/>
      <c r="MZ370" s="124"/>
      <c r="NA370" s="124"/>
      <c r="NB370" s="124"/>
      <c r="NC370" s="124"/>
      <c r="ND370" s="124"/>
      <c r="NE370" s="124"/>
      <c r="NF370" s="124"/>
      <c r="NG370" s="124"/>
      <c r="NH370" s="124"/>
      <c r="NI370" s="124"/>
      <c r="NJ370" s="124"/>
      <c r="NK370" s="124"/>
      <c r="NL370" s="124"/>
      <c r="NM370" s="124"/>
      <c r="NN370" s="124"/>
      <c r="NO370" s="124"/>
      <c r="NP370" s="124"/>
      <c r="NQ370" s="124"/>
      <c r="NR370" s="124"/>
      <c r="NS370" s="124"/>
      <c r="NT370" s="124"/>
      <c r="NU370" s="124"/>
      <c r="NV370" s="124"/>
      <c r="NW370" s="124"/>
      <c r="NX370" s="124"/>
      <c r="NY370" s="124"/>
      <c r="NZ370" s="124"/>
      <c r="OA370" s="124"/>
      <c r="OB370" s="124"/>
      <c r="OC370" s="124"/>
      <c r="OD370" s="124"/>
      <c r="OE370" s="124"/>
      <c r="OF370" s="124"/>
      <c r="OG370" s="124"/>
      <c r="OH370" s="124"/>
      <c r="OI370" s="124"/>
      <c r="OJ370" s="124"/>
      <c r="OK370" s="124"/>
      <c r="OL370" s="124"/>
      <c r="OM370" s="124"/>
      <c r="ON370" s="124"/>
      <c r="OO370" s="124"/>
      <c r="OP370" s="124"/>
      <c r="OQ370" s="124"/>
      <c r="OR370" s="124"/>
      <c r="OS370" s="124"/>
      <c r="OT370" s="124"/>
      <c r="OU370" s="124"/>
      <c r="OV370" s="124"/>
      <c r="OW370" s="124"/>
      <c r="OX370" s="124"/>
      <c r="OY370" s="124"/>
      <c r="OZ370" s="124"/>
      <c r="PA370" s="124"/>
      <c r="PB370" s="124"/>
      <c r="PC370" s="124"/>
      <c r="PD370" s="124"/>
      <c r="PE370" s="124"/>
      <c r="PF370" s="124"/>
      <c r="PG370" s="124"/>
      <c r="PH370" s="124"/>
      <c r="PI370" s="124"/>
      <c r="PJ370" s="124"/>
      <c r="PK370" s="124"/>
      <c r="PL370" s="124"/>
      <c r="PM370" s="124"/>
      <c r="PN370" s="124"/>
      <c r="PO370" s="124"/>
      <c r="PP370" s="124"/>
      <c r="PQ370" s="124"/>
      <c r="PR370" s="124"/>
      <c r="PS370" s="124"/>
      <c r="PT370" s="124"/>
      <c r="PU370" s="124"/>
      <c r="PV370" s="124"/>
      <c r="PW370" s="124"/>
      <c r="PX370" s="124"/>
      <c r="PY370" s="124"/>
      <c r="PZ370" s="124"/>
      <c r="QA370" s="124"/>
      <c r="QB370" s="124"/>
      <c r="QC370" s="124"/>
      <c r="QD370" s="124"/>
      <c r="QE370" s="124"/>
      <c r="QF370" s="124"/>
      <c r="QG370" s="124"/>
      <c r="QH370" s="124"/>
      <c r="QI370" s="124"/>
      <c r="QJ370" s="124"/>
      <c r="QK370" s="124"/>
      <c r="QL370" s="124"/>
      <c r="QM370" s="124"/>
      <c r="QN370" s="124"/>
      <c r="QO370" s="124"/>
      <c r="QP370" s="124"/>
      <c r="QQ370" s="124"/>
      <c r="QR370" s="124"/>
      <c r="QS370" s="124"/>
      <c r="QT370" s="124"/>
      <c r="QU370" s="124"/>
      <c r="QV370" s="124"/>
      <c r="QW370" s="124"/>
      <c r="QX370" s="124"/>
      <c r="QY370" s="124"/>
      <c r="QZ370" s="124"/>
      <c r="RA370" s="124"/>
      <c r="RB370" s="124"/>
      <c r="RC370" s="124"/>
      <c r="RD370" s="124"/>
      <c r="RE370" s="124"/>
      <c r="RF370" s="124"/>
      <c r="RG370" s="124"/>
      <c r="RH370" s="124"/>
      <c r="RI370" s="124"/>
      <c r="RJ370" s="124"/>
      <c r="RK370" s="124"/>
      <c r="RL370" s="124"/>
      <c r="RM370" s="124"/>
      <c r="RN370" s="124"/>
      <c r="RO370" s="124"/>
      <c r="RP370" s="124"/>
      <c r="RQ370" s="124"/>
      <c r="RR370" s="124"/>
      <c r="RS370" s="124"/>
      <c r="RT370" s="124"/>
      <c r="RU370" s="124"/>
      <c r="RV370" s="124"/>
      <c r="RW370" s="124"/>
      <c r="RX370" s="124"/>
      <c r="RY370" s="124"/>
      <c r="RZ370" s="124"/>
      <c r="SA370" s="124"/>
      <c r="SB370" s="124"/>
      <c r="SC370" s="124"/>
      <c r="SD370" s="124"/>
      <c r="SE370" s="124"/>
      <c r="SF370" s="124"/>
      <c r="SG370" s="124"/>
      <c r="SH370" s="124"/>
      <c r="SI370" s="124"/>
      <c r="SJ370" s="124"/>
      <c r="SK370" s="124"/>
      <c r="SL370" s="124"/>
      <c r="SM370" s="124"/>
      <c r="SN370" s="124"/>
      <c r="SO370" s="124"/>
      <c r="SP370" s="124"/>
      <c r="SQ370" s="124"/>
      <c r="SR370" s="124"/>
      <c r="SS370" s="124"/>
      <c r="ST370" s="124"/>
      <c r="SU370" s="124"/>
      <c r="SV370" s="124"/>
      <c r="SW370" s="124"/>
      <c r="SX370" s="124"/>
      <c r="SY370" s="124"/>
      <c r="SZ370" s="124"/>
      <c r="TA370" s="124"/>
      <c r="TB370" s="124"/>
      <c r="TC370" s="124"/>
      <c r="TD370" s="124"/>
      <c r="TE370" s="124"/>
      <c r="TF370" s="124"/>
      <c r="TG370" s="124"/>
      <c r="TH370" s="124"/>
      <c r="TI370" s="124"/>
      <c r="TJ370" s="124"/>
      <c r="TK370" s="124"/>
      <c r="TL370" s="124"/>
      <c r="TM370" s="124"/>
      <c r="TN370" s="124"/>
      <c r="TO370" s="124"/>
      <c r="TP370" s="124"/>
      <c r="TQ370" s="124"/>
      <c r="TR370" s="124"/>
      <c r="TS370" s="124"/>
      <c r="TT370" s="124"/>
      <c r="TU370" s="124"/>
      <c r="TV370" s="124"/>
      <c r="TW370" s="124"/>
      <c r="TX370" s="124"/>
      <c r="TY370" s="124"/>
      <c r="TZ370" s="124"/>
      <c r="UA370" s="124"/>
      <c r="UB370" s="124"/>
      <c r="UC370" s="124"/>
      <c r="UD370" s="124"/>
      <c r="UE370" s="124"/>
      <c r="UF370" s="124"/>
      <c r="UG370" s="124"/>
      <c r="UH370" s="124"/>
      <c r="UI370" s="124"/>
      <c r="UJ370" s="124"/>
      <c r="UK370" s="124"/>
      <c r="UL370" s="124"/>
      <c r="UM370" s="124"/>
      <c r="UN370" s="124"/>
      <c r="UO370" s="124"/>
      <c r="UP370" s="124"/>
      <c r="UQ370" s="124"/>
      <c r="UR370" s="124"/>
      <c r="US370" s="124"/>
      <c r="UT370" s="124"/>
      <c r="UU370" s="124"/>
      <c r="UV370" s="124"/>
      <c r="UW370" s="124"/>
      <c r="UX370" s="124"/>
      <c r="UY370" s="124"/>
      <c r="UZ370" s="124"/>
      <c r="VA370" s="124"/>
      <c r="VB370" s="124"/>
      <c r="VC370" s="124"/>
      <c r="VD370" s="124"/>
      <c r="VE370" s="124"/>
      <c r="VF370" s="124"/>
      <c r="VG370" s="124"/>
      <c r="VH370" s="124"/>
      <c r="VI370" s="124"/>
      <c r="VJ370" s="124"/>
      <c r="VK370" s="124"/>
      <c r="VL370" s="124"/>
      <c r="VM370" s="124"/>
      <c r="VN370" s="124"/>
      <c r="VO370" s="124"/>
      <c r="VP370" s="124"/>
      <c r="VQ370" s="124"/>
      <c r="VR370" s="124"/>
      <c r="VS370" s="124"/>
      <c r="VT370" s="124"/>
      <c r="VU370" s="124"/>
      <c r="VV370" s="124"/>
      <c r="VW370" s="124"/>
      <c r="VX370" s="124"/>
      <c r="VY370" s="124"/>
      <c r="VZ370" s="124"/>
      <c r="WA370" s="124"/>
      <c r="WB370" s="124"/>
      <c r="WC370" s="124"/>
      <c r="WD370" s="124"/>
      <c r="WE370" s="124"/>
      <c r="WF370" s="124"/>
      <c r="WG370" s="124"/>
      <c r="WH370" s="124"/>
      <c r="WI370" s="124"/>
      <c r="WJ370" s="124"/>
      <c r="WK370" s="124"/>
      <c r="WL370" s="124"/>
      <c r="WM370" s="124"/>
      <c r="WN370" s="124"/>
      <c r="WO370" s="124"/>
      <c r="WP370" s="124"/>
      <c r="WQ370" s="124"/>
      <c r="WR370" s="124"/>
      <c r="WS370" s="124"/>
      <c r="WT370" s="124"/>
      <c r="WU370" s="124"/>
      <c r="WV370" s="124"/>
      <c r="WW370" s="124"/>
      <c r="WX370" s="124"/>
      <c r="WY370" s="124"/>
      <c r="WZ370" s="124"/>
      <c r="XA370" s="124"/>
      <c r="XB370" s="124"/>
      <c r="XC370" s="124"/>
      <c r="XD370" s="124"/>
      <c r="XE370" s="124"/>
      <c r="XF370" s="124"/>
      <c r="XG370" s="124"/>
      <c r="XH370" s="124"/>
      <c r="XI370" s="124"/>
      <c r="XJ370" s="124"/>
      <c r="XK370" s="124"/>
      <c r="XL370" s="124"/>
      <c r="XM370" s="124"/>
      <c r="XN370" s="124"/>
      <c r="XO370" s="124"/>
      <c r="XP370" s="124"/>
      <c r="XQ370" s="124"/>
      <c r="XR370" s="124"/>
      <c r="XS370" s="124"/>
      <c r="XT370" s="124"/>
      <c r="XU370" s="124"/>
      <c r="XV370" s="124"/>
      <c r="XW370" s="124"/>
      <c r="XX370" s="124"/>
      <c r="XY370" s="124"/>
      <c r="XZ370" s="124"/>
      <c r="YA370" s="124"/>
      <c r="YB370" s="124"/>
      <c r="YC370" s="124"/>
      <c r="YD370" s="124"/>
      <c r="YE370" s="124"/>
      <c r="YF370" s="124"/>
      <c r="YG370" s="124"/>
      <c r="YH370" s="124"/>
      <c r="YI370" s="124"/>
      <c r="YJ370" s="124"/>
      <c r="YK370" s="124"/>
      <c r="YL370" s="124"/>
      <c r="YM370" s="124"/>
      <c r="YN370" s="124"/>
      <c r="YO370" s="124"/>
      <c r="YP370" s="124"/>
      <c r="YQ370" s="124"/>
      <c r="YR370" s="124"/>
      <c r="YS370" s="124"/>
      <c r="YT370" s="124"/>
      <c r="YU370" s="124"/>
      <c r="YV370" s="124"/>
      <c r="YW370" s="124"/>
      <c r="YX370" s="124"/>
      <c r="YY370" s="124"/>
      <c r="YZ370" s="124"/>
      <c r="ZA370" s="124"/>
      <c r="ZB370" s="124"/>
      <c r="ZC370" s="124"/>
      <c r="ZD370" s="124"/>
      <c r="ZE370" s="124"/>
      <c r="ZF370" s="124"/>
      <c r="ZG370" s="124"/>
      <c r="ZH370" s="124"/>
      <c r="ZI370" s="124"/>
      <c r="ZJ370" s="124"/>
      <c r="ZK370" s="124"/>
      <c r="ZL370" s="124"/>
      <c r="ZM370" s="124"/>
      <c r="ZN370" s="124"/>
      <c r="ZO370" s="124"/>
      <c r="ZP370" s="124"/>
      <c r="ZQ370" s="124"/>
      <c r="ZR370" s="124"/>
      <c r="ZS370" s="124"/>
      <c r="ZT370" s="124"/>
      <c r="ZU370" s="124"/>
      <c r="ZV370" s="124"/>
      <c r="ZW370" s="124"/>
      <c r="ZX370" s="124"/>
      <c r="ZY370" s="124"/>
      <c r="ZZ370" s="124"/>
      <c r="AAA370" s="124"/>
      <c r="AAB370" s="124"/>
      <c r="AAC370" s="124"/>
      <c r="AAD370" s="124"/>
      <c r="AAE370" s="124"/>
      <c r="AAF370" s="124"/>
      <c r="AAG370" s="124"/>
      <c r="AAH370" s="124"/>
      <c r="AAI370" s="124"/>
      <c r="AAJ370" s="124"/>
      <c r="AAK370" s="124"/>
      <c r="AAL370" s="124"/>
      <c r="AAM370" s="124"/>
      <c r="AAN370" s="124"/>
      <c r="AAO370" s="124"/>
      <c r="AAP370" s="124"/>
      <c r="AAQ370" s="124"/>
      <c r="AAR370" s="124"/>
      <c r="AAS370" s="124"/>
      <c r="AAT370" s="124"/>
      <c r="AAU370" s="124"/>
      <c r="AAV370" s="124"/>
      <c r="AAW370" s="124"/>
      <c r="AAX370" s="124"/>
      <c r="AAY370" s="124"/>
      <c r="AAZ370" s="124"/>
      <c r="ABA370" s="124"/>
      <c r="ABB370" s="124"/>
      <c r="ABC370" s="124"/>
      <c r="ABD370" s="124"/>
      <c r="ABE370" s="124"/>
      <c r="ABF370" s="124"/>
      <c r="ABG370" s="124"/>
      <c r="ABH370" s="124"/>
      <c r="ABI370" s="124"/>
      <c r="ABJ370" s="124"/>
      <c r="ABK370" s="124"/>
      <c r="ABL370" s="124"/>
      <c r="ABM370" s="124"/>
      <c r="ABN370" s="124"/>
      <c r="ABO370" s="124"/>
      <c r="ABP370" s="124"/>
      <c r="ABQ370" s="124"/>
      <c r="ABR370" s="124"/>
      <c r="ABS370" s="124"/>
      <c r="ABT370" s="124"/>
      <c r="ABU370" s="124"/>
      <c r="ABV370" s="124"/>
      <c r="ABW370" s="124"/>
      <c r="ABX370" s="124"/>
      <c r="ABY370" s="124"/>
      <c r="ABZ370" s="124"/>
      <c r="ACA370" s="124"/>
      <c r="ACB370" s="124"/>
      <c r="ACC370" s="124"/>
      <c r="ACD370" s="124"/>
      <c r="ACE370" s="124"/>
      <c r="ACF370" s="124"/>
      <c r="ACG370" s="124"/>
      <c r="ACH370" s="124"/>
      <c r="ACI370" s="124"/>
      <c r="ACJ370" s="124"/>
      <c r="ACK370" s="124"/>
      <c r="ACL370" s="124"/>
      <c r="ACM370" s="124"/>
      <c r="ACN370" s="124"/>
      <c r="ACO370" s="124"/>
      <c r="ACP370" s="124"/>
      <c r="ACQ370" s="124"/>
      <c r="ACR370" s="124"/>
      <c r="ACS370" s="124"/>
      <c r="ACT370" s="124"/>
      <c r="ACU370" s="124"/>
      <c r="ACV370" s="124"/>
      <c r="ACW370" s="124"/>
      <c r="ACX370" s="124"/>
      <c r="ACY370" s="124"/>
      <c r="ACZ370" s="124"/>
      <c r="ADA370" s="124"/>
      <c r="ADB370" s="124"/>
      <c r="ADC370" s="124"/>
      <c r="ADD370" s="124"/>
      <c r="ADE370" s="124"/>
      <c r="ADF370" s="124"/>
      <c r="ADG370" s="124"/>
      <c r="ADH370" s="124"/>
      <c r="ADI370" s="124"/>
      <c r="ADJ370" s="124"/>
      <c r="ADK370" s="124"/>
      <c r="ADL370" s="124"/>
      <c r="ADM370" s="124"/>
      <c r="ADN370" s="124"/>
      <c r="ADO370" s="124"/>
      <c r="ADP370" s="124"/>
      <c r="ADQ370" s="124"/>
      <c r="ADR370" s="124"/>
      <c r="ADS370" s="124"/>
      <c r="ADT370" s="124"/>
      <c r="ADU370" s="124"/>
      <c r="ADV370" s="124"/>
      <c r="ADW370" s="124"/>
      <c r="ADX370" s="124"/>
      <c r="ADY370" s="124"/>
      <c r="ADZ370" s="124"/>
      <c r="AEA370" s="124"/>
      <c r="AEB370" s="124"/>
      <c r="AEC370" s="124"/>
      <c r="AED370" s="124"/>
      <c r="AEE370" s="124"/>
      <c r="AEF370" s="124"/>
      <c r="AEG370" s="124"/>
      <c r="AEH370" s="124"/>
      <c r="AEI370" s="124"/>
      <c r="AEJ370" s="124"/>
      <c r="AEK370" s="124"/>
      <c r="AEL370" s="124"/>
      <c r="AEM370" s="124"/>
      <c r="AEN370" s="124"/>
      <c r="AEO370" s="124"/>
      <c r="AEP370" s="124"/>
      <c r="AEQ370" s="124"/>
      <c r="AER370" s="124"/>
      <c r="AES370" s="124"/>
      <c r="AET370" s="124"/>
      <c r="AEU370" s="124"/>
      <c r="AEV370" s="124"/>
      <c r="AEW370" s="124"/>
      <c r="AEX370" s="124"/>
      <c r="AEY370" s="124"/>
      <c r="AEZ370" s="124"/>
      <c r="AFA370" s="124"/>
      <c r="AFB370" s="124"/>
      <c r="AFC370" s="124"/>
      <c r="AFD370" s="124"/>
      <c r="AFE370" s="124"/>
      <c r="AFF370" s="124"/>
      <c r="AFG370" s="124"/>
      <c r="AFH370" s="124"/>
      <c r="AFI370" s="124"/>
      <c r="AFJ370" s="124"/>
      <c r="AFK370" s="124"/>
      <c r="AFL370" s="124"/>
      <c r="AFM370" s="124"/>
      <c r="AFN370" s="124"/>
      <c r="AFO370" s="124"/>
      <c r="AFP370" s="124"/>
      <c r="AFQ370" s="124"/>
      <c r="AFR370" s="124"/>
      <c r="AFS370" s="124"/>
      <c r="AFT370" s="124"/>
      <c r="AFU370" s="124"/>
      <c r="AFV370" s="124"/>
      <c r="AFW370" s="124"/>
      <c r="AFX370" s="124"/>
      <c r="AFY370" s="124"/>
      <c r="AFZ370" s="124"/>
      <c r="AGA370" s="124"/>
      <c r="AGB370" s="124"/>
      <c r="AGC370" s="124"/>
      <c r="AGD370" s="124"/>
      <c r="AGE370" s="124"/>
      <c r="AGF370" s="124"/>
      <c r="AGG370" s="124"/>
      <c r="AGH370" s="124"/>
      <c r="AGI370" s="124"/>
      <c r="AGJ370" s="124"/>
      <c r="AGK370" s="124"/>
      <c r="AGL370" s="124"/>
      <c r="AGM370" s="124"/>
      <c r="AGN370" s="124"/>
      <c r="AGO370" s="124"/>
      <c r="AGP370" s="124"/>
      <c r="AGQ370" s="124"/>
      <c r="AGR370" s="124"/>
      <c r="AGS370" s="124"/>
      <c r="AGT370" s="124"/>
      <c r="AGU370" s="124"/>
      <c r="AGV370" s="124"/>
      <c r="AGW370" s="124"/>
      <c r="AGX370" s="124"/>
      <c r="AGY370" s="124"/>
      <c r="AGZ370" s="124"/>
      <c r="AHA370" s="124"/>
      <c r="AHB370" s="124"/>
      <c r="AHC370" s="124"/>
      <c r="AHD370" s="124"/>
      <c r="AHE370" s="124"/>
      <c r="AHF370" s="124"/>
      <c r="AHG370" s="124"/>
      <c r="AHH370" s="124"/>
      <c r="AHI370" s="124"/>
      <c r="AHJ370" s="124"/>
      <c r="AHK370" s="124"/>
      <c r="AHL370" s="124"/>
      <c r="AHM370" s="124"/>
      <c r="AHN370" s="124"/>
      <c r="AHO370" s="124"/>
      <c r="AHP370" s="124"/>
      <c r="AHQ370" s="124"/>
      <c r="AHR370" s="124"/>
      <c r="AHS370" s="124"/>
      <c r="AHT370" s="124"/>
      <c r="AHU370" s="124"/>
      <c r="AHV370" s="124"/>
      <c r="AHW370" s="124"/>
      <c r="AHX370" s="124"/>
      <c r="AHY370" s="124"/>
      <c r="AHZ370" s="124"/>
      <c r="AIA370" s="124"/>
      <c r="AIB370" s="124"/>
      <c r="AIC370" s="124"/>
      <c r="AID370" s="124"/>
      <c r="AIE370" s="124"/>
      <c r="AIF370" s="124"/>
      <c r="AIG370" s="124"/>
      <c r="AIH370" s="124"/>
      <c r="AII370" s="124"/>
      <c r="AIJ370" s="124"/>
      <c r="AIK370" s="124"/>
      <c r="AIL370" s="124"/>
      <c r="AIM370" s="124"/>
      <c r="AIN370" s="124"/>
      <c r="AIO370" s="124"/>
      <c r="AIP370" s="124"/>
      <c r="AIQ370" s="124"/>
      <c r="AIR370" s="124"/>
      <c r="AIS370" s="124"/>
      <c r="AIT370" s="124"/>
      <c r="AIU370" s="124"/>
      <c r="AIV370" s="124"/>
      <c r="AIW370" s="124"/>
      <c r="AIX370" s="124"/>
      <c r="AIY370" s="124"/>
      <c r="AIZ370" s="124"/>
      <c r="AJA370" s="124"/>
      <c r="AJB370" s="124"/>
      <c r="AJC370" s="124"/>
      <c r="AJD370" s="124"/>
      <c r="AJE370" s="124"/>
      <c r="AJF370" s="124"/>
      <c r="AJG370" s="124"/>
      <c r="AJH370" s="124"/>
      <c r="AJI370" s="124"/>
      <c r="AJJ370" s="124"/>
      <c r="AJK370" s="124"/>
      <c r="AJL370" s="124"/>
      <c r="AJM370" s="124"/>
      <c r="AJN370" s="124"/>
      <c r="AJO370" s="124"/>
      <c r="AJP370" s="124"/>
      <c r="AJQ370" s="124"/>
      <c r="AJR370" s="124"/>
      <c r="AJS370" s="124"/>
      <c r="AJT370" s="124"/>
      <c r="AJU370" s="124"/>
      <c r="AJV370" s="124"/>
      <c r="AJW370" s="124"/>
      <c r="AJX370" s="124"/>
      <c r="AJY370" s="124"/>
      <c r="AJZ370" s="124"/>
      <c r="AKA370" s="124"/>
      <c r="AKB370" s="124"/>
      <c r="AKC370" s="124"/>
      <c r="AKD370" s="124"/>
      <c r="AKE370" s="124"/>
      <c r="AKF370" s="124"/>
      <c r="AKG370" s="124"/>
      <c r="AKH370" s="124"/>
      <c r="AKI370" s="124"/>
      <c r="AKJ370" s="124"/>
      <c r="AKK370" s="124"/>
      <c r="AKL370" s="124"/>
      <c r="AKM370" s="124"/>
      <c r="AKN370" s="124"/>
      <c r="AKO370" s="124"/>
      <c r="AKP370" s="124"/>
      <c r="AKQ370" s="124"/>
      <c r="AKR370" s="124"/>
      <c r="AKS370" s="124"/>
      <c r="AKT370" s="124"/>
      <c r="AKU370" s="124"/>
      <c r="AKV370" s="124"/>
      <c r="AKW370" s="124"/>
      <c r="AKX370" s="124"/>
      <c r="AKY370" s="124"/>
      <c r="AKZ370" s="124"/>
      <c r="ALA370" s="124"/>
      <c r="ALB370" s="124"/>
      <c r="ALC370" s="124"/>
      <c r="ALD370" s="124"/>
      <c r="ALE370" s="124"/>
      <c r="ALF370" s="124"/>
      <c r="ALG370" s="124"/>
      <c r="ALH370" s="124"/>
      <c r="ALI370" s="124"/>
      <c r="ALJ370" s="124"/>
      <c r="ALK370" s="124"/>
      <c r="ALL370" s="124"/>
      <c r="ALM370" s="124"/>
      <c r="ALN370" s="124"/>
      <c r="ALO370" s="124"/>
      <c r="ALP370" s="124"/>
      <c r="ALQ370" s="124"/>
      <c r="ALR370" s="124"/>
      <c r="ALS370" s="124"/>
      <c r="ALT370" s="124"/>
      <c r="ALU370" s="124"/>
      <c r="ALV370" s="124"/>
      <c r="ALW370" s="124"/>
      <c r="ALX370" s="124"/>
      <c r="ALY370" s="124"/>
      <c r="ALZ370" s="124"/>
      <c r="AMA370" s="124"/>
      <c r="AMB370" s="124"/>
      <c r="AMC370" s="124"/>
      <c r="AMD370" s="124"/>
      <c r="AME370" s="124"/>
      <c r="AMF370" s="124"/>
      <c r="AMG370" s="124"/>
      <c r="AMH370" s="124"/>
      <c r="AMI370" s="124"/>
      <c r="AMJ370" s="124"/>
      <c r="AMK370" s="124"/>
      <c r="AML370" s="124"/>
      <c r="AMM370" s="124"/>
      <c r="AMN370" s="124"/>
      <c r="AMO370" s="124"/>
      <c r="AMP370" s="124"/>
      <c r="AMQ370" s="124"/>
      <c r="AMR370" s="124"/>
      <c r="AMS370" s="124"/>
      <c r="AMT370" s="124"/>
      <c r="AMU370" s="124"/>
      <c r="AMV370" s="124"/>
      <c r="AMW370" s="124"/>
      <c r="AMX370" s="124"/>
      <c r="AMY370" s="124"/>
      <c r="AMZ370" s="124"/>
      <c r="ANA370" s="124"/>
      <c r="ANB370" s="124"/>
      <c r="ANC370" s="124"/>
      <c r="AND370" s="124"/>
      <c r="ANE370" s="124"/>
      <c r="ANF370" s="124"/>
      <c r="ANG370" s="124"/>
      <c r="ANH370" s="124"/>
      <c r="ANI370" s="124"/>
      <c r="ANJ370" s="124"/>
      <c r="ANK370" s="124"/>
      <c r="ANL370" s="124"/>
      <c r="ANM370" s="124"/>
      <c r="ANN370" s="124"/>
      <c r="ANO370" s="124"/>
      <c r="ANP370" s="124"/>
      <c r="ANQ370" s="124"/>
      <c r="ANR370" s="124"/>
      <c r="ANS370" s="124"/>
      <c r="ANT370" s="124"/>
      <c r="ANU370" s="124"/>
      <c r="ANV370" s="124"/>
      <c r="ANW370" s="124"/>
      <c r="ANX370" s="124"/>
      <c r="ANY370" s="124"/>
      <c r="ANZ370" s="124"/>
      <c r="AOA370" s="124"/>
      <c r="AOB370" s="124"/>
      <c r="AOC370" s="124"/>
      <c r="AOD370" s="124"/>
      <c r="AOE370" s="124"/>
      <c r="AOF370" s="124"/>
      <c r="AOG370" s="124"/>
      <c r="AOH370" s="124"/>
      <c r="AOI370" s="124"/>
      <c r="AOJ370" s="124"/>
      <c r="AOK370" s="124"/>
      <c r="AOL370" s="124"/>
      <c r="AOM370" s="124"/>
      <c r="AON370" s="124"/>
      <c r="AOO370" s="124"/>
      <c r="AOP370" s="124"/>
      <c r="AOQ370" s="124"/>
      <c r="AOR370" s="124"/>
      <c r="AOS370" s="124"/>
      <c r="AOT370" s="124"/>
      <c r="AOU370" s="124"/>
      <c r="AOV370" s="124"/>
      <c r="AOW370" s="124"/>
      <c r="AOX370" s="124"/>
      <c r="AOY370" s="124"/>
      <c r="AOZ370" s="124"/>
      <c r="APA370" s="124"/>
      <c r="APB370" s="124"/>
      <c r="APC370" s="124"/>
      <c r="APD370" s="124"/>
      <c r="APE370" s="124"/>
      <c r="APF370" s="124"/>
      <c r="APG370" s="124"/>
      <c r="APH370" s="124"/>
      <c r="API370" s="124"/>
      <c r="APJ370" s="124"/>
      <c r="APK370" s="124"/>
      <c r="APL370" s="124"/>
      <c r="APM370" s="124"/>
      <c r="APN370" s="124"/>
      <c r="APO370" s="124"/>
      <c r="APP370" s="124"/>
      <c r="APQ370" s="124"/>
      <c r="APR370" s="124"/>
      <c r="APS370" s="124"/>
      <c r="APT370" s="124"/>
      <c r="APU370" s="124"/>
      <c r="APV370" s="124"/>
      <c r="APW370" s="124"/>
      <c r="APX370" s="124"/>
      <c r="APY370" s="124"/>
      <c r="APZ370" s="124"/>
      <c r="AQA370" s="124"/>
      <c r="AQB370" s="124"/>
      <c r="AQC370" s="124"/>
      <c r="AQD370" s="124"/>
      <c r="AQE370" s="124"/>
      <c r="AQF370" s="124"/>
      <c r="AQG370" s="124"/>
      <c r="AQH370" s="124"/>
      <c r="AQI370" s="124"/>
      <c r="AQJ370" s="124"/>
      <c r="AQK370" s="124"/>
      <c r="AQL370" s="124"/>
      <c r="AQM370" s="124"/>
      <c r="AQN370" s="124"/>
      <c r="AQO370" s="124"/>
      <c r="AQP370" s="124"/>
      <c r="AQQ370" s="124"/>
      <c r="AQR370" s="124"/>
      <c r="AQS370" s="124"/>
      <c r="AQT370" s="124"/>
      <c r="AQU370" s="124"/>
      <c r="AQV370" s="124"/>
      <c r="AQW370" s="124"/>
      <c r="AQX370" s="124"/>
      <c r="AQY370" s="124"/>
      <c r="AQZ370" s="124"/>
      <c r="ARA370" s="124"/>
      <c r="ARB370" s="124"/>
      <c r="ARC370" s="124"/>
      <c r="ARD370" s="124"/>
      <c r="ARE370" s="124"/>
      <c r="ARF370" s="124"/>
      <c r="ARG370" s="124"/>
      <c r="ARH370" s="124"/>
      <c r="ARI370" s="124"/>
      <c r="ARJ370" s="124"/>
      <c r="ARK370" s="124"/>
      <c r="ARL370" s="124"/>
      <c r="ARM370" s="124"/>
      <c r="ARN370" s="124"/>
      <c r="ARO370" s="124"/>
      <c r="ARP370" s="124"/>
      <c r="ARQ370" s="124"/>
      <c r="ARR370" s="124"/>
      <c r="ARS370" s="124"/>
      <c r="ART370" s="124"/>
      <c r="ARU370" s="124"/>
      <c r="ARV370" s="124"/>
      <c r="ARW370" s="124"/>
      <c r="ARX370" s="124"/>
      <c r="ARY370" s="124"/>
      <c r="ARZ370" s="124"/>
      <c r="ASA370" s="124"/>
      <c r="ASB370" s="124"/>
      <c r="ASC370" s="124"/>
      <c r="ASD370" s="124"/>
      <c r="ASE370" s="124"/>
      <c r="ASF370" s="124"/>
      <c r="ASG370" s="124"/>
      <c r="ASH370" s="124"/>
      <c r="ASI370" s="124"/>
      <c r="ASJ370" s="124"/>
      <c r="ASK370" s="124"/>
      <c r="ASL370" s="124"/>
      <c r="ASM370" s="124"/>
      <c r="ASN370" s="124"/>
      <c r="ASO370" s="124"/>
      <c r="ASP370" s="124"/>
      <c r="ASQ370" s="124"/>
      <c r="ASR370" s="124"/>
      <c r="ASS370" s="124"/>
      <c r="AST370" s="124"/>
      <c r="ASU370" s="124"/>
      <c r="ASV370" s="124"/>
      <c r="ASW370" s="124"/>
      <c r="ASX370" s="124"/>
      <c r="ASY370" s="124"/>
      <c r="ASZ370" s="124"/>
      <c r="ATA370" s="124"/>
      <c r="ATB370" s="124"/>
      <c r="ATC370" s="124"/>
      <c r="ATD370" s="124"/>
      <c r="ATE370" s="124"/>
      <c r="ATF370" s="124"/>
      <c r="ATG370" s="124"/>
      <c r="ATH370" s="124"/>
      <c r="ATI370" s="124"/>
      <c r="ATJ370" s="124"/>
      <c r="ATK370" s="124"/>
      <c r="ATL370" s="124"/>
      <c r="ATM370" s="124"/>
      <c r="ATN370" s="124"/>
      <c r="ATO370" s="124"/>
      <c r="ATP370" s="124"/>
      <c r="ATQ370" s="124"/>
      <c r="ATR370" s="124"/>
      <c r="ATS370" s="124"/>
      <c r="ATT370" s="124"/>
      <c r="ATU370" s="124"/>
      <c r="ATV370" s="124"/>
      <c r="ATW370" s="124"/>
      <c r="ATX370" s="124"/>
      <c r="ATY370" s="124"/>
      <c r="ATZ370" s="124"/>
      <c r="AUA370" s="124"/>
      <c r="AUB370" s="124"/>
      <c r="AUC370" s="124"/>
      <c r="AUD370" s="124"/>
      <c r="AUE370" s="124"/>
      <c r="AUF370" s="124"/>
      <c r="AUG370" s="124"/>
      <c r="AUH370" s="124"/>
      <c r="AUI370" s="124"/>
      <c r="AUJ370" s="124"/>
      <c r="AUK370" s="124"/>
      <c r="AUL370" s="124"/>
      <c r="AUM370" s="124"/>
      <c r="AUN370" s="124"/>
      <c r="AUO370" s="124"/>
      <c r="AUP370" s="124"/>
      <c r="AUQ370" s="124"/>
      <c r="AUR370" s="124"/>
      <c r="AUS370" s="124"/>
      <c r="AUT370" s="124"/>
      <c r="AUU370" s="124"/>
      <c r="AUV370" s="124"/>
      <c r="AUW370" s="124"/>
      <c r="AUX370" s="124"/>
      <c r="AUY370" s="124"/>
      <c r="AUZ370" s="124"/>
      <c r="AVA370" s="124"/>
      <c r="AVB370" s="124"/>
      <c r="AVC370" s="124"/>
      <c r="AVD370" s="124"/>
      <c r="AVE370" s="124"/>
      <c r="AVF370" s="124"/>
      <c r="AVG370" s="124"/>
      <c r="AVH370" s="124"/>
      <c r="AVI370" s="124"/>
      <c r="AVJ370" s="124"/>
      <c r="AVK370" s="124"/>
      <c r="AVL370" s="124"/>
      <c r="AVM370" s="124"/>
      <c r="AVN370" s="124"/>
      <c r="AVO370" s="124"/>
      <c r="AVP370" s="124"/>
      <c r="AVQ370" s="124"/>
      <c r="AVR370" s="124"/>
      <c r="AVS370" s="124"/>
      <c r="AVT370" s="124"/>
      <c r="AVU370" s="124"/>
      <c r="AVV370" s="124"/>
      <c r="AVW370" s="124"/>
      <c r="AVX370" s="124"/>
      <c r="AVY370" s="124"/>
      <c r="AVZ370" s="124"/>
      <c r="AWA370" s="124"/>
      <c r="AWB370" s="124"/>
      <c r="AWC370" s="124"/>
      <c r="AWD370" s="124"/>
      <c r="AWE370" s="124"/>
      <c r="AWF370" s="124"/>
      <c r="AWG370" s="124"/>
      <c r="AWH370" s="124"/>
      <c r="AWI370" s="124"/>
      <c r="AWJ370" s="124"/>
      <c r="AWK370" s="124"/>
      <c r="AWL370" s="124"/>
      <c r="AWM370" s="124"/>
      <c r="AWN370" s="124"/>
      <c r="AWO370" s="124"/>
      <c r="AWP370" s="124"/>
      <c r="AWQ370" s="124"/>
      <c r="AWR370" s="124"/>
      <c r="AWS370" s="124"/>
      <c r="AWT370" s="124"/>
      <c r="AWU370" s="124"/>
      <c r="AWV370" s="124"/>
      <c r="AWW370" s="124"/>
      <c r="AWX370" s="124"/>
      <c r="AWY370" s="124"/>
      <c r="AWZ370" s="124"/>
      <c r="AXA370" s="124"/>
      <c r="AXB370" s="124"/>
      <c r="AXC370" s="124"/>
      <c r="AXD370" s="124"/>
      <c r="AXE370" s="124"/>
      <c r="AXF370" s="124"/>
      <c r="AXG370" s="124"/>
      <c r="AXH370" s="124"/>
      <c r="AXI370" s="124"/>
      <c r="AXJ370" s="124"/>
      <c r="AXK370" s="124"/>
      <c r="AXL370" s="124"/>
      <c r="AXM370" s="124"/>
      <c r="AXN370" s="124"/>
      <c r="AXO370" s="124"/>
      <c r="AXP370" s="124"/>
      <c r="AXQ370" s="124"/>
      <c r="AXR370" s="124"/>
      <c r="AXS370" s="124"/>
      <c r="AXT370" s="124"/>
      <c r="AXU370" s="124"/>
      <c r="AXV370" s="124"/>
      <c r="AXW370" s="124"/>
      <c r="AXX370" s="124"/>
      <c r="AXY370" s="124"/>
      <c r="AXZ370" s="124"/>
      <c r="AYA370" s="124"/>
      <c r="AYB370" s="124"/>
      <c r="AYC370" s="124"/>
      <c r="AYD370" s="124"/>
      <c r="AYE370" s="124"/>
      <c r="AYF370" s="124"/>
      <c r="AYG370" s="124"/>
      <c r="AYH370" s="124"/>
      <c r="AYI370" s="124"/>
      <c r="AYJ370" s="124"/>
      <c r="AYK370" s="124"/>
      <c r="AYL370" s="124"/>
      <c r="AYM370" s="124"/>
      <c r="AYN370" s="124"/>
      <c r="AYO370" s="124"/>
      <c r="AYP370" s="124"/>
      <c r="AYQ370" s="124"/>
      <c r="AYR370" s="124"/>
      <c r="AYS370" s="124"/>
      <c r="AYT370" s="124"/>
      <c r="AYU370" s="124"/>
      <c r="AYV370" s="124"/>
      <c r="AYW370" s="124"/>
      <c r="AYX370" s="124"/>
      <c r="AYY370" s="124"/>
      <c r="AYZ370" s="124"/>
      <c r="AZA370" s="124"/>
      <c r="AZB370" s="124"/>
      <c r="AZC370" s="124"/>
      <c r="AZD370" s="124"/>
      <c r="AZE370" s="124"/>
      <c r="AZF370" s="124"/>
      <c r="AZG370" s="124"/>
      <c r="AZH370" s="124"/>
      <c r="AZI370" s="124"/>
      <c r="AZJ370" s="124"/>
      <c r="AZK370" s="124"/>
      <c r="AZL370" s="124"/>
      <c r="AZM370" s="124"/>
      <c r="AZN370" s="124"/>
      <c r="AZO370" s="124"/>
      <c r="AZP370" s="124"/>
      <c r="AZQ370" s="124"/>
      <c r="AZR370" s="124"/>
      <c r="AZS370" s="124"/>
      <c r="AZT370" s="124"/>
      <c r="AZU370" s="124"/>
      <c r="AZV370" s="124"/>
      <c r="AZW370" s="124"/>
      <c r="AZX370" s="124"/>
      <c r="AZY370" s="124"/>
      <c r="AZZ370" s="124"/>
      <c r="BAA370" s="124"/>
      <c r="BAB370" s="124"/>
      <c r="BAC370" s="124"/>
      <c r="BAD370" s="124"/>
      <c r="BAE370" s="124"/>
      <c r="BAF370" s="124"/>
      <c r="BAG370" s="124"/>
      <c r="BAH370" s="124"/>
      <c r="BAI370" s="124"/>
      <c r="BAJ370" s="124"/>
      <c r="BAK370" s="124"/>
      <c r="BAL370" s="124"/>
      <c r="BAM370" s="124"/>
      <c r="BAN370" s="124"/>
      <c r="BAO370" s="124"/>
      <c r="BAP370" s="124"/>
      <c r="BAQ370" s="124"/>
      <c r="BAR370" s="124"/>
      <c r="BAS370" s="124"/>
      <c r="BAT370" s="124"/>
      <c r="BAU370" s="124"/>
      <c r="BAV370" s="124"/>
      <c r="BAW370" s="124"/>
      <c r="BAX370" s="124"/>
      <c r="BAY370" s="124"/>
      <c r="BAZ370" s="124"/>
      <c r="BBA370" s="124"/>
      <c r="BBB370" s="124"/>
      <c r="BBC370" s="124"/>
      <c r="BBD370" s="124"/>
      <c r="BBE370" s="124"/>
      <c r="BBF370" s="124"/>
      <c r="BBG370" s="124"/>
      <c r="BBH370" s="124"/>
      <c r="BBI370" s="124"/>
      <c r="BBJ370" s="124"/>
      <c r="BBK370" s="124"/>
      <c r="BBL370" s="124"/>
      <c r="BBM370" s="124"/>
      <c r="BBN370" s="124"/>
      <c r="BBO370" s="124"/>
      <c r="BBP370" s="124"/>
      <c r="BBQ370" s="124"/>
      <c r="BBR370" s="124"/>
      <c r="BBS370" s="124"/>
      <c r="BBT370" s="124"/>
      <c r="BBU370" s="124"/>
      <c r="BBV370" s="124"/>
      <c r="BBW370" s="124"/>
      <c r="BBX370" s="124"/>
      <c r="BBY370" s="124"/>
      <c r="BBZ370" s="124"/>
      <c r="BCA370" s="124"/>
      <c r="BCB370" s="124"/>
      <c r="BCC370" s="124"/>
      <c r="BCD370" s="124"/>
      <c r="BCE370" s="124"/>
      <c r="BCF370" s="124"/>
      <c r="BCG370" s="124"/>
      <c r="BCH370" s="124"/>
      <c r="BCI370" s="124"/>
      <c r="BCJ370" s="124"/>
      <c r="BCK370" s="124"/>
      <c r="BCL370" s="124"/>
      <c r="BCM370" s="124"/>
      <c r="BCN370" s="124"/>
      <c r="BCO370" s="124"/>
      <c r="BCP370" s="124"/>
      <c r="BCQ370" s="124"/>
      <c r="BCR370" s="124"/>
      <c r="BCS370" s="124"/>
      <c r="BCT370" s="124"/>
      <c r="BCU370" s="124"/>
      <c r="BCV370" s="124"/>
      <c r="BCW370" s="124"/>
      <c r="BCX370" s="124"/>
      <c r="BCY370" s="124"/>
      <c r="BCZ370" s="124"/>
      <c r="BDA370" s="124"/>
      <c r="BDB370" s="124"/>
      <c r="BDC370" s="124"/>
      <c r="BDD370" s="124"/>
      <c r="BDE370" s="124"/>
      <c r="BDF370" s="124"/>
      <c r="BDG370" s="124"/>
      <c r="BDH370" s="124"/>
      <c r="BDI370" s="124"/>
      <c r="BDJ370" s="124"/>
      <c r="BDK370" s="124"/>
      <c r="BDL370" s="124"/>
      <c r="BDM370" s="124"/>
      <c r="BDN370" s="124"/>
      <c r="BDO370" s="124"/>
      <c r="BDP370" s="124"/>
      <c r="BDQ370" s="124"/>
      <c r="BDR370" s="124"/>
      <c r="BDS370" s="124"/>
      <c r="BDT370" s="124"/>
      <c r="BDU370" s="124"/>
      <c r="BDV370" s="124"/>
      <c r="BDW370" s="124"/>
      <c r="BDX370" s="124"/>
      <c r="BDY370" s="124"/>
      <c r="BDZ370" s="124"/>
      <c r="BEA370" s="124"/>
      <c r="BEB370" s="124"/>
      <c r="BEC370" s="124"/>
      <c r="BED370" s="124"/>
      <c r="BEE370" s="124"/>
      <c r="BEF370" s="124"/>
      <c r="BEG370" s="124"/>
      <c r="BEH370" s="124"/>
      <c r="BEI370" s="124"/>
      <c r="BEJ370" s="124"/>
      <c r="BEK370" s="124"/>
      <c r="BEL370" s="124"/>
      <c r="BEM370" s="124"/>
      <c r="BEN370" s="124"/>
      <c r="BEO370" s="124"/>
      <c r="BEP370" s="124"/>
      <c r="BEQ370" s="124"/>
      <c r="BER370" s="124"/>
      <c r="BES370" s="124"/>
      <c r="BET370" s="124"/>
      <c r="BEU370" s="124"/>
      <c r="BEV370" s="124"/>
      <c r="BEW370" s="124"/>
      <c r="BEX370" s="124"/>
      <c r="BEY370" s="124"/>
      <c r="BEZ370" s="124"/>
      <c r="BFA370" s="124"/>
      <c r="BFB370" s="124"/>
      <c r="BFC370" s="124"/>
      <c r="BFD370" s="124"/>
      <c r="BFE370" s="124"/>
      <c r="BFF370" s="124"/>
      <c r="BFG370" s="124"/>
      <c r="BFH370" s="124"/>
      <c r="BFI370" s="124"/>
      <c r="BFJ370" s="124"/>
      <c r="BFK370" s="124"/>
      <c r="BFL370" s="124"/>
      <c r="BFM370" s="124"/>
      <c r="BFN370" s="124"/>
      <c r="BFO370" s="124"/>
      <c r="BFP370" s="124"/>
      <c r="BFQ370" s="124"/>
      <c r="BFR370" s="124"/>
      <c r="BFS370" s="124"/>
      <c r="BFT370" s="124"/>
      <c r="BFU370" s="124"/>
      <c r="BFV370" s="124"/>
      <c r="BFW370" s="124"/>
      <c r="BFX370" s="124"/>
      <c r="BFY370" s="124"/>
      <c r="BFZ370" s="124"/>
      <c r="BGA370" s="124"/>
      <c r="BGB370" s="124"/>
      <c r="BGC370" s="124"/>
      <c r="BGD370" s="124"/>
      <c r="BGE370" s="124"/>
      <c r="BGF370" s="124"/>
      <c r="BGG370" s="124"/>
      <c r="BGH370" s="124"/>
      <c r="BGI370" s="124"/>
      <c r="BGJ370" s="124"/>
      <c r="BGK370" s="124"/>
      <c r="BGL370" s="124"/>
      <c r="BGM370" s="124"/>
      <c r="BGN370" s="124"/>
      <c r="BGO370" s="124"/>
      <c r="BGP370" s="124"/>
      <c r="BGQ370" s="124"/>
      <c r="BGR370" s="124"/>
      <c r="BGS370" s="124"/>
      <c r="BGT370" s="124"/>
      <c r="BGU370" s="124"/>
      <c r="BGV370" s="124"/>
      <c r="BGW370" s="124"/>
      <c r="BGX370" s="124"/>
      <c r="BGY370" s="124"/>
      <c r="BGZ370" s="124"/>
      <c r="BHA370" s="124"/>
      <c r="BHB370" s="124"/>
      <c r="BHC370" s="124"/>
      <c r="BHD370" s="124"/>
      <c r="BHE370" s="124"/>
      <c r="BHF370" s="124"/>
      <c r="BHG370" s="124"/>
      <c r="BHH370" s="124"/>
      <c r="BHI370" s="124"/>
      <c r="BHJ370" s="124"/>
      <c r="BHK370" s="124"/>
      <c r="BHL370" s="124"/>
      <c r="BHM370" s="124"/>
      <c r="BHN370" s="124"/>
      <c r="BHO370" s="124"/>
      <c r="BHP370" s="124"/>
      <c r="BHQ370" s="124"/>
      <c r="BHR370" s="124"/>
      <c r="BHS370" s="124"/>
      <c r="BHT370" s="124"/>
      <c r="BHU370" s="124"/>
      <c r="BHV370" s="124"/>
      <c r="BHW370" s="124"/>
      <c r="BHX370" s="124"/>
      <c r="BHY370" s="124"/>
      <c r="BHZ370" s="124"/>
      <c r="BIA370" s="124"/>
      <c r="BIB370" s="124"/>
      <c r="BIC370" s="124"/>
      <c r="BID370" s="124"/>
      <c r="BIE370" s="124"/>
      <c r="BIF370" s="124"/>
      <c r="BIG370" s="124"/>
      <c r="BIH370" s="124"/>
      <c r="BII370" s="124"/>
      <c r="BIJ370" s="124"/>
      <c r="BIK370" s="124"/>
      <c r="BIL370" s="124"/>
      <c r="BIM370" s="124"/>
      <c r="BIN370" s="124"/>
      <c r="BIO370" s="124"/>
      <c r="BIP370" s="124"/>
      <c r="BIQ370" s="124"/>
      <c r="BIR370" s="124"/>
      <c r="BIS370" s="124"/>
      <c r="BIT370" s="124"/>
      <c r="BIU370" s="124"/>
      <c r="BIV370" s="124"/>
      <c r="BIW370" s="124"/>
      <c r="BIX370" s="124"/>
      <c r="BIY370" s="124"/>
      <c r="BIZ370" s="124"/>
      <c r="BJA370" s="124"/>
      <c r="BJB370" s="124"/>
      <c r="BJC370" s="124"/>
      <c r="BJD370" s="124"/>
      <c r="BJE370" s="124"/>
      <c r="BJF370" s="124"/>
      <c r="BJG370" s="124"/>
      <c r="BJH370" s="124"/>
      <c r="BJI370" s="124"/>
      <c r="BJJ370" s="124"/>
      <c r="BJK370" s="124"/>
      <c r="BJL370" s="124"/>
      <c r="BJM370" s="124"/>
      <c r="BJN370" s="124"/>
      <c r="BJO370" s="124"/>
      <c r="BJP370" s="124"/>
      <c r="BJQ370" s="124"/>
      <c r="BJR370" s="124"/>
      <c r="BJS370" s="124"/>
      <c r="BJT370" s="124"/>
      <c r="BJU370" s="124"/>
      <c r="BJV370" s="124"/>
      <c r="BJW370" s="124"/>
      <c r="BJX370" s="124"/>
      <c r="BJY370" s="124"/>
      <c r="BJZ370" s="124"/>
      <c r="BKA370" s="124"/>
      <c r="BKB370" s="124"/>
      <c r="BKC370" s="124"/>
      <c r="BKD370" s="124"/>
      <c r="BKE370" s="124"/>
      <c r="BKF370" s="124"/>
      <c r="BKG370" s="124"/>
      <c r="BKH370" s="124"/>
      <c r="BKI370" s="124"/>
      <c r="BKJ370" s="124"/>
      <c r="BKK370" s="124"/>
      <c r="BKL370" s="124"/>
      <c r="BKM370" s="124"/>
      <c r="BKN370" s="124"/>
      <c r="BKO370" s="124"/>
      <c r="BKP370" s="124"/>
      <c r="BKQ370" s="124"/>
      <c r="BKR370" s="124"/>
      <c r="BKS370" s="124"/>
      <c r="BKT370" s="124"/>
      <c r="BKU370" s="124"/>
      <c r="BKV370" s="124"/>
      <c r="BKW370" s="124"/>
      <c r="BKX370" s="124"/>
      <c r="BKY370" s="124"/>
      <c r="BKZ370" s="124"/>
      <c r="BLA370" s="124"/>
      <c r="BLB370" s="124"/>
      <c r="BLC370" s="124"/>
      <c r="BLD370" s="124"/>
      <c r="BLE370" s="124"/>
      <c r="BLF370" s="124"/>
      <c r="BLG370" s="124"/>
      <c r="BLH370" s="124"/>
      <c r="BLI370" s="124"/>
      <c r="BLJ370" s="124"/>
      <c r="BLK370" s="124"/>
      <c r="BLL370" s="124"/>
      <c r="BLM370" s="124"/>
      <c r="BLN370" s="124"/>
      <c r="BLO370" s="124"/>
      <c r="BLP370" s="124"/>
      <c r="BLQ370" s="124"/>
      <c r="BLR370" s="124"/>
      <c r="BLS370" s="124"/>
      <c r="BLT370" s="124"/>
      <c r="BLU370" s="124"/>
      <c r="BLV370" s="124"/>
      <c r="BLW370" s="124"/>
      <c r="BLX370" s="124"/>
      <c r="BLY370" s="124"/>
      <c r="BLZ370" s="124"/>
      <c r="BMA370" s="124"/>
      <c r="BMB370" s="124"/>
      <c r="BMC370" s="124"/>
      <c r="BMD370" s="124"/>
      <c r="BME370" s="124"/>
      <c r="BMF370" s="124"/>
      <c r="BMG370" s="124"/>
      <c r="BMH370" s="124"/>
      <c r="BMI370" s="124"/>
      <c r="BMJ370" s="124"/>
      <c r="BMK370" s="124"/>
      <c r="BML370" s="124"/>
      <c r="BMM370" s="124"/>
      <c r="BMN370" s="124"/>
      <c r="BMO370" s="124"/>
      <c r="BMP370" s="124"/>
      <c r="BMQ370" s="124"/>
      <c r="BMR370" s="124"/>
      <c r="BMS370" s="124"/>
      <c r="BMT370" s="124"/>
      <c r="BMU370" s="124"/>
      <c r="BMV370" s="124"/>
      <c r="BMW370" s="124"/>
      <c r="BMX370" s="124"/>
      <c r="BMY370" s="124"/>
      <c r="BMZ370" s="124"/>
      <c r="BNA370" s="124"/>
      <c r="BNB370" s="124"/>
      <c r="BNC370" s="124"/>
      <c r="BND370" s="124"/>
      <c r="BNE370" s="124"/>
      <c r="BNF370" s="124"/>
      <c r="BNG370" s="124"/>
      <c r="BNH370" s="124"/>
      <c r="BNI370" s="124"/>
      <c r="BNJ370" s="124"/>
      <c r="BNK370" s="124"/>
      <c r="BNL370" s="124"/>
      <c r="BNM370" s="124"/>
      <c r="BNN370" s="124"/>
      <c r="BNO370" s="124"/>
      <c r="BNP370" s="124"/>
      <c r="BNQ370" s="124"/>
      <c r="BNR370" s="124"/>
      <c r="BNS370" s="124"/>
      <c r="BNT370" s="124"/>
      <c r="BNU370" s="124"/>
      <c r="BNV370" s="124"/>
      <c r="BNW370" s="124"/>
      <c r="BNX370" s="124"/>
      <c r="BNY370" s="124"/>
      <c r="BNZ370" s="124"/>
      <c r="BOA370" s="124"/>
      <c r="BOB370" s="124"/>
      <c r="BOC370" s="124"/>
      <c r="BOD370" s="124"/>
      <c r="BOE370" s="124"/>
      <c r="BOF370" s="124"/>
      <c r="BOG370" s="124"/>
      <c r="BOH370" s="124"/>
      <c r="BOI370" s="124"/>
      <c r="BOJ370" s="124"/>
      <c r="BOK370" s="124"/>
      <c r="BOL370" s="124"/>
      <c r="BOM370" s="124"/>
      <c r="BON370" s="124"/>
      <c r="BOO370" s="124"/>
      <c r="BOP370" s="124"/>
      <c r="BOQ370" s="124"/>
      <c r="BOR370" s="124"/>
      <c r="BOS370" s="124"/>
      <c r="BOT370" s="124"/>
      <c r="BOU370" s="124"/>
      <c r="BOV370" s="124"/>
      <c r="BOW370" s="124"/>
      <c r="BOX370" s="124"/>
      <c r="BOY370" s="124"/>
      <c r="BOZ370" s="124"/>
      <c r="BPA370" s="124"/>
      <c r="BPB370" s="124"/>
      <c r="BPC370" s="124"/>
      <c r="BPD370" s="124"/>
      <c r="BPE370" s="124"/>
      <c r="BPF370" s="124"/>
      <c r="BPG370" s="124"/>
      <c r="BPH370" s="124"/>
      <c r="BPI370" s="124"/>
      <c r="BPJ370" s="124"/>
      <c r="BPK370" s="124"/>
      <c r="BPL370" s="124"/>
      <c r="BPM370" s="124"/>
      <c r="BPN370" s="124"/>
      <c r="BPO370" s="124"/>
      <c r="BPP370" s="124"/>
      <c r="BPQ370" s="124"/>
      <c r="BPR370" s="124"/>
      <c r="BPS370" s="124"/>
      <c r="BPT370" s="124"/>
      <c r="BPU370" s="124"/>
      <c r="BPV370" s="124"/>
      <c r="BPW370" s="124"/>
      <c r="BPX370" s="124"/>
      <c r="BPY370" s="124"/>
      <c r="BPZ370" s="124"/>
      <c r="BQA370" s="124"/>
      <c r="BQB370" s="124"/>
      <c r="BQC370" s="124"/>
      <c r="BQD370" s="124"/>
      <c r="BQE370" s="124"/>
      <c r="BQF370" s="124"/>
      <c r="BQG370" s="124"/>
      <c r="BQH370" s="124"/>
      <c r="BQI370" s="124"/>
      <c r="BQJ370" s="124"/>
      <c r="BQK370" s="124"/>
      <c r="BQL370" s="124"/>
      <c r="BQM370" s="124"/>
      <c r="BQN370" s="124"/>
      <c r="BQO370" s="124"/>
      <c r="BQP370" s="124"/>
      <c r="BQQ370" s="124"/>
      <c r="BQR370" s="124"/>
      <c r="BQS370" s="124"/>
      <c r="BQT370" s="124"/>
      <c r="BQU370" s="124"/>
      <c r="BQV370" s="124"/>
      <c r="BQW370" s="124"/>
      <c r="BQX370" s="124"/>
      <c r="BQY370" s="124"/>
      <c r="BQZ370" s="124"/>
      <c r="BRA370" s="124"/>
      <c r="BRB370" s="124"/>
      <c r="BRC370" s="124"/>
      <c r="BRD370" s="124"/>
      <c r="BRE370" s="124"/>
      <c r="BRF370" s="124"/>
      <c r="BRG370" s="124"/>
      <c r="BRH370" s="124"/>
      <c r="BRI370" s="124"/>
      <c r="BRJ370" s="124"/>
      <c r="BRK370" s="124"/>
      <c r="BRL370" s="124"/>
      <c r="BRM370" s="124"/>
      <c r="BRN370" s="124"/>
      <c r="BRO370" s="124"/>
      <c r="BRP370" s="124"/>
      <c r="BRQ370" s="124"/>
      <c r="BRR370" s="124"/>
      <c r="BRS370" s="124"/>
      <c r="BRT370" s="124"/>
      <c r="BRU370" s="124"/>
      <c r="BRV370" s="124"/>
      <c r="BRW370" s="124"/>
      <c r="BRX370" s="124"/>
      <c r="BRY370" s="124"/>
      <c r="BRZ370" s="124"/>
      <c r="BSA370" s="124"/>
      <c r="BSB370" s="124"/>
      <c r="BSC370" s="124"/>
      <c r="BSD370" s="124"/>
      <c r="BSE370" s="124"/>
      <c r="BSF370" s="124"/>
      <c r="BSG370" s="124"/>
      <c r="BSH370" s="124"/>
      <c r="BSI370" s="124"/>
      <c r="BSJ370" s="124"/>
      <c r="BSK370" s="124"/>
      <c r="BSL370" s="124"/>
      <c r="BSM370" s="124"/>
      <c r="BSN370" s="124"/>
      <c r="BSO370" s="124"/>
      <c r="BSP370" s="124"/>
      <c r="BSQ370" s="124"/>
      <c r="BSR370" s="124"/>
      <c r="BSS370" s="124"/>
      <c r="BST370" s="124"/>
      <c r="BSU370" s="124"/>
      <c r="BSV370" s="124"/>
      <c r="BSW370" s="124"/>
      <c r="BSX370" s="124"/>
      <c r="BSY370" s="124"/>
      <c r="BSZ370" s="124"/>
      <c r="BTA370" s="124"/>
      <c r="BTB370" s="124"/>
      <c r="BTC370" s="124"/>
      <c r="BTD370" s="124"/>
      <c r="BTE370" s="124"/>
      <c r="BTF370" s="124"/>
      <c r="BTG370" s="124"/>
      <c r="BTH370" s="124"/>
      <c r="BTI370" s="124"/>
      <c r="BTJ370" s="124"/>
      <c r="BTK370" s="124"/>
      <c r="BTL370" s="124"/>
      <c r="BTM370" s="124"/>
      <c r="BTN370" s="124"/>
      <c r="BTO370" s="124"/>
      <c r="BTP370" s="124"/>
      <c r="BTQ370" s="124"/>
      <c r="BTR370" s="124"/>
      <c r="BTS370" s="124"/>
      <c r="BTT370" s="124"/>
      <c r="BTU370" s="124"/>
      <c r="BTV370" s="124"/>
      <c r="BTW370" s="124"/>
      <c r="BTX370" s="124"/>
      <c r="BTY370" s="124"/>
      <c r="BTZ370" s="124"/>
      <c r="BUA370" s="124"/>
      <c r="BUB370" s="124"/>
      <c r="BUC370" s="124"/>
      <c r="BUD370" s="124"/>
      <c r="BUE370" s="124"/>
      <c r="BUF370" s="124"/>
      <c r="BUG370" s="124"/>
      <c r="BUH370" s="124"/>
      <c r="BUI370" s="124"/>
      <c r="BUJ370" s="124"/>
      <c r="BUK370" s="124"/>
      <c r="BUL370" s="124"/>
      <c r="BUM370" s="124"/>
      <c r="BUN370" s="124"/>
      <c r="BUO370" s="124"/>
      <c r="BUP370" s="124"/>
      <c r="BUQ370" s="124"/>
      <c r="BUR370" s="124"/>
      <c r="BUS370" s="124"/>
      <c r="BUT370" s="124"/>
      <c r="BUU370" s="124"/>
      <c r="BUV370" s="124"/>
      <c r="BUW370" s="124"/>
      <c r="BUX370" s="124"/>
      <c r="BUY370" s="124"/>
      <c r="BUZ370" s="124"/>
      <c r="BVA370" s="124"/>
      <c r="BVB370" s="124"/>
      <c r="BVC370" s="124"/>
      <c r="BVD370" s="124"/>
      <c r="BVE370" s="124"/>
      <c r="BVF370" s="124"/>
      <c r="BVG370" s="124"/>
      <c r="BVH370" s="124"/>
      <c r="BVI370" s="124"/>
      <c r="BVJ370" s="124"/>
      <c r="BVK370" s="124"/>
      <c r="BVL370" s="124"/>
      <c r="BVM370" s="124"/>
      <c r="BVN370" s="124"/>
      <c r="BVO370" s="124"/>
      <c r="BVP370" s="124"/>
      <c r="BVQ370" s="124"/>
      <c r="BVR370" s="124"/>
      <c r="BVS370" s="124"/>
      <c r="BVT370" s="124"/>
      <c r="BVU370" s="124"/>
      <c r="BVV370" s="124"/>
      <c r="BVW370" s="124"/>
      <c r="BVX370" s="124"/>
      <c r="BVY370" s="124"/>
      <c r="BVZ370" s="124"/>
      <c r="BWA370" s="124"/>
      <c r="BWB370" s="124"/>
      <c r="BWC370" s="124"/>
      <c r="BWD370" s="124"/>
      <c r="BWE370" s="124"/>
      <c r="BWF370" s="124"/>
      <c r="BWG370" s="124"/>
      <c r="BWH370" s="124"/>
      <c r="BWI370" s="124"/>
      <c r="BWJ370" s="124"/>
      <c r="BWK370" s="124"/>
      <c r="BWL370" s="124"/>
      <c r="BWM370" s="124"/>
      <c r="BWN370" s="124"/>
      <c r="BWO370" s="124"/>
      <c r="BWP370" s="124"/>
      <c r="BWQ370" s="124"/>
      <c r="BWR370" s="124"/>
      <c r="BWS370" s="124"/>
      <c r="BWT370" s="124"/>
      <c r="BWU370" s="124"/>
      <c r="BWV370" s="124"/>
      <c r="BWW370" s="124"/>
      <c r="BWX370" s="124"/>
      <c r="BWY370" s="124"/>
      <c r="BWZ370" s="124"/>
      <c r="BXA370" s="124"/>
      <c r="BXB370" s="124"/>
      <c r="BXC370" s="124"/>
      <c r="BXD370" s="124"/>
      <c r="BXE370" s="124"/>
      <c r="BXF370" s="124"/>
      <c r="BXG370" s="124"/>
      <c r="BXH370" s="124"/>
      <c r="BXI370" s="124"/>
      <c r="BXJ370" s="124"/>
      <c r="BXK370" s="124"/>
      <c r="BXL370" s="124"/>
      <c r="BXM370" s="124"/>
      <c r="BXN370" s="124"/>
      <c r="BXO370" s="124"/>
      <c r="BXP370" s="124"/>
      <c r="BXQ370" s="124"/>
      <c r="BXR370" s="124"/>
      <c r="BXS370" s="124"/>
      <c r="BXT370" s="124"/>
      <c r="BXU370" s="124"/>
      <c r="BXV370" s="124"/>
      <c r="BXW370" s="124"/>
      <c r="BXX370" s="124"/>
      <c r="BXY370" s="124"/>
      <c r="BXZ370" s="124"/>
      <c r="BYA370" s="124"/>
      <c r="BYB370" s="124"/>
      <c r="BYC370" s="124"/>
      <c r="BYD370" s="124"/>
      <c r="BYE370" s="124"/>
      <c r="BYF370" s="124"/>
      <c r="BYG370" s="124"/>
      <c r="BYH370" s="124"/>
      <c r="BYI370" s="124"/>
      <c r="BYJ370" s="124"/>
      <c r="BYK370" s="124"/>
      <c r="BYL370" s="124"/>
      <c r="BYM370" s="124"/>
      <c r="BYN370" s="124"/>
      <c r="BYO370" s="124"/>
      <c r="BYP370" s="124"/>
      <c r="BYQ370" s="124"/>
      <c r="BYR370" s="124"/>
      <c r="BYS370" s="124"/>
      <c r="BYT370" s="124"/>
      <c r="BYU370" s="124"/>
      <c r="BYV370" s="124"/>
      <c r="BYW370" s="124"/>
      <c r="BYX370" s="124"/>
      <c r="BYY370" s="124"/>
      <c r="BYZ370" s="124"/>
      <c r="BZA370" s="124"/>
      <c r="BZB370" s="124"/>
      <c r="BZC370" s="124"/>
      <c r="BZD370" s="124"/>
      <c r="BZE370" s="124"/>
      <c r="BZF370" s="124"/>
      <c r="BZG370" s="124"/>
      <c r="BZH370" s="124"/>
      <c r="BZI370" s="124"/>
      <c r="BZJ370" s="124"/>
      <c r="BZK370" s="124"/>
      <c r="BZL370" s="124"/>
      <c r="BZM370" s="124"/>
      <c r="BZN370" s="124"/>
      <c r="BZO370" s="124"/>
      <c r="BZP370" s="124"/>
      <c r="BZQ370" s="124"/>
      <c r="BZR370" s="124"/>
      <c r="BZS370" s="124"/>
      <c r="BZT370" s="124"/>
      <c r="BZU370" s="124"/>
      <c r="BZV370" s="124"/>
      <c r="BZW370" s="124"/>
      <c r="BZX370" s="124"/>
      <c r="BZY370" s="124"/>
      <c r="BZZ370" s="124"/>
      <c r="CAA370" s="124"/>
      <c r="CAB370" s="124"/>
      <c r="CAC370" s="124"/>
      <c r="CAD370" s="124"/>
      <c r="CAE370" s="124"/>
      <c r="CAF370" s="124"/>
      <c r="CAG370" s="124"/>
      <c r="CAH370" s="124"/>
      <c r="CAI370" s="124"/>
      <c r="CAJ370" s="124"/>
      <c r="CAK370" s="124"/>
      <c r="CAL370" s="124"/>
      <c r="CAM370" s="124"/>
      <c r="CAN370" s="124"/>
      <c r="CAO370" s="124"/>
      <c r="CAP370" s="124"/>
      <c r="CAQ370" s="124"/>
      <c r="CAR370" s="124"/>
      <c r="CAS370" s="124"/>
      <c r="CAT370" s="124"/>
      <c r="CAU370" s="124"/>
      <c r="CAV370" s="124"/>
      <c r="CAW370" s="124"/>
      <c r="CAX370" s="124"/>
      <c r="CAY370" s="124"/>
      <c r="CAZ370" s="124"/>
      <c r="CBA370" s="124"/>
      <c r="CBB370" s="124"/>
      <c r="CBC370" s="124"/>
      <c r="CBD370" s="124"/>
      <c r="CBE370" s="124"/>
      <c r="CBF370" s="124"/>
      <c r="CBG370" s="124"/>
      <c r="CBH370" s="124"/>
      <c r="CBI370" s="124"/>
      <c r="CBJ370" s="124"/>
      <c r="CBK370" s="124"/>
      <c r="CBL370" s="124"/>
      <c r="CBM370" s="124"/>
      <c r="CBN370" s="124"/>
      <c r="CBO370" s="124"/>
      <c r="CBP370" s="124"/>
      <c r="CBQ370" s="124"/>
      <c r="CBR370" s="124"/>
      <c r="CBS370" s="124"/>
      <c r="CBT370" s="124"/>
      <c r="CBU370" s="124"/>
      <c r="CBV370" s="124"/>
      <c r="CBW370" s="124"/>
      <c r="CBX370" s="124"/>
      <c r="CBY370" s="124"/>
      <c r="CBZ370" s="124"/>
      <c r="CCA370" s="124"/>
      <c r="CCB370" s="124"/>
      <c r="CCC370" s="124"/>
      <c r="CCD370" s="124"/>
      <c r="CCE370" s="124"/>
      <c r="CCF370" s="124"/>
      <c r="CCG370" s="124"/>
      <c r="CCH370" s="124"/>
      <c r="CCI370" s="124"/>
      <c r="CCJ370" s="124"/>
      <c r="CCK370" s="124"/>
      <c r="CCL370" s="124"/>
      <c r="CCM370" s="124"/>
      <c r="CCN370" s="124"/>
      <c r="CCO370" s="124"/>
      <c r="CCP370" s="124"/>
      <c r="CCQ370" s="124"/>
      <c r="CCR370" s="124"/>
      <c r="CCS370" s="124"/>
      <c r="CCT370" s="124"/>
      <c r="CCU370" s="124"/>
      <c r="CCV370" s="124"/>
      <c r="CCW370" s="124"/>
      <c r="CCX370" s="124"/>
      <c r="CCY370" s="124"/>
      <c r="CCZ370" s="124"/>
      <c r="CDA370" s="124"/>
      <c r="CDB370" s="124"/>
      <c r="CDC370" s="124"/>
      <c r="CDD370" s="124"/>
      <c r="CDE370" s="124"/>
      <c r="CDF370" s="124"/>
      <c r="CDG370" s="124"/>
      <c r="CDH370" s="124"/>
      <c r="CDI370" s="124"/>
      <c r="CDJ370" s="124"/>
      <c r="CDK370" s="124"/>
      <c r="CDL370" s="124"/>
      <c r="CDM370" s="124"/>
      <c r="CDN370" s="124"/>
      <c r="CDO370" s="124"/>
      <c r="CDP370" s="124"/>
      <c r="CDQ370" s="124"/>
      <c r="CDR370" s="124"/>
      <c r="CDS370" s="124"/>
      <c r="CDT370" s="124"/>
      <c r="CDU370" s="124"/>
      <c r="CDV370" s="124"/>
      <c r="CDW370" s="124"/>
      <c r="CDX370" s="124"/>
      <c r="CDY370" s="124"/>
      <c r="CDZ370" s="124"/>
      <c r="CEA370" s="124"/>
      <c r="CEB370" s="124"/>
      <c r="CEC370" s="124"/>
      <c r="CED370" s="124"/>
      <c r="CEE370" s="124"/>
      <c r="CEF370" s="124"/>
      <c r="CEG370" s="124"/>
      <c r="CEH370" s="124"/>
      <c r="CEI370" s="124"/>
      <c r="CEJ370" s="124"/>
      <c r="CEK370" s="124"/>
      <c r="CEL370" s="124"/>
      <c r="CEM370" s="124"/>
      <c r="CEN370" s="124"/>
      <c r="CEO370" s="124"/>
      <c r="CEP370" s="124"/>
      <c r="CEQ370" s="124"/>
      <c r="CER370" s="124"/>
      <c r="CES370" s="124"/>
      <c r="CET370" s="124"/>
      <c r="CEU370" s="124"/>
      <c r="CEV370" s="124"/>
      <c r="CEW370" s="124"/>
      <c r="CEX370" s="124"/>
      <c r="CEY370" s="124"/>
      <c r="CEZ370" s="124"/>
      <c r="CFA370" s="124"/>
      <c r="CFB370" s="124"/>
      <c r="CFC370" s="124"/>
      <c r="CFD370" s="124"/>
      <c r="CFE370" s="124"/>
      <c r="CFF370" s="124"/>
      <c r="CFG370" s="124"/>
      <c r="CFH370" s="124"/>
      <c r="CFI370" s="124"/>
      <c r="CFJ370" s="124"/>
      <c r="CFK370" s="124"/>
      <c r="CFL370" s="124"/>
      <c r="CFM370" s="124"/>
      <c r="CFN370" s="124"/>
      <c r="CFO370" s="124"/>
      <c r="CFP370" s="124"/>
      <c r="CFQ370" s="124"/>
      <c r="CFR370" s="124"/>
      <c r="CFS370" s="124"/>
      <c r="CFT370" s="124"/>
      <c r="CFU370" s="124"/>
      <c r="CFV370" s="124"/>
      <c r="CFW370" s="124"/>
      <c r="CFX370" s="124"/>
      <c r="CFY370" s="124"/>
      <c r="CFZ370" s="124"/>
      <c r="CGA370" s="124"/>
      <c r="CGB370" s="124"/>
      <c r="CGC370" s="124"/>
      <c r="CGD370" s="124"/>
      <c r="CGE370" s="124"/>
      <c r="CGF370" s="124"/>
      <c r="CGG370" s="124"/>
      <c r="CGH370" s="124"/>
      <c r="CGI370" s="124"/>
      <c r="CGJ370" s="124"/>
      <c r="CGK370" s="124"/>
      <c r="CGL370" s="124"/>
      <c r="CGM370" s="124"/>
      <c r="CGN370" s="124"/>
      <c r="CGO370" s="124"/>
      <c r="CGP370" s="124"/>
      <c r="CGQ370" s="124"/>
      <c r="CGR370" s="124"/>
      <c r="CGS370" s="124"/>
      <c r="CGT370" s="124"/>
      <c r="CGU370" s="124"/>
      <c r="CGV370" s="124"/>
      <c r="CGW370" s="124"/>
      <c r="CGX370" s="124"/>
      <c r="CGY370" s="124"/>
      <c r="CGZ370" s="124"/>
      <c r="CHA370" s="124"/>
      <c r="CHB370" s="124"/>
      <c r="CHC370" s="124"/>
      <c r="CHD370" s="124"/>
      <c r="CHE370" s="124"/>
      <c r="CHF370" s="124"/>
      <c r="CHG370" s="124"/>
      <c r="CHH370" s="124"/>
      <c r="CHI370" s="124"/>
      <c r="CHJ370" s="124"/>
      <c r="CHK370" s="124"/>
      <c r="CHL370" s="124"/>
      <c r="CHM370" s="124"/>
      <c r="CHN370" s="124"/>
      <c r="CHO370" s="124"/>
      <c r="CHP370" s="124"/>
      <c r="CHQ370" s="124"/>
      <c r="CHR370" s="124"/>
      <c r="CHS370" s="124"/>
      <c r="CHT370" s="124"/>
      <c r="CHU370" s="124"/>
      <c r="CHV370" s="124"/>
      <c r="CHW370" s="124"/>
      <c r="CHX370" s="124"/>
      <c r="CHY370" s="124"/>
      <c r="CHZ370" s="124"/>
      <c r="CIA370" s="124"/>
      <c r="CIB370" s="124"/>
      <c r="CIC370" s="124"/>
      <c r="CID370" s="124"/>
      <c r="CIE370" s="124"/>
      <c r="CIF370" s="124"/>
      <c r="CIG370" s="124"/>
      <c r="CIH370" s="124"/>
      <c r="CII370" s="124"/>
      <c r="CIJ370" s="124"/>
      <c r="CIK370" s="124"/>
      <c r="CIL370" s="124"/>
      <c r="CIM370" s="124"/>
      <c r="CIN370" s="124"/>
      <c r="CIO370" s="124"/>
      <c r="CIP370" s="124"/>
      <c r="CIQ370" s="124"/>
      <c r="CIR370" s="124"/>
      <c r="CIS370" s="124"/>
      <c r="CIT370" s="124"/>
      <c r="CIU370" s="124"/>
      <c r="CIV370" s="124"/>
      <c r="CIW370" s="124"/>
      <c r="CIX370" s="124"/>
      <c r="CIY370" s="124"/>
      <c r="CIZ370" s="124"/>
      <c r="CJA370" s="124"/>
      <c r="CJB370" s="124"/>
      <c r="CJC370" s="124"/>
      <c r="CJD370" s="124"/>
      <c r="CJE370" s="124"/>
      <c r="CJF370" s="124"/>
      <c r="CJG370" s="124"/>
      <c r="CJH370" s="124"/>
      <c r="CJI370" s="124"/>
      <c r="CJJ370" s="124"/>
      <c r="CJK370" s="124"/>
      <c r="CJL370" s="124"/>
      <c r="CJM370" s="124"/>
      <c r="CJN370" s="124"/>
      <c r="CJO370" s="124"/>
      <c r="CJP370" s="124"/>
      <c r="CJQ370" s="124"/>
      <c r="CJR370" s="124"/>
      <c r="CJS370" s="124"/>
      <c r="CJT370" s="124"/>
      <c r="CJU370" s="124"/>
      <c r="CJV370" s="124"/>
      <c r="CJW370" s="124"/>
      <c r="CJX370" s="124"/>
      <c r="CJY370" s="124"/>
      <c r="CJZ370" s="124"/>
      <c r="CKA370" s="124"/>
      <c r="CKB370" s="124"/>
      <c r="CKC370" s="124"/>
      <c r="CKD370" s="124"/>
      <c r="CKE370" s="124"/>
      <c r="CKF370" s="124"/>
      <c r="CKG370" s="124"/>
      <c r="CKH370" s="124"/>
      <c r="CKI370" s="124"/>
      <c r="CKJ370" s="124"/>
      <c r="CKK370" s="124"/>
      <c r="CKL370" s="124"/>
      <c r="CKM370" s="124"/>
      <c r="CKN370" s="124"/>
      <c r="CKO370" s="124"/>
      <c r="CKP370" s="124"/>
      <c r="CKQ370" s="124"/>
      <c r="CKR370" s="124"/>
      <c r="CKS370" s="124"/>
      <c r="CKT370" s="124"/>
      <c r="CKU370" s="124"/>
      <c r="CKV370" s="124"/>
      <c r="CKW370" s="124"/>
      <c r="CKX370" s="124"/>
      <c r="CKY370" s="124"/>
      <c r="CKZ370" s="124"/>
      <c r="CLA370" s="124"/>
      <c r="CLB370" s="124"/>
      <c r="CLC370" s="124"/>
      <c r="CLD370" s="124"/>
      <c r="CLE370" s="124"/>
      <c r="CLF370" s="124"/>
      <c r="CLG370" s="124"/>
      <c r="CLH370" s="124"/>
      <c r="CLI370" s="124"/>
      <c r="CLJ370" s="124"/>
      <c r="CLK370" s="124"/>
      <c r="CLL370" s="124"/>
      <c r="CLM370" s="124"/>
      <c r="CLN370" s="124"/>
      <c r="CLO370" s="124"/>
      <c r="CLP370" s="124"/>
      <c r="CLQ370" s="124"/>
      <c r="CLR370" s="124"/>
      <c r="CLS370" s="124"/>
      <c r="CLT370" s="124"/>
      <c r="CLU370" s="124"/>
      <c r="CLV370" s="124"/>
      <c r="CLW370" s="124"/>
      <c r="CLX370" s="124"/>
      <c r="CLY370" s="124"/>
      <c r="CLZ370" s="124"/>
      <c r="CMA370" s="124"/>
      <c r="CMB370" s="124"/>
      <c r="CMC370" s="124"/>
      <c r="CMD370" s="124"/>
      <c r="CME370" s="124"/>
      <c r="CMF370" s="124"/>
      <c r="CMG370" s="124"/>
      <c r="CMH370" s="124"/>
      <c r="CMI370" s="124"/>
      <c r="CMJ370" s="124"/>
      <c r="CMK370" s="124"/>
      <c r="CML370" s="124"/>
      <c r="CMM370" s="124"/>
      <c r="CMN370" s="124"/>
      <c r="CMO370" s="124"/>
      <c r="CMP370" s="124"/>
      <c r="CMQ370" s="124"/>
      <c r="CMR370" s="124"/>
      <c r="CMS370" s="124"/>
      <c r="CMT370" s="124"/>
      <c r="CMU370" s="124"/>
      <c r="CMV370" s="124"/>
      <c r="CMW370" s="124"/>
      <c r="CMX370" s="124"/>
      <c r="CMY370" s="124"/>
      <c r="CMZ370" s="124"/>
      <c r="CNA370" s="124"/>
      <c r="CNB370" s="124"/>
      <c r="CNC370" s="124"/>
      <c r="CND370" s="124"/>
      <c r="CNE370" s="124"/>
      <c r="CNF370" s="124"/>
      <c r="CNG370" s="124"/>
      <c r="CNH370" s="124"/>
      <c r="CNI370" s="124"/>
      <c r="CNJ370" s="124"/>
      <c r="CNK370" s="124"/>
      <c r="CNL370" s="124"/>
      <c r="CNM370" s="124"/>
      <c r="CNN370" s="124"/>
      <c r="CNO370" s="124"/>
      <c r="CNP370" s="124"/>
      <c r="CNQ370" s="124"/>
      <c r="CNR370" s="124"/>
      <c r="CNS370" s="124"/>
      <c r="CNT370" s="124"/>
      <c r="CNU370" s="124"/>
      <c r="CNV370" s="124"/>
      <c r="CNW370" s="124"/>
      <c r="CNX370" s="124"/>
      <c r="CNY370" s="124"/>
      <c r="CNZ370" s="124"/>
      <c r="COA370" s="124"/>
      <c r="COB370" s="124"/>
      <c r="COC370" s="124"/>
      <c r="COD370" s="124"/>
      <c r="COE370" s="124"/>
      <c r="COF370" s="124"/>
      <c r="COG370" s="124"/>
      <c r="COH370" s="124"/>
      <c r="COI370" s="124"/>
      <c r="COJ370" s="124"/>
      <c r="COK370" s="124"/>
      <c r="COL370" s="124"/>
      <c r="COM370" s="124"/>
      <c r="CON370" s="124"/>
      <c r="COO370" s="124"/>
      <c r="COP370" s="124"/>
      <c r="COQ370" s="124"/>
      <c r="COR370" s="124"/>
      <c r="COS370" s="124"/>
      <c r="COT370" s="124"/>
      <c r="COU370" s="124"/>
      <c r="COV370" s="124"/>
      <c r="COW370" s="124"/>
      <c r="COX370" s="124"/>
      <c r="COY370" s="124"/>
      <c r="COZ370" s="124"/>
      <c r="CPA370" s="124"/>
      <c r="CPB370" s="124"/>
      <c r="CPC370" s="124"/>
      <c r="CPD370" s="124"/>
      <c r="CPE370" s="124"/>
      <c r="CPF370" s="124"/>
      <c r="CPG370" s="124"/>
      <c r="CPH370" s="124"/>
      <c r="CPI370" s="124"/>
      <c r="CPJ370" s="124"/>
      <c r="CPK370" s="124"/>
      <c r="CPL370" s="124"/>
      <c r="CPM370" s="124"/>
      <c r="CPN370" s="124"/>
      <c r="CPO370" s="124"/>
      <c r="CPP370" s="124"/>
      <c r="CPQ370" s="124"/>
      <c r="CPR370" s="124"/>
      <c r="CPS370" s="124"/>
      <c r="CPT370" s="124"/>
      <c r="CPU370" s="124"/>
      <c r="CPV370" s="124"/>
      <c r="CPW370" s="124"/>
      <c r="CPX370" s="124"/>
      <c r="CPY370" s="124"/>
      <c r="CPZ370" s="124"/>
      <c r="CQA370" s="124"/>
      <c r="CQB370" s="124"/>
      <c r="CQC370" s="124"/>
      <c r="CQD370" s="124"/>
      <c r="CQE370" s="124"/>
      <c r="CQF370" s="124"/>
      <c r="CQG370" s="124"/>
      <c r="CQH370" s="124"/>
      <c r="CQI370" s="124"/>
      <c r="CQJ370" s="124"/>
      <c r="CQK370" s="124"/>
      <c r="CQL370" s="124"/>
      <c r="CQM370" s="124"/>
      <c r="CQN370" s="124"/>
      <c r="CQO370" s="124"/>
      <c r="CQP370" s="124"/>
      <c r="CQQ370" s="124"/>
      <c r="CQR370" s="124"/>
      <c r="CQS370" s="124"/>
      <c r="CQT370" s="124"/>
      <c r="CQU370" s="124"/>
      <c r="CQV370" s="124"/>
      <c r="CQW370" s="124"/>
      <c r="CQX370" s="124"/>
      <c r="CQY370" s="124"/>
      <c r="CQZ370" s="124"/>
      <c r="CRA370" s="124"/>
      <c r="CRB370" s="124"/>
      <c r="CRC370" s="124"/>
      <c r="CRD370" s="124"/>
      <c r="CRE370" s="124"/>
      <c r="CRF370" s="124"/>
      <c r="CRG370" s="124"/>
      <c r="CRH370" s="124"/>
      <c r="CRI370" s="124"/>
      <c r="CRJ370" s="124"/>
      <c r="CRK370" s="124"/>
      <c r="CRL370" s="124"/>
      <c r="CRM370" s="124"/>
      <c r="CRN370" s="124"/>
      <c r="CRO370" s="124"/>
      <c r="CRP370" s="124"/>
      <c r="CRQ370" s="124"/>
      <c r="CRR370" s="124"/>
      <c r="CRS370" s="124"/>
      <c r="CRT370" s="124"/>
      <c r="CRU370" s="124"/>
      <c r="CRV370" s="124"/>
      <c r="CRW370" s="124"/>
      <c r="CRX370" s="124"/>
      <c r="CRY370" s="124"/>
      <c r="CRZ370" s="124"/>
      <c r="CSA370" s="124"/>
      <c r="CSB370" s="124"/>
      <c r="CSC370" s="124"/>
      <c r="CSD370" s="124"/>
      <c r="CSE370" s="124"/>
      <c r="CSF370" s="124"/>
      <c r="CSG370" s="124"/>
      <c r="CSH370" s="124"/>
      <c r="CSI370" s="124"/>
      <c r="CSJ370" s="124"/>
      <c r="CSK370" s="124"/>
      <c r="CSL370" s="124"/>
      <c r="CSM370" s="124"/>
      <c r="CSN370" s="124"/>
      <c r="CSO370" s="124"/>
      <c r="CSP370" s="124"/>
      <c r="CSQ370" s="124"/>
      <c r="CSR370" s="124"/>
      <c r="CSS370" s="124"/>
      <c r="CST370" s="124"/>
      <c r="CSU370" s="124"/>
      <c r="CSV370" s="124"/>
      <c r="CSW370" s="124"/>
      <c r="CSX370" s="124"/>
      <c r="CSY370" s="124"/>
      <c r="CSZ370" s="124"/>
      <c r="CTA370" s="124"/>
      <c r="CTB370" s="124"/>
      <c r="CTC370" s="124"/>
      <c r="CTD370" s="124"/>
      <c r="CTE370" s="124"/>
      <c r="CTF370" s="124"/>
      <c r="CTG370" s="124"/>
      <c r="CTH370" s="124"/>
      <c r="CTI370" s="124"/>
      <c r="CTJ370" s="124"/>
      <c r="CTK370" s="124"/>
      <c r="CTL370" s="124"/>
      <c r="CTM370" s="124"/>
      <c r="CTN370" s="124"/>
      <c r="CTO370" s="124"/>
      <c r="CTP370" s="124"/>
      <c r="CTQ370" s="124"/>
      <c r="CTR370" s="124"/>
      <c r="CTS370" s="124"/>
      <c r="CTT370" s="124"/>
      <c r="CTU370" s="124"/>
      <c r="CTV370" s="124"/>
      <c r="CTW370" s="124"/>
      <c r="CTX370" s="124"/>
      <c r="CTY370" s="124"/>
      <c r="CTZ370" s="124"/>
      <c r="CUA370" s="124"/>
      <c r="CUB370" s="124"/>
      <c r="CUC370" s="124"/>
      <c r="CUD370" s="124"/>
      <c r="CUE370" s="124"/>
      <c r="CUF370" s="124"/>
      <c r="CUG370" s="124"/>
      <c r="CUH370" s="124"/>
      <c r="CUI370" s="124"/>
      <c r="CUJ370" s="124"/>
      <c r="CUK370" s="124"/>
      <c r="CUL370" s="124"/>
      <c r="CUM370" s="124"/>
      <c r="CUN370" s="124"/>
      <c r="CUO370" s="124"/>
      <c r="CUP370" s="124"/>
      <c r="CUQ370" s="124"/>
      <c r="CUR370" s="124"/>
      <c r="CUS370" s="124"/>
      <c r="CUT370" s="124"/>
      <c r="CUU370" s="124"/>
      <c r="CUV370" s="124"/>
      <c r="CUW370" s="124"/>
      <c r="CUX370" s="124"/>
      <c r="CUY370" s="124"/>
      <c r="CUZ370" s="124"/>
      <c r="CVA370" s="124"/>
      <c r="CVB370" s="124"/>
      <c r="CVC370" s="124"/>
      <c r="CVD370" s="124"/>
      <c r="CVE370" s="124"/>
      <c r="CVF370" s="124"/>
      <c r="CVG370" s="124"/>
      <c r="CVH370" s="124"/>
      <c r="CVI370" s="124"/>
      <c r="CVJ370" s="124"/>
      <c r="CVK370" s="124"/>
      <c r="CVL370" s="124"/>
      <c r="CVM370" s="124"/>
      <c r="CVN370" s="124"/>
      <c r="CVO370" s="124"/>
      <c r="CVP370" s="124"/>
      <c r="CVQ370" s="124"/>
      <c r="CVR370" s="124"/>
      <c r="CVS370" s="124"/>
      <c r="CVT370" s="124"/>
      <c r="CVU370" s="124"/>
      <c r="CVV370" s="124"/>
      <c r="CVW370" s="124"/>
      <c r="CVX370" s="124"/>
      <c r="CVY370" s="124"/>
      <c r="CVZ370" s="124"/>
      <c r="CWA370" s="124"/>
      <c r="CWB370" s="124"/>
      <c r="CWC370" s="124"/>
      <c r="CWD370" s="124"/>
      <c r="CWE370" s="124"/>
      <c r="CWF370" s="124"/>
      <c r="CWG370" s="124"/>
      <c r="CWH370" s="124"/>
      <c r="CWI370" s="124"/>
      <c r="CWJ370" s="124"/>
      <c r="CWK370" s="124"/>
      <c r="CWL370" s="124"/>
      <c r="CWM370" s="124"/>
      <c r="CWN370" s="124"/>
      <c r="CWO370" s="124"/>
      <c r="CWP370" s="124"/>
      <c r="CWQ370" s="124"/>
      <c r="CWR370" s="124"/>
      <c r="CWS370" s="124"/>
      <c r="CWT370" s="124"/>
      <c r="CWU370" s="124"/>
      <c r="CWV370" s="124"/>
      <c r="CWW370" s="124"/>
      <c r="CWX370" s="124"/>
      <c r="CWY370" s="124"/>
      <c r="CWZ370" s="124"/>
      <c r="CXA370" s="124"/>
      <c r="CXB370" s="124"/>
      <c r="CXC370" s="124"/>
      <c r="CXD370" s="124"/>
      <c r="CXE370" s="124"/>
      <c r="CXF370" s="124"/>
      <c r="CXG370" s="124"/>
      <c r="CXH370" s="124"/>
      <c r="CXI370" s="124"/>
      <c r="CXJ370" s="124"/>
      <c r="CXK370" s="124"/>
      <c r="CXL370" s="124"/>
      <c r="CXM370" s="124"/>
      <c r="CXN370" s="124"/>
      <c r="CXO370" s="124"/>
      <c r="CXP370" s="124"/>
      <c r="CXQ370" s="124"/>
      <c r="CXR370" s="124"/>
      <c r="CXS370" s="124"/>
      <c r="CXT370" s="124"/>
      <c r="CXU370" s="124"/>
      <c r="CXV370" s="124"/>
      <c r="CXW370" s="124"/>
      <c r="CXX370" s="124"/>
      <c r="CXY370" s="124"/>
      <c r="CXZ370" s="124"/>
      <c r="CYA370" s="124"/>
      <c r="CYB370" s="124"/>
      <c r="CYC370" s="124"/>
      <c r="CYD370" s="124"/>
      <c r="CYE370" s="124"/>
      <c r="CYF370" s="124"/>
      <c r="CYG370" s="124"/>
      <c r="CYH370" s="124"/>
      <c r="CYI370" s="124"/>
      <c r="CYJ370" s="124"/>
      <c r="CYK370" s="124"/>
      <c r="CYL370" s="124"/>
      <c r="CYM370" s="124"/>
      <c r="CYN370" s="124"/>
      <c r="CYO370" s="124"/>
      <c r="CYP370" s="124"/>
      <c r="CYQ370" s="124"/>
      <c r="CYR370" s="124"/>
      <c r="CYS370" s="124"/>
      <c r="CYT370" s="124"/>
      <c r="CYU370" s="124"/>
      <c r="CYV370" s="124"/>
      <c r="CYW370" s="124"/>
      <c r="CYX370" s="124"/>
      <c r="CYY370" s="124"/>
      <c r="CYZ370" s="124"/>
      <c r="CZA370" s="124"/>
      <c r="CZB370" s="124"/>
      <c r="CZC370" s="124"/>
      <c r="CZD370" s="124"/>
      <c r="CZE370" s="124"/>
      <c r="CZF370" s="124"/>
      <c r="CZG370" s="124"/>
      <c r="CZH370" s="124"/>
      <c r="CZI370" s="124"/>
      <c r="CZJ370" s="124"/>
      <c r="CZK370" s="124"/>
      <c r="CZL370" s="124"/>
      <c r="CZM370" s="124"/>
      <c r="CZN370" s="124"/>
      <c r="CZO370" s="124"/>
      <c r="CZP370" s="124"/>
      <c r="CZQ370" s="124"/>
      <c r="CZR370" s="124"/>
      <c r="CZS370" s="124"/>
      <c r="CZT370" s="124"/>
      <c r="CZU370" s="124"/>
      <c r="CZV370" s="124"/>
      <c r="CZW370" s="124"/>
      <c r="CZX370" s="124"/>
      <c r="CZY370" s="124"/>
      <c r="CZZ370" s="124"/>
      <c r="DAA370" s="124"/>
      <c r="DAB370" s="124"/>
      <c r="DAC370" s="124"/>
      <c r="DAD370" s="124"/>
      <c r="DAE370" s="124"/>
      <c r="DAF370" s="124"/>
      <c r="DAG370" s="124"/>
      <c r="DAH370" s="124"/>
      <c r="DAI370" s="124"/>
      <c r="DAJ370" s="124"/>
      <c r="DAK370" s="124"/>
      <c r="DAL370" s="124"/>
      <c r="DAM370" s="124"/>
      <c r="DAN370" s="124"/>
      <c r="DAO370" s="124"/>
      <c r="DAP370" s="124"/>
      <c r="DAQ370" s="124"/>
      <c r="DAR370" s="124"/>
      <c r="DAS370" s="124"/>
      <c r="DAT370" s="124"/>
      <c r="DAU370" s="124"/>
      <c r="DAV370" s="124"/>
      <c r="DAW370" s="124"/>
      <c r="DAX370" s="124"/>
      <c r="DAY370" s="124"/>
      <c r="DAZ370" s="124"/>
      <c r="DBA370" s="124"/>
      <c r="DBB370" s="124"/>
      <c r="DBC370" s="124"/>
      <c r="DBD370" s="124"/>
      <c r="DBE370" s="124"/>
      <c r="DBF370" s="124"/>
      <c r="DBG370" s="124"/>
      <c r="DBH370" s="124"/>
      <c r="DBI370" s="124"/>
      <c r="DBJ370" s="124"/>
      <c r="DBK370" s="124"/>
      <c r="DBL370" s="124"/>
      <c r="DBM370" s="124"/>
      <c r="DBN370" s="124"/>
      <c r="DBO370" s="124"/>
      <c r="DBP370" s="124"/>
      <c r="DBQ370" s="124"/>
      <c r="DBR370" s="124"/>
      <c r="DBS370" s="124"/>
      <c r="DBT370" s="124"/>
      <c r="DBU370" s="124"/>
      <c r="DBV370" s="124"/>
      <c r="DBW370" s="124"/>
      <c r="DBX370" s="124"/>
      <c r="DBY370" s="124"/>
      <c r="DBZ370" s="124"/>
      <c r="DCA370" s="124"/>
      <c r="DCB370" s="124"/>
      <c r="DCC370" s="124"/>
      <c r="DCD370" s="124"/>
      <c r="DCE370" s="124"/>
      <c r="DCF370" s="124"/>
      <c r="DCG370" s="124"/>
      <c r="DCH370" s="124"/>
      <c r="DCI370" s="124"/>
      <c r="DCJ370" s="124"/>
      <c r="DCK370" s="124"/>
      <c r="DCL370" s="124"/>
      <c r="DCM370" s="124"/>
      <c r="DCN370" s="124"/>
      <c r="DCO370" s="124"/>
      <c r="DCP370" s="124"/>
      <c r="DCQ370" s="124"/>
      <c r="DCR370" s="124"/>
      <c r="DCS370" s="124"/>
      <c r="DCT370" s="124"/>
      <c r="DCU370" s="124"/>
      <c r="DCV370" s="124"/>
      <c r="DCW370" s="124"/>
      <c r="DCX370" s="124"/>
      <c r="DCY370" s="124"/>
      <c r="DCZ370" s="124"/>
      <c r="DDA370" s="124"/>
      <c r="DDB370" s="124"/>
      <c r="DDC370" s="124"/>
      <c r="DDD370" s="124"/>
      <c r="DDE370" s="124"/>
      <c r="DDF370" s="124"/>
      <c r="DDG370" s="124"/>
      <c r="DDH370" s="124"/>
      <c r="DDI370" s="124"/>
      <c r="DDJ370" s="124"/>
      <c r="DDK370" s="124"/>
      <c r="DDL370" s="124"/>
      <c r="DDM370" s="124"/>
      <c r="DDN370" s="124"/>
      <c r="DDO370" s="124"/>
      <c r="DDP370" s="124"/>
      <c r="DDQ370" s="124"/>
      <c r="DDR370" s="124"/>
      <c r="DDS370" s="124"/>
      <c r="DDT370" s="124"/>
      <c r="DDU370" s="124"/>
      <c r="DDV370" s="124"/>
      <c r="DDW370" s="124"/>
      <c r="DDX370" s="124"/>
      <c r="DDY370" s="124"/>
      <c r="DDZ370" s="124"/>
      <c r="DEA370" s="124"/>
      <c r="DEB370" s="124"/>
      <c r="DEC370" s="124"/>
      <c r="DED370" s="124"/>
      <c r="DEE370" s="124"/>
      <c r="DEF370" s="124"/>
      <c r="DEG370" s="124"/>
      <c r="DEH370" s="124"/>
      <c r="DEI370" s="124"/>
      <c r="DEJ370" s="124"/>
      <c r="DEK370" s="124"/>
      <c r="DEL370" s="124"/>
      <c r="DEM370" s="124"/>
      <c r="DEN370" s="124"/>
      <c r="DEO370" s="124"/>
      <c r="DEP370" s="124"/>
      <c r="DEQ370" s="124"/>
      <c r="DER370" s="124"/>
      <c r="DES370" s="124"/>
      <c r="DET370" s="124"/>
      <c r="DEU370" s="124"/>
      <c r="DEV370" s="124"/>
      <c r="DEW370" s="124"/>
      <c r="DEX370" s="124"/>
      <c r="DEY370" s="124"/>
      <c r="DEZ370" s="124"/>
      <c r="DFA370" s="124"/>
      <c r="DFB370" s="124"/>
      <c r="DFC370" s="124"/>
      <c r="DFD370" s="124"/>
      <c r="DFE370" s="124"/>
      <c r="DFF370" s="124"/>
      <c r="DFG370" s="124"/>
      <c r="DFH370" s="124"/>
      <c r="DFI370" s="124"/>
      <c r="DFJ370" s="124"/>
      <c r="DFK370" s="124"/>
      <c r="DFL370" s="124"/>
      <c r="DFM370" s="124"/>
      <c r="DFN370" s="124"/>
      <c r="DFO370" s="124"/>
      <c r="DFP370" s="124"/>
      <c r="DFQ370" s="124"/>
      <c r="DFR370" s="124"/>
      <c r="DFS370" s="124"/>
      <c r="DFT370" s="124"/>
      <c r="DFU370" s="124"/>
      <c r="DFV370" s="124"/>
      <c r="DFW370" s="124"/>
      <c r="DFX370" s="124"/>
      <c r="DFY370" s="124"/>
      <c r="DFZ370" s="124"/>
      <c r="DGA370" s="124"/>
      <c r="DGB370" s="124"/>
      <c r="DGC370" s="124"/>
      <c r="DGD370" s="124"/>
      <c r="DGE370" s="124"/>
      <c r="DGF370" s="124"/>
      <c r="DGG370" s="124"/>
      <c r="DGH370" s="124"/>
      <c r="DGI370" s="124"/>
      <c r="DGJ370" s="124"/>
      <c r="DGK370" s="124"/>
      <c r="DGL370" s="124"/>
      <c r="DGM370" s="124"/>
      <c r="DGN370" s="124"/>
      <c r="DGO370" s="124"/>
      <c r="DGP370" s="124"/>
      <c r="DGQ370" s="124"/>
      <c r="DGR370" s="124"/>
      <c r="DGS370" s="124"/>
      <c r="DGT370" s="124"/>
      <c r="DGU370" s="124"/>
      <c r="DGV370" s="124"/>
      <c r="DGW370" s="124"/>
      <c r="DGX370" s="124"/>
      <c r="DGY370" s="124"/>
      <c r="DGZ370" s="124"/>
      <c r="DHA370" s="124"/>
      <c r="DHB370" s="124"/>
      <c r="DHC370" s="124"/>
      <c r="DHD370" s="124"/>
      <c r="DHE370" s="124"/>
      <c r="DHF370" s="124"/>
      <c r="DHG370" s="124"/>
      <c r="DHH370" s="124"/>
      <c r="DHI370" s="124"/>
      <c r="DHJ370" s="124"/>
      <c r="DHK370" s="124"/>
      <c r="DHL370" s="124"/>
      <c r="DHM370" s="124"/>
      <c r="DHN370" s="124"/>
      <c r="DHO370" s="124"/>
      <c r="DHP370" s="124"/>
      <c r="DHQ370" s="124"/>
      <c r="DHR370" s="124"/>
      <c r="DHS370" s="124"/>
      <c r="DHT370" s="124"/>
      <c r="DHU370" s="124"/>
      <c r="DHV370" s="124"/>
      <c r="DHW370" s="124"/>
      <c r="DHX370" s="124"/>
      <c r="DHY370" s="124"/>
      <c r="DHZ370" s="124"/>
      <c r="DIA370" s="124"/>
      <c r="DIB370" s="124"/>
      <c r="DIC370" s="124"/>
      <c r="DID370" s="124"/>
      <c r="DIE370" s="124"/>
      <c r="DIF370" s="124"/>
      <c r="DIG370" s="124"/>
      <c r="DIH370" s="124"/>
      <c r="DII370" s="124"/>
      <c r="DIJ370" s="124"/>
      <c r="DIK370" s="124"/>
      <c r="DIL370" s="124"/>
      <c r="DIM370" s="124"/>
      <c r="DIN370" s="124"/>
      <c r="DIO370" s="124"/>
      <c r="DIP370" s="124"/>
      <c r="DIQ370" s="124"/>
      <c r="DIR370" s="124"/>
      <c r="DIS370" s="124"/>
      <c r="DIT370" s="124"/>
      <c r="DIU370" s="124"/>
      <c r="DIV370" s="124"/>
      <c r="DIW370" s="124"/>
      <c r="DIX370" s="124"/>
      <c r="DIY370" s="124"/>
      <c r="DIZ370" s="124"/>
      <c r="DJA370" s="124"/>
      <c r="DJB370" s="124"/>
      <c r="DJC370" s="124"/>
      <c r="DJD370" s="124"/>
      <c r="DJE370" s="124"/>
      <c r="DJF370" s="124"/>
      <c r="DJG370" s="124"/>
      <c r="DJH370" s="124"/>
      <c r="DJI370" s="124"/>
      <c r="DJJ370" s="124"/>
      <c r="DJK370" s="124"/>
      <c r="DJL370" s="124"/>
      <c r="DJM370" s="124"/>
      <c r="DJN370" s="124"/>
      <c r="DJO370" s="124"/>
      <c r="DJP370" s="124"/>
      <c r="DJQ370" s="124"/>
      <c r="DJR370" s="124"/>
      <c r="DJS370" s="124"/>
      <c r="DJT370" s="124"/>
      <c r="DJU370" s="124"/>
      <c r="DJV370" s="124"/>
      <c r="DJW370" s="124"/>
      <c r="DJX370" s="124"/>
      <c r="DJY370" s="124"/>
      <c r="DJZ370" s="124"/>
      <c r="DKA370" s="124"/>
      <c r="DKB370" s="124"/>
      <c r="DKC370" s="124"/>
      <c r="DKD370" s="124"/>
      <c r="DKE370" s="124"/>
      <c r="DKF370" s="124"/>
      <c r="DKG370" s="124"/>
      <c r="DKH370" s="124"/>
      <c r="DKI370" s="124"/>
      <c r="DKJ370" s="124"/>
      <c r="DKK370" s="124"/>
      <c r="DKL370" s="124"/>
      <c r="DKM370" s="124"/>
      <c r="DKN370" s="124"/>
      <c r="DKO370" s="124"/>
      <c r="DKP370" s="124"/>
      <c r="DKQ370" s="124"/>
      <c r="DKR370" s="124"/>
      <c r="DKS370" s="124"/>
      <c r="DKT370" s="124"/>
      <c r="DKU370" s="124"/>
      <c r="DKV370" s="124"/>
      <c r="DKW370" s="124"/>
      <c r="DKX370" s="124"/>
      <c r="DKY370" s="124"/>
      <c r="DKZ370" s="124"/>
      <c r="DLA370" s="124"/>
      <c r="DLB370" s="124"/>
      <c r="DLC370" s="124"/>
      <c r="DLD370" s="124"/>
      <c r="DLE370" s="124"/>
      <c r="DLF370" s="124"/>
      <c r="DLG370" s="124"/>
      <c r="DLH370" s="124"/>
      <c r="DLI370" s="124"/>
      <c r="DLJ370" s="124"/>
      <c r="DLK370" s="124"/>
      <c r="DLL370" s="124"/>
      <c r="DLM370" s="124"/>
      <c r="DLN370" s="124"/>
      <c r="DLO370" s="124"/>
      <c r="DLP370" s="124"/>
      <c r="DLQ370" s="124"/>
      <c r="DLR370" s="124"/>
      <c r="DLS370" s="124"/>
      <c r="DLT370" s="124"/>
      <c r="DLU370" s="124"/>
      <c r="DLV370" s="124"/>
      <c r="DLW370" s="124"/>
      <c r="DLX370" s="124"/>
      <c r="DLY370" s="124"/>
      <c r="DLZ370" s="124"/>
      <c r="DMA370" s="124"/>
      <c r="DMB370" s="124"/>
      <c r="DMC370" s="124"/>
      <c r="DMD370" s="124"/>
      <c r="DME370" s="124"/>
      <c r="DMF370" s="124"/>
      <c r="DMG370" s="124"/>
      <c r="DMH370" s="124"/>
      <c r="DMI370" s="124"/>
      <c r="DMJ370" s="124"/>
      <c r="DMK370" s="124"/>
      <c r="DML370" s="124"/>
      <c r="DMM370" s="124"/>
      <c r="DMN370" s="124"/>
      <c r="DMO370" s="124"/>
      <c r="DMP370" s="124"/>
      <c r="DMQ370" s="124"/>
      <c r="DMR370" s="124"/>
      <c r="DMS370" s="124"/>
      <c r="DMT370" s="124"/>
      <c r="DMU370" s="124"/>
      <c r="DMV370" s="124"/>
      <c r="DMW370" s="124"/>
      <c r="DMX370" s="124"/>
      <c r="DMY370" s="124"/>
      <c r="DMZ370" s="124"/>
      <c r="DNA370" s="124"/>
      <c r="DNB370" s="124"/>
      <c r="DNC370" s="124"/>
      <c r="DND370" s="124"/>
      <c r="DNE370" s="124"/>
      <c r="DNF370" s="124"/>
      <c r="DNG370" s="124"/>
      <c r="DNH370" s="124"/>
      <c r="DNI370" s="124"/>
      <c r="DNJ370" s="124"/>
      <c r="DNK370" s="124"/>
      <c r="DNL370" s="124"/>
      <c r="DNM370" s="124"/>
      <c r="DNN370" s="124"/>
      <c r="DNO370" s="124"/>
      <c r="DNP370" s="124"/>
      <c r="DNQ370" s="124"/>
      <c r="DNR370" s="124"/>
      <c r="DNS370" s="124"/>
      <c r="DNT370" s="124"/>
      <c r="DNU370" s="124"/>
      <c r="DNV370" s="124"/>
      <c r="DNW370" s="124"/>
      <c r="DNX370" s="124"/>
      <c r="DNY370" s="124"/>
      <c r="DNZ370" s="124"/>
      <c r="DOA370" s="124"/>
      <c r="DOB370" s="124"/>
      <c r="DOC370" s="124"/>
      <c r="DOD370" s="124"/>
      <c r="DOE370" s="124"/>
      <c r="DOF370" s="124"/>
      <c r="DOG370" s="124"/>
      <c r="DOH370" s="124"/>
      <c r="DOI370" s="124"/>
      <c r="DOJ370" s="124"/>
      <c r="DOK370" s="124"/>
      <c r="DOL370" s="124"/>
      <c r="DOM370" s="124"/>
      <c r="DON370" s="124"/>
      <c r="DOO370" s="124"/>
      <c r="DOP370" s="124"/>
      <c r="DOQ370" s="124"/>
      <c r="DOR370" s="124"/>
      <c r="DOS370" s="124"/>
      <c r="DOT370" s="124"/>
      <c r="DOU370" s="124"/>
      <c r="DOV370" s="124"/>
      <c r="DOW370" s="124"/>
      <c r="DOX370" s="124"/>
      <c r="DOY370" s="124"/>
      <c r="DOZ370" s="124"/>
      <c r="DPA370" s="124"/>
      <c r="DPB370" s="124"/>
      <c r="DPC370" s="124"/>
      <c r="DPD370" s="124"/>
      <c r="DPE370" s="124"/>
      <c r="DPF370" s="124"/>
      <c r="DPG370" s="124"/>
      <c r="DPH370" s="124"/>
      <c r="DPI370" s="124"/>
      <c r="DPJ370" s="124"/>
      <c r="DPK370" s="124"/>
      <c r="DPL370" s="124"/>
      <c r="DPM370" s="124"/>
      <c r="DPN370" s="124"/>
      <c r="DPO370" s="124"/>
      <c r="DPP370" s="124"/>
      <c r="DPQ370" s="124"/>
      <c r="DPR370" s="124"/>
      <c r="DPS370" s="124"/>
      <c r="DPT370" s="124"/>
      <c r="DPU370" s="124"/>
      <c r="DPV370" s="124"/>
      <c r="DPW370" s="124"/>
      <c r="DPX370" s="124"/>
      <c r="DPY370" s="124"/>
      <c r="DPZ370" s="124"/>
      <c r="DQA370" s="124"/>
      <c r="DQB370" s="124"/>
      <c r="DQC370" s="124"/>
      <c r="DQD370" s="124"/>
      <c r="DQE370" s="124"/>
      <c r="DQF370" s="124"/>
      <c r="DQG370" s="124"/>
      <c r="DQH370" s="124"/>
      <c r="DQI370" s="124"/>
      <c r="DQJ370" s="124"/>
      <c r="DQK370" s="124"/>
      <c r="DQL370" s="124"/>
      <c r="DQM370" s="124"/>
      <c r="DQN370" s="124"/>
      <c r="DQO370" s="124"/>
      <c r="DQP370" s="124"/>
      <c r="DQQ370" s="124"/>
      <c r="DQR370" s="124"/>
      <c r="DQS370" s="124"/>
      <c r="DQT370" s="124"/>
      <c r="DQU370" s="124"/>
      <c r="DQV370" s="124"/>
      <c r="DQW370" s="124"/>
      <c r="DQX370" s="124"/>
      <c r="DQY370" s="124"/>
      <c r="DQZ370" s="124"/>
      <c r="DRA370" s="124"/>
      <c r="DRB370" s="124"/>
      <c r="DRC370" s="124"/>
      <c r="DRD370" s="124"/>
      <c r="DRE370" s="124"/>
      <c r="DRF370" s="124"/>
      <c r="DRG370" s="124"/>
      <c r="DRH370" s="124"/>
      <c r="DRI370" s="124"/>
      <c r="DRJ370" s="124"/>
      <c r="DRK370" s="124"/>
      <c r="DRL370" s="124"/>
      <c r="DRM370" s="124"/>
      <c r="DRN370" s="124"/>
      <c r="DRO370" s="124"/>
      <c r="DRP370" s="124"/>
      <c r="DRQ370" s="124"/>
      <c r="DRR370" s="124"/>
      <c r="DRS370" s="124"/>
      <c r="DRT370" s="124"/>
      <c r="DRU370" s="124"/>
      <c r="DRV370" s="124"/>
      <c r="DRW370" s="124"/>
      <c r="DRX370" s="124"/>
      <c r="DRY370" s="124"/>
      <c r="DRZ370" s="124"/>
      <c r="DSA370" s="124"/>
      <c r="DSB370" s="124"/>
      <c r="DSC370" s="124"/>
      <c r="DSD370" s="124"/>
      <c r="DSE370" s="124"/>
      <c r="DSF370" s="124"/>
      <c r="DSG370" s="124"/>
      <c r="DSH370" s="124"/>
      <c r="DSI370" s="124"/>
      <c r="DSJ370" s="124"/>
      <c r="DSK370" s="124"/>
      <c r="DSL370" s="124"/>
      <c r="DSM370" s="124"/>
      <c r="DSN370" s="124"/>
      <c r="DSO370" s="124"/>
      <c r="DSP370" s="124"/>
      <c r="DSQ370" s="124"/>
      <c r="DSR370" s="124"/>
      <c r="DSS370" s="124"/>
      <c r="DST370" s="124"/>
      <c r="DSU370" s="124"/>
      <c r="DSV370" s="124"/>
      <c r="DSW370" s="124"/>
      <c r="DSX370" s="124"/>
      <c r="DSY370" s="124"/>
      <c r="DSZ370" s="124"/>
      <c r="DTA370" s="124"/>
      <c r="DTB370" s="124"/>
      <c r="DTC370" s="124"/>
      <c r="DTD370" s="124"/>
      <c r="DTE370" s="124"/>
      <c r="DTF370" s="124"/>
      <c r="DTG370" s="124"/>
      <c r="DTH370" s="124"/>
      <c r="DTI370" s="124"/>
      <c r="DTJ370" s="124"/>
      <c r="DTK370" s="124"/>
      <c r="DTL370" s="124"/>
      <c r="DTM370" s="124"/>
      <c r="DTN370" s="124"/>
      <c r="DTO370" s="124"/>
      <c r="DTP370" s="124"/>
      <c r="DTQ370" s="124"/>
      <c r="DTR370" s="124"/>
      <c r="DTS370" s="124"/>
      <c r="DTT370" s="124"/>
      <c r="DTU370" s="124"/>
      <c r="DTV370" s="124"/>
      <c r="DTW370" s="124"/>
      <c r="DTX370" s="124"/>
      <c r="DTY370" s="124"/>
      <c r="DTZ370" s="124"/>
      <c r="DUA370" s="124"/>
      <c r="DUB370" s="124"/>
      <c r="DUC370" s="124"/>
      <c r="DUD370" s="124"/>
      <c r="DUE370" s="124"/>
      <c r="DUF370" s="124"/>
      <c r="DUG370" s="124"/>
      <c r="DUH370" s="124"/>
      <c r="DUI370" s="124"/>
      <c r="DUJ370" s="124"/>
      <c r="DUK370" s="124"/>
      <c r="DUL370" s="124"/>
      <c r="DUM370" s="124"/>
      <c r="DUN370" s="124"/>
      <c r="DUO370" s="124"/>
      <c r="DUP370" s="124"/>
      <c r="DUQ370" s="124"/>
      <c r="DUR370" s="124"/>
      <c r="DUS370" s="124"/>
      <c r="DUT370" s="124"/>
      <c r="DUU370" s="124"/>
      <c r="DUV370" s="124"/>
      <c r="DUW370" s="124"/>
      <c r="DUX370" s="124"/>
      <c r="DUY370" s="124"/>
      <c r="DUZ370" s="124"/>
      <c r="DVA370" s="124"/>
      <c r="DVB370" s="124"/>
      <c r="DVC370" s="124"/>
      <c r="DVD370" s="124"/>
      <c r="DVE370" s="124"/>
      <c r="DVF370" s="124"/>
      <c r="DVG370" s="124"/>
      <c r="DVH370" s="124"/>
      <c r="DVI370" s="124"/>
      <c r="DVJ370" s="124"/>
      <c r="DVK370" s="124"/>
      <c r="DVL370" s="124"/>
      <c r="DVM370" s="124"/>
      <c r="DVN370" s="124"/>
      <c r="DVO370" s="124"/>
      <c r="DVP370" s="124"/>
      <c r="DVQ370" s="124"/>
      <c r="DVR370" s="124"/>
      <c r="DVS370" s="124"/>
      <c r="DVT370" s="124"/>
      <c r="DVU370" s="124"/>
      <c r="DVV370" s="124"/>
      <c r="DVW370" s="124"/>
      <c r="DVX370" s="124"/>
      <c r="DVY370" s="124"/>
      <c r="DVZ370" s="124"/>
      <c r="DWA370" s="124"/>
      <c r="DWB370" s="124"/>
      <c r="DWC370" s="124"/>
      <c r="DWD370" s="124"/>
      <c r="DWE370" s="124"/>
      <c r="DWF370" s="124"/>
      <c r="DWG370" s="124"/>
      <c r="DWH370" s="124"/>
      <c r="DWI370" s="124"/>
      <c r="DWJ370" s="124"/>
      <c r="DWK370" s="124"/>
      <c r="DWL370" s="124"/>
      <c r="DWM370" s="124"/>
      <c r="DWN370" s="124"/>
      <c r="DWO370" s="124"/>
      <c r="DWP370" s="124"/>
      <c r="DWQ370" s="124"/>
      <c r="DWR370" s="124"/>
      <c r="DWS370" s="124"/>
      <c r="DWT370" s="124"/>
      <c r="DWU370" s="124"/>
      <c r="DWV370" s="124"/>
      <c r="DWW370" s="124"/>
      <c r="DWX370" s="124"/>
      <c r="DWY370" s="124"/>
      <c r="DWZ370" s="124"/>
      <c r="DXA370" s="124"/>
      <c r="DXB370" s="124"/>
      <c r="DXC370" s="124"/>
      <c r="DXD370" s="124"/>
      <c r="DXE370" s="124"/>
      <c r="DXF370" s="124"/>
      <c r="DXG370" s="124"/>
      <c r="DXH370" s="124"/>
      <c r="DXI370" s="124"/>
      <c r="DXJ370" s="124"/>
      <c r="DXK370" s="124"/>
      <c r="DXL370" s="124"/>
      <c r="DXM370" s="124"/>
      <c r="DXN370" s="124"/>
      <c r="DXO370" s="124"/>
      <c r="DXP370" s="124"/>
      <c r="DXQ370" s="124"/>
      <c r="DXR370" s="124"/>
      <c r="DXS370" s="124"/>
      <c r="DXT370" s="124"/>
      <c r="DXU370" s="124"/>
      <c r="DXV370" s="124"/>
      <c r="DXW370" s="124"/>
      <c r="DXX370" s="124"/>
      <c r="DXY370" s="124"/>
      <c r="DXZ370" s="124"/>
      <c r="DYA370" s="124"/>
      <c r="DYB370" s="124"/>
      <c r="DYC370" s="124"/>
      <c r="DYD370" s="124"/>
      <c r="DYE370" s="124"/>
      <c r="DYF370" s="124"/>
      <c r="DYG370" s="124"/>
      <c r="DYH370" s="124"/>
      <c r="DYI370" s="124"/>
      <c r="DYJ370" s="124"/>
      <c r="DYK370" s="124"/>
      <c r="DYL370" s="124"/>
      <c r="DYM370" s="124"/>
      <c r="DYN370" s="124"/>
      <c r="DYO370" s="124"/>
      <c r="DYP370" s="124"/>
      <c r="DYQ370" s="124"/>
      <c r="DYR370" s="124"/>
      <c r="DYS370" s="124"/>
      <c r="DYT370" s="124"/>
      <c r="DYU370" s="124"/>
      <c r="DYV370" s="124"/>
      <c r="DYW370" s="124"/>
      <c r="DYX370" s="124"/>
      <c r="DYY370" s="124"/>
      <c r="DYZ370" s="124"/>
      <c r="DZA370" s="124"/>
      <c r="DZB370" s="124"/>
      <c r="DZC370" s="124"/>
      <c r="DZD370" s="124"/>
      <c r="DZE370" s="124"/>
      <c r="DZF370" s="124"/>
      <c r="DZG370" s="124"/>
      <c r="DZH370" s="124"/>
      <c r="DZI370" s="124"/>
      <c r="DZJ370" s="124"/>
      <c r="DZK370" s="124"/>
      <c r="DZL370" s="124"/>
      <c r="DZM370" s="124"/>
      <c r="DZN370" s="124"/>
      <c r="DZO370" s="124"/>
      <c r="DZP370" s="124"/>
      <c r="DZQ370" s="124"/>
      <c r="DZR370" s="124"/>
      <c r="DZS370" s="124"/>
      <c r="DZT370" s="124"/>
      <c r="DZU370" s="124"/>
      <c r="DZV370" s="124"/>
      <c r="DZW370" s="124"/>
      <c r="DZX370" s="124"/>
      <c r="DZY370" s="124"/>
      <c r="DZZ370" s="124"/>
      <c r="EAA370" s="124"/>
      <c r="EAB370" s="124"/>
      <c r="EAC370" s="124"/>
      <c r="EAD370" s="124"/>
      <c r="EAE370" s="124"/>
      <c r="EAF370" s="124"/>
      <c r="EAG370" s="124"/>
      <c r="EAH370" s="124"/>
      <c r="EAI370" s="124"/>
      <c r="EAJ370" s="124"/>
      <c r="EAK370" s="124"/>
      <c r="EAL370" s="124"/>
      <c r="EAM370" s="124"/>
      <c r="EAN370" s="124"/>
      <c r="EAO370" s="124"/>
      <c r="EAP370" s="124"/>
      <c r="EAQ370" s="124"/>
      <c r="EAR370" s="124"/>
      <c r="EAS370" s="124"/>
      <c r="EAT370" s="124"/>
      <c r="EAU370" s="124"/>
      <c r="EAV370" s="124"/>
      <c r="EAW370" s="124"/>
      <c r="EAX370" s="124"/>
      <c r="EAY370" s="124"/>
      <c r="EAZ370" s="124"/>
      <c r="EBA370" s="124"/>
      <c r="EBB370" s="124"/>
      <c r="EBC370" s="124"/>
      <c r="EBD370" s="124"/>
      <c r="EBE370" s="124"/>
      <c r="EBF370" s="124"/>
      <c r="EBG370" s="124"/>
      <c r="EBH370" s="124"/>
      <c r="EBI370" s="124"/>
      <c r="EBJ370" s="124"/>
      <c r="EBK370" s="124"/>
      <c r="EBL370" s="124"/>
      <c r="EBM370" s="124"/>
      <c r="EBN370" s="124"/>
      <c r="EBO370" s="124"/>
      <c r="EBP370" s="124"/>
      <c r="EBQ370" s="124"/>
      <c r="EBR370" s="124"/>
      <c r="EBS370" s="124"/>
      <c r="EBT370" s="124"/>
      <c r="EBU370" s="124"/>
      <c r="EBV370" s="124"/>
      <c r="EBW370" s="124"/>
      <c r="EBX370" s="124"/>
      <c r="EBY370" s="124"/>
      <c r="EBZ370" s="124"/>
      <c r="ECA370" s="124"/>
      <c r="ECB370" s="124"/>
      <c r="ECC370" s="124"/>
      <c r="ECD370" s="124"/>
      <c r="ECE370" s="124"/>
      <c r="ECF370" s="124"/>
      <c r="ECG370" s="124"/>
      <c r="ECH370" s="124"/>
      <c r="ECI370" s="124"/>
      <c r="ECJ370" s="124"/>
      <c r="ECK370" s="124"/>
      <c r="ECL370" s="124"/>
      <c r="ECM370" s="124"/>
      <c r="ECN370" s="124"/>
      <c r="ECO370" s="124"/>
      <c r="ECP370" s="124"/>
      <c r="ECQ370" s="124"/>
      <c r="ECR370" s="124"/>
      <c r="ECS370" s="124"/>
      <c r="ECT370" s="124"/>
      <c r="ECU370" s="124"/>
      <c r="ECV370" s="124"/>
      <c r="ECW370" s="124"/>
      <c r="ECX370" s="124"/>
      <c r="ECY370" s="124"/>
      <c r="ECZ370" s="124"/>
      <c r="EDA370" s="124"/>
      <c r="EDB370" s="124"/>
      <c r="EDC370" s="124"/>
      <c r="EDD370" s="124"/>
      <c r="EDE370" s="124"/>
      <c r="EDF370" s="124"/>
      <c r="EDG370" s="124"/>
      <c r="EDH370" s="124"/>
      <c r="EDI370" s="124"/>
      <c r="EDJ370" s="124"/>
      <c r="EDK370" s="124"/>
      <c r="EDL370" s="124"/>
      <c r="EDM370" s="124"/>
      <c r="EDN370" s="124"/>
      <c r="EDO370" s="124"/>
      <c r="EDP370" s="124"/>
      <c r="EDQ370" s="124"/>
      <c r="EDR370" s="124"/>
      <c r="EDS370" s="124"/>
      <c r="EDT370" s="124"/>
      <c r="EDU370" s="124"/>
      <c r="EDV370" s="124"/>
      <c r="EDW370" s="124"/>
      <c r="EDX370" s="124"/>
      <c r="EDY370" s="124"/>
      <c r="EDZ370" s="124"/>
      <c r="EEA370" s="124"/>
      <c r="EEB370" s="124"/>
      <c r="EEC370" s="124"/>
      <c r="EED370" s="124"/>
      <c r="EEE370" s="124"/>
      <c r="EEF370" s="124"/>
      <c r="EEG370" s="124"/>
      <c r="EEH370" s="124"/>
      <c r="EEI370" s="124"/>
      <c r="EEJ370" s="124"/>
      <c r="EEK370" s="124"/>
      <c r="EEL370" s="124"/>
      <c r="EEM370" s="124"/>
      <c r="EEN370" s="124"/>
      <c r="EEO370" s="124"/>
      <c r="EEP370" s="124"/>
      <c r="EEQ370" s="124"/>
      <c r="EER370" s="124"/>
      <c r="EES370" s="124"/>
      <c r="EET370" s="124"/>
      <c r="EEU370" s="124"/>
      <c r="EEV370" s="124"/>
      <c r="EEW370" s="124"/>
      <c r="EEX370" s="124"/>
      <c r="EEY370" s="124"/>
      <c r="EEZ370" s="124"/>
      <c r="EFA370" s="124"/>
      <c r="EFB370" s="124"/>
      <c r="EFC370" s="124"/>
      <c r="EFD370" s="124"/>
      <c r="EFE370" s="124"/>
      <c r="EFF370" s="124"/>
      <c r="EFG370" s="124"/>
      <c r="EFH370" s="124"/>
      <c r="EFI370" s="124"/>
      <c r="EFJ370" s="124"/>
      <c r="EFK370" s="124"/>
      <c r="EFL370" s="124"/>
      <c r="EFM370" s="124"/>
      <c r="EFN370" s="124"/>
      <c r="EFO370" s="124"/>
      <c r="EFP370" s="124"/>
      <c r="EFQ370" s="124"/>
      <c r="EFR370" s="124"/>
      <c r="EFS370" s="124"/>
      <c r="EFT370" s="124"/>
      <c r="EFU370" s="124"/>
      <c r="EFV370" s="124"/>
      <c r="EFW370" s="124"/>
      <c r="EFX370" s="124"/>
      <c r="EFY370" s="124"/>
      <c r="EFZ370" s="124"/>
      <c r="EGA370" s="124"/>
      <c r="EGB370" s="124"/>
      <c r="EGC370" s="124"/>
      <c r="EGD370" s="124"/>
      <c r="EGE370" s="124"/>
      <c r="EGF370" s="124"/>
      <c r="EGG370" s="124"/>
      <c r="EGH370" s="124"/>
      <c r="EGI370" s="124"/>
      <c r="EGJ370" s="124"/>
      <c r="EGK370" s="124"/>
      <c r="EGL370" s="124"/>
      <c r="EGM370" s="124"/>
      <c r="EGN370" s="124"/>
      <c r="EGO370" s="124"/>
      <c r="EGP370" s="124"/>
      <c r="EGQ370" s="124"/>
      <c r="EGR370" s="124"/>
      <c r="EGS370" s="124"/>
      <c r="EGT370" s="124"/>
      <c r="EGU370" s="124"/>
      <c r="EGV370" s="124"/>
      <c r="EGW370" s="124"/>
      <c r="EGX370" s="124"/>
      <c r="EGY370" s="124"/>
      <c r="EGZ370" s="124"/>
      <c r="EHA370" s="124"/>
      <c r="EHB370" s="124"/>
      <c r="EHC370" s="124"/>
      <c r="EHD370" s="124"/>
      <c r="EHE370" s="124"/>
      <c r="EHF370" s="124"/>
      <c r="EHG370" s="124"/>
      <c r="EHH370" s="124"/>
      <c r="EHI370" s="124"/>
      <c r="EHJ370" s="124"/>
      <c r="EHK370" s="124"/>
      <c r="EHL370" s="124"/>
      <c r="EHM370" s="124"/>
      <c r="EHN370" s="124"/>
      <c r="EHO370" s="124"/>
      <c r="EHP370" s="124"/>
      <c r="EHQ370" s="124"/>
      <c r="EHR370" s="124"/>
      <c r="EHS370" s="124"/>
      <c r="EHT370" s="124"/>
      <c r="EHU370" s="124"/>
      <c r="EHV370" s="124"/>
      <c r="EHW370" s="124"/>
      <c r="EHX370" s="124"/>
      <c r="EHY370" s="124"/>
      <c r="EHZ370" s="124"/>
      <c r="EIA370" s="124"/>
      <c r="EIB370" s="124"/>
      <c r="EIC370" s="124"/>
      <c r="EID370" s="124"/>
      <c r="EIE370" s="124"/>
      <c r="EIF370" s="124"/>
      <c r="EIG370" s="124"/>
      <c r="EIH370" s="124"/>
      <c r="EII370" s="124"/>
      <c r="EIJ370" s="124"/>
      <c r="EIK370" s="124"/>
      <c r="EIL370" s="124"/>
      <c r="EIM370" s="124"/>
      <c r="EIN370" s="124"/>
      <c r="EIO370" s="124"/>
      <c r="EIP370" s="124"/>
      <c r="EIQ370" s="124"/>
      <c r="EIR370" s="124"/>
      <c r="EIS370" s="124"/>
      <c r="EIT370" s="124"/>
      <c r="EIU370" s="124"/>
      <c r="EIV370" s="124"/>
      <c r="EIW370" s="124"/>
      <c r="EIX370" s="124"/>
      <c r="EIY370" s="124"/>
      <c r="EIZ370" s="124"/>
      <c r="EJA370" s="124"/>
      <c r="EJB370" s="124"/>
      <c r="EJC370" s="124"/>
      <c r="EJD370" s="124"/>
      <c r="EJE370" s="124"/>
      <c r="EJF370" s="124"/>
      <c r="EJG370" s="124"/>
      <c r="EJH370" s="124"/>
      <c r="EJI370" s="124"/>
      <c r="EJJ370" s="124"/>
      <c r="EJK370" s="124"/>
      <c r="EJL370" s="124"/>
      <c r="EJM370" s="124"/>
      <c r="EJN370" s="124"/>
      <c r="EJO370" s="124"/>
      <c r="EJP370" s="124"/>
      <c r="EJQ370" s="124"/>
      <c r="EJR370" s="124"/>
      <c r="EJS370" s="124"/>
      <c r="EJT370" s="124"/>
      <c r="EJU370" s="124"/>
      <c r="EJV370" s="124"/>
      <c r="EJW370" s="124"/>
      <c r="EJX370" s="124"/>
      <c r="EJY370" s="124"/>
      <c r="EJZ370" s="124"/>
      <c r="EKA370" s="124"/>
      <c r="EKB370" s="124"/>
      <c r="EKC370" s="124"/>
      <c r="EKD370" s="124"/>
      <c r="EKE370" s="124"/>
      <c r="EKF370" s="124"/>
      <c r="EKG370" s="124"/>
      <c r="EKH370" s="124"/>
      <c r="EKI370" s="124"/>
      <c r="EKJ370" s="124"/>
      <c r="EKK370" s="124"/>
      <c r="EKL370" s="124"/>
      <c r="EKM370" s="124"/>
      <c r="EKN370" s="124"/>
      <c r="EKO370" s="124"/>
      <c r="EKP370" s="124"/>
      <c r="EKQ370" s="124"/>
      <c r="EKR370" s="124"/>
      <c r="EKS370" s="124"/>
      <c r="EKT370" s="124"/>
      <c r="EKU370" s="124"/>
      <c r="EKV370" s="124"/>
      <c r="EKW370" s="124"/>
      <c r="EKX370" s="124"/>
      <c r="EKY370" s="124"/>
      <c r="EKZ370" s="124"/>
      <c r="ELA370" s="124"/>
      <c r="ELB370" s="124"/>
      <c r="ELC370" s="124"/>
      <c r="ELD370" s="124"/>
      <c r="ELE370" s="124"/>
      <c r="ELF370" s="124"/>
      <c r="ELG370" s="124"/>
      <c r="ELH370" s="124"/>
      <c r="ELI370" s="124"/>
      <c r="ELJ370" s="124"/>
      <c r="ELK370" s="124"/>
      <c r="ELL370" s="124"/>
      <c r="ELM370" s="124"/>
      <c r="ELN370" s="124"/>
      <c r="ELO370" s="124"/>
      <c r="ELP370" s="124"/>
      <c r="ELQ370" s="124"/>
      <c r="ELR370" s="124"/>
      <c r="ELS370" s="124"/>
      <c r="ELT370" s="124"/>
      <c r="ELU370" s="124"/>
      <c r="ELV370" s="124"/>
      <c r="ELW370" s="124"/>
      <c r="ELX370" s="124"/>
      <c r="ELY370" s="124"/>
      <c r="ELZ370" s="124"/>
      <c r="EMA370" s="124"/>
      <c r="EMB370" s="124"/>
      <c r="EMC370" s="124"/>
      <c r="EMD370" s="124"/>
      <c r="EME370" s="124"/>
      <c r="EMF370" s="124"/>
      <c r="EMG370" s="124"/>
      <c r="EMH370" s="124"/>
      <c r="EMI370" s="124"/>
      <c r="EMJ370" s="124"/>
      <c r="EMK370" s="124"/>
      <c r="EML370" s="124"/>
      <c r="EMM370" s="124"/>
      <c r="EMN370" s="124"/>
      <c r="EMO370" s="124"/>
      <c r="EMP370" s="124"/>
      <c r="EMQ370" s="124"/>
      <c r="EMR370" s="124"/>
      <c r="EMS370" s="124"/>
      <c r="EMT370" s="124"/>
      <c r="EMU370" s="124"/>
      <c r="EMV370" s="124"/>
      <c r="EMW370" s="124"/>
      <c r="EMX370" s="124"/>
      <c r="EMY370" s="124"/>
      <c r="EMZ370" s="124"/>
      <c r="ENA370" s="124"/>
      <c r="ENB370" s="124"/>
      <c r="ENC370" s="124"/>
      <c r="END370" s="124"/>
      <c r="ENE370" s="124"/>
      <c r="ENF370" s="124"/>
      <c r="ENG370" s="124"/>
      <c r="ENH370" s="124"/>
      <c r="ENI370" s="124"/>
      <c r="ENJ370" s="124"/>
      <c r="ENK370" s="124"/>
      <c r="ENL370" s="124"/>
      <c r="ENM370" s="124"/>
      <c r="ENN370" s="124"/>
      <c r="ENO370" s="124"/>
      <c r="ENP370" s="124"/>
      <c r="ENQ370" s="124"/>
      <c r="ENR370" s="124"/>
      <c r="ENS370" s="124"/>
      <c r="ENT370" s="124"/>
      <c r="ENU370" s="124"/>
      <c r="ENV370" s="124"/>
      <c r="ENW370" s="124"/>
      <c r="ENX370" s="124"/>
      <c r="ENY370" s="124"/>
      <c r="ENZ370" s="124"/>
      <c r="EOA370" s="124"/>
      <c r="EOB370" s="124"/>
      <c r="EOC370" s="124"/>
      <c r="EOD370" s="124"/>
      <c r="EOE370" s="124"/>
      <c r="EOF370" s="124"/>
      <c r="EOG370" s="124"/>
      <c r="EOH370" s="124"/>
      <c r="EOI370" s="124"/>
      <c r="EOJ370" s="124"/>
      <c r="EOK370" s="124"/>
      <c r="EOL370" s="124"/>
      <c r="EOM370" s="124"/>
      <c r="EON370" s="124"/>
      <c r="EOO370" s="124"/>
      <c r="EOP370" s="124"/>
      <c r="EOQ370" s="124"/>
      <c r="EOR370" s="124"/>
      <c r="EOS370" s="124"/>
      <c r="EOT370" s="124"/>
      <c r="EOU370" s="124"/>
      <c r="EOV370" s="124"/>
      <c r="EOW370" s="124"/>
      <c r="EOX370" s="124"/>
      <c r="EOY370" s="124"/>
      <c r="EOZ370" s="124"/>
      <c r="EPA370" s="124"/>
      <c r="EPB370" s="124"/>
      <c r="EPC370" s="124"/>
      <c r="EPD370" s="124"/>
      <c r="EPE370" s="124"/>
      <c r="EPF370" s="124"/>
      <c r="EPG370" s="124"/>
      <c r="EPH370" s="124"/>
      <c r="EPI370" s="124"/>
      <c r="EPJ370" s="124"/>
      <c r="EPK370" s="124"/>
      <c r="EPL370" s="124"/>
      <c r="EPM370" s="124"/>
      <c r="EPN370" s="124"/>
      <c r="EPO370" s="124"/>
      <c r="EPP370" s="124"/>
      <c r="EPQ370" s="124"/>
      <c r="EPR370" s="124"/>
      <c r="EPS370" s="124"/>
      <c r="EPT370" s="124"/>
      <c r="EPU370" s="124"/>
      <c r="EPV370" s="124"/>
      <c r="EPW370" s="124"/>
      <c r="EPX370" s="124"/>
      <c r="EPY370" s="124"/>
      <c r="EPZ370" s="124"/>
      <c r="EQA370" s="124"/>
      <c r="EQB370" s="124"/>
      <c r="EQC370" s="124"/>
      <c r="EQD370" s="124"/>
      <c r="EQE370" s="124"/>
      <c r="EQF370" s="124"/>
      <c r="EQG370" s="124"/>
      <c r="EQH370" s="124"/>
      <c r="EQI370" s="124"/>
      <c r="EQJ370" s="124"/>
      <c r="EQK370" s="124"/>
      <c r="EQL370" s="124"/>
      <c r="EQM370" s="124"/>
      <c r="EQN370" s="124"/>
      <c r="EQO370" s="124"/>
      <c r="EQP370" s="124"/>
      <c r="EQQ370" s="124"/>
      <c r="EQR370" s="124"/>
      <c r="EQS370" s="124"/>
      <c r="EQT370" s="124"/>
      <c r="EQU370" s="124"/>
      <c r="EQV370" s="124"/>
      <c r="EQW370" s="124"/>
      <c r="EQX370" s="124"/>
      <c r="EQY370" s="124"/>
      <c r="EQZ370" s="124"/>
      <c r="ERA370" s="124"/>
      <c r="ERB370" s="124"/>
      <c r="ERC370" s="124"/>
      <c r="ERD370" s="124"/>
      <c r="ERE370" s="124"/>
      <c r="ERF370" s="124"/>
      <c r="ERG370" s="124"/>
      <c r="ERH370" s="124"/>
      <c r="ERI370" s="124"/>
      <c r="ERJ370" s="124"/>
      <c r="ERK370" s="124"/>
      <c r="ERL370" s="124"/>
      <c r="ERM370" s="124"/>
      <c r="ERN370" s="124"/>
      <c r="ERO370" s="124"/>
      <c r="ERP370" s="124"/>
      <c r="ERQ370" s="124"/>
      <c r="ERR370" s="124"/>
      <c r="ERS370" s="124"/>
      <c r="ERT370" s="124"/>
      <c r="ERU370" s="124"/>
      <c r="ERV370" s="124"/>
      <c r="ERW370" s="124"/>
      <c r="ERX370" s="124"/>
      <c r="ERY370" s="124"/>
      <c r="ERZ370" s="124"/>
      <c r="ESA370" s="124"/>
      <c r="ESB370" s="124"/>
      <c r="ESC370" s="124"/>
      <c r="ESD370" s="124"/>
      <c r="ESE370" s="124"/>
      <c r="ESF370" s="124"/>
      <c r="ESG370" s="124"/>
      <c r="ESH370" s="124"/>
      <c r="ESI370" s="124"/>
      <c r="ESJ370" s="124"/>
      <c r="ESK370" s="124"/>
      <c r="ESL370" s="124"/>
      <c r="ESM370" s="124"/>
      <c r="ESN370" s="124"/>
      <c r="ESO370" s="124"/>
      <c r="ESP370" s="124"/>
      <c r="ESQ370" s="124"/>
      <c r="ESR370" s="124"/>
      <c r="ESS370" s="124"/>
      <c r="EST370" s="124"/>
      <c r="ESU370" s="124"/>
      <c r="ESV370" s="124"/>
      <c r="ESW370" s="124"/>
      <c r="ESX370" s="124"/>
      <c r="ESY370" s="124"/>
      <c r="ESZ370" s="124"/>
      <c r="ETA370" s="124"/>
      <c r="ETB370" s="124"/>
      <c r="ETC370" s="124"/>
      <c r="ETD370" s="124"/>
      <c r="ETE370" s="124"/>
      <c r="ETF370" s="124"/>
      <c r="ETG370" s="124"/>
      <c r="ETH370" s="124"/>
      <c r="ETI370" s="124"/>
      <c r="ETJ370" s="124"/>
      <c r="ETK370" s="124"/>
      <c r="ETL370" s="124"/>
      <c r="ETM370" s="124"/>
      <c r="ETN370" s="124"/>
      <c r="ETO370" s="124"/>
      <c r="ETP370" s="124"/>
      <c r="ETQ370" s="124"/>
      <c r="ETR370" s="124"/>
      <c r="ETS370" s="124"/>
      <c r="ETT370" s="124"/>
      <c r="ETU370" s="124"/>
      <c r="ETV370" s="124"/>
      <c r="ETW370" s="124"/>
      <c r="ETX370" s="124"/>
      <c r="ETY370" s="124"/>
      <c r="ETZ370" s="124"/>
      <c r="EUA370" s="124"/>
      <c r="EUB370" s="124"/>
      <c r="EUC370" s="124"/>
      <c r="EUD370" s="124"/>
      <c r="EUE370" s="124"/>
      <c r="EUF370" s="124"/>
      <c r="EUG370" s="124"/>
      <c r="EUH370" s="124"/>
      <c r="EUI370" s="124"/>
      <c r="EUJ370" s="124"/>
      <c r="EUK370" s="124"/>
      <c r="EUL370" s="124"/>
      <c r="EUM370" s="124"/>
      <c r="EUN370" s="124"/>
      <c r="EUO370" s="124"/>
      <c r="EUP370" s="124"/>
      <c r="EUQ370" s="124"/>
      <c r="EUR370" s="124"/>
      <c r="EUS370" s="124"/>
      <c r="EUT370" s="124"/>
      <c r="EUU370" s="124"/>
      <c r="EUV370" s="124"/>
      <c r="EUW370" s="124"/>
      <c r="EUX370" s="124"/>
      <c r="EUY370" s="124"/>
      <c r="EUZ370" s="124"/>
      <c r="EVA370" s="124"/>
      <c r="EVB370" s="124"/>
      <c r="EVC370" s="124"/>
      <c r="EVD370" s="124"/>
      <c r="EVE370" s="124"/>
      <c r="EVF370" s="124"/>
      <c r="EVG370" s="124"/>
      <c r="EVH370" s="124"/>
      <c r="EVI370" s="124"/>
      <c r="EVJ370" s="124"/>
      <c r="EVK370" s="124"/>
      <c r="EVL370" s="124"/>
      <c r="EVM370" s="124"/>
      <c r="EVN370" s="124"/>
      <c r="EVO370" s="124"/>
      <c r="EVP370" s="124"/>
      <c r="EVQ370" s="124"/>
      <c r="EVR370" s="124"/>
      <c r="EVS370" s="124"/>
      <c r="EVT370" s="124"/>
      <c r="EVU370" s="124"/>
      <c r="EVV370" s="124"/>
      <c r="EVW370" s="124"/>
      <c r="EVX370" s="124"/>
      <c r="EVY370" s="124"/>
      <c r="EVZ370" s="124"/>
      <c r="EWA370" s="124"/>
      <c r="EWB370" s="124"/>
      <c r="EWC370" s="124"/>
      <c r="EWD370" s="124"/>
      <c r="EWE370" s="124"/>
      <c r="EWF370" s="124"/>
      <c r="EWG370" s="124"/>
      <c r="EWH370" s="124"/>
      <c r="EWI370" s="124"/>
      <c r="EWJ370" s="124"/>
      <c r="EWK370" s="124"/>
      <c r="EWL370" s="124"/>
      <c r="EWM370" s="124"/>
      <c r="EWN370" s="124"/>
      <c r="EWO370" s="124"/>
      <c r="EWP370" s="124"/>
      <c r="EWQ370" s="124"/>
      <c r="EWR370" s="124"/>
      <c r="EWS370" s="124"/>
      <c r="EWT370" s="124"/>
      <c r="EWU370" s="124"/>
      <c r="EWV370" s="124"/>
      <c r="EWW370" s="124"/>
      <c r="EWX370" s="124"/>
      <c r="EWY370" s="124"/>
      <c r="EWZ370" s="124"/>
      <c r="EXA370" s="124"/>
      <c r="EXB370" s="124"/>
      <c r="EXC370" s="124"/>
      <c r="EXD370" s="124"/>
      <c r="EXE370" s="124"/>
      <c r="EXF370" s="124"/>
      <c r="EXG370" s="124"/>
      <c r="EXH370" s="124"/>
      <c r="EXI370" s="124"/>
      <c r="EXJ370" s="124"/>
      <c r="EXK370" s="124"/>
      <c r="EXL370" s="124"/>
      <c r="EXM370" s="124"/>
      <c r="EXN370" s="124"/>
      <c r="EXO370" s="124"/>
      <c r="EXP370" s="124"/>
      <c r="EXQ370" s="124"/>
      <c r="EXR370" s="124"/>
      <c r="EXS370" s="124"/>
      <c r="EXT370" s="124"/>
      <c r="EXU370" s="124"/>
      <c r="EXV370" s="124"/>
      <c r="EXW370" s="124"/>
      <c r="EXX370" s="124"/>
      <c r="EXY370" s="124"/>
      <c r="EXZ370" s="124"/>
      <c r="EYA370" s="124"/>
      <c r="EYB370" s="124"/>
      <c r="EYC370" s="124"/>
      <c r="EYD370" s="124"/>
      <c r="EYE370" s="124"/>
      <c r="EYF370" s="124"/>
      <c r="EYG370" s="124"/>
      <c r="EYH370" s="124"/>
      <c r="EYI370" s="124"/>
      <c r="EYJ370" s="124"/>
      <c r="EYK370" s="124"/>
      <c r="EYL370" s="124"/>
      <c r="EYM370" s="124"/>
      <c r="EYN370" s="124"/>
      <c r="EYO370" s="124"/>
      <c r="EYP370" s="124"/>
      <c r="EYQ370" s="124"/>
      <c r="EYR370" s="124"/>
      <c r="EYS370" s="124"/>
      <c r="EYT370" s="124"/>
      <c r="EYU370" s="124"/>
      <c r="EYV370" s="124"/>
      <c r="EYW370" s="124"/>
      <c r="EYX370" s="124"/>
      <c r="EYY370" s="124"/>
      <c r="EYZ370" s="124"/>
      <c r="EZA370" s="124"/>
      <c r="EZB370" s="124"/>
      <c r="EZC370" s="124"/>
      <c r="EZD370" s="124"/>
      <c r="EZE370" s="124"/>
      <c r="EZF370" s="124"/>
      <c r="EZG370" s="124"/>
      <c r="EZH370" s="124"/>
      <c r="EZI370" s="124"/>
      <c r="EZJ370" s="124"/>
      <c r="EZK370" s="124"/>
      <c r="EZL370" s="124"/>
      <c r="EZM370" s="124"/>
      <c r="EZN370" s="124"/>
      <c r="EZO370" s="124"/>
      <c r="EZP370" s="124"/>
      <c r="EZQ370" s="124"/>
      <c r="EZR370" s="124"/>
      <c r="EZS370" s="124"/>
      <c r="EZT370" s="124"/>
      <c r="EZU370" s="124"/>
      <c r="EZV370" s="124"/>
      <c r="EZW370" s="124"/>
      <c r="EZX370" s="124"/>
      <c r="EZY370" s="124"/>
      <c r="EZZ370" s="124"/>
      <c r="FAA370" s="124"/>
      <c r="FAB370" s="124"/>
      <c r="FAC370" s="124"/>
      <c r="FAD370" s="124"/>
      <c r="FAE370" s="124"/>
      <c r="FAF370" s="124"/>
      <c r="FAG370" s="124"/>
      <c r="FAH370" s="124"/>
      <c r="FAI370" s="124"/>
      <c r="FAJ370" s="124"/>
      <c r="FAK370" s="124"/>
      <c r="FAL370" s="124"/>
      <c r="FAM370" s="124"/>
      <c r="FAN370" s="124"/>
      <c r="FAO370" s="124"/>
      <c r="FAP370" s="124"/>
      <c r="FAQ370" s="124"/>
      <c r="FAR370" s="124"/>
      <c r="FAS370" s="124"/>
      <c r="FAT370" s="124"/>
      <c r="FAU370" s="124"/>
      <c r="FAV370" s="124"/>
      <c r="FAW370" s="124"/>
      <c r="FAX370" s="124"/>
      <c r="FAY370" s="124"/>
      <c r="FAZ370" s="124"/>
      <c r="FBA370" s="124"/>
      <c r="FBB370" s="124"/>
      <c r="FBC370" s="124"/>
      <c r="FBD370" s="124"/>
      <c r="FBE370" s="124"/>
      <c r="FBF370" s="124"/>
      <c r="FBG370" s="124"/>
      <c r="FBH370" s="124"/>
      <c r="FBI370" s="124"/>
      <c r="FBJ370" s="124"/>
      <c r="FBK370" s="124"/>
      <c r="FBL370" s="124"/>
      <c r="FBM370" s="124"/>
      <c r="FBN370" s="124"/>
      <c r="FBO370" s="124"/>
      <c r="FBP370" s="124"/>
      <c r="FBQ370" s="124"/>
      <c r="FBR370" s="124"/>
      <c r="FBS370" s="124"/>
      <c r="FBT370" s="124"/>
      <c r="FBU370" s="124"/>
      <c r="FBV370" s="124"/>
      <c r="FBW370" s="124"/>
      <c r="FBX370" s="124"/>
      <c r="FBY370" s="124"/>
      <c r="FBZ370" s="124"/>
      <c r="FCA370" s="124"/>
      <c r="FCB370" s="124"/>
      <c r="FCC370" s="124"/>
      <c r="FCD370" s="124"/>
      <c r="FCE370" s="124"/>
      <c r="FCF370" s="124"/>
      <c r="FCG370" s="124"/>
      <c r="FCH370" s="124"/>
      <c r="FCI370" s="124"/>
      <c r="FCJ370" s="124"/>
      <c r="FCK370" s="124"/>
      <c r="FCL370" s="124"/>
      <c r="FCM370" s="124"/>
      <c r="FCN370" s="124"/>
      <c r="FCO370" s="124"/>
      <c r="FCP370" s="124"/>
      <c r="FCQ370" s="124"/>
      <c r="FCR370" s="124"/>
      <c r="FCS370" s="124"/>
      <c r="FCT370" s="124"/>
      <c r="FCU370" s="124"/>
      <c r="FCV370" s="124"/>
      <c r="FCW370" s="124"/>
      <c r="FCX370" s="124"/>
      <c r="FCY370" s="124"/>
      <c r="FCZ370" s="124"/>
      <c r="FDA370" s="124"/>
      <c r="FDB370" s="124"/>
      <c r="FDC370" s="124"/>
      <c r="FDD370" s="124"/>
      <c r="FDE370" s="124"/>
      <c r="FDF370" s="124"/>
      <c r="FDG370" s="124"/>
      <c r="FDH370" s="124"/>
      <c r="FDI370" s="124"/>
      <c r="FDJ370" s="124"/>
      <c r="FDK370" s="124"/>
      <c r="FDL370" s="124"/>
      <c r="FDM370" s="124"/>
      <c r="FDN370" s="124"/>
      <c r="FDO370" s="124"/>
      <c r="FDP370" s="124"/>
      <c r="FDQ370" s="124"/>
      <c r="FDR370" s="124"/>
      <c r="FDS370" s="124"/>
      <c r="FDT370" s="124"/>
      <c r="FDU370" s="124"/>
      <c r="FDV370" s="124"/>
      <c r="FDW370" s="124"/>
      <c r="FDX370" s="124"/>
      <c r="FDY370" s="124"/>
      <c r="FDZ370" s="124"/>
      <c r="FEA370" s="124"/>
      <c r="FEB370" s="124"/>
      <c r="FEC370" s="124"/>
      <c r="FED370" s="124"/>
      <c r="FEE370" s="124"/>
      <c r="FEF370" s="124"/>
      <c r="FEG370" s="124"/>
      <c r="FEH370" s="124"/>
      <c r="FEI370" s="124"/>
      <c r="FEJ370" s="124"/>
      <c r="FEK370" s="124"/>
      <c r="FEL370" s="124"/>
      <c r="FEM370" s="124"/>
      <c r="FEN370" s="124"/>
      <c r="FEO370" s="124"/>
      <c r="FEP370" s="124"/>
      <c r="FEQ370" s="124"/>
      <c r="FER370" s="124"/>
      <c r="FES370" s="124"/>
      <c r="FET370" s="124"/>
      <c r="FEU370" s="124"/>
      <c r="FEV370" s="124"/>
      <c r="FEW370" s="124"/>
      <c r="FEX370" s="124"/>
      <c r="FEY370" s="124"/>
      <c r="FEZ370" s="124"/>
      <c r="FFA370" s="124"/>
      <c r="FFB370" s="124"/>
      <c r="FFC370" s="124"/>
      <c r="FFD370" s="124"/>
      <c r="FFE370" s="124"/>
      <c r="FFF370" s="124"/>
      <c r="FFG370" s="124"/>
      <c r="FFH370" s="124"/>
      <c r="FFI370" s="124"/>
      <c r="FFJ370" s="124"/>
      <c r="FFK370" s="124"/>
      <c r="FFL370" s="124"/>
      <c r="FFM370" s="124"/>
      <c r="FFN370" s="124"/>
      <c r="FFO370" s="124"/>
      <c r="FFP370" s="124"/>
      <c r="FFQ370" s="124"/>
      <c r="FFR370" s="124"/>
      <c r="FFS370" s="124"/>
      <c r="FFT370" s="124"/>
      <c r="FFU370" s="124"/>
      <c r="FFV370" s="124"/>
      <c r="FFW370" s="124"/>
      <c r="FFX370" s="124"/>
      <c r="FFY370" s="124"/>
      <c r="FFZ370" s="124"/>
      <c r="FGA370" s="124"/>
      <c r="FGB370" s="124"/>
      <c r="FGC370" s="124"/>
      <c r="FGD370" s="124"/>
      <c r="FGE370" s="124"/>
      <c r="FGF370" s="124"/>
      <c r="FGG370" s="124"/>
      <c r="FGH370" s="124"/>
      <c r="FGI370" s="124"/>
      <c r="FGJ370" s="124"/>
      <c r="FGK370" s="124"/>
      <c r="FGL370" s="124"/>
      <c r="FGM370" s="124"/>
      <c r="FGN370" s="124"/>
      <c r="FGO370" s="124"/>
      <c r="FGP370" s="124"/>
      <c r="FGQ370" s="124"/>
      <c r="FGR370" s="124"/>
      <c r="FGS370" s="124"/>
      <c r="FGT370" s="124"/>
      <c r="FGU370" s="124"/>
      <c r="FGV370" s="124"/>
      <c r="FGW370" s="124"/>
      <c r="FGX370" s="124"/>
      <c r="FGY370" s="124"/>
      <c r="FGZ370" s="124"/>
      <c r="FHA370" s="124"/>
      <c r="FHB370" s="124"/>
      <c r="FHC370" s="124"/>
      <c r="FHD370" s="124"/>
      <c r="FHE370" s="124"/>
      <c r="FHF370" s="124"/>
      <c r="FHG370" s="124"/>
      <c r="FHH370" s="124"/>
      <c r="FHI370" s="124"/>
      <c r="FHJ370" s="124"/>
      <c r="FHK370" s="124"/>
      <c r="FHL370" s="124"/>
      <c r="FHM370" s="124"/>
      <c r="FHN370" s="124"/>
      <c r="FHO370" s="124"/>
      <c r="FHP370" s="124"/>
      <c r="FHQ370" s="124"/>
      <c r="FHR370" s="124"/>
      <c r="FHS370" s="124"/>
      <c r="FHT370" s="124"/>
      <c r="FHU370" s="124"/>
      <c r="FHV370" s="124"/>
      <c r="FHW370" s="124"/>
      <c r="FHX370" s="124"/>
      <c r="FHY370" s="124"/>
      <c r="FHZ370" s="124"/>
      <c r="FIA370" s="124"/>
      <c r="FIB370" s="124"/>
      <c r="FIC370" s="124"/>
      <c r="FID370" s="124"/>
      <c r="FIE370" s="124"/>
      <c r="FIF370" s="124"/>
      <c r="FIG370" s="124"/>
      <c r="FIH370" s="124"/>
      <c r="FII370" s="124"/>
      <c r="FIJ370" s="124"/>
      <c r="FIK370" s="124"/>
      <c r="FIL370" s="124"/>
      <c r="FIM370" s="124"/>
      <c r="FIN370" s="124"/>
      <c r="FIO370" s="124"/>
      <c r="FIP370" s="124"/>
      <c r="FIQ370" s="124"/>
      <c r="FIR370" s="124"/>
      <c r="FIS370" s="124"/>
      <c r="FIT370" s="124"/>
      <c r="FIU370" s="124"/>
      <c r="FIV370" s="124"/>
      <c r="FIW370" s="124"/>
      <c r="FIX370" s="124"/>
      <c r="FIY370" s="124"/>
      <c r="FIZ370" s="124"/>
      <c r="FJA370" s="124"/>
      <c r="FJB370" s="124"/>
      <c r="FJC370" s="124"/>
      <c r="FJD370" s="124"/>
      <c r="FJE370" s="124"/>
      <c r="FJF370" s="124"/>
      <c r="FJG370" s="124"/>
      <c r="FJH370" s="124"/>
      <c r="FJI370" s="124"/>
      <c r="FJJ370" s="124"/>
      <c r="FJK370" s="124"/>
      <c r="FJL370" s="124"/>
      <c r="FJM370" s="124"/>
      <c r="FJN370" s="124"/>
      <c r="FJO370" s="124"/>
      <c r="FJP370" s="124"/>
      <c r="FJQ370" s="124"/>
      <c r="FJR370" s="124"/>
      <c r="FJS370" s="124"/>
      <c r="FJT370" s="124"/>
      <c r="FJU370" s="124"/>
      <c r="FJV370" s="124"/>
      <c r="FJW370" s="124"/>
      <c r="FJX370" s="124"/>
      <c r="FJY370" s="124"/>
      <c r="FJZ370" s="124"/>
      <c r="FKA370" s="124"/>
      <c r="FKB370" s="124"/>
      <c r="FKC370" s="124"/>
      <c r="FKD370" s="124"/>
      <c r="FKE370" s="124"/>
      <c r="FKF370" s="124"/>
      <c r="FKG370" s="124"/>
      <c r="FKH370" s="124"/>
      <c r="FKI370" s="124"/>
      <c r="FKJ370" s="124"/>
      <c r="FKK370" s="124"/>
      <c r="FKL370" s="124"/>
      <c r="FKM370" s="124"/>
      <c r="FKN370" s="124"/>
      <c r="FKO370" s="124"/>
      <c r="FKP370" s="124"/>
      <c r="FKQ370" s="124"/>
      <c r="FKR370" s="124"/>
      <c r="FKS370" s="124"/>
      <c r="FKT370" s="124"/>
      <c r="FKU370" s="124"/>
      <c r="FKV370" s="124"/>
      <c r="FKW370" s="124"/>
      <c r="FKX370" s="124"/>
      <c r="FKY370" s="124"/>
      <c r="FKZ370" s="124"/>
      <c r="FLA370" s="124"/>
      <c r="FLB370" s="124"/>
      <c r="FLC370" s="124"/>
      <c r="FLD370" s="124"/>
      <c r="FLE370" s="124"/>
      <c r="FLF370" s="124"/>
      <c r="FLG370" s="124"/>
      <c r="FLH370" s="124"/>
      <c r="FLI370" s="124"/>
      <c r="FLJ370" s="124"/>
      <c r="FLK370" s="124"/>
      <c r="FLL370" s="124"/>
      <c r="FLM370" s="124"/>
      <c r="FLN370" s="124"/>
      <c r="FLO370" s="124"/>
      <c r="FLP370" s="124"/>
      <c r="FLQ370" s="124"/>
      <c r="FLR370" s="124"/>
      <c r="FLS370" s="124"/>
      <c r="FLT370" s="124"/>
      <c r="FLU370" s="124"/>
      <c r="FLV370" s="124"/>
      <c r="FLW370" s="124"/>
      <c r="FLX370" s="124"/>
      <c r="FLY370" s="124"/>
      <c r="FLZ370" s="124"/>
      <c r="FMA370" s="124"/>
      <c r="FMB370" s="124"/>
      <c r="FMC370" s="124"/>
      <c r="FMD370" s="124"/>
      <c r="FME370" s="124"/>
      <c r="FMF370" s="124"/>
      <c r="FMG370" s="124"/>
      <c r="FMH370" s="124"/>
      <c r="FMI370" s="124"/>
      <c r="FMJ370" s="124"/>
      <c r="FMK370" s="124"/>
      <c r="FML370" s="124"/>
      <c r="FMM370" s="124"/>
      <c r="FMN370" s="124"/>
      <c r="FMO370" s="124"/>
      <c r="FMP370" s="124"/>
      <c r="FMQ370" s="124"/>
      <c r="FMR370" s="124"/>
      <c r="FMS370" s="124"/>
      <c r="FMT370" s="124"/>
      <c r="FMU370" s="124"/>
      <c r="FMV370" s="124"/>
      <c r="FMW370" s="124"/>
      <c r="FMX370" s="124"/>
      <c r="FMY370" s="124"/>
      <c r="FMZ370" s="124"/>
      <c r="FNA370" s="124"/>
      <c r="FNB370" s="124"/>
      <c r="FNC370" s="124"/>
      <c r="FND370" s="124"/>
      <c r="FNE370" s="124"/>
      <c r="FNF370" s="124"/>
      <c r="FNG370" s="124"/>
      <c r="FNH370" s="124"/>
      <c r="FNI370" s="124"/>
      <c r="FNJ370" s="124"/>
      <c r="FNK370" s="124"/>
      <c r="FNL370" s="124"/>
      <c r="FNM370" s="124"/>
      <c r="FNN370" s="124"/>
      <c r="FNO370" s="124"/>
      <c r="FNP370" s="124"/>
      <c r="FNQ370" s="124"/>
      <c r="FNR370" s="124"/>
      <c r="FNS370" s="124"/>
      <c r="FNT370" s="124"/>
      <c r="FNU370" s="124"/>
      <c r="FNV370" s="124"/>
      <c r="FNW370" s="124"/>
      <c r="FNX370" s="124"/>
      <c r="FNY370" s="124"/>
      <c r="FNZ370" s="124"/>
      <c r="FOA370" s="124"/>
      <c r="FOB370" s="124"/>
      <c r="FOC370" s="124"/>
      <c r="FOD370" s="124"/>
      <c r="FOE370" s="124"/>
      <c r="FOF370" s="124"/>
      <c r="FOG370" s="124"/>
      <c r="FOH370" s="124"/>
      <c r="FOI370" s="124"/>
      <c r="FOJ370" s="124"/>
      <c r="FOK370" s="124"/>
      <c r="FOL370" s="124"/>
      <c r="FOM370" s="124"/>
      <c r="FON370" s="124"/>
      <c r="FOO370" s="124"/>
      <c r="FOP370" s="124"/>
      <c r="FOQ370" s="124"/>
      <c r="FOR370" s="124"/>
      <c r="FOS370" s="124"/>
      <c r="FOT370" s="124"/>
      <c r="FOU370" s="124"/>
      <c r="FOV370" s="124"/>
      <c r="FOW370" s="124"/>
      <c r="FOX370" s="124"/>
      <c r="FOY370" s="124"/>
      <c r="FOZ370" s="124"/>
      <c r="FPA370" s="124"/>
      <c r="FPB370" s="124"/>
      <c r="FPC370" s="124"/>
      <c r="FPD370" s="124"/>
      <c r="FPE370" s="124"/>
      <c r="FPF370" s="124"/>
      <c r="FPG370" s="124"/>
      <c r="FPH370" s="124"/>
      <c r="FPI370" s="124"/>
      <c r="FPJ370" s="124"/>
      <c r="FPK370" s="124"/>
      <c r="FPL370" s="124"/>
      <c r="FPM370" s="124"/>
      <c r="FPN370" s="124"/>
      <c r="FPO370" s="124"/>
      <c r="FPP370" s="124"/>
      <c r="FPQ370" s="124"/>
      <c r="FPR370" s="124"/>
      <c r="FPS370" s="124"/>
      <c r="FPT370" s="124"/>
      <c r="FPU370" s="124"/>
      <c r="FPV370" s="124"/>
      <c r="FPW370" s="124"/>
      <c r="FPX370" s="124"/>
      <c r="FPY370" s="124"/>
      <c r="FPZ370" s="124"/>
      <c r="FQA370" s="124"/>
      <c r="FQB370" s="124"/>
      <c r="FQC370" s="124"/>
      <c r="FQD370" s="124"/>
      <c r="FQE370" s="124"/>
      <c r="FQF370" s="124"/>
      <c r="FQG370" s="124"/>
      <c r="FQH370" s="124"/>
      <c r="FQI370" s="124"/>
      <c r="FQJ370" s="124"/>
      <c r="FQK370" s="124"/>
      <c r="FQL370" s="124"/>
      <c r="FQM370" s="124"/>
      <c r="FQN370" s="124"/>
      <c r="FQO370" s="124"/>
      <c r="FQP370" s="124"/>
      <c r="FQQ370" s="124"/>
      <c r="FQR370" s="124"/>
      <c r="FQS370" s="124"/>
      <c r="FQT370" s="124"/>
      <c r="FQU370" s="124"/>
      <c r="FQV370" s="124"/>
      <c r="FQW370" s="124"/>
      <c r="FQX370" s="124"/>
      <c r="FQY370" s="124"/>
      <c r="FQZ370" s="124"/>
      <c r="FRA370" s="124"/>
      <c r="FRB370" s="124"/>
      <c r="FRC370" s="124"/>
      <c r="FRD370" s="124"/>
      <c r="FRE370" s="124"/>
      <c r="FRF370" s="124"/>
      <c r="FRG370" s="124"/>
      <c r="FRH370" s="124"/>
      <c r="FRI370" s="124"/>
      <c r="FRJ370" s="124"/>
      <c r="FRK370" s="124"/>
      <c r="FRL370" s="124"/>
      <c r="FRM370" s="124"/>
      <c r="FRN370" s="124"/>
      <c r="FRO370" s="124"/>
      <c r="FRP370" s="124"/>
      <c r="FRQ370" s="124"/>
      <c r="FRR370" s="124"/>
      <c r="FRS370" s="124"/>
      <c r="FRT370" s="124"/>
      <c r="FRU370" s="124"/>
      <c r="FRV370" s="124"/>
      <c r="FRW370" s="124"/>
      <c r="FRX370" s="124"/>
      <c r="FRY370" s="124"/>
      <c r="FRZ370" s="124"/>
      <c r="FSA370" s="124"/>
      <c r="FSB370" s="124"/>
      <c r="FSC370" s="124"/>
      <c r="FSD370" s="124"/>
      <c r="FSE370" s="124"/>
      <c r="FSF370" s="124"/>
      <c r="FSG370" s="124"/>
      <c r="FSH370" s="124"/>
      <c r="FSI370" s="124"/>
      <c r="FSJ370" s="124"/>
      <c r="FSK370" s="124"/>
      <c r="FSL370" s="124"/>
      <c r="FSM370" s="124"/>
      <c r="FSN370" s="124"/>
      <c r="FSO370" s="124"/>
      <c r="FSP370" s="124"/>
      <c r="FSQ370" s="124"/>
      <c r="FSR370" s="124"/>
      <c r="FSS370" s="124"/>
      <c r="FST370" s="124"/>
      <c r="FSU370" s="124"/>
      <c r="FSV370" s="124"/>
      <c r="FSW370" s="124"/>
      <c r="FSX370" s="124"/>
      <c r="FSY370" s="124"/>
      <c r="FSZ370" s="124"/>
      <c r="FTA370" s="124"/>
      <c r="FTB370" s="124"/>
      <c r="FTC370" s="124"/>
      <c r="FTD370" s="124"/>
      <c r="FTE370" s="124"/>
      <c r="FTF370" s="124"/>
      <c r="FTG370" s="124"/>
      <c r="FTH370" s="124"/>
      <c r="FTI370" s="124"/>
      <c r="FTJ370" s="124"/>
      <c r="FTK370" s="124"/>
      <c r="FTL370" s="124"/>
      <c r="FTM370" s="124"/>
      <c r="FTN370" s="124"/>
      <c r="FTO370" s="124"/>
      <c r="FTP370" s="124"/>
      <c r="FTQ370" s="124"/>
      <c r="FTR370" s="124"/>
      <c r="FTS370" s="124"/>
      <c r="FTT370" s="124"/>
      <c r="FTU370" s="124"/>
      <c r="FTV370" s="124"/>
      <c r="FTW370" s="124"/>
      <c r="FTX370" s="124"/>
      <c r="FTY370" s="124"/>
      <c r="FTZ370" s="124"/>
      <c r="FUA370" s="124"/>
      <c r="FUB370" s="124"/>
      <c r="FUC370" s="124"/>
      <c r="FUD370" s="124"/>
      <c r="FUE370" s="124"/>
      <c r="FUF370" s="124"/>
      <c r="FUG370" s="124"/>
      <c r="FUH370" s="124"/>
      <c r="FUI370" s="124"/>
      <c r="FUJ370" s="124"/>
      <c r="FUK370" s="124"/>
      <c r="FUL370" s="124"/>
      <c r="FUM370" s="124"/>
      <c r="FUN370" s="124"/>
      <c r="FUO370" s="124"/>
      <c r="FUP370" s="124"/>
      <c r="FUQ370" s="124"/>
      <c r="FUR370" s="124"/>
      <c r="FUS370" s="124"/>
      <c r="FUT370" s="124"/>
      <c r="FUU370" s="124"/>
      <c r="FUV370" s="124"/>
      <c r="FUW370" s="124"/>
      <c r="FUX370" s="124"/>
      <c r="FUY370" s="124"/>
      <c r="FUZ370" s="124"/>
      <c r="FVA370" s="124"/>
      <c r="FVB370" s="124"/>
      <c r="FVC370" s="124"/>
      <c r="FVD370" s="124"/>
      <c r="FVE370" s="124"/>
      <c r="FVF370" s="124"/>
      <c r="FVG370" s="124"/>
      <c r="FVH370" s="124"/>
      <c r="FVI370" s="124"/>
      <c r="FVJ370" s="124"/>
      <c r="FVK370" s="124"/>
      <c r="FVL370" s="124"/>
      <c r="FVM370" s="124"/>
      <c r="FVN370" s="124"/>
      <c r="FVO370" s="124"/>
      <c r="FVP370" s="124"/>
      <c r="FVQ370" s="124"/>
      <c r="FVR370" s="124"/>
      <c r="FVS370" s="124"/>
      <c r="FVT370" s="124"/>
      <c r="FVU370" s="124"/>
      <c r="FVV370" s="124"/>
      <c r="FVW370" s="124"/>
      <c r="FVX370" s="124"/>
      <c r="FVY370" s="124"/>
      <c r="FVZ370" s="124"/>
      <c r="FWA370" s="124"/>
      <c r="FWB370" s="124"/>
      <c r="FWC370" s="124"/>
      <c r="FWD370" s="124"/>
      <c r="FWE370" s="124"/>
      <c r="FWF370" s="124"/>
      <c r="FWG370" s="124"/>
      <c r="FWH370" s="124"/>
      <c r="FWI370" s="124"/>
      <c r="FWJ370" s="124"/>
      <c r="FWK370" s="124"/>
      <c r="FWL370" s="124"/>
      <c r="FWM370" s="124"/>
      <c r="FWN370" s="124"/>
      <c r="FWO370" s="124"/>
      <c r="FWP370" s="124"/>
      <c r="FWQ370" s="124"/>
      <c r="FWR370" s="124"/>
      <c r="FWS370" s="124"/>
      <c r="FWT370" s="124"/>
      <c r="FWU370" s="124"/>
      <c r="FWV370" s="124"/>
      <c r="FWW370" s="124"/>
      <c r="FWX370" s="124"/>
      <c r="FWY370" s="124"/>
      <c r="FWZ370" s="124"/>
      <c r="FXA370" s="124"/>
      <c r="FXB370" s="124"/>
      <c r="FXC370" s="124"/>
      <c r="FXD370" s="124"/>
      <c r="FXE370" s="124"/>
      <c r="FXF370" s="124"/>
      <c r="FXG370" s="124"/>
      <c r="FXH370" s="124"/>
      <c r="FXI370" s="124"/>
      <c r="FXJ370" s="124"/>
      <c r="FXK370" s="124"/>
      <c r="FXL370" s="124"/>
      <c r="FXM370" s="124"/>
      <c r="FXN370" s="124"/>
      <c r="FXO370" s="124"/>
      <c r="FXP370" s="124"/>
      <c r="FXQ370" s="124"/>
      <c r="FXR370" s="124"/>
      <c r="FXS370" s="124"/>
      <c r="FXT370" s="124"/>
      <c r="FXU370" s="124"/>
      <c r="FXV370" s="124"/>
      <c r="FXW370" s="124"/>
      <c r="FXX370" s="124"/>
      <c r="FXY370" s="124"/>
      <c r="FXZ370" s="124"/>
      <c r="FYA370" s="124"/>
      <c r="FYB370" s="124"/>
      <c r="FYC370" s="124"/>
      <c r="FYD370" s="124"/>
      <c r="FYE370" s="124"/>
      <c r="FYF370" s="124"/>
      <c r="FYG370" s="124"/>
      <c r="FYH370" s="124"/>
      <c r="FYI370" s="124"/>
      <c r="FYJ370" s="124"/>
      <c r="FYK370" s="124"/>
      <c r="FYL370" s="124"/>
      <c r="FYM370" s="124"/>
      <c r="FYN370" s="124"/>
      <c r="FYO370" s="124"/>
      <c r="FYP370" s="124"/>
      <c r="FYQ370" s="124"/>
      <c r="FYR370" s="124"/>
      <c r="FYS370" s="124"/>
      <c r="FYT370" s="124"/>
      <c r="FYU370" s="124"/>
      <c r="FYV370" s="124"/>
      <c r="FYW370" s="124"/>
      <c r="FYX370" s="124"/>
      <c r="FYY370" s="124"/>
      <c r="FYZ370" s="124"/>
      <c r="FZA370" s="124"/>
      <c r="FZB370" s="124"/>
      <c r="FZC370" s="124"/>
      <c r="FZD370" s="124"/>
      <c r="FZE370" s="124"/>
      <c r="FZF370" s="124"/>
      <c r="FZG370" s="124"/>
      <c r="FZH370" s="124"/>
      <c r="FZI370" s="124"/>
      <c r="FZJ370" s="124"/>
      <c r="FZK370" s="124"/>
      <c r="FZL370" s="124"/>
      <c r="FZM370" s="124"/>
      <c r="FZN370" s="124"/>
      <c r="FZO370" s="124"/>
      <c r="FZP370" s="124"/>
      <c r="FZQ370" s="124"/>
      <c r="FZR370" s="124"/>
      <c r="FZS370" s="124"/>
      <c r="FZT370" s="124"/>
      <c r="FZU370" s="124"/>
      <c r="FZV370" s="124"/>
      <c r="FZW370" s="124"/>
      <c r="FZX370" s="124"/>
      <c r="FZY370" s="124"/>
      <c r="FZZ370" s="124"/>
      <c r="GAA370" s="124"/>
      <c r="GAB370" s="124"/>
      <c r="GAC370" s="124"/>
      <c r="GAD370" s="124"/>
      <c r="GAE370" s="124"/>
      <c r="GAF370" s="124"/>
      <c r="GAG370" s="124"/>
      <c r="GAH370" s="124"/>
      <c r="GAI370" s="124"/>
      <c r="GAJ370" s="124"/>
      <c r="GAK370" s="124"/>
      <c r="GAL370" s="124"/>
      <c r="GAM370" s="124"/>
      <c r="GAN370" s="124"/>
      <c r="GAO370" s="124"/>
      <c r="GAP370" s="124"/>
      <c r="GAQ370" s="124"/>
      <c r="GAR370" s="124"/>
      <c r="GAS370" s="124"/>
      <c r="GAT370" s="124"/>
      <c r="GAU370" s="124"/>
      <c r="GAV370" s="124"/>
      <c r="GAW370" s="124"/>
      <c r="GAX370" s="124"/>
      <c r="GAY370" s="124"/>
      <c r="GAZ370" s="124"/>
      <c r="GBA370" s="124"/>
      <c r="GBB370" s="124"/>
      <c r="GBC370" s="124"/>
      <c r="GBD370" s="124"/>
      <c r="GBE370" s="124"/>
      <c r="GBF370" s="124"/>
      <c r="GBG370" s="124"/>
      <c r="GBH370" s="124"/>
      <c r="GBI370" s="124"/>
      <c r="GBJ370" s="124"/>
      <c r="GBK370" s="124"/>
      <c r="GBL370" s="124"/>
      <c r="GBM370" s="124"/>
      <c r="GBN370" s="124"/>
      <c r="GBO370" s="124"/>
      <c r="GBP370" s="124"/>
      <c r="GBQ370" s="124"/>
      <c r="GBR370" s="124"/>
      <c r="GBS370" s="124"/>
      <c r="GBT370" s="124"/>
      <c r="GBU370" s="124"/>
      <c r="GBV370" s="124"/>
      <c r="GBW370" s="124"/>
      <c r="GBX370" s="124"/>
      <c r="GBY370" s="124"/>
      <c r="GBZ370" s="124"/>
      <c r="GCA370" s="124"/>
      <c r="GCB370" s="124"/>
      <c r="GCC370" s="124"/>
      <c r="GCD370" s="124"/>
      <c r="GCE370" s="124"/>
      <c r="GCF370" s="124"/>
      <c r="GCG370" s="124"/>
      <c r="GCH370" s="124"/>
      <c r="GCI370" s="124"/>
      <c r="GCJ370" s="124"/>
      <c r="GCK370" s="124"/>
      <c r="GCL370" s="124"/>
      <c r="GCM370" s="124"/>
      <c r="GCN370" s="124"/>
      <c r="GCO370" s="124"/>
      <c r="GCP370" s="124"/>
      <c r="GCQ370" s="124"/>
      <c r="GCR370" s="124"/>
      <c r="GCS370" s="124"/>
      <c r="GCT370" s="124"/>
      <c r="GCU370" s="124"/>
      <c r="GCV370" s="124"/>
      <c r="GCW370" s="124"/>
      <c r="GCX370" s="124"/>
      <c r="GCY370" s="124"/>
      <c r="GCZ370" s="124"/>
      <c r="GDA370" s="124"/>
      <c r="GDB370" s="124"/>
      <c r="GDC370" s="124"/>
      <c r="GDD370" s="124"/>
      <c r="GDE370" s="124"/>
      <c r="GDF370" s="124"/>
      <c r="GDG370" s="124"/>
      <c r="GDH370" s="124"/>
      <c r="GDI370" s="124"/>
      <c r="GDJ370" s="124"/>
      <c r="GDK370" s="124"/>
      <c r="GDL370" s="124"/>
      <c r="GDM370" s="124"/>
      <c r="GDN370" s="124"/>
      <c r="GDO370" s="124"/>
      <c r="GDP370" s="124"/>
      <c r="GDQ370" s="124"/>
      <c r="GDR370" s="124"/>
      <c r="GDS370" s="124"/>
      <c r="GDT370" s="124"/>
      <c r="GDU370" s="124"/>
      <c r="GDV370" s="124"/>
      <c r="GDW370" s="124"/>
      <c r="GDX370" s="124"/>
      <c r="GDY370" s="124"/>
      <c r="GDZ370" s="124"/>
      <c r="GEA370" s="124"/>
      <c r="GEB370" s="124"/>
      <c r="GEC370" s="124"/>
      <c r="GED370" s="124"/>
      <c r="GEE370" s="124"/>
      <c r="GEF370" s="124"/>
      <c r="GEG370" s="124"/>
      <c r="GEH370" s="124"/>
      <c r="GEI370" s="124"/>
      <c r="GEJ370" s="124"/>
      <c r="GEK370" s="124"/>
      <c r="GEL370" s="124"/>
      <c r="GEM370" s="124"/>
      <c r="GEN370" s="124"/>
      <c r="GEO370" s="124"/>
      <c r="GEP370" s="124"/>
      <c r="GEQ370" s="124"/>
      <c r="GER370" s="124"/>
      <c r="GES370" s="124"/>
      <c r="GET370" s="124"/>
      <c r="GEU370" s="124"/>
      <c r="GEV370" s="124"/>
      <c r="GEW370" s="124"/>
      <c r="GEX370" s="124"/>
      <c r="GEY370" s="124"/>
      <c r="GEZ370" s="124"/>
      <c r="GFA370" s="124"/>
      <c r="GFB370" s="124"/>
      <c r="GFC370" s="124"/>
      <c r="GFD370" s="124"/>
      <c r="GFE370" s="124"/>
      <c r="GFF370" s="124"/>
      <c r="GFG370" s="124"/>
      <c r="GFH370" s="124"/>
      <c r="GFI370" s="124"/>
      <c r="GFJ370" s="124"/>
      <c r="GFK370" s="124"/>
      <c r="GFL370" s="124"/>
      <c r="GFM370" s="124"/>
      <c r="GFN370" s="124"/>
      <c r="GFO370" s="124"/>
      <c r="GFP370" s="124"/>
      <c r="GFQ370" s="124"/>
      <c r="GFR370" s="124"/>
      <c r="GFS370" s="124"/>
      <c r="GFT370" s="124"/>
      <c r="GFU370" s="124"/>
      <c r="GFV370" s="124"/>
      <c r="GFW370" s="124"/>
      <c r="GFX370" s="124"/>
      <c r="GFY370" s="124"/>
      <c r="GFZ370" s="124"/>
      <c r="GGA370" s="124"/>
      <c r="GGB370" s="124"/>
      <c r="GGC370" s="124"/>
      <c r="GGD370" s="124"/>
      <c r="GGE370" s="124"/>
      <c r="GGF370" s="124"/>
      <c r="GGG370" s="124"/>
      <c r="GGH370" s="124"/>
      <c r="GGI370" s="124"/>
      <c r="GGJ370" s="124"/>
      <c r="GGK370" s="124"/>
      <c r="GGL370" s="124"/>
      <c r="GGM370" s="124"/>
      <c r="GGN370" s="124"/>
      <c r="GGO370" s="124"/>
      <c r="GGP370" s="124"/>
      <c r="GGQ370" s="124"/>
      <c r="GGR370" s="124"/>
      <c r="GGS370" s="124"/>
      <c r="GGT370" s="124"/>
      <c r="GGU370" s="124"/>
      <c r="GGV370" s="124"/>
      <c r="GGW370" s="124"/>
      <c r="GGX370" s="124"/>
      <c r="GGY370" s="124"/>
      <c r="GGZ370" s="124"/>
      <c r="GHA370" s="124"/>
      <c r="GHB370" s="124"/>
      <c r="GHC370" s="124"/>
      <c r="GHD370" s="124"/>
      <c r="GHE370" s="124"/>
      <c r="GHF370" s="124"/>
      <c r="GHG370" s="124"/>
      <c r="GHH370" s="124"/>
      <c r="GHI370" s="124"/>
      <c r="GHJ370" s="124"/>
      <c r="GHK370" s="124"/>
      <c r="GHL370" s="124"/>
      <c r="GHM370" s="124"/>
      <c r="GHN370" s="124"/>
      <c r="GHO370" s="124"/>
      <c r="GHP370" s="124"/>
      <c r="GHQ370" s="124"/>
      <c r="GHR370" s="124"/>
      <c r="GHS370" s="124"/>
      <c r="GHT370" s="124"/>
      <c r="GHU370" s="124"/>
      <c r="GHV370" s="124"/>
      <c r="GHW370" s="124"/>
      <c r="GHX370" s="124"/>
      <c r="GHY370" s="124"/>
      <c r="GHZ370" s="124"/>
      <c r="GIA370" s="124"/>
      <c r="GIB370" s="124"/>
      <c r="GIC370" s="124"/>
      <c r="GID370" s="124"/>
      <c r="GIE370" s="124"/>
      <c r="GIF370" s="124"/>
      <c r="GIG370" s="124"/>
      <c r="GIH370" s="124"/>
      <c r="GII370" s="124"/>
      <c r="GIJ370" s="124"/>
      <c r="GIK370" s="124"/>
      <c r="GIL370" s="124"/>
      <c r="GIM370" s="124"/>
      <c r="GIN370" s="124"/>
      <c r="GIO370" s="124"/>
      <c r="GIP370" s="124"/>
      <c r="GIQ370" s="124"/>
      <c r="GIR370" s="124"/>
      <c r="GIS370" s="124"/>
      <c r="GIT370" s="124"/>
      <c r="GIU370" s="124"/>
      <c r="GIV370" s="124"/>
      <c r="GIW370" s="124"/>
      <c r="GIX370" s="124"/>
      <c r="GIY370" s="124"/>
      <c r="GIZ370" s="124"/>
      <c r="GJA370" s="124"/>
      <c r="GJB370" s="124"/>
      <c r="GJC370" s="124"/>
      <c r="GJD370" s="124"/>
      <c r="GJE370" s="124"/>
      <c r="GJF370" s="124"/>
      <c r="GJG370" s="124"/>
      <c r="GJH370" s="124"/>
      <c r="GJI370" s="124"/>
      <c r="GJJ370" s="124"/>
      <c r="GJK370" s="124"/>
      <c r="GJL370" s="124"/>
      <c r="GJM370" s="124"/>
      <c r="GJN370" s="124"/>
      <c r="GJO370" s="124"/>
      <c r="GJP370" s="124"/>
      <c r="GJQ370" s="124"/>
      <c r="GJR370" s="124"/>
      <c r="GJS370" s="124"/>
      <c r="GJT370" s="124"/>
      <c r="GJU370" s="124"/>
      <c r="GJV370" s="124"/>
      <c r="GJW370" s="124"/>
      <c r="GJX370" s="124"/>
      <c r="GJY370" s="124"/>
      <c r="GJZ370" s="124"/>
      <c r="GKA370" s="124"/>
      <c r="GKB370" s="124"/>
      <c r="GKC370" s="124"/>
      <c r="GKD370" s="124"/>
      <c r="GKE370" s="124"/>
      <c r="GKF370" s="124"/>
      <c r="GKG370" s="124"/>
      <c r="GKH370" s="124"/>
      <c r="GKI370" s="124"/>
      <c r="GKJ370" s="124"/>
      <c r="GKK370" s="124"/>
      <c r="GKL370" s="124"/>
      <c r="GKM370" s="124"/>
      <c r="GKN370" s="124"/>
      <c r="GKO370" s="124"/>
      <c r="GKP370" s="124"/>
      <c r="GKQ370" s="124"/>
      <c r="GKR370" s="124"/>
      <c r="GKS370" s="124"/>
      <c r="GKT370" s="124"/>
      <c r="GKU370" s="124"/>
      <c r="GKV370" s="124"/>
      <c r="GKW370" s="124"/>
      <c r="GKX370" s="124"/>
      <c r="GKY370" s="124"/>
      <c r="GKZ370" s="124"/>
      <c r="GLA370" s="124"/>
      <c r="GLB370" s="124"/>
      <c r="GLC370" s="124"/>
      <c r="GLD370" s="124"/>
      <c r="GLE370" s="124"/>
      <c r="GLF370" s="124"/>
      <c r="GLG370" s="124"/>
      <c r="GLH370" s="124"/>
      <c r="GLI370" s="124"/>
      <c r="GLJ370" s="124"/>
      <c r="GLK370" s="124"/>
      <c r="GLL370" s="124"/>
      <c r="GLM370" s="124"/>
      <c r="GLN370" s="124"/>
      <c r="GLO370" s="124"/>
      <c r="GLP370" s="124"/>
      <c r="GLQ370" s="124"/>
      <c r="GLR370" s="124"/>
      <c r="GLS370" s="124"/>
      <c r="GLT370" s="124"/>
      <c r="GLU370" s="124"/>
      <c r="GLV370" s="124"/>
      <c r="GLW370" s="124"/>
      <c r="GLX370" s="124"/>
      <c r="GLY370" s="124"/>
      <c r="GLZ370" s="124"/>
      <c r="GMA370" s="124"/>
      <c r="GMB370" s="124"/>
      <c r="GMC370" s="124"/>
      <c r="GMD370" s="124"/>
      <c r="GME370" s="124"/>
      <c r="GMF370" s="124"/>
      <c r="GMG370" s="124"/>
      <c r="GMH370" s="124"/>
      <c r="GMI370" s="124"/>
      <c r="GMJ370" s="124"/>
      <c r="GMK370" s="124"/>
      <c r="GML370" s="124"/>
      <c r="GMM370" s="124"/>
      <c r="GMN370" s="124"/>
      <c r="GMO370" s="124"/>
      <c r="GMP370" s="124"/>
      <c r="GMQ370" s="124"/>
      <c r="GMR370" s="124"/>
      <c r="GMS370" s="124"/>
      <c r="GMT370" s="124"/>
      <c r="GMU370" s="124"/>
      <c r="GMV370" s="124"/>
      <c r="GMW370" s="124"/>
      <c r="GMX370" s="124"/>
      <c r="GMY370" s="124"/>
      <c r="GMZ370" s="124"/>
      <c r="GNA370" s="124"/>
      <c r="GNB370" s="124"/>
      <c r="GNC370" s="124"/>
      <c r="GND370" s="124"/>
      <c r="GNE370" s="124"/>
      <c r="GNF370" s="124"/>
      <c r="GNG370" s="124"/>
      <c r="GNH370" s="124"/>
      <c r="GNI370" s="124"/>
      <c r="GNJ370" s="124"/>
      <c r="GNK370" s="124"/>
      <c r="GNL370" s="124"/>
      <c r="GNM370" s="124"/>
      <c r="GNN370" s="124"/>
      <c r="GNO370" s="124"/>
      <c r="GNP370" s="124"/>
      <c r="GNQ370" s="124"/>
      <c r="GNR370" s="124"/>
      <c r="GNS370" s="124"/>
      <c r="GNT370" s="124"/>
      <c r="GNU370" s="124"/>
      <c r="GNV370" s="124"/>
      <c r="GNW370" s="124"/>
      <c r="GNX370" s="124"/>
      <c r="GNY370" s="124"/>
      <c r="GNZ370" s="124"/>
      <c r="GOA370" s="124"/>
      <c r="GOB370" s="124"/>
      <c r="GOC370" s="124"/>
      <c r="GOD370" s="124"/>
      <c r="GOE370" s="124"/>
      <c r="GOF370" s="124"/>
      <c r="GOG370" s="124"/>
      <c r="GOH370" s="124"/>
      <c r="GOI370" s="124"/>
      <c r="GOJ370" s="124"/>
      <c r="GOK370" s="124"/>
      <c r="GOL370" s="124"/>
      <c r="GOM370" s="124"/>
      <c r="GON370" s="124"/>
      <c r="GOO370" s="124"/>
      <c r="GOP370" s="124"/>
      <c r="GOQ370" s="124"/>
      <c r="GOR370" s="124"/>
      <c r="GOS370" s="124"/>
      <c r="GOT370" s="124"/>
      <c r="GOU370" s="124"/>
      <c r="GOV370" s="124"/>
      <c r="GOW370" s="124"/>
      <c r="GOX370" s="124"/>
      <c r="GOY370" s="124"/>
      <c r="GOZ370" s="124"/>
      <c r="GPA370" s="124"/>
      <c r="GPB370" s="124"/>
      <c r="GPC370" s="124"/>
      <c r="GPD370" s="124"/>
      <c r="GPE370" s="124"/>
      <c r="GPF370" s="124"/>
      <c r="GPG370" s="124"/>
      <c r="GPH370" s="124"/>
      <c r="GPI370" s="124"/>
      <c r="GPJ370" s="124"/>
      <c r="GPK370" s="124"/>
      <c r="GPL370" s="124"/>
      <c r="GPM370" s="124"/>
      <c r="GPN370" s="124"/>
      <c r="GPO370" s="124"/>
      <c r="GPP370" s="124"/>
      <c r="GPQ370" s="124"/>
      <c r="GPR370" s="124"/>
      <c r="GPS370" s="124"/>
      <c r="GPT370" s="124"/>
      <c r="GPU370" s="124"/>
      <c r="GPV370" s="124"/>
      <c r="GPW370" s="124"/>
      <c r="GPX370" s="124"/>
      <c r="GPY370" s="124"/>
      <c r="GPZ370" s="124"/>
      <c r="GQA370" s="124"/>
      <c r="GQB370" s="124"/>
      <c r="GQC370" s="124"/>
      <c r="GQD370" s="124"/>
      <c r="GQE370" s="124"/>
      <c r="GQF370" s="124"/>
      <c r="GQG370" s="124"/>
      <c r="GQH370" s="124"/>
      <c r="GQI370" s="124"/>
      <c r="GQJ370" s="124"/>
      <c r="GQK370" s="124"/>
      <c r="GQL370" s="124"/>
      <c r="GQM370" s="124"/>
      <c r="GQN370" s="124"/>
      <c r="GQO370" s="124"/>
      <c r="GQP370" s="124"/>
      <c r="GQQ370" s="124"/>
      <c r="GQR370" s="124"/>
      <c r="GQS370" s="124"/>
      <c r="GQT370" s="124"/>
      <c r="GQU370" s="124"/>
      <c r="GQV370" s="124"/>
      <c r="GQW370" s="124"/>
      <c r="GQX370" s="124"/>
      <c r="GQY370" s="124"/>
      <c r="GQZ370" s="124"/>
      <c r="GRA370" s="124"/>
      <c r="GRB370" s="124"/>
      <c r="GRC370" s="124"/>
      <c r="GRD370" s="124"/>
      <c r="GRE370" s="124"/>
      <c r="GRF370" s="124"/>
      <c r="GRG370" s="124"/>
      <c r="GRH370" s="124"/>
      <c r="GRI370" s="124"/>
      <c r="GRJ370" s="124"/>
      <c r="GRK370" s="124"/>
      <c r="GRL370" s="124"/>
      <c r="GRM370" s="124"/>
      <c r="GRN370" s="124"/>
      <c r="GRO370" s="124"/>
      <c r="GRP370" s="124"/>
      <c r="GRQ370" s="124"/>
      <c r="GRR370" s="124"/>
      <c r="GRS370" s="124"/>
      <c r="GRT370" s="124"/>
      <c r="GRU370" s="124"/>
      <c r="GRV370" s="124"/>
      <c r="GRW370" s="124"/>
      <c r="GRX370" s="124"/>
      <c r="GRY370" s="124"/>
      <c r="GRZ370" s="124"/>
      <c r="GSA370" s="124"/>
      <c r="GSB370" s="124"/>
      <c r="GSC370" s="124"/>
      <c r="GSD370" s="124"/>
      <c r="GSE370" s="124"/>
      <c r="GSF370" s="124"/>
      <c r="GSG370" s="124"/>
      <c r="GSH370" s="124"/>
      <c r="GSI370" s="124"/>
      <c r="GSJ370" s="124"/>
      <c r="GSK370" s="124"/>
      <c r="GSL370" s="124"/>
      <c r="GSM370" s="124"/>
      <c r="GSN370" s="124"/>
      <c r="GSO370" s="124"/>
      <c r="GSP370" s="124"/>
      <c r="GSQ370" s="124"/>
      <c r="GSR370" s="124"/>
      <c r="GSS370" s="124"/>
      <c r="GST370" s="124"/>
      <c r="GSU370" s="124"/>
      <c r="GSV370" s="124"/>
      <c r="GSW370" s="124"/>
      <c r="GSX370" s="124"/>
      <c r="GSY370" s="124"/>
      <c r="GSZ370" s="124"/>
      <c r="GTA370" s="124"/>
      <c r="GTB370" s="124"/>
      <c r="GTC370" s="124"/>
      <c r="GTD370" s="124"/>
      <c r="GTE370" s="124"/>
      <c r="GTF370" s="124"/>
      <c r="GTG370" s="124"/>
      <c r="GTH370" s="124"/>
      <c r="GTI370" s="124"/>
      <c r="GTJ370" s="124"/>
      <c r="GTK370" s="124"/>
      <c r="GTL370" s="124"/>
      <c r="GTM370" s="124"/>
      <c r="GTN370" s="124"/>
      <c r="GTO370" s="124"/>
      <c r="GTP370" s="124"/>
      <c r="GTQ370" s="124"/>
      <c r="GTR370" s="124"/>
      <c r="GTS370" s="124"/>
      <c r="GTT370" s="124"/>
      <c r="GTU370" s="124"/>
      <c r="GTV370" s="124"/>
      <c r="GTW370" s="124"/>
      <c r="GTX370" s="124"/>
      <c r="GTY370" s="124"/>
      <c r="GTZ370" s="124"/>
      <c r="GUA370" s="124"/>
      <c r="GUB370" s="124"/>
      <c r="GUC370" s="124"/>
      <c r="GUD370" s="124"/>
      <c r="GUE370" s="124"/>
      <c r="GUF370" s="124"/>
      <c r="GUG370" s="124"/>
      <c r="GUH370" s="124"/>
      <c r="GUI370" s="124"/>
      <c r="GUJ370" s="124"/>
      <c r="GUK370" s="124"/>
      <c r="GUL370" s="124"/>
      <c r="GUM370" s="124"/>
      <c r="GUN370" s="124"/>
      <c r="GUO370" s="124"/>
      <c r="GUP370" s="124"/>
      <c r="GUQ370" s="124"/>
      <c r="GUR370" s="124"/>
      <c r="GUS370" s="124"/>
      <c r="GUT370" s="124"/>
      <c r="GUU370" s="124"/>
      <c r="GUV370" s="124"/>
      <c r="GUW370" s="124"/>
      <c r="GUX370" s="124"/>
      <c r="GUY370" s="124"/>
      <c r="GUZ370" s="124"/>
      <c r="GVA370" s="124"/>
      <c r="GVB370" s="124"/>
      <c r="GVC370" s="124"/>
      <c r="GVD370" s="124"/>
      <c r="GVE370" s="124"/>
      <c r="GVF370" s="124"/>
      <c r="GVG370" s="124"/>
      <c r="GVH370" s="124"/>
      <c r="GVI370" s="124"/>
      <c r="GVJ370" s="124"/>
      <c r="GVK370" s="124"/>
      <c r="GVL370" s="124"/>
      <c r="GVM370" s="124"/>
      <c r="GVN370" s="124"/>
      <c r="GVO370" s="124"/>
      <c r="GVP370" s="124"/>
      <c r="GVQ370" s="124"/>
      <c r="GVR370" s="124"/>
      <c r="GVS370" s="124"/>
      <c r="GVT370" s="124"/>
      <c r="GVU370" s="124"/>
      <c r="GVV370" s="124"/>
      <c r="GVW370" s="124"/>
      <c r="GVX370" s="124"/>
      <c r="GVY370" s="124"/>
      <c r="GVZ370" s="124"/>
      <c r="GWA370" s="124"/>
      <c r="GWB370" s="124"/>
      <c r="GWC370" s="124"/>
      <c r="GWD370" s="124"/>
      <c r="GWE370" s="124"/>
      <c r="GWF370" s="124"/>
      <c r="GWG370" s="124"/>
      <c r="GWH370" s="124"/>
      <c r="GWI370" s="124"/>
      <c r="GWJ370" s="124"/>
      <c r="GWK370" s="124"/>
      <c r="GWL370" s="124"/>
      <c r="GWM370" s="124"/>
      <c r="GWN370" s="124"/>
      <c r="GWO370" s="124"/>
      <c r="GWP370" s="124"/>
      <c r="GWQ370" s="124"/>
      <c r="GWR370" s="124"/>
      <c r="GWS370" s="124"/>
      <c r="GWT370" s="124"/>
      <c r="GWU370" s="124"/>
      <c r="GWV370" s="124"/>
      <c r="GWW370" s="124"/>
      <c r="GWX370" s="124"/>
      <c r="GWY370" s="124"/>
      <c r="GWZ370" s="124"/>
      <c r="GXA370" s="124"/>
      <c r="GXB370" s="124"/>
      <c r="GXC370" s="124"/>
      <c r="GXD370" s="124"/>
      <c r="GXE370" s="124"/>
      <c r="GXF370" s="124"/>
      <c r="GXG370" s="124"/>
      <c r="GXH370" s="124"/>
      <c r="GXI370" s="124"/>
      <c r="GXJ370" s="124"/>
      <c r="GXK370" s="124"/>
      <c r="GXL370" s="124"/>
      <c r="GXM370" s="124"/>
      <c r="GXN370" s="124"/>
      <c r="GXO370" s="124"/>
      <c r="GXP370" s="124"/>
      <c r="GXQ370" s="124"/>
      <c r="GXR370" s="124"/>
      <c r="GXS370" s="124"/>
      <c r="GXT370" s="124"/>
      <c r="GXU370" s="124"/>
      <c r="GXV370" s="124"/>
      <c r="GXW370" s="124"/>
      <c r="GXX370" s="124"/>
      <c r="GXY370" s="124"/>
      <c r="GXZ370" s="124"/>
      <c r="GYA370" s="124"/>
      <c r="GYB370" s="124"/>
      <c r="GYC370" s="124"/>
      <c r="GYD370" s="124"/>
      <c r="GYE370" s="124"/>
      <c r="GYF370" s="124"/>
      <c r="GYG370" s="124"/>
      <c r="GYH370" s="124"/>
      <c r="GYI370" s="124"/>
      <c r="GYJ370" s="124"/>
      <c r="GYK370" s="124"/>
      <c r="GYL370" s="124"/>
      <c r="GYM370" s="124"/>
      <c r="GYN370" s="124"/>
      <c r="GYO370" s="124"/>
      <c r="GYP370" s="124"/>
      <c r="GYQ370" s="124"/>
      <c r="GYR370" s="124"/>
      <c r="GYS370" s="124"/>
      <c r="GYT370" s="124"/>
      <c r="GYU370" s="124"/>
      <c r="GYV370" s="124"/>
      <c r="GYW370" s="124"/>
      <c r="GYX370" s="124"/>
      <c r="GYY370" s="124"/>
      <c r="GYZ370" s="124"/>
      <c r="GZA370" s="124"/>
      <c r="GZB370" s="124"/>
      <c r="GZC370" s="124"/>
      <c r="GZD370" s="124"/>
      <c r="GZE370" s="124"/>
      <c r="GZF370" s="124"/>
      <c r="GZG370" s="124"/>
      <c r="GZH370" s="124"/>
      <c r="GZI370" s="124"/>
      <c r="GZJ370" s="124"/>
      <c r="GZK370" s="124"/>
      <c r="GZL370" s="124"/>
      <c r="GZM370" s="124"/>
      <c r="GZN370" s="124"/>
      <c r="GZO370" s="124"/>
      <c r="GZP370" s="124"/>
      <c r="GZQ370" s="124"/>
      <c r="GZR370" s="124"/>
      <c r="GZS370" s="124"/>
      <c r="GZT370" s="124"/>
      <c r="GZU370" s="124"/>
      <c r="GZV370" s="124"/>
      <c r="GZW370" s="124"/>
      <c r="GZX370" s="124"/>
      <c r="GZY370" s="124"/>
      <c r="GZZ370" s="124"/>
      <c r="HAA370" s="124"/>
      <c r="HAB370" s="124"/>
      <c r="HAC370" s="124"/>
      <c r="HAD370" s="124"/>
      <c r="HAE370" s="124"/>
      <c r="HAF370" s="124"/>
      <c r="HAG370" s="124"/>
      <c r="HAH370" s="124"/>
      <c r="HAI370" s="124"/>
      <c r="HAJ370" s="124"/>
      <c r="HAK370" s="124"/>
      <c r="HAL370" s="124"/>
      <c r="HAM370" s="124"/>
      <c r="HAN370" s="124"/>
      <c r="HAO370" s="124"/>
      <c r="HAP370" s="124"/>
      <c r="HAQ370" s="124"/>
      <c r="HAR370" s="124"/>
      <c r="HAS370" s="124"/>
      <c r="HAT370" s="124"/>
      <c r="HAU370" s="124"/>
      <c r="HAV370" s="124"/>
      <c r="HAW370" s="124"/>
      <c r="HAX370" s="124"/>
      <c r="HAY370" s="124"/>
      <c r="HAZ370" s="124"/>
      <c r="HBA370" s="124"/>
      <c r="HBB370" s="124"/>
      <c r="HBC370" s="124"/>
      <c r="HBD370" s="124"/>
      <c r="HBE370" s="124"/>
      <c r="HBF370" s="124"/>
      <c r="HBG370" s="124"/>
      <c r="HBH370" s="124"/>
      <c r="HBI370" s="124"/>
      <c r="HBJ370" s="124"/>
      <c r="HBK370" s="124"/>
      <c r="HBL370" s="124"/>
      <c r="HBM370" s="124"/>
      <c r="HBN370" s="124"/>
      <c r="HBO370" s="124"/>
      <c r="HBP370" s="124"/>
      <c r="HBQ370" s="124"/>
      <c r="HBR370" s="124"/>
      <c r="HBS370" s="124"/>
      <c r="HBT370" s="124"/>
      <c r="HBU370" s="124"/>
      <c r="HBV370" s="124"/>
      <c r="HBW370" s="124"/>
      <c r="HBX370" s="124"/>
      <c r="HBY370" s="124"/>
      <c r="HBZ370" s="124"/>
      <c r="HCA370" s="124"/>
      <c r="HCB370" s="124"/>
      <c r="HCC370" s="124"/>
      <c r="HCD370" s="124"/>
      <c r="HCE370" s="124"/>
      <c r="HCF370" s="124"/>
      <c r="HCG370" s="124"/>
      <c r="HCH370" s="124"/>
      <c r="HCI370" s="124"/>
      <c r="HCJ370" s="124"/>
      <c r="HCK370" s="124"/>
      <c r="HCL370" s="124"/>
      <c r="HCM370" s="124"/>
      <c r="HCN370" s="124"/>
      <c r="HCO370" s="124"/>
      <c r="HCP370" s="124"/>
      <c r="HCQ370" s="124"/>
      <c r="HCR370" s="124"/>
      <c r="HCS370" s="124"/>
      <c r="HCT370" s="124"/>
      <c r="HCU370" s="124"/>
      <c r="HCV370" s="124"/>
      <c r="HCW370" s="124"/>
      <c r="HCX370" s="124"/>
      <c r="HCY370" s="124"/>
      <c r="HCZ370" s="124"/>
      <c r="HDA370" s="124"/>
      <c r="HDB370" s="124"/>
      <c r="HDC370" s="124"/>
      <c r="HDD370" s="124"/>
      <c r="HDE370" s="124"/>
      <c r="HDF370" s="124"/>
      <c r="HDG370" s="124"/>
      <c r="HDH370" s="124"/>
      <c r="HDI370" s="124"/>
      <c r="HDJ370" s="124"/>
      <c r="HDK370" s="124"/>
      <c r="HDL370" s="124"/>
      <c r="HDM370" s="124"/>
      <c r="HDN370" s="124"/>
      <c r="HDO370" s="124"/>
      <c r="HDP370" s="124"/>
      <c r="HDQ370" s="124"/>
      <c r="HDR370" s="124"/>
      <c r="HDS370" s="124"/>
      <c r="HDT370" s="124"/>
      <c r="HDU370" s="124"/>
      <c r="HDV370" s="124"/>
      <c r="HDW370" s="124"/>
      <c r="HDX370" s="124"/>
      <c r="HDY370" s="124"/>
      <c r="HDZ370" s="124"/>
      <c r="HEA370" s="124"/>
      <c r="HEB370" s="124"/>
      <c r="HEC370" s="124"/>
      <c r="HED370" s="124"/>
      <c r="HEE370" s="124"/>
      <c r="HEF370" s="124"/>
      <c r="HEG370" s="124"/>
      <c r="HEH370" s="124"/>
      <c r="HEI370" s="124"/>
      <c r="HEJ370" s="124"/>
      <c r="HEK370" s="124"/>
      <c r="HEL370" s="124"/>
      <c r="HEM370" s="124"/>
      <c r="HEN370" s="124"/>
      <c r="HEO370" s="124"/>
      <c r="HEP370" s="124"/>
      <c r="HEQ370" s="124"/>
      <c r="HER370" s="124"/>
      <c r="HES370" s="124"/>
      <c r="HET370" s="124"/>
      <c r="HEU370" s="124"/>
      <c r="HEV370" s="124"/>
      <c r="HEW370" s="124"/>
      <c r="HEX370" s="124"/>
      <c r="HEY370" s="124"/>
      <c r="HEZ370" s="124"/>
      <c r="HFA370" s="124"/>
      <c r="HFB370" s="124"/>
      <c r="HFC370" s="124"/>
      <c r="HFD370" s="124"/>
      <c r="HFE370" s="124"/>
      <c r="HFF370" s="124"/>
      <c r="HFG370" s="124"/>
      <c r="HFH370" s="124"/>
      <c r="HFI370" s="124"/>
      <c r="HFJ370" s="124"/>
      <c r="HFK370" s="124"/>
      <c r="HFL370" s="124"/>
      <c r="HFM370" s="124"/>
      <c r="HFN370" s="124"/>
      <c r="HFO370" s="124"/>
      <c r="HFP370" s="124"/>
      <c r="HFQ370" s="124"/>
      <c r="HFR370" s="124"/>
      <c r="HFS370" s="124"/>
      <c r="HFT370" s="124"/>
      <c r="HFU370" s="124"/>
      <c r="HFV370" s="124"/>
      <c r="HFW370" s="124"/>
      <c r="HFX370" s="124"/>
      <c r="HFY370" s="124"/>
      <c r="HFZ370" s="124"/>
      <c r="HGA370" s="124"/>
      <c r="HGB370" s="124"/>
      <c r="HGC370" s="124"/>
      <c r="HGD370" s="124"/>
      <c r="HGE370" s="124"/>
      <c r="HGF370" s="124"/>
      <c r="HGG370" s="124"/>
      <c r="HGH370" s="124"/>
      <c r="HGI370" s="124"/>
      <c r="HGJ370" s="124"/>
      <c r="HGK370" s="124"/>
      <c r="HGL370" s="124"/>
      <c r="HGM370" s="124"/>
      <c r="HGN370" s="124"/>
      <c r="HGO370" s="124"/>
      <c r="HGP370" s="124"/>
      <c r="HGQ370" s="124"/>
      <c r="HGR370" s="124"/>
      <c r="HGS370" s="124"/>
      <c r="HGT370" s="124"/>
      <c r="HGU370" s="124"/>
      <c r="HGV370" s="124"/>
      <c r="HGW370" s="124"/>
      <c r="HGX370" s="124"/>
      <c r="HGY370" s="124"/>
      <c r="HGZ370" s="124"/>
      <c r="HHA370" s="124"/>
      <c r="HHB370" s="124"/>
      <c r="HHC370" s="124"/>
      <c r="HHD370" s="124"/>
      <c r="HHE370" s="124"/>
      <c r="HHF370" s="124"/>
      <c r="HHG370" s="124"/>
      <c r="HHH370" s="124"/>
      <c r="HHI370" s="124"/>
      <c r="HHJ370" s="124"/>
      <c r="HHK370" s="124"/>
      <c r="HHL370" s="124"/>
      <c r="HHM370" s="124"/>
      <c r="HHN370" s="124"/>
      <c r="HHO370" s="124"/>
      <c r="HHP370" s="124"/>
      <c r="HHQ370" s="124"/>
      <c r="HHR370" s="124"/>
      <c r="HHS370" s="124"/>
      <c r="HHT370" s="124"/>
      <c r="HHU370" s="124"/>
      <c r="HHV370" s="124"/>
      <c r="HHW370" s="124"/>
      <c r="HHX370" s="124"/>
      <c r="HHY370" s="124"/>
      <c r="HHZ370" s="124"/>
      <c r="HIA370" s="124"/>
      <c r="HIB370" s="124"/>
      <c r="HIC370" s="124"/>
      <c r="HID370" s="124"/>
      <c r="HIE370" s="124"/>
      <c r="HIF370" s="124"/>
      <c r="HIG370" s="124"/>
      <c r="HIH370" s="124"/>
      <c r="HII370" s="124"/>
      <c r="HIJ370" s="124"/>
      <c r="HIK370" s="124"/>
      <c r="HIL370" s="124"/>
      <c r="HIM370" s="124"/>
      <c r="HIN370" s="124"/>
      <c r="HIO370" s="124"/>
      <c r="HIP370" s="124"/>
      <c r="HIQ370" s="124"/>
      <c r="HIR370" s="124"/>
      <c r="HIS370" s="124"/>
      <c r="HIT370" s="124"/>
      <c r="HIU370" s="124"/>
      <c r="HIV370" s="124"/>
      <c r="HIW370" s="124"/>
      <c r="HIX370" s="124"/>
      <c r="HIY370" s="124"/>
      <c r="HIZ370" s="124"/>
      <c r="HJA370" s="124"/>
      <c r="HJB370" s="124"/>
      <c r="HJC370" s="124"/>
      <c r="HJD370" s="124"/>
      <c r="HJE370" s="124"/>
      <c r="HJF370" s="124"/>
      <c r="HJG370" s="124"/>
      <c r="HJH370" s="124"/>
      <c r="HJI370" s="124"/>
      <c r="HJJ370" s="124"/>
      <c r="HJK370" s="124"/>
      <c r="HJL370" s="124"/>
      <c r="HJM370" s="124"/>
      <c r="HJN370" s="124"/>
      <c r="HJO370" s="124"/>
      <c r="HJP370" s="124"/>
      <c r="HJQ370" s="124"/>
      <c r="HJR370" s="124"/>
      <c r="HJS370" s="124"/>
      <c r="HJT370" s="124"/>
      <c r="HJU370" s="124"/>
      <c r="HJV370" s="124"/>
      <c r="HJW370" s="124"/>
      <c r="HJX370" s="124"/>
      <c r="HJY370" s="124"/>
      <c r="HJZ370" s="124"/>
      <c r="HKA370" s="124"/>
      <c r="HKB370" s="124"/>
      <c r="HKC370" s="124"/>
      <c r="HKD370" s="124"/>
      <c r="HKE370" s="124"/>
      <c r="HKF370" s="124"/>
      <c r="HKG370" s="124"/>
      <c r="HKH370" s="124"/>
      <c r="HKI370" s="124"/>
      <c r="HKJ370" s="124"/>
      <c r="HKK370" s="124"/>
      <c r="HKL370" s="124"/>
      <c r="HKM370" s="124"/>
      <c r="HKN370" s="124"/>
      <c r="HKO370" s="124"/>
      <c r="HKP370" s="124"/>
      <c r="HKQ370" s="124"/>
      <c r="HKR370" s="124"/>
      <c r="HKS370" s="124"/>
      <c r="HKT370" s="124"/>
      <c r="HKU370" s="124"/>
      <c r="HKV370" s="124"/>
      <c r="HKW370" s="124"/>
      <c r="HKX370" s="124"/>
      <c r="HKY370" s="124"/>
      <c r="HKZ370" s="124"/>
      <c r="HLA370" s="124"/>
      <c r="HLB370" s="124"/>
      <c r="HLC370" s="124"/>
      <c r="HLD370" s="124"/>
      <c r="HLE370" s="124"/>
      <c r="HLF370" s="124"/>
      <c r="HLG370" s="124"/>
      <c r="HLH370" s="124"/>
      <c r="HLI370" s="124"/>
      <c r="HLJ370" s="124"/>
      <c r="HLK370" s="124"/>
      <c r="HLL370" s="124"/>
      <c r="HLM370" s="124"/>
      <c r="HLN370" s="124"/>
      <c r="HLO370" s="124"/>
      <c r="HLP370" s="124"/>
      <c r="HLQ370" s="124"/>
      <c r="HLR370" s="124"/>
      <c r="HLS370" s="124"/>
      <c r="HLT370" s="124"/>
      <c r="HLU370" s="124"/>
      <c r="HLV370" s="124"/>
      <c r="HLW370" s="124"/>
      <c r="HLX370" s="124"/>
      <c r="HLY370" s="124"/>
      <c r="HLZ370" s="124"/>
      <c r="HMA370" s="124"/>
      <c r="HMB370" s="124"/>
      <c r="HMC370" s="124"/>
      <c r="HMD370" s="124"/>
      <c r="HME370" s="124"/>
      <c r="HMF370" s="124"/>
      <c r="HMG370" s="124"/>
      <c r="HMH370" s="124"/>
      <c r="HMI370" s="124"/>
      <c r="HMJ370" s="124"/>
      <c r="HMK370" s="124"/>
      <c r="HML370" s="124"/>
      <c r="HMM370" s="124"/>
      <c r="HMN370" s="124"/>
      <c r="HMO370" s="124"/>
      <c r="HMP370" s="124"/>
      <c r="HMQ370" s="124"/>
      <c r="HMR370" s="124"/>
      <c r="HMS370" s="124"/>
      <c r="HMT370" s="124"/>
      <c r="HMU370" s="124"/>
      <c r="HMV370" s="124"/>
      <c r="HMW370" s="124"/>
      <c r="HMX370" s="124"/>
      <c r="HMY370" s="124"/>
      <c r="HMZ370" s="124"/>
      <c r="HNA370" s="124"/>
      <c r="HNB370" s="124"/>
      <c r="HNC370" s="124"/>
      <c r="HND370" s="124"/>
      <c r="HNE370" s="124"/>
      <c r="HNF370" s="124"/>
      <c r="HNG370" s="124"/>
      <c r="HNH370" s="124"/>
      <c r="HNI370" s="124"/>
      <c r="HNJ370" s="124"/>
      <c r="HNK370" s="124"/>
      <c r="HNL370" s="124"/>
      <c r="HNM370" s="124"/>
      <c r="HNN370" s="124"/>
      <c r="HNO370" s="124"/>
      <c r="HNP370" s="124"/>
      <c r="HNQ370" s="124"/>
      <c r="HNR370" s="124"/>
      <c r="HNS370" s="124"/>
      <c r="HNT370" s="124"/>
      <c r="HNU370" s="124"/>
      <c r="HNV370" s="124"/>
      <c r="HNW370" s="124"/>
      <c r="HNX370" s="124"/>
      <c r="HNY370" s="124"/>
      <c r="HNZ370" s="124"/>
      <c r="HOA370" s="124"/>
      <c r="HOB370" s="124"/>
      <c r="HOC370" s="124"/>
      <c r="HOD370" s="124"/>
      <c r="HOE370" s="124"/>
      <c r="HOF370" s="124"/>
      <c r="HOG370" s="124"/>
      <c r="HOH370" s="124"/>
      <c r="HOI370" s="124"/>
      <c r="HOJ370" s="124"/>
      <c r="HOK370" s="124"/>
      <c r="HOL370" s="124"/>
      <c r="HOM370" s="124"/>
      <c r="HON370" s="124"/>
      <c r="HOO370" s="124"/>
      <c r="HOP370" s="124"/>
      <c r="HOQ370" s="124"/>
      <c r="HOR370" s="124"/>
      <c r="HOS370" s="124"/>
      <c r="HOT370" s="124"/>
      <c r="HOU370" s="124"/>
      <c r="HOV370" s="124"/>
      <c r="HOW370" s="124"/>
      <c r="HOX370" s="124"/>
      <c r="HOY370" s="124"/>
      <c r="HOZ370" s="124"/>
      <c r="HPA370" s="124"/>
      <c r="HPB370" s="124"/>
      <c r="HPC370" s="124"/>
      <c r="HPD370" s="124"/>
      <c r="HPE370" s="124"/>
      <c r="HPF370" s="124"/>
      <c r="HPG370" s="124"/>
      <c r="HPH370" s="124"/>
      <c r="HPI370" s="124"/>
      <c r="HPJ370" s="124"/>
      <c r="HPK370" s="124"/>
      <c r="HPL370" s="124"/>
      <c r="HPM370" s="124"/>
      <c r="HPN370" s="124"/>
      <c r="HPO370" s="124"/>
      <c r="HPP370" s="124"/>
      <c r="HPQ370" s="124"/>
      <c r="HPR370" s="124"/>
      <c r="HPS370" s="124"/>
      <c r="HPT370" s="124"/>
      <c r="HPU370" s="124"/>
      <c r="HPV370" s="124"/>
      <c r="HPW370" s="124"/>
      <c r="HPX370" s="124"/>
      <c r="HPY370" s="124"/>
      <c r="HPZ370" s="124"/>
      <c r="HQA370" s="124"/>
      <c r="HQB370" s="124"/>
      <c r="HQC370" s="124"/>
      <c r="HQD370" s="124"/>
      <c r="HQE370" s="124"/>
      <c r="HQF370" s="124"/>
      <c r="HQG370" s="124"/>
      <c r="HQH370" s="124"/>
      <c r="HQI370" s="124"/>
      <c r="HQJ370" s="124"/>
      <c r="HQK370" s="124"/>
      <c r="HQL370" s="124"/>
      <c r="HQM370" s="124"/>
      <c r="HQN370" s="124"/>
      <c r="HQO370" s="124"/>
      <c r="HQP370" s="124"/>
      <c r="HQQ370" s="124"/>
      <c r="HQR370" s="124"/>
      <c r="HQS370" s="124"/>
      <c r="HQT370" s="124"/>
      <c r="HQU370" s="124"/>
      <c r="HQV370" s="124"/>
      <c r="HQW370" s="124"/>
      <c r="HQX370" s="124"/>
      <c r="HQY370" s="124"/>
      <c r="HQZ370" s="124"/>
      <c r="HRA370" s="124"/>
      <c r="HRB370" s="124"/>
      <c r="HRC370" s="124"/>
      <c r="HRD370" s="124"/>
      <c r="HRE370" s="124"/>
      <c r="HRF370" s="124"/>
      <c r="HRG370" s="124"/>
      <c r="HRH370" s="124"/>
      <c r="HRI370" s="124"/>
      <c r="HRJ370" s="124"/>
      <c r="HRK370" s="124"/>
      <c r="HRL370" s="124"/>
      <c r="HRM370" s="124"/>
      <c r="HRN370" s="124"/>
      <c r="HRO370" s="124"/>
      <c r="HRP370" s="124"/>
      <c r="HRQ370" s="124"/>
      <c r="HRR370" s="124"/>
      <c r="HRS370" s="124"/>
      <c r="HRT370" s="124"/>
      <c r="HRU370" s="124"/>
      <c r="HRV370" s="124"/>
      <c r="HRW370" s="124"/>
      <c r="HRX370" s="124"/>
      <c r="HRY370" s="124"/>
      <c r="HRZ370" s="124"/>
      <c r="HSA370" s="124"/>
      <c r="HSB370" s="124"/>
      <c r="HSC370" s="124"/>
      <c r="HSD370" s="124"/>
      <c r="HSE370" s="124"/>
      <c r="HSF370" s="124"/>
      <c r="HSG370" s="124"/>
      <c r="HSH370" s="124"/>
      <c r="HSI370" s="124"/>
      <c r="HSJ370" s="124"/>
      <c r="HSK370" s="124"/>
      <c r="HSL370" s="124"/>
      <c r="HSM370" s="124"/>
      <c r="HSN370" s="124"/>
      <c r="HSO370" s="124"/>
      <c r="HSP370" s="124"/>
      <c r="HSQ370" s="124"/>
      <c r="HSR370" s="124"/>
      <c r="HSS370" s="124"/>
      <c r="HST370" s="124"/>
      <c r="HSU370" s="124"/>
      <c r="HSV370" s="124"/>
      <c r="HSW370" s="124"/>
      <c r="HSX370" s="124"/>
      <c r="HSY370" s="124"/>
      <c r="HSZ370" s="124"/>
      <c r="HTA370" s="124"/>
      <c r="HTB370" s="124"/>
      <c r="HTC370" s="124"/>
      <c r="HTD370" s="124"/>
      <c r="HTE370" s="124"/>
      <c r="HTF370" s="124"/>
      <c r="HTG370" s="124"/>
      <c r="HTH370" s="124"/>
      <c r="HTI370" s="124"/>
      <c r="HTJ370" s="124"/>
      <c r="HTK370" s="124"/>
      <c r="HTL370" s="124"/>
      <c r="HTM370" s="124"/>
      <c r="HTN370" s="124"/>
      <c r="HTO370" s="124"/>
      <c r="HTP370" s="124"/>
      <c r="HTQ370" s="124"/>
      <c r="HTR370" s="124"/>
      <c r="HTS370" s="124"/>
      <c r="HTT370" s="124"/>
      <c r="HTU370" s="124"/>
      <c r="HTV370" s="124"/>
      <c r="HTW370" s="124"/>
      <c r="HTX370" s="124"/>
      <c r="HTY370" s="124"/>
      <c r="HTZ370" s="124"/>
      <c r="HUA370" s="124"/>
      <c r="HUB370" s="124"/>
      <c r="HUC370" s="124"/>
      <c r="HUD370" s="124"/>
      <c r="HUE370" s="124"/>
      <c r="HUF370" s="124"/>
      <c r="HUG370" s="124"/>
      <c r="HUH370" s="124"/>
      <c r="HUI370" s="124"/>
      <c r="HUJ370" s="124"/>
      <c r="HUK370" s="124"/>
      <c r="HUL370" s="124"/>
      <c r="HUM370" s="124"/>
      <c r="HUN370" s="124"/>
      <c r="HUO370" s="124"/>
      <c r="HUP370" s="124"/>
      <c r="HUQ370" s="124"/>
      <c r="HUR370" s="124"/>
      <c r="HUS370" s="124"/>
      <c r="HUT370" s="124"/>
      <c r="HUU370" s="124"/>
      <c r="HUV370" s="124"/>
      <c r="HUW370" s="124"/>
      <c r="HUX370" s="124"/>
      <c r="HUY370" s="124"/>
      <c r="HUZ370" s="124"/>
      <c r="HVA370" s="124"/>
      <c r="HVB370" s="124"/>
      <c r="HVC370" s="124"/>
      <c r="HVD370" s="124"/>
      <c r="HVE370" s="124"/>
      <c r="HVF370" s="124"/>
      <c r="HVG370" s="124"/>
      <c r="HVH370" s="124"/>
      <c r="HVI370" s="124"/>
      <c r="HVJ370" s="124"/>
      <c r="HVK370" s="124"/>
      <c r="HVL370" s="124"/>
      <c r="HVM370" s="124"/>
      <c r="HVN370" s="124"/>
      <c r="HVO370" s="124"/>
      <c r="HVP370" s="124"/>
      <c r="HVQ370" s="124"/>
      <c r="HVR370" s="124"/>
      <c r="HVS370" s="124"/>
      <c r="HVT370" s="124"/>
      <c r="HVU370" s="124"/>
      <c r="HVV370" s="124"/>
      <c r="HVW370" s="124"/>
      <c r="HVX370" s="124"/>
      <c r="HVY370" s="124"/>
      <c r="HVZ370" s="124"/>
      <c r="HWA370" s="124"/>
      <c r="HWB370" s="124"/>
      <c r="HWC370" s="124"/>
      <c r="HWD370" s="124"/>
      <c r="HWE370" s="124"/>
      <c r="HWF370" s="124"/>
      <c r="HWG370" s="124"/>
      <c r="HWH370" s="124"/>
      <c r="HWI370" s="124"/>
      <c r="HWJ370" s="124"/>
      <c r="HWK370" s="124"/>
      <c r="HWL370" s="124"/>
      <c r="HWM370" s="124"/>
      <c r="HWN370" s="124"/>
      <c r="HWO370" s="124"/>
      <c r="HWP370" s="124"/>
      <c r="HWQ370" s="124"/>
      <c r="HWR370" s="124"/>
      <c r="HWS370" s="124"/>
      <c r="HWT370" s="124"/>
      <c r="HWU370" s="124"/>
      <c r="HWV370" s="124"/>
      <c r="HWW370" s="124"/>
      <c r="HWX370" s="124"/>
      <c r="HWY370" s="124"/>
      <c r="HWZ370" s="124"/>
      <c r="HXA370" s="124"/>
      <c r="HXB370" s="124"/>
      <c r="HXC370" s="124"/>
      <c r="HXD370" s="124"/>
      <c r="HXE370" s="124"/>
      <c r="HXF370" s="124"/>
      <c r="HXG370" s="124"/>
      <c r="HXH370" s="124"/>
      <c r="HXI370" s="124"/>
      <c r="HXJ370" s="124"/>
      <c r="HXK370" s="124"/>
      <c r="HXL370" s="124"/>
      <c r="HXM370" s="124"/>
      <c r="HXN370" s="124"/>
      <c r="HXO370" s="124"/>
      <c r="HXP370" s="124"/>
      <c r="HXQ370" s="124"/>
      <c r="HXR370" s="124"/>
      <c r="HXS370" s="124"/>
      <c r="HXT370" s="124"/>
      <c r="HXU370" s="124"/>
      <c r="HXV370" s="124"/>
      <c r="HXW370" s="124"/>
      <c r="HXX370" s="124"/>
      <c r="HXY370" s="124"/>
      <c r="HXZ370" s="124"/>
      <c r="HYA370" s="124"/>
      <c r="HYB370" s="124"/>
      <c r="HYC370" s="124"/>
      <c r="HYD370" s="124"/>
      <c r="HYE370" s="124"/>
      <c r="HYF370" s="124"/>
      <c r="HYG370" s="124"/>
      <c r="HYH370" s="124"/>
      <c r="HYI370" s="124"/>
      <c r="HYJ370" s="124"/>
      <c r="HYK370" s="124"/>
      <c r="HYL370" s="124"/>
      <c r="HYM370" s="124"/>
      <c r="HYN370" s="124"/>
      <c r="HYO370" s="124"/>
      <c r="HYP370" s="124"/>
      <c r="HYQ370" s="124"/>
      <c r="HYR370" s="124"/>
      <c r="HYS370" s="124"/>
      <c r="HYT370" s="124"/>
      <c r="HYU370" s="124"/>
      <c r="HYV370" s="124"/>
      <c r="HYW370" s="124"/>
      <c r="HYX370" s="124"/>
      <c r="HYY370" s="124"/>
      <c r="HYZ370" s="124"/>
      <c r="HZA370" s="124"/>
      <c r="HZB370" s="124"/>
      <c r="HZC370" s="124"/>
      <c r="HZD370" s="124"/>
      <c r="HZE370" s="124"/>
      <c r="HZF370" s="124"/>
      <c r="HZG370" s="124"/>
      <c r="HZH370" s="124"/>
      <c r="HZI370" s="124"/>
      <c r="HZJ370" s="124"/>
      <c r="HZK370" s="124"/>
      <c r="HZL370" s="124"/>
      <c r="HZM370" s="124"/>
      <c r="HZN370" s="124"/>
      <c r="HZO370" s="124"/>
      <c r="HZP370" s="124"/>
      <c r="HZQ370" s="124"/>
      <c r="HZR370" s="124"/>
      <c r="HZS370" s="124"/>
      <c r="HZT370" s="124"/>
      <c r="HZU370" s="124"/>
      <c r="HZV370" s="124"/>
      <c r="HZW370" s="124"/>
      <c r="HZX370" s="124"/>
      <c r="HZY370" s="124"/>
      <c r="HZZ370" s="124"/>
      <c r="IAA370" s="124"/>
      <c r="IAB370" s="124"/>
      <c r="IAC370" s="124"/>
      <c r="IAD370" s="124"/>
      <c r="IAE370" s="124"/>
      <c r="IAF370" s="124"/>
      <c r="IAG370" s="124"/>
      <c r="IAH370" s="124"/>
      <c r="IAI370" s="124"/>
      <c r="IAJ370" s="124"/>
      <c r="IAK370" s="124"/>
      <c r="IAL370" s="124"/>
      <c r="IAM370" s="124"/>
      <c r="IAN370" s="124"/>
      <c r="IAO370" s="124"/>
      <c r="IAP370" s="124"/>
      <c r="IAQ370" s="124"/>
      <c r="IAR370" s="124"/>
      <c r="IAS370" s="124"/>
      <c r="IAT370" s="124"/>
      <c r="IAU370" s="124"/>
      <c r="IAV370" s="124"/>
      <c r="IAW370" s="124"/>
      <c r="IAX370" s="124"/>
      <c r="IAY370" s="124"/>
      <c r="IAZ370" s="124"/>
      <c r="IBA370" s="124"/>
      <c r="IBB370" s="124"/>
      <c r="IBC370" s="124"/>
      <c r="IBD370" s="124"/>
      <c r="IBE370" s="124"/>
      <c r="IBF370" s="124"/>
      <c r="IBG370" s="124"/>
      <c r="IBH370" s="124"/>
      <c r="IBI370" s="124"/>
      <c r="IBJ370" s="124"/>
      <c r="IBK370" s="124"/>
      <c r="IBL370" s="124"/>
      <c r="IBM370" s="124"/>
      <c r="IBN370" s="124"/>
      <c r="IBO370" s="124"/>
      <c r="IBP370" s="124"/>
      <c r="IBQ370" s="124"/>
      <c r="IBR370" s="124"/>
      <c r="IBS370" s="124"/>
      <c r="IBT370" s="124"/>
      <c r="IBU370" s="124"/>
      <c r="IBV370" s="124"/>
      <c r="IBW370" s="124"/>
      <c r="IBX370" s="124"/>
      <c r="IBY370" s="124"/>
      <c r="IBZ370" s="124"/>
      <c r="ICA370" s="124"/>
      <c r="ICB370" s="124"/>
      <c r="ICC370" s="124"/>
      <c r="ICD370" s="124"/>
      <c r="ICE370" s="124"/>
      <c r="ICF370" s="124"/>
      <c r="ICG370" s="124"/>
      <c r="ICH370" s="124"/>
      <c r="ICI370" s="124"/>
      <c r="ICJ370" s="124"/>
      <c r="ICK370" s="124"/>
      <c r="ICL370" s="124"/>
      <c r="ICM370" s="124"/>
      <c r="ICN370" s="124"/>
      <c r="ICO370" s="124"/>
      <c r="ICP370" s="124"/>
      <c r="ICQ370" s="124"/>
      <c r="ICR370" s="124"/>
      <c r="ICS370" s="124"/>
      <c r="ICT370" s="124"/>
      <c r="ICU370" s="124"/>
      <c r="ICV370" s="124"/>
      <c r="ICW370" s="124"/>
      <c r="ICX370" s="124"/>
      <c r="ICY370" s="124"/>
      <c r="ICZ370" s="124"/>
      <c r="IDA370" s="124"/>
      <c r="IDB370" s="124"/>
      <c r="IDC370" s="124"/>
      <c r="IDD370" s="124"/>
      <c r="IDE370" s="124"/>
      <c r="IDF370" s="124"/>
      <c r="IDG370" s="124"/>
      <c r="IDH370" s="124"/>
      <c r="IDI370" s="124"/>
      <c r="IDJ370" s="124"/>
      <c r="IDK370" s="124"/>
      <c r="IDL370" s="124"/>
      <c r="IDM370" s="124"/>
      <c r="IDN370" s="124"/>
      <c r="IDO370" s="124"/>
      <c r="IDP370" s="124"/>
      <c r="IDQ370" s="124"/>
      <c r="IDR370" s="124"/>
      <c r="IDS370" s="124"/>
      <c r="IDT370" s="124"/>
      <c r="IDU370" s="124"/>
      <c r="IDV370" s="124"/>
      <c r="IDW370" s="124"/>
      <c r="IDX370" s="124"/>
      <c r="IDY370" s="124"/>
      <c r="IDZ370" s="124"/>
      <c r="IEA370" s="124"/>
      <c r="IEB370" s="124"/>
      <c r="IEC370" s="124"/>
      <c r="IED370" s="124"/>
      <c r="IEE370" s="124"/>
      <c r="IEF370" s="124"/>
      <c r="IEG370" s="124"/>
      <c r="IEH370" s="124"/>
      <c r="IEI370" s="124"/>
      <c r="IEJ370" s="124"/>
      <c r="IEK370" s="124"/>
      <c r="IEL370" s="124"/>
      <c r="IEM370" s="124"/>
      <c r="IEN370" s="124"/>
      <c r="IEO370" s="124"/>
      <c r="IEP370" s="124"/>
      <c r="IEQ370" s="124"/>
      <c r="IER370" s="124"/>
      <c r="IES370" s="124"/>
      <c r="IET370" s="124"/>
      <c r="IEU370" s="124"/>
      <c r="IEV370" s="124"/>
      <c r="IEW370" s="124"/>
      <c r="IEX370" s="124"/>
      <c r="IEY370" s="124"/>
      <c r="IEZ370" s="124"/>
      <c r="IFA370" s="124"/>
      <c r="IFB370" s="124"/>
      <c r="IFC370" s="124"/>
      <c r="IFD370" s="124"/>
      <c r="IFE370" s="124"/>
      <c r="IFF370" s="124"/>
      <c r="IFG370" s="124"/>
      <c r="IFH370" s="124"/>
      <c r="IFI370" s="124"/>
      <c r="IFJ370" s="124"/>
      <c r="IFK370" s="124"/>
      <c r="IFL370" s="124"/>
      <c r="IFM370" s="124"/>
      <c r="IFN370" s="124"/>
      <c r="IFO370" s="124"/>
      <c r="IFP370" s="124"/>
      <c r="IFQ370" s="124"/>
      <c r="IFR370" s="124"/>
      <c r="IFS370" s="124"/>
      <c r="IFT370" s="124"/>
      <c r="IFU370" s="124"/>
      <c r="IFV370" s="124"/>
      <c r="IFW370" s="124"/>
      <c r="IFX370" s="124"/>
      <c r="IFY370" s="124"/>
      <c r="IFZ370" s="124"/>
      <c r="IGA370" s="124"/>
      <c r="IGB370" s="124"/>
      <c r="IGC370" s="124"/>
      <c r="IGD370" s="124"/>
      <c r="IGE370" s="124"/>
      <c r="IGF370" s="124"/>
      <c r="IGG370" s="124"/>
      <c r="IGH370" s="124"/>
      <c r="IGI370" s="124"/>
      <c r="IGJ370" s="124"/>
      <c r="IGK370" s="124"/>
      <c r="IGL370" s="124"/>
      <c r="IGM370" s="124"/>
      <c r="IGN370" s="124"/>
      <c r="IGO370" s="124"/>
      <c r="IGP370" s="124"/>
      <c r="IGQ370" s="124"/>
      <c r="IGR370" s="124"/>
      <c r="IGS370" s="124"/>
      <c r="IGT370" s="124"/>
      <c r="IGU370" s="124"/>
      <c r="IGV370" s="124"/>
      <c r="IGW370" s="124"/>
      <c r="IGX370" s="124"/>
      <c r="IGY370" s="124"/>
      <c r="IGZ370" s="124"/>
      <c r="IHA370" s="124"/>
      <c r="IHB370" s="124"/>
      <c r="IHC370" s="124"/>
      <c r="IHD370" s="124"/>
      <c r="IHE370" s="124"/>
      <c r="IHF370" s="124"/>
      <c r="IHG370" s="124"/>
      <c r="IHH370" s="124"/>
      <c r="IHI370" s="124"/>
      <c r="IHJ370" s="124"/>
      <c r="IHK370" s="124"/>
      <c r="IHL370" s="124"/>
      <c r="IHM370" s="124"/>
      <c r="IHN370" s="124"/>
      <c r="IHO370" s="124"/>
      <c r="IHP370" s="124"/>
      <c r="IHQ370" s="124"/>
      <c r="IHR370" s="124"/>
      <c r="IHS370" s="124"/>
      <c r="IHT370" s="124"/>
      <c r="IHU370" s="124"/>
      <c r="IHV370" s="124"/>
      <c r="IHW370" s="124"/>
      <c r="IHX370" s="124"/>
      <c r="IHY370" s="124"/>
      <c r="IHZ370" s="124"/>
      <c r="IIA370" s="124"/>
      <c r="IIB370" s="124"/>
      <c r="IIC370" s="124"/>
      <c r="IID370" s="124"/>
      <c r="IIE370" s="124"/>
      <c r="IIF370" s="124"/>
      <c r="IIG370" s="124"/>
      <c r="IIH370" s="124"/>
      <c r="III370" s="124"/>
      <c r="IIJ370" s="124"/>
      <c r="IIK370" s="124"/>
      <c r="IIL370" s="124"/>
      <c r="IIM370" s="124"/>
      <c r="IIN370" s="124"/>
      <c r="IIO370" s="124"/>
      <c r="IIP370" s="124"/>
      <c r="IIQ370" s="124"/>
      <c r="IIR370" s="124"/>
      <c r="IIS370" s="124"/>
      <c r="IIT370" s="124"/>
      <c r="IIU370" s="124"/>
      <c r="IIV370" s="124"/>
      <c r="IIW370" s="124"/>
      <c r="IIX370" s="124"/>
      <c r="IIY370" s="124"/>
      <c r="IIZ370" s="124"/>
      <c r="IJA370" s="124"/>
      <c r="IJB370" s="124"/>
      <c r="IJC370" s="124"/>
      <c r="IJD370" s="124"/>
      <c r="IJE370" s="124"/>
      <c r="IJF370" s="124"/>
      <c r="IJG370" s="124"/>
      <c r="IJH370" s="124"/>
      <c r="IJI370" s="124"/>
      <c r="IJJ370" s="124"/>
      <c r="IJK370" s="124"/>
      <c r="IJL370" s="124"/>
      <c r="IJM370" s="124"/>
      <c r="IJN370" s="124"/>
      <c r="IJO370" s="124"/>
      <c r="IJP370" s="124"/>
      <c r="IJQ370" s="124"/>
      <c r="IJR370" s="124"/>
      <c r="IJS370" s="124"/>
      <c r="IJT370" s="124"/>
      <c r="IJU370" s="124"/>
      <c r="IJV370" s="124"/>
      <c r="IJW370" s="124"/>
      <c r="IJX370" s="124"/>
      <c r="IJY370" s="124"/>
      <c r="IJZ370" s="124"/>
      <c r="IKA370" s="124"/>
      <c r="IKB370" s="124"/>
      <c r="IKC370" s="124"/>
      <c r="IKD370" s="124"/>
      <c r="IKE370" s="124"/>
      <c r="IKF370" s="124"/>
      <c r="IKG370" s="124"/>
      <c r="IKH370" s="124"/>
      <c r="IKI370" s="124"/>
      <c r="IKJ370" s="124"/>
      <c r="IKK370" s="124"/>
      <c r="IKL370" s="124"/>
      <c r="IKM370" s="124"/>
      <c r="IKN370" s="124"/>
      <c r="IKO370" s="124"/>
      <c r="IKP370" s="124"/>
      <c r="IKQ370" s="124"/>
      <c r="IKR370" s="124"/>
      <c r="IKS370" s="124"/>
      <c r="IKT370" s="124"/>
      <c r="IKU370" s="124"/>
      <c r="IKV370" s="124"/>
      <c r="IKW370" s="124"/>
      <c r="IKX370" s="124"/>
      <c r="IKY370" s="124"/>
      <c r="IKZ370" s="124"/>
      <c r="ILA370" s="124"/>
      <c r="ILB370" s="124"/>
      <c r="ILC370" s="124"/>
      <c r="ILD370" s="124"/>
      <c r="ILE370" s="124"/>
      <c r="ILF370" s="124"/>
      <c r="ILG370" s="124"/>
      <c r="ILH370" s="124"/>
      <c r="ILI370" s="124"/>
      <c r="ILJ370" s="124"/>
      <c r="ILK370" s="124"/>
      <c r="ILL370" s="124"/>
      <c r="ILM370" s="124"/>
      <c r="ILN370" s="124"/>
      <c r="ILO370" s="124"/>
      <c r="ILP370" s="124"/>
      <c r="ILQ370" s="124"/>
      <c r="ILR370" s="124"/>
      <c r="ILS370" s="124"/>
      <c r="ILT370" s="124"/>
      <c r="ILU370" s="124"/>
      <c r="ILV370" s="124"/>
      <c r="ILW370" s="124"/>
      <c r="ILX370" s="124"/>
      <c r="ILY370" s="124"/>
      <c r="ILZ370" s="124"/>
      <c r="IMA370" s="124"/>
      <c r="IMB370" s="124"/>
      <c r="IMC370" s="124"/>
      <c r="IMD370" s="124"/>
      <c r="IME370" s="124"/>
      <c r="IMF370" s="124"/>
      <c r="IMG370" s="124"/>
      <c r="IMH370" s="124"/>
      <c r="IMI370" s="124"/>
      <c r="IMJ370" s="124"/>
      <c r="IMK370" s="124"/>
      <c r="IML370" s="124"/>
      <c r="IMM370" s="124"/>
      <c r="IMN370" s="124"/>
      <c r="IMO370" s="124"/>
      <c r="IMP370" s="124"/>
      <c r="IMQ370" s="124"/>
      <c r="IMR370" s="124"/>
      <c r="IMS370" s="124"/>
      <c r="IMT370" s="124"/>
      <c r="IMU370" s="124"/>
      <c r="IMV370" s="124"/>
      <c r="IMW370" s="124"/>
      <c r="IMX370" s="124"/>
      <c r="IMY370" s="124"/>
      <c r="IMZ370" s="124"/>
      <c r="INA370" s="124"/>
      <c r="INB370" s="124"/>
      <c r="INC370" s="124"/>
      <c r="IND370" s="124"/>
      <c r="INE370" s="124"/>
      <c r="INF370" s="124"/>
      <c r="ING370" s="124"/>
      <c r="INH370" s="124"/>
      <c r="INI370" s="124"/>
      <c r="INJ370" s="124"/>
      <c r="INK370" s="124"/>
      <c r="INL370" s="124"/>
      <c r="INM370" s="124"/>
      <c r="INN370" s="124"/>
      <c r="INO370" s="124"/>
      <c r="INP370" s="124"/>
      <c r="INQ370" s="124"/>
      <c r="INR370" s="124"/>
      <c r="INS370" s="124"/>
      <c r="INT370" s="124"/>
      <c r="INU370" s="124"/>
      <c r="INV370" s="124"/>
      <c r="INW370" s="124"/>
      <c r="INX370" s="124"/>
      <c r="INY370" s="124"/>
      <c r="INZ370" s="124"/>
      <c r="IOA370" s="124"/>
      <c r="IOB370" s="124"/>
      <c r="IOC370" s="124"/>
      <c r="IOD370" s="124"/>
      <c r="IOE370" s="124"/>
      <c r="IOF370" s="124"/>
      <c r="IOG370" s="124"/>
      <c r="IOH370" s="124"/>
      <c r="IOI370" s="124"/>
      <c r="IOJ370" s="124"/>
      <c r="IOK370" s="124"/>
      <c r="IOL370" s="124"/>
      <c r="IOM370" s="124"/>
      <c r="ION370" s="124"/>
      <c r="IOO370" s="124"/>
      <c r="IOP370" s="124"/>
      <c r="IOQ370" s="124"/>
      <c r="IOR370" s="124"/>
      <c r="IOS370" s="124"/>
      <c r="IOT370" s="124"/>
      <c r="IOU370" s="124"/>
      <c r="IOV370" s="124"/>
      <c r="IOW370" s="124"/>
      <c r="IOX370" s="124"/>
      <c r="IOY370" s="124"/>
      <c r="IOZ370" s="124"/>
      <c r="IPA370" s="124"/>
      <c r="IPB370" s="124"/>
      <c r="IPC370" s="124"/>
      <c r="IPD370" s="124"/>
      <c r="IPE370" s="124"/>
      <c r="IPF370" s="124"/>
      <c r="IPG370" s="124"/>
      <c r="IPH370" s="124"/>
      <c r="IPI370" s="124"/>
      <c r="IPJ370" s="124"/>
      <c r="IPK370" s="124"/>
      <c r="IPL370" s="124"/>
      <c r="IPM370" s="124"/>
      <c r="IPN370" s="124"/>
      <c r="IPO370" s="124"/>
      <c r="IPP370" s="124"/>
      <c r="IPQ370" s="124"/>
      <c r="IPR370" s="124"/>
      <c r="IPS370" s="124"/>
      <c r="IPT370" s="124"/>
      <c r="IPU370" s="124"/>
      <c r="IPV370" s="124"/>
      <c r="IPW370" s="124"/>
      <c r="IPX370" s="124"/>
      <c r="IPY370" s="124"/>
      <c r="IPZ370" s="124"/>
      <c r="IQA370" s="124"/>
      <c r="IQB370" s="124"/>
      <c r="IQC370" s="124"/>
      <c r="IQD370" s="124"/>
      <c r="IQE370" s="124"/>
      <c r="IQF370" s="124"/>
      <c r="IQG370" s="124"/>
      <c r="IQH370" s="124"/>
      <c r="IQI370" s="124"/>
      <c r="IQJ370" s="124"/>
      <c r="IQK370" s="124"/>
      <c r="IQL370" s="124"/>
      <c r="IQM370" s="124"/>
      <c r="IQN370" s="124"/>
      <c r="IQO370" s="124"/>
      <c r="IQP370" s="124"/>
      <c r="IQQ370" s="124"/>
      <c r="IQR370" s="124"/>
      <c r="IQS370" s="124"/>
      <c r="IQT370" s="124"/>
      <c r="IQU370" s="124"/>
      <c r="IQV370" s="124"/>
      <c r="IQW370" s="124"/>
      <c r="IQX370" s="124"/>
      <c r="IQY370" s="124"/>
      <c r="IQZ370" s="124"/>
      <c r="IRA370" s="124"/>
      <c r="IRB370" s="124"/>
      <c r="IRC370" s="124"/>
      <c r="IRD370" s="124"/>
      <c r="IRE370" s="124"/>
      <c r="IRF370" s="124"/>
      <c r="IRG370" s="124"/>
      <c r="IRH370" s="124"/>
      <c r="IRI370" s="124"/>
      <c r="IRJ370" s="124"/>
      <c r="IRK370" s="124"/>
      <c r="IRL370" s="124"/>
      <c r="IRM370" s="124"/>
      <c r="IRN370" s="124"/>
      <c r="IRO370" s="124"/>
      <c r="IRP370" s="124"/>
      <c r="IRQ370" s="124"/>
      <c r="IRR370" s="124"/>
      <c r="IRS370" s="124"/>
      <c r="IRT370" s="124"/>
      <c r="IRU370" s="124"/>
      <c r="IRV370" s="124"/>
      <c r="IRW370" s="124"/>
      <c r="IRX370" s="124"/>
      <c r="IRY370" s="124"/>
      <c r="IRZ370" s="124"/>
      <c r="ISA370" s="124"/>
      <c r="ISB370" s="124"/>
      <c r="ISC370" s="124"/>
      <c r="ISD370" s="124"/>
      <c r="ISE370" s="124"/>
      <c r="ISF370" s="124"/>
      <c r="ISG370" s="124"/>
      <c r="ISH370" s="124"/>
      <c r="ISI370" s="124"/>
      <c r="ISJ370" s="124"/>
      <c r="ISK370" s="124"/>
      <c r="ISL370" s="124"/>
      <c r="ISM370" s="124"/>
      <c r="ISN370" s="124"/>
      <c r="ISO370" s="124"/>
      <c r="ISP370" s="124"/>
      <c r="ISQ370" s="124"/>
      <c r="ISR370" s="124"/>
      <c r="ISS370" s="124"/>
      <c r="IST370" s="124"/>
      <c r="ISU370" s="124"/>
      <c r="ISV370" s="124"/>
      <c r="ISW370" s="124"/>
      <c r="ISX370" s="124"/>
      <c r="ISY370" s="124"/>
      <c r="ISZ370" s="124"/>
      <c r="ITA370" s="124"/>
      <c r="ITB370" s="124"/>
      <c r="ITC370" s="124"/>
      <c r="ITD370" s="124"/>
      <c r="ITE370" s="124"/>
      <c r="ITF370" s="124"/>
      <c r="ITG370" s="124"/>
      <c r="ITH370" s="124"/>
      <c r="ITI370" s="124"/>
      <c r="ITJ370" s="124"/>
      <c r="ITK370" s="124"/>
      <c r="ITL370" s="124"/>
      <c r="ITM370" s="124"/>
      <c r="ITN370" s="124"/>
      <c r="ITO370" s="124"/>
      <c r="ITP370" s="124"/>
      <c r="ITQ370" s="124"/>
      <c r="ITR370" s="124"/>
      <c r="ITS370" s="124"/>
      <c r="ITT370" s="124"/>
      <c r="ITU370" s="124"/>
      <c r="ITV370" s="124"/>
      <c r="ITW370" s="124"/>
      <c r="ITX370" s="124"/>
      <c r="ITY370" s="124"/>
      <c r="ITZ370" s="124"/>
      <c r="IUA370" s="124"/>
      <c r="IUB370" s="124"/>
      <c r="IUC370" s="124"/>
      <c r="IUD370" s="124"/>
      <c r="IUE370" s="124"/>
      <c r="IUF370" s="124"/>
      <c r="IUG370" s="124"/>
      <c r="IUH370" s="124"/>
      <c r="IUI370" s="124"/>
      <c r="IUJ370" s="124"/>
      <c r="IUK370" s="124"/>
      <c r="IUL370" s="124"/>
      <c r="IUM370" s="124"/>
      <c r="IUN370" s="124"/>
      <c r="IUO370" s="124"/>
      <c r="IUP370" s="124"/>
      <c r="IUQ370" s="124"/>
      <c r="IUR370" s="124"/>
      <c r="IUS370" s="124"/>
      <c r="IUT370" s="124"/>
      <c r="IUU370" s="124"/>
      <c r="IUV370" s="124"/>
      <c r="IUW370" s="124"/>
      <c r="IUX370" s="124"/>
      <c r="IUY370" s="124"/>
      <c r="IUZ370" s="124"/>
      <c r="IVA370" s="124"/>
      <c r="IVB370" s="124"/>
      <c r="IVC370" s="124"/>
      <c r="IVD370" s="124"/>
      <c r="IVE370" s="124"/>
      <c r="IVF370" s="124"/>
      <c r="IVG370" s="124"/>
      <c r="IVH370" s="124"/>
      <c r="IVI370" s="124"/>
      <c r="IVJ370" s="124"/>
      <c r="IVK370" s="124"/>
      <c r="IVL370" s="124"/>
      <c r="IVM370" s="124"/>
      <c r="IVN370" s="124"/>
      <c r="IVO370" s="124"/>
      <c r="IVP370" s="124"/>
      <c r="IVQ370" s="124"/>
      <c r="IVR370" s="124"/>
      <c r="IVS370" s="124"/>
      <c r="IVT370" s="124"/>
      <c r="IVU370" s="124"/>
      <c r="IVV370" s="124"/>
      <c r="IVW370" s="124"/>
      <c r="IVX370" s="124"/>
      <c r="IVY370" s="124"/>
      <c r="IVZ370" s="124"/>
      <c r="IWA370" s="124"/>
      <c r="IWB370" s="124"/>
      <c r="IWC370" s="124"/>
      <c r="IWD370" s="124"/>
      <c r="IWE370" s="124"/>
      <c r="IWF370" s="124"/>
      <c r="IWG370" s="124"/>
      <c r="IWH370" s="124"/>
      <c r="IWI370" s="124"/>
      <c r="IWJ370" s="124"/>
      <c r="IWK370" s="124"/>
      <c r="IWL370" s="124"/>
      <c r="IWM370" s="124"/>
      <c r="IWN370" s="124"/>
      <c r="IWO370" s="124"/>
      <c r="IWP370" s="124"/>
      <c r="IWQ370" s="124"/>
      <c r="IWR370" s="124"/>
      <c r="IWS370" s="124"/>
      <c r="IWT370" s="124"/>
      <c r="IWU370" s="124"/>
      <c r="IWV370" s="124"/>
      <c r="IWW370" s="124"/>
      <c r="IWX370" s="124"/>
      <c r="IWY370" s="124"/>
      <c r="IWZ370" s="124"/>
      <c r="IXA370" s="124"/>
      <c r="IXB370" s="124"/>
      <c r="IXC370" s="124"/>
      <c r="IXD370" s="124"/>
      <c r="IXE370" s="124"/>
      <c r="IXF370" s="124"/>
      <c r="IXG370" s="124"/>
      <c r="IXH370" s="124"/>
      <c r="IXI370" s="124"/>
      <c r="IXJ370" s="124"/>
      <c r="IXK370" s="124"/>
      <c r="IXL370" s="124"/>
      <c r="IXM370" s="124"/>
      <c r="IXN370" s="124"/>
      <c r="IXO370" s="124"/>
      <c r="IXP370" s="124"/>
      <c r="IXQ370" s="124"/>
      <c r="IXR370" s="124"/>
      <c r="IXS370" s="124"/>
      <c r="IXT370" s="124"/>
      <c r="IXU370" s="124"/>
      <c r="IXV370" s="124"/>
      <c r="IXW370" s="124"/>
      <c r="IXX370" s="124"/>
      <c r="IXY370" s="124"/>
      <c r="IXZ370" s="124"/>
      <c r="IYA370" s="124"/>
      <c r="IYB370" s="124"/>
      <c r="IYC370" s="124"/>
      <c r="IYD370" s="124"/>
      <c r="IYE370" s="124"/>
      <c r="IYF370" s="124"/>
      <c r="IYG370" s="124"/>
      <c r="IYH370" s="124"/>
      <c r="IYI370" s="124"/>
      <c r="IYJ370" s="124"/>
      <c r="IYK370" s="124"/>
      <c r="IYL370" s="124"/>
      <c r="IYM370" s="124"/>
      <c r="IYN370" s="124"/>
      <c r="IYO370" s="124"/>
      <c r="IYP370" s="124"/>
      <c r="IYQ370" s="124"/>
      <c r="IYR370" s="124"/>
      <c r="IYS370" s="124"/>
      <c r="IYT370" s="124"/>
      <c r="IYU370" s="124"/>
      <c r="IYV370" s="124"/>
      <c r="IYW370" s="124"/>
      <c r="IYX370" s="124"/>
      <c r="IYY370" s="124"/>
      <c r="IYZ370" s="124"/>
      <c r="IZA370" s="124"/>
      <c r="IZB370" s="124"/>
      <c r="IZC370" s="124"/>
      <c r="IZD370" s="124"/>
      <c r="IZE370" s="124"/>
      <c r="IZF370" s="124"/>
      <c r="IZG370" s="124"/>
      <c r="IZH370" s="124"/>
      <c r="IZI370" s="124"/>
      <c r="IZJ370" s="124"/>
      <c r="IZK370" s="124"/>
      <c r="IZL370" s="124"/>
      <c r="IZM370" s="124"/>
      <c r="IZN370" s="124"/>
      <c r="IZO370" s="124"/>
      <c r="IZP370" s="124"/>
      <c r="IZQ370" s="124"/>
      <c r="IZR370" s="124"/>
      <c r="IZS370" s="124"/>
      <c r="IZT370" s="124"/>
      <c r="IZU370" s="124"/>
      <c r="IZV370" s="124"/>
      <c r="IZW370" s="124"/>
      <c r="IZX370" s="124"/>
      <c r="IZY370" s="124"/>
      <c r="IZZ370" s="124"/>
      <c r="JAA370" s="124"/>
      <c r="JAB370" s="124"/>
      <c r="JAC370" s="124"/>
      <c r="JAD370" s="124"/>
      <c r="JAE370" s="124"/>
      <c r="JAF370" s="124"/>
      <c r="JAG370" s="124"/>
      <c r="JAH370" s="124"/>
      <c r="JAI370" s="124"/>
      <c r="JAJ370" s="124"/>
      <c r="JAK370" s="124"/>
      <c r="JAL370" s="124"/>
      <c r="JAM370" s="124"/>
      <c r="JAN370" s="124"/>
      <c r="JAO370" s="124"/>
      <c r="JAP370" s="124"/>
      <c r="JAQ370" s="124"/>
      <c r="JAR370" s="124"/>
      <c r="JAS370" s="124"/>
      <c r="JAT370" s="124"/>
      <c r="JAU370" s="124"/>
      <c r="JAV370" s="124"/>
      <c r="JAW370" s="124"/>
      <c r="JAX370" s="124"/>
      <c r="JAY370" s="124"/>
      <c r="JAZ370" s="124"/>
      <c r="JBA370" s="124"/>
      <c r="JBB370" s="124"/>
      <c r="JBC370" s="124"/>
      <c r="JBD370" s="124"/>
      <c r="JBE370" s="124"/>
      <c r="JBF370" s="124"/>
      <c r="JBG370" s="124"/>
      <c r="JBH370" s="124"/>
      <c r="JBI370" s="124"/>
      <c r="JBJ370" s="124"/>
      <c r="JBK370" s="124"/>
      <c r="JBL370" s="124"/>
      <c r="JBM370" s="124"/>
      <c r="JBN370" s="124"/>
      <c r="JBO370" s="124"/>
      <c r="JBP370" s="124"/>
      <c r="JBQ370" s="124"/>
      <c r="JBR370" s="124"/>
      <c r="JBS370" s="124"/>
      <c r="JBT370" s="124"/>
      <c r="JBU370" s="124"/>
      <c r="JBV370" s="124"/>
      <c r="JBW370" s="124"/>
      <c r="JBX370" s="124"/>
      <c r="JBY370" s="124"/>
      <c r="JBZ370" s="124"/>
      <c r="JCA370" s="124"/>
      <c r="JCB370" s="124"/>
      <c r="JCC370" s="124"/>
      <c r="JCD370" s="124"/>
      <c r="JCE370" s="124"/>
      <c r="JCF370" s="124"/>
      <c r="JCG370" s="124"/>
      <c r="JCH370" s="124"/>
      <c r="JCI370" s="124"/>
      <c r="JCJ370" s="124"/>
      <c r="JCK370" s="124"/>
      <c r="JCL370" s="124"/>
      <c r="JCM370" s="124"/>
      <c r="JCN370" s="124"/>
      <c r="JCO370" s="124"/>
      <c r="JCP370" s="124"/>
      <c r="JCQ370" s="124"/>
      <c r="JCR370" s="124"/>
      <c r="JCS370" s="124"/>
      <c r="JCT370" s="124"/>
      <c r="JCU370" s="124"/>
      <c r="JCV370" s="124"/>
      <c r="JCW370" s="124"/>
      <c r="JCX370" s="124"/>
      <c r="JCY370" s="124"/>
      <c r="JCZ370" s="124"/>
      <c r="JDA370" s="124"/>
      <c r="JDB370" s="124"/>
      <c r="JDC370" s="124"/>
      <c r="JDD370" s="124"/>
      <c r="JDE370" s="124"/>
      <c r="JDF370" s="124"/>
      <c r="JDG370" s="124"/>
      <c r="JDH370" s="124"/>
      <c r="JDI370" s="124"/>
      <c r="JDJ370" s="124"/>
      <c r="JDK370" s="124"/>
      <c r="JDL370" s="124"/>
      <c r="JDM370" s="124"/>
      <c r="JDN370" s="124"/>
      <c r="JDO370" s="124"/>
      <c r="JDP370" s="124"/>
      <c r="JDQ370" s="124"/>
      <c r="JDR370" s="124"/>
      <c r="JDS370" s="124"/>
      <c r="JDT370" s="124"/>
      <c r="JDU370" s="124"/>
      <c r="JDV370" s="124"/>
      <c r="JDW370" s="124"/>
      <c r="JDX370" s="124"/>
      <c r="JDY370" s="124"/>
      <c r="JDZ370" s="124"/>
      <c r="JEA370" s="124"/>
      <c r="JEB370" s="124"/>
      <c r="JEC370" s="124"/>
      <c r="JED370" s="124"/>
      <c r="JEE370" s="124"/>
      <c r="JEF370" s="124"/>
      <c r="JEG370" s="124"/>
      <c r="JEH370" s="124"/>
      <c r="JEI370" s="124"/>
      <c r="JEJ370" s="124"/>
      <c r="JEK370" s="124"/>
      <c r="JEL370" s="124"/>
      <c r="JEM370" s="124"/>
      <c r="JEN370" s="124"/>
      <c r="JEO370" s="124"/>
      <c r="JEP370" s="124"/>
      <c r="JEQ370" s="124"/>
      <c r="JER370" s="124"/>
      <c r="JES370" s="124"/>
      <c r="JET370" s="124"/>
      <c r="JEU370" s="124"/>
      <c r="JEV370" s="124"/>
      <c r="JEW370" s="124"/>
      <c r="JEX370" s="124"/>
      <c r="JEY370" s="124"/>
      <c r="JEZ370" s="124"/>
      <c r="JFA370" s="124"/>
      <c r="JFB370" s="124"/>
      <c r="JFC370" s="124"/>
      <c r="JFD370" s="124"/>
      <c r="JFE370" s="124"/>
      <c r="JFF370" s="124"/>
      <c r="JFG370" s="124"/>
      <c r="JFH370" s="124"/>
      <c r="JFI370" s="124"/>
      <c r="JFJ370" s="124"/>
      <c r="JFK370" s="124"/>
      <c r="JFL370" s="124"/>
      <c r="JFM370" s="124"/>
      <c r="JFN370" s="124"/>
      <c r="JFO370" s="124"/>
      <c r="JFP370" s="124"/>
      <c r="JFQ370" s="124"/>
      <c r="JFR370" s="124"/>
      <c r="JFS370" s="124"/>
      <c r="JFT370" s="124"/>
      <c r="JFU370" s="124"/>
      <c r="JFV370" s="124"/>
      <c r="JFW370" s="124"/>
      <c r="JFX370" s="124"/>
      <c r="JFY370" s="124"/>
      <c r="JFZ370" s="124"/>
      <c r="JGA370" s="124"/>
      <c r="JGB370" s="124"/>
      <c r="JGC370" s="124"/>
      <c r="JGD370" s="124"/>
      <c r="JGE370" s="124"/>
      <c r="JGF370" s="124"/>
      <c r="JGG370" s="124"/>
      <c r="JGH370" s="124"/>
      <c r="JGI370" s="124"/>
      <c r="JGJ370" s="124"/>
      <c r="JGK370" s="124"/>
      <c r="JGL370" s="124"/>
      <c r="JGM370" s="124"/>
      <c r="JGN370" s="124"/>
      <c r="JGO370" s="124"/>
      <c r="JGP370" s="124"/>
      <c r="JGQ370" s="124"/>
      <c r="JGR370" s="124"/>
      <c r="JGS370" s="124"/>
      <c r="JGT370" s="124"/>
      <c r="JGU370" s="124"/>
      <c r="JGV370" s="124"/>
      <c r="JGW370" s="124"/>
      <c r="JGX370" s="124"/>
      <c r="JGY370" s="124"/>
      <c r="JGZ370" s="124"/>
      <c r="JHA370" s="124"/>
      <c r="JHB370" s="124"/>
      <c r="JHC370" s="124"/>
      <c r="JHD370" s="124"/>
      <c r="JHE370" s="124"/>
      <c r="JHF370" s="124"/>
      <c r="JHG370" s="124"/>
      <c r="JHH370" s="124"/>
      <c r="JHI370" s="124"/>
      <c r="JHJ370" s="124"/>
      <c r="JHK370" s="124"/>
      <c r="JHL370" s="124"/>
      <c r="JHM370" s="124"/>
      <c r="JHN370" s="124"/>
      <c r="JHO370" s="124"/>
      <c r="JHP370" s="124"/>
      <c r="JHQ370" s="124"/>
      <c r="JHR370" s="124"/>
      <c r="JHS370" s="124"/>
      <c r="JHT370" s="124"/>
      <c r="JHU370" s="124"/>
      <c r="JHV370" s="124"/>
      <c r="JHW370" s="124"/>
      <c r="JHX370" s="124"/>
      <c r="JHY370" s="124"/>
      <c r="JHZ370" s="124"/>
      <c r="JIA370" s="124"/>
      <c r="JIB370" s="124"/>
      <c r="JIC370" s="124"/>
      <c r="JID370" s="124"/>
      <c r="JIE370" s="124"/>
      <c r="JIF370" s="124"/>
      <c r="JIG370" s="124"/>
      <c r="JIH370" s="124"/>
      <c r="JII370" s="124"/>
      <c r="JIJ370" s="124"/>
      <c r="JIK370" s="124"/>
      <c r="JIL370" s="124"/>
      <c r="JIM370" s="124"/>
      <c r="JIN370" s="124"/>
      <c r="JIO370" s="124"/>
      <c r="JIP370" s="124"/>
      <c r="JIQ370" s="124"/>
      <c r="JIR370" s="124"/>
      <c r="JIS370" s="124"/>
      <c r="JIT370" s="124"/>
      <c r="JIU370" s="124"/>
      <c r="JIV370" s="124"/>
      <c r="JIW370" s="124"/>
      <c r="JIX370" s="124"/>
      <c r="JIY370" s="124"/>
      <c r="JIZ370" s="124"/>
      <c r="JJA370" s="124"/>
      <c r="JJB370" s="124"/>
      <c r="JJC370" s="124"/>
      <c r="JJD370" s="124"/>
      <c r="JJE370" s="124"/>
      <c r="JJF370" s="124"/>
      <c r="JJG370" s="124"/>
      <c r="JJH370" s="124"/>
      <c r="JJI370" s="124"/>
      <c r="JJJ370" s="124"/>
      <c r="JJK370" s="124"/>
      <c r="JJL370" s="124"/>
      <c r="JJM370" s="124"/>
      <c r="JJN370" s="124"/>
      <c r="JJO370" s="124"/>
      <c r="JJP370" s="124"/>
      <c r="JJQ370" s="124"/>
      <c r="JJR370" s="124"/>
      <c r="JJS370" s="124"/>
      <c r="JJT370" s="124"/>
      <c r="JJU370" s="124"/>
      <c r="JJV370" s="124"/>
      <c r="JJW370" s="124"/>
      <c r="JJX370" s="124"/>
      <c r="JJY370" s="124"/>
      <c r="JJZ370" s="124"/>
      <c r="JKA370" s="124"/>
      <c r="JKB370" s="124"/>
      <c r="JKC370" s="124"/>
      <c r="JKD370" s="124"/>
      <c r="JKE370" s="124"/>
      <c r="JKF370" s="124"/>
      <c r="JKG370" s="124"/>
      <c r="JKH370" s="124"/>
      <c r="JKI370" s="124"/>
      <c r="JKJ370" s="124"/>
      <c r="JKK370" s="124"/>
      <c r="JKL370" s="124"/>
      <c r="JKM370" s="124"/>
      <c r="JKN370" s="124"/>
      <c r="JKO370" s="124"/>
      <c r="JKP370" s="124"/>
      <c r="JKQ370" s="124"/>
      <c r="JKR370" s="124"/>
      <c r="JKS370" s="124"/>
      <c r="JKT370" s="124"/>
      <c r="JKU370" s="124"/>
      <c r="JKV370" s="124"/>
      <c r="JKW370" s="124"/>
      <c r="JKX370" s="124"/>
      <c r="JKY370" s="124"/>
      <c r="JKZ370" s="124"/>
      <c r="JLA370" s="124"/>
      <c r="JLB370" s="124"/>
      <c r="JLC370" s="124"/>
      <c r="JLD370" s="124"/>
      <c r="JLE370" s="124"/>
      <c r="JLF370" s="124"/>
      <c r="JLG370" s="124"/>
      <c r="JLH370" s="124"/>
      <c r="JLI370" s="124"/>
      <c r="JLJ370" s="124"/>
      <c r="JLK370" s="124"/>
      <c r="JLL370" s="124"/>
      <c r="JLM370" s="124"/>
      <c r="JLN370" s="124"/>
      <c r="JLO370" s="124"/>
      <c r="JLP370" s="124"/>
      <c r="JLQ370" s="124"/>
      <c r="JLR370" s="124"/>
      <c r="JLS370" s="124"/>
      <c r="JLT370" s="124"/>
      <c r="JLU370" s="124"/>
      <c r="JLV370" s="124"/>
      <c r="JLW370" s="124"/>
      <c r="JLX370" s="124"/>
      <c r="JLY370" s="124"/>
      <c r="JLZ370" s="124"/>
      <c r="JMA370" s="124"/>
      <c r="JMB370" s="124"/>
      <c r="JMC370" s="124"/>
      <c r="JMD370" s="124"/>
      <c r="JME370" s="124"/>
      <c r="JMF370" s="124"/>
      <c r="JMG370" s="124"/>
      <c r="JMH370" s="124"/>
      <c r="JMI370" s="124"/>
      <c r="JMJ370" s="124"/>
      <c r="JMK370" s="124"/>
      <c r="JML370" s="124"/>
      <c r="JMM370" s="124"/>
      <c r="JMN370" s="124"/>
      <c r="JMO370" s="124"/>
      <c r="JMP370" s="124"/>
      <c r="JMQ370" s="124"/>
      <c r="JMR370" s="124"/>
      <c r="JMS370" s="124"/>
      <c r="JMT370" s="124"/>
      <c r="JMU370" s="124"/>
      <c r="JMV370" s="124"/>
      <c r="JMW370" s="124"/>
      <c r="JMX370" s="124"/>
      <c r="JMY370" s="124"/>
      <c r="JMZ370" s="124"/>
      <c r="JNA370" s="124"/>
      <c r="JNB370" s="124"/>
      <c r="JNC370" s="124"/>
      <c r="JND370" s="124"/>
      <c r="JNE370" s="124"/>
      <c r="JNF370" s="124"/>
      <c r="JNG370" s="124"/>
      <c r="JNH370" s="124"/>
      <c r="JNI370" s="124"/>
      <c r="JNJ370" s="124"/>
      <c r="JNK370" s="124"/>
      <c r="JNL370" s="124"/>
      <c r="JNM370" s="124"/>
      <c r="JNN370" s="124"/>
      <c r="JNO370" s="124"/>
      <c r="JNP370" s="124"/>
      <c r="JNQ370" s="124"/>
      <c r="JNR370" s="124"/>
      <c r="JNS370" s="124"/>
      <c r="JNT370" s="124"/>
      <c r="JNU370" s="124"/>
      <c r="JNV370" s="124"/>
      <c r="JNW370" s="124"/>
      <c r="JNX370" s="124"/>
      <c r="JNY370" s="124"/>
      <c r="JNZ370" s="124"/>
      <c r="JOA370" s="124"/>
      <c r="JOB370" s="124"/>
      <c r="JOC370" s="124"/>
      <c r="JOD370" s="124"/>
      <c r="JOE370" s="124"/>
      <c r="JOF370" s="124"/>
      <c r="JOG370" s="124"/>
      <c r="JOH370" s="124"/>
      <c r="JOI370" s="124"/>
      <c r="JOJ370" s="124"/>
      <c r="JOK370" s="124"/>
      <c r="JOL370" s="124"/>
      <c r="JOM370" s="124"/>
      <c r="JON370" s="124"/>
      <c r="JOO370" s="124"/>
      <c r="JOP370" s="124"/>
      <c r="JOQ370" s="124"/>
      <c r="JOR370" s="124"/>
      <c r="JOS370" s="124"/>
      <c r="JOT370" s="124"/>
      <c r="JOU370" s="124"/>
      <c r="JOV370" s="124"/>
      <c r="JOW370" s="124"/>
      <c r="JOX370" s="124"/>
      <c r="JOY370" s="124"/>
      <c r="JOZ370" s="124"/>
      <c r="JPA370" s="124"/>
      <c r="JPB370" s="124"/>
      <c r="JPC370" s="124"/>
      <c r="JPD370" s="124"/>
      <c r="JPE370" s="124"/>
      <c r="JPF370" s="124"/>
      <c r="JPG370" s="124"/>
      <c r="JPH370" s="124"/>
      <c r="JPI370" s="124"/>
      <c r="JPJ370" s="124"/>
      <c r="JPK370" s="124"/>
      <c r="JPL370" s="124"/>
      <c r="JPM370" s="124"/>
      <c r="JPN370" s="124"/>
      <c r="JPO370" s="124"/>
      <c r="JPP370" s="124"/>
      <c r="JPQ370" s="124"/>
      <c r="JPR370" s="124"/>
      <c r="JPS370" s="124"/>
      <c r="JPT370" s="124"/>
      <c r="JPU370" s="124"/>
      <c r="JPV370" s="124"/>
      <c r="JPW370" s="124"/>
      <c r="JPX370" s="124"/>
      <c r="JPY370" s="124"/>
      <c r="JPZ370" s="124"/>
      <c r="JQA370" s="124"/>
      <c r="JQB370" s="124"/>
      <c r="JQC370" s="124"/>
      <c r="JQD370" s="124"/>
      <c r="JQE370" s="124"/>
      <c r="JQF370" s="124"/>
      <c r="JQG370" s="124"/>
      <c r="JQH370" s="124"/>
      <c r="JQI370" s="124"/>
      <c r="JQJ370" s="124"/>
      <c r="JQK370" s="124"/>
      <c r="JQL370" s="124"/>
      <c r="JQM370" s="124"/>
      <c r="JQN370" s="124"/>
      <c r="JQO370" s="124"/>
      <c r="JQP370" s="124"/>
      <c r="JQQ370" s="124"/>
      <c r="JQR370" s="124"/>
      <c r="JQS370" s="124"/>
      <c r="JQT370" s="124"/>
      <c r="JQU370" s="124"/>
      <c r="JQV370" s="124"/>
      <c r="JQW370" s="124"/>
      <c r="JQX370" s="124"/>
      <c r="JQY370" s="124"/>
      <c r="JQZ370" s="124"/>
      <c r="JRA370" s="124"/>
      <c r="JRB370" s="124"/>
      <c r="JRC370" s="124"/>
      <c r="JRD370" s="124"/>
      <c r="JRE370" s="124"/>
      <c r="JRF370" s="124"/>
      <c r="JRG370" s="124"/>
      <c r="JRH370" s="124"/>
      <c r="JRI370" s="124"/>
      <c r="JRJ370" s="124"/>
      <c r="JRK370" s="124"/>
      <c r="JRL370" s="124"/>
      <c r="JRM370" s="124"/>
      <c r="JRN370" s="124"/>
      <c r="JRO370" s="124"/>
      <c r="JRP370" s="124"/>
      <c r="JRQ370" s="124"/>
      <c r="JRR370" s="124"/>
      <c r="JRS370" s="124"/>
      <c r="JRT370" s="124"/>
      <c r="JRU370" s="124"/>
      <c r="JRV370" s="124"/>
      <c r="JRW370" s="124"/>
      <c r="JRX370" s="124"/>
      <c r="JRY370" s="124"/>
      <c r="JRZ370" s="124"/>
      <c r="JSA370" s="124"/>
      <c r="JSB370" s="124"/>
      <c r="JSC370" s="124"/>
      <c r="JSD370" s="124"/>
      <c r="JSE370" s="124"/>
      <c r="JSF370" s="124"/>
      <c r="JSG370" s="124"/>
      <c r="JSH370" s="124"/>
      <c r="JSI370" s="124"/>
      <c r="JSJ370" s="124"/>
      <c r="JSK370" s="124"/>
      <c r="JSL370" s="124"/>
      <c r="JSM370" s="124"/>
      <c r="JSN370" s="124"/>
      <c r="JSO370" s="124"/>
      <c r="JSP370" s="124"/>
      <c r="JSQ370" s="124"/>
      <c r="JSR370" s="124"/>
      <c r="JSS370" s="124"/>
      <c r="JST370" s="124"/>
      <c r="JSU370" s="124"/>
      <c r="JSV370" s="124"/>
      <c r="JSW370" s="124"/>
      <c r="JSX370" s="124"/>
      <c r="JSY370" s="124"/>
      <c r="JSZ370" s="124"/>
      <c r="JTA370" s="124"/>
      <c r="JTB370" s="124"/>
      <c r="JTC370" s="124"/>
      <c r="JTD370" s="124"/>
      <c r="JTE370" s="124"/>
      <c r="JTF370" s="124"/>
      <c r="JTG370" s="124"/>
      <c r="JTH370" s="124"/>
      <c r="JTI370" s="124"/>
      <c r="JTJ370" s="124"/>
      <c r="JTK370" s="124"/>
      <c r="JTL370" s="124"/>
      <c r="JTM370" s="124"/>
      <c r="JTN370" s="124"/>
      <c r="JTO370" s="124"/>
      <c r="JTP370" s="124"/>
      <c r="JTQ370" s="124"/>
      <c r="JTR370" s="124"/>
      <c r="JTS370" s="124"/>
      <c r="JTT370" s="124"/>
      <c r="JTU370" s="124"/>
      <c r="JTV370" s="124"/>
      <c r="JTW370" s="124"/>
      <c r="JTX370" s="124"/>
      <c r="JTY370" s="124"/>
      <c r="JTZ370" s="124"/>
      <c r="JUA370" s="124"/>
      <c r="JUB370" s="124"/>
      <c r="JUC370" s="124"/>
      <c r="JUD370" s="124"/>
      <c r="JUE370" s="124"/>
      <c r="JUF370" s="124"/>
      <c r="JUG370" s="124"/>
      <c r="JUH370" s="124"/>
      <c r="JUI370" s="124"/>
      <c r="JUJ370" s="124"/>
      <c r="JUK370" s="124"/>
      <c r="JUL370" s="124"/>
      <c r="JUM370" s="124"/>
      <c r="JUN370" s="124"/>
      <c r="JUO370" s="124"/>
      <c r="JUP370" s="124"/>
      <c r="JUQ370" s="124"/>
      <c r="JUR370" s="124"/>
      <c r="JUS370" s="124"/>
      <c r="JUT370" s="124"/>
      <c r="JUU370" s="124"/>
      <c r="JUV370" s="124"/>
      <c r="JUW370" s="124"/>
      <c r="JUX370" s="124"/>
      <c r="JUY370" s="124"/>
      <c r="JUZ370" s="124"/>
      <c r="JVA370" s="124"/>
      <c r="JVB370" s="124"/>
      <c r="JVC370" s="124"/>
      <c r="JVD370" s="124"/>
      <c r="JVE370" s="124"/>
      <c r="JVF370" s="124"/>
      <c r="JVG370" s="124"/>
      <c r="JVH370" s="124"/>
      <c r="JVI370" s="124"/>
      <c r="JVJ370" s="124"/>
      <c r="JVK370" s="124"/>
      <c r="JVL370" s="124"/>
      <c r="JVM370" s="124"/>
      <c r="JVN370" s="124"/>
      <c r="JVO370" s="124"/>
      <c r="JVP370" s="124"/>
      <c r="JVQ370" s="124"/>
      <c r="JVR370" s="124"/>
      <c r="JVS370" s="124"/>
      <c r="JVT370" s="124"/>
      <c r="JVU370" s="124"/>
      <c r="JVV370" s="124"/>
      <c r="JVW370" s="124"/>
      <c r="JVX370" s="124"/>
      <c r="JVY370" s="124"/>
      <c r="JVZ370" s="124"/>
      <c r="JWA370" s="124"/>
      <c r="JWB370" s="124"/>
      <c r="JWC370" s="124"/>
      <c r="JWD370" s="124"/>
      <c r="JWE370" s="124"/>
      <c r="JWF370" s="124"/>
      <c r="JWG370" s="124"/>
      <c r="JWH370" s="124"/>
      <c r="JWI370" s="124"/>
      <c r="JWJ370" s="124"/>
      <c r="JWK370" s="124"/>
      <c r="JWL370" s="124"/>
      <c r="JWM370" s="124"/>
      <c r="JWN370" s="124"/>
      <c r="JWO370" s="124"/>
      <c r="JWP370" s="124"/>
      <c r="JWQ370" s="124"/>
      <c r="JWR370" s="124"/>
      <c r="JWS370" s="124"/>
      <c r="JWT370" s="124"/>
      <c r="JWU370" s="124"/>
      <c r="JWV370" s="124"/>
      <c r="JWW370" s="124"/>
      <c r="JWX370" s="124"/>
      <c r="JWY370" s="124"/>
      <c r="JWZ370" s="124"/>
      <c r="JXA370" s="124"/>
      <c r="JXB370" s="124"/>
      <c r="JXC370" s="124"/>
      <c r="JXD370" s="124"/>
      <c r="JXE370" s="124"/>
      <c r="JXF370" s="124"/>
      <c r="JXG370" s="124"/>
      <c r="JXH370" s="124"/>
      <c r="JXI370" s="124"/>
      <c r="JXJ370" s="124"/>
      <c r="JXK370" s="124"/>
      <c r="JXL370" s="124"/>
      <c r="JXM370" s="124"/>
      <c r="JXN370" s="124"/>
      <c r="JXO370" s="124"/>
      <c r="JXP370" s="124"/>
      <c r="JXQ370" s="124"/>
      <c r="JXR370" s="124"/>
      <c r="JXS370" s="124"/>
      <c r="JXT370" s="124"/>
      <c r="JXU370" s="124"/>
      <c r="JXV370" s="124"/>
      <c r="JXW370" s="124"/>
      <c r="JXX370" s="124"/>
      <c r="JXY370" s="124"/>
      <c r="JXZ370" s="124"/>
      <c r="JYA370" s="124"/>
      <c r="JYB370" s="124"/>
      <c r="JYC370" s="124"/>
      <c r="JYD370" s="124"/>
      <c r="JYE370" s="124"/>
      <c r="JYF370" s="124"/>
      <c r="JYG370" s="124"/>
      <c r="JYH370" s="124"/>
      <c r="JYI370" s="124"/>
      <c r="JYJ370" s="124"/>
      <c r="JYK370" s="124"/>
      <c r="JYL370" s="124"/>
      <c r="JYM370" s="124"/>
      <c r="JYN370" s="124"/>
      <c r="JYO370" s="124"/>
      <c r="JYP370" s="124"/>
      <c r="JYQ370" s="124"/>
      <c r="JYR370" s="124"/>
      <c r="JYS370" s="124"/>
      <c r="JYT370" s="124"/>
      <c r="JYU370" s="124"/>
      <c r="JYV370" s="124"/>
      <c r="JYW370" s="124"/>
      <c r="JYX370" s="124"/>
      <c r="JYY370" s="124"/>
      <c r="JYZ370" s="124"/>
      <c r="JZA370" s="124"/>
      <c r="JZB370" s="124"/>
      <c r="JZC370" s="124"/>
      <c r="JZD370" s="124"/>
      <c r="JZE370" s="124"/>
      <c r="JZF370" s="124"/>
      <c r="JZG370" s="124"/>
      <c r="JZH370" s="124"/>
      <c r="JZI370" s="124"/>
      <c r="JZJ370" s="124"/>
      <c r="JZK370" s="124"/>
      <c r="JZL370" s="124"/>
      <c r="JZM370" s="124"/>
      <c r="JZN370" s="124"/>
      <c r="JZO370" s="124"/>
      <c r="JZP370" s="124"/>
      <c r="JZQ370" s="124"/>
      <c r="JZR370" s="124"/>
      <c r="JZS370" s="124"/>
      <c r="JZT370" s="124"/>
      <c r="JZU370" s="124"/>
      <c r="JZV370" s="124"/>
      <c r="JZW370" s="124"/>
      <c r="JZX370" s="124"/>
      <c r="JZY370" s="124"/>
      <c r="JZZ370" s="124"/>
      <c r="KAA370" s="124"/>
      <c r="KAB370" s="124"/>
      <c r="KAC370" s="124"/>
      <c r="KAD370" s="124"/>
      <c r="KAE370" s="124"/>
      <c r="KAF370" s="124"/>
      <c r="KAG370" s="124"/>
      <c r="KAH370" s="124"/>
      <c r="KAI370" s="124"/>
      <c r="KAJ370" s="124"/>
      <c r="KAK370" s="124"/>
      <c r="KAL370" s="124"/>
      <c r="KAM370" s="124"/>
      <c r="KAN370" s="124"/>
      <c r="KAO370" s="124"/>
      <c r="KAP370" s="124"/>
      <c r="KAQ370" s="124"/>
      <c r="KAR370" s="124"/>
      <c r="KAS370" s="124"/>
      <c r="KAT370" s="124"/>
      <c r="KAU370" s="124"/>
      <c r="KAV370" s="124"/>
      <c r="KAW370" s="124"/>
      <c r="KAX370" s="124"/>
      <c r="KAY370" s="124"/>
      <c r="KAZ370" s="124"/>
      <c r="KBA370" s="124"/>
      <c r="KBB370" s="124"/>
      <c r="KBC370" s="124"/>
      <c r="KBD370" s="124"/>
      <c r="KBE370" s="124"/>
      <c r="KBF370" s="124"/>
      <c r="KBG370" s="124"/>
      <c r="KBH370" s="124"/>
      <c r="KBI370" s="124"/>
      <c r="KBJ370" s="124"/>
      <c r="KBK370" s="124"/>
      <c r="KBL370" s="124"/>
      <c r="KBM370" s="124"/>
      <c r="KBN370" s="124"/>
      <c r="KBO370" s="124"/>
      <c r="KBP370" s="124"/>
      <c r="KBQ370" s="124"/>
      <c r="KBR370" s="124"/>
      <c r="KBS370" s="124"/>
      <c r="KBT370" s="124"/>
      <c r="KBU370" s="124"/>
      <c r="KBV370" s="124"/>
      <c r="KBW370" s="124"/>
      <c r="KBX370" s="124"/>
      <c r="KBY370" s="124"/>
      <c r="KBZ370" s="124"/>
      <c r="KCA370" s="124"/>
      <c r="KCB370" s="124"/>
      <c r="KCC370" s="124"/>
      <c r="KCD370" s="124"/>
      <c r="KCE370" s="124"/>
      <c r="KCF370" s="124"/>
      <c r="KCG370" s="124"/>
      <c r="KCH370" s="124"/>
      <c r="KCI370" s="124"/>
      <c r="KCJ370" s="124"/>
      <c r="KCK370" s="124"/>
      <c r="KCL370" s="124"/>
      <c r="KCM370" s="124"/>
      <c r="KCN370" s="124"/>
      <c r="KCO370" s="124"/>
      <c r="KCP370" s="124"/>
      <c r="KCQ370" s="124"/>
      <c r="KCR370" s="124"/>
      <c r="KCS370" s="124"/>
      <c r="KCT370" s="124"/>
      <c r="KCU370" s="124"/>
      <c r="KCV370" s="124"/>
      <c r="KCW370" s="124"/>
      <c r="KCX370" s="124"/>
      <c r="KCY370" s="124"/>
      <c r="KCZ370" s="124"/>
      <c r="KDA370" s="124"/>
      <c r="KDB370" s="124"/>
      <c r="KDC370" s="124"/>
      <c r="KDD370" s="124"/>
      <c r="KDE370" s="124"/>
      <c r="KDF370" s="124"/>
      <c r="KDG370" s="124"/>
      <c r="KDH370" s="124"/>
      <c r="KDI370" s="124"/>
      <c r="KDJ370" s="124"/>
      <c r="KDK370" s="124"/>
      <c r="KDL370" s="124"/>
      <c r="KDM370" s="124"/>
      <c r="KDN370" s="124"/>
      <c r="KDO370" s="124"/>
      <c r="KDP370" s="124"/>
      <c r="KDQ370" s="124"/>
      <c r="KDR370" s="124"/>
      <c r="KDS370" s="124"/>
      <c r="KDT370" s="124"/>
      <c r="KDU370" s="124"/>
      <c r="KDV370" s="124"/>
      <c r="KDW370" s="124"/>
      <c r="KDX370" s="124"/>
      <c r="KDY370" s="124"/>
      <c r="KDZ370" s="124"/>
      <c r="KEA370" s="124"/>
      <c r="KEB370" s="124"/>
      <c r="KEC370" s="124"/>
      <c r="KED370" s="124"/>
      <c r="KEE370" s="124"/>
      <c r="KEF370" s="124"/>
      <c r="KEG370" s="124"/>
      <c r="KEH370" s="124"/>
      <c r="KEI370" s="124"/>
      <c r="KEJ370" s="124"/>
      <c r="KEK370" s="124"/>
      <c r="KEL370" s="124"/>
      <c r="KEM370" s="124"/>
      <c r="KEN370" s="124"/>
      <c r="KEO370" s="124"/>
      <c r="KEP370" s="124"/>
      <c r="KEQ370" s="124"/>
      <c r="KER370" s="124"/>
      <c r="KES370" s="124"/>
      <c r="KET370" s="124"/>
      <c r="KEU370" s="124"/>
      <c r="KEV370" s="124"/>
      <c r="KEW370" s="124"/>
      <c r="KEX370" s="124"/>
      <c r="KEY370" s="124"/>
      <c r="KEZ370" s="124"/>
      <c r="KFA370" s="124"/>
      <c r="KFB370" s="124"/>
      <c r="KFC370" s="124"/>
      <c r="KFD370" s="124"/>
      <c r="KFE370" s="124"/>
      <c r="KFF370" s="124"/>
      <c r="KFG370" s="124"/>
      <c r="KFH370" s="124"/>
      <c r="KFI370" s="124"/>
      <c r="KFJ370" s="124"/>
      <c r="KFK370" s="124"/>
      <c r="KFL370" s="124"/>
      <c r="KFM370" s="124"/>
      <c r="KFN370" s="124"/>
      <c r="KFO370" s="124"/>
      <c r="KFP370" s="124"/>
      <c r="KFQ370" s="124"/>
      <c r="KFR370" s="124"/>
      <c r="KFS370" s="124"/>
      <c r="KFT370" s="124"/>
      <c r="KFU370" s="124"/>
      <c r="KFV370" s="124"/>
      <c r="KFW370" s="124"/>
      <c r="KFX370" s="124"/>
      <c r="KFY370" s="124"/>
      <c r="KFZ370" s="124"/>
      <c r="KGA370" s="124"/>
      <c r="KGB370" s="124"/>
      <c r="KGC370" s="124"/>
      <c r="KGD370" s="124"/>
      <c r="KGE370" s="124"/>
      <c r="KGF370" s="124"/>
      <c r="KGG370" s="124"/>
      <c r="KGH370" s="124"/>
      <c r="KGI370" s="124"/>
      <c r="KGJ370" s="124"/>
      <c r="KGK370" s="124"/>
      <c r="KGL370" s="124"/>
      <c r="KGM370" s="124"/>
      <c r="KGN370" s="124"/>
      <c r="KGO370" s="124"/>
      <c r="KGP370" s="124"/>
      <c r="KGQ370" s="124"/>
      <c r="KGR370" s="124"/>
      <c r="KGS370" s="124"/>
      <c r="KGT370" s="124"/>
      <c r="KGU370" s="124"/>
      <c r="KGV370" s="124"/>
      <c r="KGW370" s="124"/>
      <c r="KGX370" s="124"/>
      <c r="KGY370" s="124"/>
      <c r="KGZ370" s="124"/>
      <c r="KHA370" s="124"/>
      <c r="KHB370" s="124"/>
      <c r="KHC370" s="124"/>
      <c r="KHD370" s="124"/>
      <c r="KHE370" s="124"/>
      <c r="KHF370" s="124"/>
      <c r="KHG370" s="124"/>
      <c r="KHH370" s="124"/>
      <c r="KHI370" s="124"/>
      <c r="KHJ370" s="124"/>
      <c r="KHK370" s="124"/>
      <c r="KHL370" s="124"/>
      <c r="KHM370" s="124"/>
      <c r="KHN370" s="124"/>
      <c r="KHO370" s="124"/>
      <c r="KHP370" s="124"/>
      <c r="KHQ370" s="124"/>
      <c r="KHR370" s="124"/>
      <c r="KHS370" s="124"/>
      <c r="KHT370" s="124"/>
      <c r="KHU370" s="124"/>
      <c r="KHV370" s="124"/>
      <c r="KHW370" s="124"/>
      <c r="KHX370" s="124"/>
      <c r="KHY370" s="124"/>
      <c r="KHZ370" s="124"/>
      <c r="KIA370" s="124"/>
      <c r="KIB370" s="124"/>
      <c r="KIC370" s="124"/>
      <c r="KID370" s="124"/>
      <c r="KIE370" s="124"/>
      <c r="KIF370" s="124"/>
      <c r="KIG370" s="124"/>
      <c r="KIH370" s="124"/>
      <c r="KII370" s="124"/>
      <c r="KIJ370" s="124"/>
      <c r="KIK370" s="124"/>
      <c r="KIL370" s="124"/>
      <c r="KIM370" s="124"/>
      <c r="KIN370" s="124"/>
      <c r="KIO370" s="124"/>
      <c r="KIP370" s="124"/>
      <c r="KIQ370" s="124"/>
      <c r="KIR370" s="124"/>
      <c r="KIS370" s="124"/>
      <c r="KIT370" s="124"/>
      <c r="KIU370" s="124"/>
      <c r="KIV370" s="124"/>
      <c r="KIW370" s="124"/>
      <c r="KIX370" s="124"/>
      <c r="KIY370" s="124"/>
      <c r="KIZ370" s="124"/>
      <c r="KJA370" s="124"/>
      <c r="KJB370" s="124"/>
      <c r="KJC370" s="124"/>
      <c r="KJD370" s="124"/>
      <c r="KJE370" s="124"/>
      <c r="KJF370" s="124"/>
      <c r="KJG370" s="124"/>
      <c r="KJH370" s="124"/>
      <c r="KJI370" s="124"/>
      <c r="KJJ370" s="124"/>
      <c r="KJK370" s="124"/>
      <c r="KJL370" s="124"/>
      <c r="KJM370" s="124"/>
      <c r="KJN370" s="124"/>
      <c r="KJO370" s="124"/>
      <c r="KJP370" s="124"/>
      <c r="KJQ370" s="124"/>
      <c r="KJR370" s="124"/>
      <c r="KJS370" s="124"/>
      <c r="KJT370" s="124"/>
      <c r="KJU370" s="124"/>
      <c r="KJV370" s="124"/>
      <c r="KJW370" s="124"/>
      <c r="KJX370" s="124"/>
      <c r="KJY370" s="124"/>
      <c r="KJZ370" s="124"/>
      <c r="KKA370" s="124"/>
      <c r="KKB370" s="124"/>
      <c r="KKC370" s="124"/>
      <c r="KKD370" s="124"/>
      <c r="KKE370" s="124"/>
      <c r="KKF370" s="124"/>
      <c r="KKG370" s="124"/>
      <c r="KKH370" s="124"/>
      <c r="KKI370" s="124"/>
      <c r="KKJ370" s="124"/>
      <c r="KKK370" s="124"/>
      <c r="KKL370" s="124"/>
      <c r="KKM370" s="124"/>
      <c r="KKN370" s="124"/>
      <c r="KKO370" s="124"/>
      <c r="KKP370" s="124"/>
      <c r="KKQ370" s="124"/>
      <c r="KKR370" s="124"/>
      <c r="KKS370" s="124"/>
      <c r="KKT370" s="124"/>
      <c r="KKU370" s="124"/>
      <c r="KKV370" s="124"/>
      <c r="KKW370" s="124"/>
      <c r="KKX370" s="124"/>
      <c r="KKY370" s="124"/>
      <c r="KKZ370" s="124"/>
      <c r="KLA370" s="124"/>
      <c r="KLB370" s="124"/>
      <c r="KLC370" s="124"/>
      <c r="KLD370" s="124"/>
      <c r="KLE370" s="124"/>
      <c r="KLF370" s="124"/>
      <c r="KLG370" s="124"/>
      <c r="KLH370" s="124"/>
      <c r="KLI370" s="124"/>
      <c r="KLJ370" s="124"/>
      <c r="KLK370" s="124"/>
      <c r="KLL370" s="124"/>
      <c r="KLM370" s="124"/>
      <c r="KLN370" s="124"/>
      <c r="KLO370" s="124"/>
      <c r="KLP370" s="124"/>
      <c r="KLQ370" s="124"/>
      <c r="KLR370" s="124"/>
      <c r="KLS370" s="124"/>
      <c r="KLT370" s="124"/>
      <c r="KLU370" s="124"/>
      <c r="KLV370" s="124"/>
      <c r="KLW370" s="124"/>
      <c r="KLX370" s="124"/>
      <c r="KLY370" s="124"/>
      <c r="KLZ370" s="124"/>
      <c r="KMA370" s="124"/>
      <c r="KMB370" s="124"/>
      <c r="KMC370" s="124"/>
      <c r="KMD370" s="124"/>
      <c r="KME370" s="124"/>
      <c r="KMF370" s="124"/>
      <c r="KMG370" s="124"/>
      <c r="KMH370" s="124"/>
      <c r="KMI370" s="124"/>
      <c r="KMJ370" s="124"/>
      <c r="KMK370" s="124"/>
      <c r="KML370" s="124"/>
      <c r="KMM370" s="124"/>
      <c r="KMN370" s="124"/>
      <c r="KMO370" s="124"/>
      <c r="KMP370" s="124"/>
      <c r="KMQ370" s="124"/>
      <c r="KMR370" s="124"/>
      <c r="KMS370" s="124"/>
      <c r="KMT370" s="124"/>
      <c r="KMU370" s="124"/>
      <c r="KMV370" s="124"/>
      <c r="KMW370" s="124"/>
      <c r="KMX370" s="124"/>
      <c r="KMY370" s="124"/>
      <c r="KMZ370" s="124"/>
      <c r="KNA370" s="124"/>
      <c r="KNB370" s="124"/>
      <c r="KNC370" s="124"/>
      <c r="KND370" s="124"/>
      <c r="KNE370" s="124"/>
      <c r="KNF370" s="124"/>
      <c r="KNG370" s="124"/>
      <c r="KNH370" s="124"/>
      <c r="KNI370" s="124"/>
      <c r="KNJ370" s="124"/>
      <c r="KNK370" s="124"/>
      <c r="KNL370" s="124"/>
      <c r="KNM370" s="124"/>
      <c r="KNN370" s="124"/>
      <c r="KNO370" s="124"/>
      <c r="KNP370" s="124"/>
      <c r="KNQ370" s="124"/>
      <c r="KNR370" s="124"/>
      <c r="KNS370" s="124"/>
      <c r="KNT370" s="124"/>
      <c r="KNU370" s="124"/>
      <c r="KNV370" s="124"/>
      <c r="KNW370" s="124"/>
      <c r="KNX370" s="124"/>
      <c r="KNY370" s="124"/>
      <c r="KNZ370" s="124"/>
      <c r="KOA370" s="124"/>
      <c r="KOB370" s="124"/>
      <c r="KOC370" s="124"/>
      <c r="KOD370" s="124"/>
      <c r="KOE370" s="124"/>
      <c r="KOF370" s="124"/>
      <c r="KOG370" s="124"/>
      <c r="KOH370" s="124"/>
      <c r="KOI370" s="124"/>
      <c r="KOJ370" s="124"/>
      <c r="KOK370" s="124"/>
      <c r="KOL370" s="124"/>
      <c r="KOM370" s="124"/>
      <c r="KON370" s="124"/>
      <c r="KOO370" s="124"/>
      <c r="KOP370" s="124"/>
      <c r="KOQ370" s="124"/>
      <c r="KOR370" s="124"/>
      <c r="KOS370" s="124"/>
      <c r="KOT370" s="124"/>
      <c r="KOU370" s="124"/>
      <c r="KOV370" s="124"/>
      <c r="KOW370" s="124"/>
      <c r="KOX370" s="124"/>
      <c r="KOY370" s="124"/>
      <c r="KOZ370" s="124"/>
      <c r="KPA370" s="124"/>
      <c r="KPB370" s="124"/>
      <c r="KPC370" s="124"/>
      <c r="KPD370" s="124"/>
      <c r="KPE370" s="124"/>
      <c r="KPF370" s="124"/>
      <c r="KPG370" s="124"/>
      <c r="KPH370" s="124"/>
      <c r="KPI370" s="124"/>
      <c r="KPJ370" s="124"/>
      <c r="KPK370" s="124"/>
      <c r="KPL370" s="124"/>
      <c r="KPM370" s="124"/>
      <c r="KPN370" s="124"/>
      <c r="KPO370" s="124"/>
      <c r="KPP370" s="124"/>
      <c r="KPQ370" s="124"/>
      <c r="KPR370" s="124"/>
      <c r="KPS370" s="124"/>
      <c r="KPT370" s="124"/>
      <c r="KPU370" s="124"/>
      <c r="KPV370" s="124"/>
      <c r="KPW370" s="124"/>
      <c r="KPX370" s="124"/>
      <c r="KPY370" s="124"/>
      <c r="KPZ370" s="124"/>
      <c r="KQA370" s="124"/>
      <c r="KQB370" s="124"/>
      <c r="KQC370" s="124"/>
      <c r="KQD370" s="124"/>
      <c r="KQE370" s="124"/>
      <c r="KQF370" s="124"/>
      <c r="KQG370" s="124"/>
      <c r="KQH370" s="124"/>
      <c r="KQI370" s="124"/>
      <c r="KQJ370" s="124"/>
      <c r="KQK370" s="124"/>
      <c r="KQL370" s="124"/>
      <c r="KQM370" s="124"/>
      <c r="KQN370" s="124"/>
      <c r="KQO370" s="124"/>
      <c r="KQP370" s="124"/>
      <c r="KQQ370" s="124"/>
      <c r="KQR370" s="124"/>
      <c r="KQS370" s="124"/>
      <c r="KQT370" s="124"/>
      <c r="KQU370" s="124"/>
      <c r="KQV370" s="124"/>
      <c r="KQW370" s="124"/>
      <c r="KQX370" s="124"/>
      <c r="KQY370" s="124"/>
      <c r="KQZ370" s="124"/>
      <c r="KRA370" s="124"/>
      <c r="KRB370" s="124"/>
      <c r="KRC370" s="124"/>
      <c r="KRD370" s="124"/>
      <c r="KRE370" s="124"/>
      <c r="KRF370" s="124"/>
      <c r="KRG370" s="124"/>
      <c r="KRH370" s="124"/>
      <c r="KRI370" s="124"/>
      <c r="KRJ370" s="124"/>
      <c r="KRK370" s="124"/>
      <c r="KRL370" s="124"/>
      <c r="KRM370" s="124"/>
      <c r="KRN370" s="124"/>
      <c r="KRO370" s="124"/>
      <c r="KRP370" s="124"/>
      <c r="KRQ370" s="124"/>
      <c r="KRR370" s="124"/>
      <c r="KRS370" s="124"/>
      <c r="KRT370" s="124"/>
      <c r="KRU370" s="124"/>
      <c r="KRV370" s="124"/>
      <c r="KRW370" s="124"/>
      <c r="KRX370" s="124"/>
      <c r="KRY370" s="124"/>
      <c r="KRZ370" s="124"/>
      <c r="KSA370" s="124"/>
      <c r="KSB370" s="124"/>
      <c r="KSC370" s="124"/>
      <c r="KSD370" s="124"/>
      <c r="KSE370" s="124"/>
      <c r="KSF370" s="124"/>
      <c r="KSG370" s="124"/>
      <c r="KSH370" s="124"/>
      <c r="KSI370" s="124"/>
      <c r="KSJ370" s="124"/>
      <c r="KSK370" s="124"/>
      <c r="KSL370" s="124"/>
      <c r="KSM370" s="124"/>
      <c r="KSN370" s="124"/>
      <c r="KSO370" s="124"/>
      <c r="KSP370" s="124"/>
      <c r="KSQ370" s="124"/>
      <c r="KSR370" s="124"/>
      <c r="KSS370" s="124"/>
      <c r="KST370" s="124"/>
      <c r="KSU370" s="124"/>
      <c r="KSV370" s="124"/>
      <c r="KSW370" s="124"/>
      <c r="KSX370" s="124"/>
      <c r="KSY370" s="124"/>
      <c r="KSZ370" s="124"/>
      <c r="KTA370" s="124"/>
      <c r="KTB370" s="124"/>
      <c r="KTC370" s="124"/>
      <c r="KTD370" s="124"/>
      <c r="KTE370" s="124"/>
      <c r="KTF370" s="124"/>
      <c r="KTG370" s="124"/>
      <c r="KTH370" s="124"/>
      <c r="KTI370" s="124"/>
      <c r="KTJ370" s="124"/>
      <c r="KTK370" s="124"/>
      <c r="KTL370" s="124"/>
      <c r="KTM370" s="124"/>
      <c r="KTN370" s="124"/>
      <c r="KTO370" s="124"/>
      <c r="KTP370" s="124"/>
      <c r="KTQ370" s="124"/>
      <c r="KTR370" s="124"/>
      <c r="KTS370" s="124"/>
      <c r="KTT370" s="124"/>
      <c r="KTU370" s="124"/>
      <c r="KTV370" s="124"/>
      <c r="KTW370" s="124"/>
      <c r="KTX370" s="124"/>
      <c r="KTY370" s="124"/>
      <c r="KTZ370" s="124"/>
      <c r="KUA370" s="124"/>
      <c r="KUB370" s="124"/>
      <c r="KUC370" s="124"/>
      <c r="KUD370" s="124"/>
      <c r="KUE370" s="124"/>
      <c r="KUF370" s="124"/>
      <c r="KUG370" s="124"/>
      <c r="KUH370" s="124"/>
      <c r="KUI370" s="124"/>
      <c r="KUJ370" s="124"/>
      <c r="KUK370" s="124"/>
      <c r="KUL370" s="124"/>
      <c r="KUM370" s="124"/>
      <c r="KUN370" s="124"/>
      <c r="KUO370" s="124"/>
      <c r="KUP370" s="124"/>
      <c r="KUQ370" s="124"/>
      <c r="KUR370" s="124"/>
      <c r="KUS370" s="124"/>
      <c r="KUT370" s="124"/>
      <c r="KUU370" s="124"/>
      <c r="KUV370" s="124"/>
      <c r="KUW370" s="124"/>
      <c r="KUX370" s="124"/>
      <c r="KUY370" s="124"/>
      <c r="KUZ370" s="124"/>
      <c r="KVA370" s="124"/>
      <c r="KVB370" s="124"/>
      <c r="KVC370" s="124"/>
      <c r="KVD370" s="124"/>
      <c r="KVE370" s="124"/>
      <c r="KVF370" s="124"/>
      <c r="KVG370" s="124"/>
      <c r="KVH370" s="124"/>
      <c r="KVI370" s="124"/>
      <c r="KVJ370" s="124"/>
      <c r="KVK370" s="124"/>
      <c r="KVL370" s="124"/>
      <c r="KVM370" s="124"/>
      <c r="KVN370" s="124"/>
      <c r="KVO370" s="124"/>
      <c r="KVP370" s="124"/>
      <c r="KVQ370" s="124"/>
      <c r="KVR370" s="124"/>
      <c r="KVS370" s="124"/>
      <c r="KVT370" s="124"/>
      <c r="KVU370" s="124"/>
      <c r="KVV370" s="124"/>
      <c r="KVW370" s="124"/>
      <c r="KVX370" s="124"/>
      <c r="KVY370" s="124"/>
      <c r="KVZ370" s="124"/>
      <c r="KWA370" s="124"/>
      <c r="KWB370" s="124"/>
      <c r="KWC370" s="124"/>
      <c r="KWD370" s="124"/>
      <c r="KWE370" s="124"/>
      <c r="KWF370" s="124"/>
      <c r="KWG370" s="124"/>
      <c r="KWH370" s="124"/>
      <c r="KWI370" s="124"/>
      <c r="KWJ370" s="124"/>
      <c r="KWK370" s="124"/>
      <c r="KWL370" s="124"/>
      <c r="KWM370" s="124"/>
      <c r="KWN370" s="124"/>
      <c r="KWO370" s="124"/>
      <c r="KWP370" s="124"/>
      <c r="KWQ370" s="124"/>
      <c r="KWR370" s="124"/>
      <c r="KWS370" s="124"/>
      <c r="KWT370" s="124"/>
      <c r="KWU370" s="124"/>
      <c r="KWV370" s="124"/>
      <c r="KWW370" s="124"/>
      <c r="KWX370" s="124"/>
      <c r="KWY370" s="124"/>
      <c r="KWZ370" s="124"/>
      <c r="KXA370" s="124"/>
      <c r="KXB370" s="124"/>
      <c r="KXC370" s="124"/>
      <c r="KXD370" s="124"/>
      <c r="KXE370" s="124"/>
      <c r="KXF370" s="124"/>
      <c r="KXG370" s="124"/>
      <c r="KXH370" s="124"/>
      <c r="KXI370" s="124"/>
      <c r="KXJ370" s="124"/>
      <c r="KXK370" s="124"/>
      <c r="KXL370" s="124"/>
      <c r="KXM370" s="124"/>
      <c r="KXN370" s="124"/>
      <c r="KXO370" s="124"/>
      <c r="KXP370" s="124"/>
      <c r="KXQ370" s="124"/>
      <c r="KXR370" s="124"/>
      <c r="KXS370" s="124"/>
      <c r="KXT370" s="124"/>
      <c r="KXU370" s="124"/>
      <c r="KXV370" s="124"/>
      <c r="KXW370" s="124"/>
      <c r="KXX370" s="124"/>
      <c r="KXY370" s="124"/>
      <c r="KXZ370" s="124"/>
      <c r="KYA370" s="124"/>
      <c r="KYB370" s="124"/>
      <c r="KYC370" s="124"/>
      <c r="KYD370" s="124"/>
      <c r="KYE370" s="124"/>
      <c r="KYF370" s="124"/>
      <c r="KYG370" s="124"/>
      <c r="KYH370" s="124"/>
      <c r="KYI370" s="124"/>
      <c r="KYJ370" s="124"/>
      <c r="KYK370" s="124"/>
      <c r="KYL370" s="124"/>
      <c r="KYM370" s="124"/>
      <c r="KYN370" s="124"/>
      <c r="KYO370" s="124"/>
      <c r="KYP370" s="124"/>
      <c r="KYQ370" s="124"/>
      <c r="KYR370" s="124"/>
      <c r="KYS370" s="124"/>
      <c r="KYT370" s="124"/>
      <c r="KYU370" s="124"/>
      <c r="KYV370" s="124"/>
      <c r="KYW370" s="124"/>
      <c r="KYX370" s="124"/>
      <c r="KYY370" s="124"/>
      <c r="KYZ370" s="124"/>
      <c r="KZA370" s="124"/>
      <c r="KZB370" s="124"/>
      <c r="KZC370" s="124"/>
      <c r="KZD370" s="124"/>
      <c r="KZE370" s="124"/>
      <c r="KZF370" s="124"/>
      <c r="KZG370" s="124"/>
      <c r="KZH370" s="124"/>
      <c r="KZI370" s="124"/>
      <c r="KZJ370" s="124"/>
      <c r="KZK370" s="124"/>
      <c r="KZL370" s="124"/>
      <c r="KZM370" s="124"/>
      <c r="KZN370" s="124"/>
      <c r="KZO370" s="124"/>
      <c r="KZP370" s="124"/>
      <c r="KZQ370" s="124"/>
      <c r="KZR370" s="124"/>
      <c r="KZS370" s="124"/>
      <c r="KZT370" s="124"/>
      <c r="KZU370" s="124"/>
      <c r="KZV370" s="124"/>
      <c r="KZW370" s="124"/>
      <c r="KZX370" s="124"/>
      <c r="KZY370" s="124"/>
      <c r="KZZ370" s="124"/>
      <c r="LAA370" s="124"/>
      <c r="LAB370" s="124"/>
      <c r="LAC370" s="124"/>
      <c r="LAD370" s="124"/>
      <c r="LAE370" s="124"/>
      <c r="LAF370" s="124"/>
      <c r="LAG370" s="124"/>
      <c r="LAH370" s="124"/>
      <c r="LAI370" s="124"/>
      <c r="LAJ370" s="124"/>
      <c r="LAK370" s="124"/>
      <c r="LAL370" s="124"/>
      <c r="LAM370" s="124"/>
      <c r="LAN370" s="124"/>
      <c r="LAO370" s="124"/>
      <c r="LAP370" s="124"/>
      <c r="LAQ370" s="124"/>
      <c r="LAR370" s="124"/>
      <c r="LAS370" s="124"/>
      <c r="LAT370" s="124"/>
      <c r="LAU370" s="124"/>
      <c r="LAV370" s="124"/>
      <c r="LAW370" s="124"/>
      <c r="LAX370" s="124"/>
      <c r="LAY370" s="124"/>
      <c r="LAZ370" s="124"/>
      <c r="LBA370" s="124"/>
      <c r="LBB370" s="124"/>
      <c r="LBC370" s="124"/>
      <c r="LBD370" s="124"/>
      <c r="LBE370" s="124"/>
      <c r="LBF370" s="124"/>
      <c r="LBG370" s="124"/>
      <c r="LBH370" s="124"/>
      <c r="LBI370" s="124"/>
      <c r="LBJ370" s="124"/>
      <c r="LBK370" s="124"/>
      <c r="LBL370" s="124"/>
      <c r="LBM370" s="124"/>
      <c r="LBN370" s="124"/>
      <c r="LBO370" s="124"/>
      <c r="LBP370" s="124"/>
      <c r="LBQ370" s="124"/>
      <c r="LBR370" s="124"/>
      <c r="LBS370" s="124"/>
      <c r="LBT370" s="124"/>
      <c r="LBU370" s="124"/>
      <c r="LBV370" s="124"/>
      <c r="LBW370" s="124"/>
      <c r="LBX370" s="124"/>
      <c r="LBY370" s="124"/>
      <c r="LBZ370" s="124"/>
      <c r="LCA370" s="124"/>
      <c r="LCB370" s="124"/>
      <c r="LCC370" s="124"/>
      <c r="LCD370" s="124"/>
      <c r="LCE370" s="124"/>
      <c r="LCF370" s="124"/>
      <c r="LCG370" s="124"/>
      <c r="LCH370" s="124"/>
      <c r="LCI370" s="124"/>
      <c r="LCJ370" s="124"/>
      <c r="LCK370" s="124"/>
      <c r="LCL370" s="124"/>
      <c r="LCM370" s="124"/>
      <c r="LCN370" s="124"/>
      <c r="LCO370" s="124"/>
      <c r="LCP370" s="124"/>
      <c r="LCQ370" s="124"/>
      <c r="LCR370" s="124"/>
      <c r="LCS370" s="124"/>
      <c r="LCT370" s="124"/>
      <c r="LCU370" s="124"/>
      <c r="LCV370" s="124"/>
      <c r="LCW370" s="124"/>
      <c r="LCX370" s="124"/>
      <c r="LCY370" s="124"/>
      <c r="LCZ370" s="124"/>
      <c r="LDA370" s="124"/>
      <c r="LDB370" s="124"/>
      <c r="LDC370" s="124"/>
      <c r="LDD370" s="124"/>
      <c r="LDE370" s="124"/>
      <c r="LDF370" s="124"/>
      <c r="LDG370" s="124"/>
      <c r="LDH370" s="124"/>
      <c r="LDI370" s="124"/>
      <c r="LDJ370" s="124"/>
      <c r="LDK370" s="124"/>
      <c r="LDL370" s="124"/>
      <c r="LDM370" s="124"/>
      <c r="LDN370" s="124"/>
      <c r="LDO370" s="124"/>
      <c r="LDP370" s="124"/>
      <c r="LDQ370" s="124"/>
      <c r="LDR370" s="124"/>
      <c r="LDS370" s="124"/>
      <c r="LDT370" s="124"/>
      <c r="LDU370" s="124"/>
      <c r="LDV370" s="124"/>
      <c r="LDW370" s="124"/>
      <c r="LDX370" s="124"/>
      <c r="LDY370" s="124"/>
      <c r="LDZ370" s="124"/>
      <c r="LEA370" s="124"/>
      <c r="LEB370" s="124"/>
      <c r="LEC370" s="124"/>
      <c r="LED370" s="124"/>
      <c r="LEE370" s="124"/>
      <c r="LEF370" s="124"/>
      <c r="LEG370" s="124"/>
      <c r="LEH370" s="124"/>
      <c r="LEI370" s="124"/>
      <c r="LEJ370" s="124"/>
      <c r="LEK370" s="124"/>
      <c r="LEL370" s="124"/>
      <c r="LEM370" s="124"/>
      <c r="LEN370" s="124"/>
      <c r="LEO370" s="124"/>
      <c r="LEP370" s="124"/>
      <c r="LEQ370" s="124"/>
      <c r="LER370" s="124"/>
      <c r="LES370" s="124"/>
      <c r="LET370" s="124"/>
      <c r="LEU370" s="124"/>
      <c r="LEV370" s="124"/>
      <c r="LEW370" s="124"/>
      <c r="LEX370" s="124"/>
      <c r="LEY370" s="124"/>
      <c r="LEZ370" s="124"/>
      <c r="LFA370" s="124"/>
      <c r="LFB370" s="124"/>
      <c r="LFC370" s="124"/>
      <c r="LFD370" s="124"/>
      <c r="LFE370" s="124"/>
      <c r="LFF370" s="124"/>
      <c r="LFG370" s="124"/>
      <c r="LFH370" s="124"/>
      <c r="LFI370" s="124"/>
      <c r="LFJ370" s="124"/>
      <c r="LFK370" s="124"/>
      <c r="LFL370" s="124"/>
      <c r="LFM370" s="124"/>
      <c r="LFN370" s="124"/>
      <c r="LFO370" s="124"/>
      <c r="LFP370" s="124"/>
      <c r="LFQ370" s="124"/>
      <c r="LFR370" s="124"/>
      <c r="LFS370" s="124"/>
      <c r="LFT370" s="124"/>
      <c r="LFU370" s="124"/>
      <c r="LFV370" s="124"/>
      <c r="LFW370" s="124"/>
      <c r="LFX370" s="124"/>
      <c r="LFY370" s="124"/>
      <c r="LFZ370" s="124"/>
      <c r="LGA370" s="124"/>
      <c r="LGB370" s="124"/>
      <c r="LGC370" s="124"/>
      <c r="LGD370" s="124"/>
      <c r="LGE370" s="124"/>
      <c r="LGF370" s="124"/>
      <c r="LGG370" s="124"/>
      <c r="LGH370" s="124"/>
      <c r="LGI370" s="124"/>
      <c r="LGJ370" s="124"/>
      <c r="LGK370" s="124"/>
      <c r="LGL370" s="124"/>
      <c r="LGM370" s="124"/>
      <c r="LGN370" s="124"/>
      <c r="LGO370" s="124"/>
      <c r="LGP370" s="124"/>
      <c r="LGQ370" s="124"/>
      <c r="LGR370" s="124"/>
      <c r="LGS370" s="124"/>
      <c r="LGT370" s="124"/>
      <c r="LGU370" s="124"/>
      <c r="LGV370" s="124"/>
      <c r="LGW370" s="124"/>
      <c r="LGX370" s="124"/>
      <c r="LGY370" s="124"/>
      <c r="LGZ370" s="124"/>
      <c r="LHA370" s="124"/>
      <c r="LHB370" s="124"/>
      <c r="LHC370" s="124"/>
      <c r="LHD370" s="124"/>
      <c r="LHE370" s="124"/>
      <c r="LHF370" s="124"/>
      <c r="LHG370" s="124"/>
      <c r="LHH370" s="124"/>
      <c r="LHI370" s="124"/>
      <c r="LHJ370" s="124"/>
      <c r="LHK370" s="124"/>
      <c r="LHL370" s="124"/>
      <c r="LHM370" s="124"/>
      <c r="LHN370" s="124"/>
      <c r="LHO370" s="124"/>
      <c r="LHP370" s="124"/>
      <c r="LHQ370" s="124"/>
      <c r="LHR370" s="124"/>
      <c r="LHS370" s="124"/>
      <c r="LHT370" s="124"/>
      <c r="LHU370" s="124"/>
      <c r="LHV370" s="124"/>
      <c r="LHW370" s="124"/>
      <c r="LHX370" s="124"/>
      <c r="LHY370" s="124"/>
      <c r="LHZ370" s="124"/>
      <c r="LIA370" s="124"/>
      <c r="LIB370" s="124"/>
      <c r="LIC370" s="124"/>
      <c r="LID370" s="124"/>
      <c r="LIE370" s="124"/>
      <c r="LIF370" s="124"/>
      <c r="LIG370" s="124"/>
      <c r="LIH370" s="124"/>
      <c r="LII370" s="124"/>
      <c r="LIJ370" s="124"/>
      <c r="LIK370" s="124"/>
      <c r="LIL370" s="124"/>
      <c r="LIM370" s="124"/>
      <c r="LIN370" s="124"/>
      <c r="LIO370" s="124"/>
      <c r="LIP370" s="124"/>
      <c r="LIQ370" s="124"/>
      <c r="LIR370" s="124"/>
      <c r="LIS370" s="124"/>
      <c r="LIT370" s="124"/>
      <c r="LIU370" s="124"/>
      <c r="LIV370" s="124"/>
      <c r="LIW370" s="124"/>
      <c r="LIX370" s="124"/>
      <c r="LIY370" s="124"/>
      <c r="LIZ370" s="124"/>
      <c r="LJA370" s="124"/>
      <c r="LJB370" s="124"/>
      <c r="LJC370" s="124"/>
      <c r="LJD370" s="124"/>
      <c r="LJE370" s="124"/>
      <c r="LJF370" s="124"/>
      <c r="LJG370" s="124"/>
      <c r="LJH370" s="124"/>
      <c r="LJI370" s="124"/>
      <c r="LJJ370" s="124"/>
      <c r="LJK370" s="124"/>
      <c r="LJL370" s="124"/>
      <c r="LJM370" s="124"/>
      <c r="LJN370" s="124"/>
      <c r="LJO370" s="124"/>
      <c r="LJP370" s="124"/>
      <c r="LJQ370" s="124"/>
      <c r="LJR370" s="124"/>
      <c r="LJS370" s="124"/>
      <c r="LJT370" s="124"/>
      <c r="LJU370" s="124"/>
      <c r="LJV370" s="124"/>
      <c r="LJW370" s="124"/>
      <c r="LJX370" s="124"/>
      <c r="LJY370" s="124"/>
      <c r="LJZ370" s="124"/>
      <c r="LKA370" s="124"/>
      <c r="LKB370" s="124"/>
      <c r="LKC370" s="124"/>
      <c r="LKD370" s="124"/>
      <c r="LKE370" s="124"/>
      <c r="LKF370" s="124"/>
      <c r="LKG370" s="124"/>
      <c r="LKH370" s="124"/>
      <c r="LKI370" s="124"/>
      <c r="LKJ370" s="124"/>
      <c r="LKK370" s="124"/>
      <c r="LKL370" s="124"/>
      <c r="LKM370" s="124"/>
      <c r="LKN370" s="124"/>
      <c r="LKO370" s="124"/>
      <c r="LKP370" s="124"/>
      <c r="LKQ370" s="124"/>
      <c r="LKR370" s="124"/>
      <c r="LKS370" s="124"/>
      <c r="LKT370" s="124"/>
      <c r="LKU370" s="124"/>
      <c r="LKV370" s="124"/>
      <c r="LKW370" s="124"/>
      <c r="LKX370" s="124"/>
      <c r="LKY370" s="124"/>
      <c r="LKZ370" s="124"/>
      <c r="LLA370" s="124"/>
      <c r="LLB370" s="124"/>
      <c r="LLC370" s="124"/>
      <c r="LLD370" s="124"/>
      <c r="LLE370" s="124"/>
      <c r="LLF370" s="124"/>
      <c r="LLG370" s="124"/>
      <c r="LLH370" s="124"/>
      <c r="LLI370" s="124"/>
      <c r="LLJ370" s="124"/>
      <c r="LLK370" s="124"/>
      <c r="LLL370" s="124"/>
      <c r="LLM370" s="124"/>
      <c r="LLN370" s="124"/>
      <c r="LLO370" s="124"/>
      <c r="LLP370" s="124"/>
      <c r="LLQ370" s="124"/>
      <c r="LLR370" s="124"/>
      <c r="LLS370" s="124"/>
      <c r="LLT370" s="124"/>
      <c r="LLU370" s="124"/>
      <c r="LLV370" s="124"/>
      <c r="LLW370" s="124"/>
      <c r="LLX370" s="124"/>
      <c r="LLY370" s="124"/>
      <c r="LLZ370" s="124"/>
      <c r="LMA370" s="124"/>
      <c r="LMB370" s="124"/>
      <c r="LMC370" s="124"/>
      <c r="LMD370" s="124"/>
      <c r="LME370" s="124"/>
      <c r="LMF370" s="124"/>
      <c r="LMG370" s="124"/>
      <c r="LMH370" s="124"/>
      <c r="LMI370" s="124"/>
      <c r="LMJ370" s="124"/>
      <c r="LMK370" s="124"/>
      <c r="LML370" s="124"/>
      <c r="LMM370" s="124"/>
      <c r="LMN370" s="124"/>
      <c r="LMO370" s="124"/>
      <c r="LMP370" s="124"/>
      <c r="LMQ370" s="124"/>
      <c r="LMR370" s="124"/>
      <c r="LMS370" s="124"/>
      <c r="LMT370" s="124"/>
      <c r="LMU370" s="124"/>
      <c r="LMV370" s="124"/>
      <c r="LMW370" s="124"/>
      <c r="LMX370" s="124"/>
      <c r="LMY370" s="124"/>
      <c r="LMZ370" s="124"/>
      <c r="LNA370" s="124"/>
      <c r="LNB370" s="124"/>
      <c r="LNC370" s="124"/>
      <c r="LND370" s="124"/>
      <c r="LNE370" s="124"/>
      <c r="LNF370" s="124"/>
      <c r="LNG370" s="124"/>
      <c r="LNH370" s="124"/>
      <c r="LNI370" s="124"/>
      <c r="LNJ370" s="124"/>
      <c r="LNK370" s="124"/>
      <c r="LNL370" s="124"/>
      <c r="LNM370" s="124"/>
      <c r="LNN370" s="124"/>
      <c r="LNO370" s="124"/>
      <c r="LNP370" s="124"/>
      <c r="LNQ370" s="124"/>
      <c r="LNR370" s="124"/>
      <c r="LNS370" s="124"/>
      <c r="LNT370" s="124"/>
      <c r="LNU370" s="124"/>
      <c r="LNV370" s="124"/>
      <c r="LNW370" s="124"/>
      <c r="LNX370" s="124"/>
      <c r="LNY370" s="124"/>
      <c r="LNZ370" s="124"/>
      <c r="LOA370" s="124"/>
      <c r="LOB370" s="124"/>
      <c r="LOC370" s="124"/>
      <c r="LOD370" s="124"/>
      <c r="LOE370" s="124"/>
      <c r="LOF370" s="124"/>
      <c r="LOG370" s="124"/>
      <c r="LOH370" s="124"/>
      <c r="LOI370" s="124"/>
      <c r="LOJ370" s="124"/>
      <c r="LOK370" s="124"/>
      <c r="LOL370" s="124"/>
      <c r="LOM370" s="124"/>
      <c r="LON370" s="124"/>
      <c r="LOO370" s="124"/>
      <c r="LOP370" s="124"/>
      <c r="LOQ370" s="124"/>
      <c r="LOR370" s="124"/>
      <c r="LOS370" s="124"/>
      <c r="LOT370" s="124"/>
      <c r="LOU370" s="124"/>
      <c r="LOV370" s="124"/>
      <c r="LOW370" s="124"/>
      <c r="LOX370" s="124"/>
      <c r="LOY370" s="124"/>
      <c r="LOZ370" s="124"/>
      <c r="LPA370" s="124"/>
      <c r="LPB370" s="124"/>
      <c r="LPC370" s="124"/>
      <c r="LPD370" s="124"/>
      <c r="LPE370" s="124"/>
      <c r="LPF370" s="124"/>
      <c r="LPG370" s="124"/>
      <c r="LPH370" s="124"/>
      <c r="LPI370" s="124"/>
      <c r="LPJ370" s="124"/>
      <c r="LPK370" s="124"/>
      <c r="LPL370" s="124"/>
      <c r="LPM370" s="124"/>
      <c r="LPN370" s="124"/>
      <c r="LPO370" s="124"/>
      <c r="LPP370" s="124"/>
      <c r="LPQ370" s="124"/>
      <c r="LPR370" s="124"/>
      <c r="LPS370" s="124"/>
      <c r="LPT370" s="124"/>
      <c r="LPU370" s="124"/>
      <c r="LPV370" s="124"/>
      <c r="LPW370" s="124"/>
      <c r="LPX370" s="124"/>
      <c r="LPY370" s="124"/>
      <c r="LPZ370" s="124"/>
      <c r="LQA370" s="124"/>
      <c r="LQB370" s="124"/>
      <c r="LQC370" s="124"/>
      <c r="LQD370" s="124"/>
      <c r="LQE370" s="124"/>
      <c r="LQF370" s="124"/>
      <c r="LQG370" s="124"/>
      <c r="LQH370" s="124"/>
      <c r="LQI370" s="124"/>
      <c r="LQJ370" s="124"/>
      <c r="LQK370" s="124"/>
      <c r="LQL370" s="124"/>
      <c r="LQM370" s="124"/>
      <c r="LQN370" s="124"/>
      <c r="LQO370" s="124"/>
      <c r="LQP370" s="124"/>
      <c r="LQQ370" s="124"/>
      <c r="LQR370" s="124"/>
      <c r="LQS370" s="124"/>
      <c r="LQT370" s="124"/>
      <c r="LQU370" s="124"/>
      <c r="LQV370" s="124"/>
      <c r="LQW370" s="124"/>
      <c r="LQX370" s="124"/>
      <c r="LQY370" s="124"/>
      <c r="LQZ370" s="124"/>
      <c r="LRA370" s="124"/>
      <c r="LRB370" s="124"/>
      <c r="LRC370" s="124"/>
      <c r="LRD370" s="124"/>
      <c r="LRE370" s="124"/>
      <c r="LRF370" s="124"/>
      <c r="LRG370" s="124"/>
      <c r="LRH370" s="124"/>
      <c r="LRI370" s="124"/>
      <c r="LRJ370" s="124"/>
      <c r="LRK370" s="124"/>
      <c r="LRL370" s="124"/>
      <c r="LRM370" s="124"/>
      <c r="LRN370" s="124"/>
      <c r="LRO370" s="124"/>
      <c r="LRP370" s="124"/>
      <c r="LRQ370" s="124"/>
      <c r="LRR370" s="124"/>
      <c r="LRS370" s="124"/>
      <c r="LRT370" s="124"/>
      <c r="LRU370" s="124"/>
      <c r="LRV370" s="124"/>
      <c r="LRW370" s="124"/>
      <c r="LRX370" s="124"/>
      <c r="LRY370" s="124"/>
      <c r="LRZ370" s="124"/>
      <c r="LSA370" s="124"/>
      <c r="LSB370" s="124"/>
      <c r="LSC370" s="124"/>
      <c r="LSD370" s="124"/>
      <c r="LSE370" s="124"/>
      <c r="LSF370" s="124"/>
      <c r="LSG370" s="124"/>
      <c r="LSH370" s="124"/>
      <c r="LSI370" s="124"/>
      <c r="LSJ370" s="124"/>
      <c r="LSK370" s="124"/>
      <c r="LSL370" s="124"/>
      <c r="LSM370" s="124"/>
      <c r="LSN370" s="124"/>
      <c r="LSO370" s="124"/>
      <c r="LSP370" s="124"/>
      <c r="LSQ370" s="124"/>
      <c r="LSR370" s="124"/>
      <c r="LSS370" s="124"/>
      <c r="LST370" s="124"/>
      <c r="LSU370" s="124"/>
      <c r="LSV370" s="124"/>
      <c r="LSW370" s="124"/>
      <c r="LSX370" s="124"/>
      <c r="LSY370" s="124"/>
      <c r="LSZ370" s="124"/>
      <c r="LTA370" s="124"/>
      <c r="LTB370" s="124"/>
      <c r="LTC370" s="124"/>
      <c r="LTD370" s="124"/>
      <c r="LTE370" s="124"/>
      <c r="LTF370" s="124"/>
      <c r="LTG370" s="124"/>
      <c r="LTH370" s="124"/>
      <c r="LTI370" s="124"/>
      <c r="LTJ370" s="124"/>
      <c r="LTK370" s="124"/>
      <c r="LTL370" s="124"/>
      <c r="LTM370" s="124"/>
      <c r="LTN370" s="124"/>
      <c r="LTO370" s="124"/>
      <c r="LTP370" s="124"/>
      <c r="LTQ370" s="124"/>
      <c r="LTR370" s="124"/>
      <c r="LTS370" s="124"/>
      <c r="LTT370" s="124"/>
      <c r="LTU370" s="124"/>
      <c r="LTV370" s="124"/>
      <c r="LTW370" s="124"/>
      <c r="LTX370" s="124"/>
      <c r="LTY370" s="124"/>
      <c r="LTZ370" s="124"/>
      <c r="LUA370" s="124"/>
      <c r="LUB370" s="124"/>
      <c r="LUC370" s="124"/>
      <c r="LUD370" s="124"/>
      <c r="LUE370" s="124"/>
      <c r="LUF370" s="124"/>
      <c r="LUG370" s="124"/>
      <c r="LUH370" s="124"/>
      <c r="LUI370" s="124"/>
      <c r="LUJ370" s="124"/>
      <c r="LUK370" s="124"/>
      <c r="LUL370" s="124"/>
      <c r="LUM370" s="124"/>
      <c r="LUN370" s="124"/>
      <c r="LUO370" s="124"/>
      <c r="LUP370" s="124"/>
      <c r="LUQ370" s="124"/>
      <c r="LUR370" s="124"/>
      <c r="LUS370" s="124"/>
      <c r="LUT370" s="124"/>
      <c r="LUU370" s="124"/>
      <c r="LUV370" s="124"/>
      <c r="LUW370" s="124"/>
      <c r="LUX370" s="124"/>
      <c r="LUY370" s="124"/>
      <c r="LUZ370" s="124"/>
      <c r="LVA370" s="124"/>
      <c r="LVB370" s="124"/>
      <c r="LVC370" s="124"/>
      <c r="LVD370" s="124"/>
      <c r="LVE370" s="124"/>
      <c r="LVF370" s="124"/>
      <c r="LVG370" s="124"/>
      <c r="LVH370" s="124"/>
      <c r="LVI370" s="124"/>
      <c r="LVJ370" s="124"/>
      <c r="LVK370" s="124"/>
      <c r="LVL370" s="124"/>
      <c r="LVM370" s="124"/>
      <c r="LVN370" s="124"/>
      <c r="LVO370" s="124"/>
      <c r="LVP370" s="124"/>
      <c r="LVQ370" s="124"/>
      <c r="LVR370" s="124"/>
      <c r="LVS370" s="124"/>
      <c r="LVT370" s="124"/>
      <c r="LVU370" s="124"/>
      <c r="LVV370" s="124"/>
      <c r="LVW370" s="124"/>
      <c r="LVX370" s="124"/>
      <c r="LVY370" s="124"/>
      <c r="LVZ370" s="124"/>
      <c r="LWA370" s="124"/>
      <c r="LWB370" s="124"/>
      <c r="LWC370" s="124"/>
      <c r="LWD370" s="124"/>
      <c r="LWE370" s="124"/>
      <c r="LWF370" s="124"/>
      <c r="LWG370" s="124"/>
      <c r="LWH370" s="124"/>
      <c r="LWI370" s="124"/>
      <c r="LWJ370" s="124"/>
      <c r="LWK370" s="124"/>
      <c r="LWL370" s="124"/>
      <c r="LWM370" s="124"/>
      <c r="LWN370" s="124"/>
      <c r="LWO370" s="124"/>
      <c r="LWP370" s="124"/>
      <c r="LWQ370" s="124"/>
      <c r="LWR370" s="124"/>
      <c r="LWS370" s="124"/>
      <c r="LWT370" s="124"/>
      <c r="LWU370" s="124"/>
      <c r="LWV370" s="124"/>
      <c r="LWW370" s="124"/>
      <c r="LWX370" s="124"/>
      <c r="LWY370" s="124"/>
      <c r="LWZ370" s="124"/>
      <c r="LXA370" s="124"/>
      <c r="LXB370" s="124"/>
      <c r="LXC370" s="124"/>
      <c r="LXD370" s="124"/>
      <c r="LXE370" s="124"/>
      <c r="LXF370" s="124"/>
      <c r="LXG370" s="124"/>
      <c r="LXH370" s="124"/>
      <c r="LXI370" s="124"/>
      <c r="LXJ370" s="124"/>
      <c r="LXK370" s="124"/>
      <c r="LXL370" s="124"/>
      <c r="LXM370" s="124"/>
      <c r="LXN370" s="124"/>
      <c r="LXO370" s="124"/>
      <c r="LXP370" s="124"/>
      <c r="LXQ370" s="124"/>
      <c r="LXR370" s="124"/>
      <c r="LXS370" s="124"/>
      <c r="LXT370" s="124"/>
      <c r="LXU370" s="124"/>
      <c r="LXV370" s="124"/>
      <c r="LXW370" s="124"/>
      <c r="LXX370" s="124"/>
      <c r="LXY370" s="124"/>
      <c r="LXZ370" s="124"/>
      <c r="LYA370" s="124"/>
      <c r="LYB370" s="124"/>
      <c r="LYC370" s="124"/>
      <c r="LYD370" s="124"/>
      <c r="LYE370" s="124"/>
      <c r="LYF370" s="124"/>
      <c r="LYG370" s="124"/>
      <c r="LYH370" s="124"/>
      <c r="LYI370" s="124"/>
      <c r="LYJ370" s="124"/>
      <c r="LYK370" s="124"/>
      <c r="LYL370" s="124"/>
      <c r="LYM370" s="124"/>
      <c r="LYN370" s="124"/>
      <c r="LYO370" s="124"/>
      <c r="LYP370" s="124"/>
      <c r="LYQ370" s="124"/>
      <c r="LYR370" s="124"/>
      <c r="LYS370" s="124"/>
      <c r="LYT370" s="124"/>
      <c r="LYU370" s="124"/>
      <c r="LYV370" s="124"/>
      <c r="LYW370" s="124"/>
      <c r="LYX370" s="124"/>
      <c r="LYY370" s="124"/>
      <c r="LYZ370" s="124"/>
      <c r="LZA370" s="124"/>
      <c r="LZB370" s="124"/>
      <c r="LZC370" s="124"/>
      <c r="LZD370" s="124"/>
      <c r="LZE370" s="124"/>
      <c r="LZF370" s="124"/>
      <c r="LZG370" s="124"/>
      <c r="LZH370" s="124"/>
      <c r="LZI370" s="124"/>
      <c r="LZJ370" s="124"/>
      <c r="LZK370" s="124"/>
      <c r="LZL370" s="124"/>
      <c r="LZM370" s="124"/>
      <c r="LZN370" s="124"/>
      <c r="LZO370" s="124"/>
      <c r="LZP370" s="124"/>
      <c r="LZQ370" s="124"/>
      <c r="LZR370" s="124"/>
      <c r="LZS370" s="124"/>
      <c r="LZT370" s="124"/>
      <c r="LZU370" s="124"/>
      <c r="LZV370" s="124"/>
      <c r="LZW370" s="124"/>
      <c r="LZX370" s="124"/>
      <c r="LZY370" s="124"/>
      <c r="LZZ370" s="124"/>
      <c r="MAA370" s="124"/>
      <c r="MAB370" s="124"/>
      <c r="MAC370" s="124"/>
      <c r="MAD370" s="124"/>
      <c r="MAE370" s="124"/>
      <c r="MAF370" s="124"/>
      <c r="MAG370" s="124"/>
      <c r="MAH370" s="124"/>
      <c r="MAI370" s="124"/>
      <c r="MAJ370" s="124"/>
      <c r="MAK370" s="124"/>
      <c r="MAL370" s="124"/>
      <c r="MAM370" s="124"/>
      <c r="MAN370" s="124"/>
      <c r="MAO370" s="124"/>
      <c r="MAP370" s="124"/>
      <c r="MAQ370" s="124"/>
      <c r="MAR370" s="124"/>
      <c r="MAS370" s="124"/>
      <c r="MAT370" s="124"/>
      <c r="MAU370" s="124"/>
      <c r="MAV370" s="124"/>
      <c r="MAW370" s="124"/>
      <c r="MAX370" s="124"/>
      <c r="MAY370" s="124"/>
      <c r="MAZ370" s="124"/>
      <c r="MBA370" s="124"/>
      <c r="MBB370" s="124"/>
      <c r="MBC370" s="124"/>
      <c r="MBD370" s="124"/>
      <c r="MBE370" s="124"/>
      <c r="MBF370" s="124"/>
      <c r="MBG370" s="124"/>
      <c r="MBH370" s="124"/>
      <c r="MBI370" s="124"/>
      <c r="MBJ370" s="124"/>
      <c r="MBK370" s="124"/>
      <c r="MBL370" s="124"/>
      <c r="MBM370" s="124"/>
      <c r="MBN370" s="124"/>
      <c r="MBO370" s="124"/>
      <c r="MBP370" s="124"/>
      <c r="MBQ370" s="124"/>
      <c r="MBR370" s="124"/>
      <c r="MBS370" s="124"/>
      <c r="MBT370" s="124"/>
      <c r="MBU370" s="124"/>
      <c r="MBV370" s="124"/>
      <c r="MBW370" s="124"/>
      <c r="MBX370" s="124"/>
      <c r="MBY370" s="124"/>
      <c r="MBZ370" s="124"/>
      <c r="MCA370" s="124"/>
      <c r="MCB370" s="124"/>
      <c r="MCC370" s="124"/>
      <c r="MCD370" s="124"/>
      <c r="MCE370" s="124"/>
      <c r="MCF370" s="124"/>
      <c r="MCG370" s="124"/>
      <c r="MCH370" s="124"/>
      <c r="MCI370" s="124"/>
      <c r="MCJ370" s="124"/>
      <c r="MCK370" s="124"/>
      <c r="MCL370" s="124"/>
      <c r="MCM370" s="124"/>
      <c r="MCN370" s="124"/>
      <c r="MCO370" s="124"/>
      <c r="MCP370" s="124"/>
      <c r="MCQ370" s="124"/>
      <c r="MCR370" s="124"/>
      <c r="MCS370" s="124"/>
      <c r="MCT370" s="124"/>
      <c r="MCU370" s="124"/>
      <c r="MCV370" s="124"/>
      <c r="MCW370" s="124"/>
      <c r="MCX370" s="124"/>
      <c r="MCY370" s="124"/>
      <c r="MCZ370" s="124"/>
      <c r="MDA370" s="124"/>
      <c r="MDB370" s="124"/>
      <c r="MDC370" s="124"/>
      <c r="MDD370" s="124"/>
      <c r="MDE370" s="124"/>
      <c r="MDF370" s="124"/>
      <c r="MDG370" s="124"/>
      <c r="MDH370" s="124"/>
      <c r="MDI370" s="124"/>
      <c r="MDJ370" s="124"/>
      <c r="MDK370" s="124"/>
      <c r="MDL370" s="124"/>
      <c r="MDM370" s="124"/>
      <c r="MDN370" s="124"/>
      <c r="MDO370" s="124"/>
      <c r="MDP370" s="124"/>
      <c r="MDQ370" s="124"/>
      <c r="MDR370" s="124"/>
      <c r="MDS370" s="124"/>
      <c r="MDT370" s="124"/>
      <c r="MDU370" s="124"/>
      <c r="MDV370" s="124"/>
      <c r="MDW370" s="124"/>
      <c r="MDX370" s="124"/>
      <c r="MDY370" s="124"/>
      <c r="MDZ370" s="124"/>
      <c r="MEA370" s="124"/>
      <c r="MEB370" s="124"/>
      <c r="MEC370" s="124"/>
      <c r="MED370" s="124"/>
      <c r="MEE370" s="124"/>
      <c r="MEF370" s="124"/>
      <c r="MEG370" s="124"/>
      <c r="MEH370" s="124"/>
      <c r="MEI370" s="124"/>
      <c r="MEJ370" s="124"/>
      <c r="MEK370" s="124"/>
      <c r="MEL370" s="124"/>
      <c r="MEM370" s="124"/>
      <c r="MEN370" s="124"/>
      <c r="MEO370" s="124"/>
      <c r="MEP370" s="124"/>
      <c r="MEQ370" s="124"/>
      <c r="MER370" s="124"/>
      <c r="MES370" s="124"/>
      <c r="MET370" s="124"/>
      <c r="MEU370" s="124"/>
      <c r="MEV370" s="124"/>
      <c r="MEW370" s="124"/>
      <c r="MEX370" s="124"/>
      <c r="MEY370" s="124"/>
      <c r="MEZ370" s="124"/>
      <c r="MFA370" s="124"/>
      <c r="MFB370" s="124"/>
      <c r="MFC370" s="124"/>
      <c r="MFD370" s="124"/>
      <c r="MFE370" s="124"/>
      <c r="MFF370" s="124"/>
      <c r="MFG370" s="124"/>
      <c r="MFH370" s="124"/>
      <c r="MFI370" s="124"/>
      <c r="MFJ370" s="124"/>
      <c r="MFK370" s="124"/>
      <c r="MFL370" s="124"/>
      <c r="MFM370" s="124"/>
      <c r="MFN370" s="124"/>
      <c r="MFO370" s="124"/>
      <c r="MFP370" s="124"/>
      <c r="MFQ370" s="124"/>
      <c r="MFR370" s="124"/>
      <c r="MFS370" s="124"/>
      <c r="MFT370" s="124"/>
      <c r="MFU370" s="124"/>
      <c r="MFV370" s="124"/>
      <c r="MFW370" s="124"/>
      <c r="MFX370" s="124"/>
      <c r="MFY370" s="124"/>
      <c r="MFZ370" s="124"/>
      <c r="MGA370" s="124"/>
      <c r="MGB370" s="124"/>
      <c r="MGC370" s="124"/>
      <c r="MGD370" s="124"/>
      <c r="MGE370" s="124"/>
      <c r="MGF370" s="124"/>
      <c r="MGG370" s="124"/>
      <c r="MGH370" s="124"/>
      <c r="MGI370" s="124"/>
      <c r="MGJ370" s="124"/>
      <c r="MGK370" s="124"/>
      <c r="MGL370" s="124"/>
      <c r="MGM370" s="124"/>
      <c r="MGN370" s="124"/>
      <c r="MGO370" s="124"/>
      <c r="MGP370" s="124"/>
      <c r="MGQ370" s="124"/>
      <c r="MGR370" s="124"/>
      <c r="MGS370" s="124"/>
      <c r="MGT370" s="124"/>
      <c r="MGU370" s="124"/>
      <c r="MGV370" s="124"/>
      <c r="MGW370" s="124"/>
      <c r="MGX370" s="124"/>
      <c r="MGY370" s="124"/>
      <c r="MGZ370" s="124"/>
      <c r="MHA370" s="124"/>
      <c r="MHB370" s="124"/>
      <c r="MHC370" s="124"/>
      <c r="MHD370" s="124"/>
      <c r="MHE370" s="124"/>
      <c r="MHF370" s="124"/>
      <c r="MHG370" s="124"/>
      <c r="MHH370" s="124"/>
      <c r="MHI370" s="124"/>
      <c r="MHJ370" s="124"/>
      <c r="MHK370" s="124"/>
      <c r="MHL370" s="124"/>
      <c r="MHM370" s="124"/>
      <c r="MHN370" s="124"/>
      <c r="MHO370" s="124"/>
      <c r="MHP370" s="124"/>
      <c r="MHQ370" s="124"/>
      <c r="MHR370" s="124"/>
      <c r="MHS370" s="124"/>
      <c r="MHT370" s="124"/>
      <c r="MHU370" s="124"/>
      <c r="MHV370" s="124"/>
      <c r="MHW370" s="124"/>
      <c r="MHX370" s="124"/>
      <c r="MHY370" s="124"/>
      <c r="MHZ370" s="124"/>
      <c r="MIA370" s="124"/>
      <c r="MIB370" s="124"/>
      <c r="MIC370" s="124"/>
      <c r="MID370" s="124"/>
      <c r="MIE370" s="124"/>
      <c r="MIF370" s="124"/>
      <c r="MIG370" s="124"/>
      <c r="MIH370" s="124"/>
      <c r="MII370" s="124"/>
      <c r="MIJ370" s="124"/>
      <c r="MIK370" s="124"/>
      <c r="MIL370" s="124"/>
      <c r="MIM370" s="124"/>
      <c r="MIN370" s="124"/>
      <c r="MIO370" s="124"/>
      <c r="MIP370" s="124"/>
      <c r="MIQ370" s="124"/>
      <c r="MIR370" s="124"/>
      <c r="MIS370" s="124"/>
      <c r="MIT370" s="124"/>
      <c r="MIU370" s="124"/>
      <c r="MIV370" s="124"/>
      <c r="MIW370" s="124"/>
      <c r="MIX370" s="124"/>
      <c r="MIY370" s="124"/>
      <c r="MIZ370" s="124"/>
      <c r="MJA370" s="124"/>
      <c r="MJB370" s="124"/>
      <c r="MJC370" s="124"/>
      <c r="MJD370" s="124"/>
      <c r="MJE370" s="124"/>
      <c r="MJF370" s="124"/>
      <c r="MJG370" s="124"/>
      <c r="MJH370" s="124"/>
      <c r="MJI370" s="124"/>
      <c r="MJJ370" s="124"/>
      <c r="MJK370" s="124"/>
      <c r="MJL370" s="124"/>
      <c r="MJM370" s="124"/>
      <c r="MJN370" s="124"/>
      <c r="MJO370" s="124"/>
      <c r="MJP370" s="124"/>
      <c r="MJQ370" s="124"/>
      <c r="MJR370" s="124"/>
      <c r="MJS370" s="124"/>
      <c r="MJT370" s="124"/>
      <c r="MJU370" s="124"/>
      <c r="MJV370" s="124"/>
      <c r="MJW370" s="124"/>
      <c r="MJX370" s="124"/>
      <c r="MJY370" s="124"/>
      <c r="MJZ370" s="124"/>
      <c r="MKA370" s="124"/>
      <c r="MKB370" s="124"/>
      <c r="MKC370" s="124"/>
      <c r="MKD370" s="124"/>
      <c r="MKE370" s="124"/>
      <c r="MKF370" s="124"/>
      <c r="MKG370" s="124"/>
      <c r="MKH370" s="124"/>
      <c r="MKI370" s="124"/>
      <c r="MKJ370" s="124"/>
      <c r="MKK370" s="124"/>
      <c r="MKL370" s="124"/>
      <c r="MKM370" s="124"/>
      <c r="MKN370" s="124"/>
      <c r="MKO370" s="124"/>
      <c r="MKP370" s="124"/>
      <c r="MKQ370" s="124"/>
      <c r="MKR370" s="124"/>
      <c r="MKS370" s="124"/>
      <c r="MKT370" s="124"/>
      <c r="MKU370" s="124"/>
      <c r="MKV370" s="124"/>
      <c r="MKW370" s="124"/>
      <c r="MKX370" s="124"/>
      <c r="MKY370" s="124"/>
      <c r="MKZ370" s="124"/>
      <c r="MLA370" s="124"/>
      <c r="MLB370" s="124"/>
      <c r="MLC370" s="124"/>
      <c r="MLD370" s="124"/>
      <c r="MLE370" s="124"/>
      <c r="MLF370" s="124"/>
      <c r="MLG370" s="124"/>
      <c r="MLH370" s="124"/>
      <c r="MLI370" s="124"/>
      <c r="MLJ370" s="124"/>
      <c r="MLK370" s="124"/>
      <c r="MLL370" s="124"/>
      <c r="MLM370" s="124"/>
      <c r="MLN370" s="124"/>
      <c r="MLO370" s="124"/>
      <c r="MLP370" s="124"/>
      <c r="MLQ370" s="124"/>
      <c r="MLR370" s="124"/>
      <c r="MLS370" s="124"/>
      <c r="MLT370" s="124"/>
      <c r="MLU370" s="124"/>
      <c r="MLV370" s="124"/>
      <c r="MLW370" s="124"/>
      <c r="MLX370" s="124"/>
      <c r="MLY370" s="124"/>
      <c r="MLZ370" s="124"/>
      <c r="MMA370" s="124"/>
      <c r="MMB370" s="124"/>
      <c r="MMC370" s="124"/>
      <c r="MMD370" s="124"/>
      <c r="MME370" s="124"/>
      <c r="MMF370" s="124"/>
      <c r="MMG370" s="124"/>
      <c r="MMH370" s="124"/>
      <c r="MMI370" s="124"/>
      <c r="MMJ370" s="124"/>
      <c r="MMK370" s="124"/>
      <c r="MML370" s="124"/>
      <c r="MMM370" s="124"/>
      <c r="MMN370" s="124"/>
      <c r="MMO370" s="124"/>
      <c r="MMP370" s="124"/>
      <c r="MMQ370" s="124"/>
      <c r="MMR370" s="124"/>
      <c r="MMS370" s="124"/>
      <c r="MMT370" s="124"/>
      <c r="MMU370" s="124"/>
      <c r="MMV370" s="124"/>
      <c r="MMW370" s="124"/>
      <c r="MMX370" s="124"/>
      <c r="MMY370" s="124"/>
      <c r="MMZ370" s="124"/>
      <c r="MNA370" s="124"/>
      <c r="MNB370" s="124"/>
      <c r="MNC370" s="124"/>
      <c r="MND370" s="124"/>
      <c r="MNE370" s="124"/>
      <c r="MNF370" s="124"/>
      <c r="MNG370" s="124"/>
      <c r="MNH370" s="124"/>
      <c r="MNI370" s="124"/>
      <c r="MNJ370" s="124"/>
      <c r="MNK370" s="124"/>
      <c r="MNL370" s="124"/>
      <c r="MNM370" s="124"/>
      <c r="MNN370" s="124"/>
      <c r="MNO370" s="124"/>
      <c r="MNP370" s="124"/>
      <c r="MNQ370" s="124"/>
      <c r="MNR370" s="124"/>
      <c r="MNS370" s="124"/>
      <c r="MNT370" s="124"/>
      <c r="MNU370" s="124"/>
      <c r="MNV370" s="124"/>
      <c r="MNW370" s="124"/>
      <c r="MNX370" s="124"/>
      <c r="MNY370" s="124"/>
      <c r="MNZ370" s="124"/>
      <c r="MOA370" s="124"/>
      <c r="MOB370" s="124"/>
      <c r="MOC370" s="124"/>
      <c r="MOD370" s="124"/>
      <c r="MOE370" s="124"/>
      <c r="MOF370" s="124"/>
      <c r="MOG370" s="124"/>
      <c r="MOH370" s="124"/>
      <c r="MOI370" s="124"/>
      <c r="MOJ370" s="124"/>
      <c r="MOK370" s="124"/>
      <c r="MOL370" s="124"/>
      <c r="MOM370" s="124"/>
      <c r="MON370" s="124"/>
      <c r="MOO370" s="124"/>
      <c r="MOP370" s="124"/>
      <c r="MOQ370" s="124"/>
      <c r="MOR370" s="124"/>
      <c r="MOS370" s="124"/>
      <c r="MOT370" s="124"/>
      <c r="MOU370" s="124"/>
      <c r="MOV370" s="124"/>
      <c r="MOW370" s="124"/>
      <c r="MOX370" s="124"/>
      <c r="MOY370" s="124"/>
      <c r="MOZ370" s="124"/>
      <c r="MPA370" s="124"/>
      <c r="MPB370" s="124"/>
      <c r="MPC370" s="124"/>
      <c r="MPD370" s="124"/>
      <c r="MPE370" s="124"/>
      <c r="MPF370" s="124"/>
      <c r="MPG370" s="124"/>
      <c r="MPH370" s="124"/>
      <c r="MPI370" s="124"/>
      <c r="MPJ370" s="124"/>
      <c r="MPK370" s="124"/>
      <c r="MPL370" s="124"/>
      <c r="MPM370" s="124"/>
      <c r="MPN370" s="124"/>
      <c r="MPO370" s="124"/>
      <c r="MPP370" s="124"/>
      <c r="MPQ370" s="124"/>
      <c r="MPR370" s="124"/>
      <c r="MPS370" s="124"/>
      <c r="MPT370" s="124"/>
      <c r="MPU370" s="124"/>
      <c r="MPV370" s="124"/>
      <c r="MPW370" s="124"/>
      <c r="MPX370" s="124"/>
      <c r="MPY370" s="124"/>
      <c r="MPZ370" s="124"/>
      <c r="MQA370" s="124"/>
      <c r="MQB370" s="124"/>
      <c r="MQC370" s="124"/>
      <c r="MQD370" s="124"/>
      <c r="MQE370" s="124"/>
      <c r="MQF370" s="124"/>
      <c r="MQG370" s="124"/>
      <c r="MQH370" s="124"/>
      <c r="MQI370" s="124"/>
      <c r="MQJ370" s="124"/>
      <c r="MQK370" s="124"/>
      <c r="MQL370" s="124"/>
      <c r="MQM370" s="124"/>
      <c r="MQN370" s="124"/>
      <c r="MQO370" s="124"/>
      <c r="MQP370" s="124"/>
      <c r="MQQ370" s="124"/>
      <c r="MQR370" s="124"/>
      <c r="MQS370" s="124"/>
      <c r="MQT370" s="124"/>
      <c r="MQU370" s="124"/>
      <c r="MQV370" s="124"/>
      <c r="MQW370" s="124"/>
      <c r="MQX370" s="124"/>
      <c r="MQY370" s="124"/>
      <c r="MQZ370" s="124"/>
      <c r="MRA370" s="124"/>
      <c r="MRB370" s="124"/>
      <c r="MRC370" s="124"/>
      <c r="MRD370" s="124"/>
      <c r="MRE370" s="124"/>
      <c r="MRF370" s="124"/>
      <c r="MRG370" s="124"/>
      <c r="MRH370" s="124"/>
      <c r="MRI370" s="124"/>
      <c r="MRJ370" s="124"/>
      <c r="MRK370" s="124"/>
      <c r="MRL370" s="124"/>
      <c r="MRM370" s="124"/>
      <c r="MRN370" s="124"/>
      <c r="MRO370" s="124"/>
      <c r="MRP370" s="124"/>
      <c r="MRQ370" s="124"/>
      <c r="MRR370" s="124"/>
      <c r="MRS370" s="124"/>
      <c r="MRT370" s="124"/>
      <c r="MRU370" s="124"/>
      <c r="MRV370" s="124"/>
      <c r="MRW370" s="124"/>
      <c r="MRX370" s="124"/>
      <c r="MRY370" s="124"/>
      <c r="MRZ370" s="124"/>
      <c r="MSA370" s="124"/>
      <c r="MSB370" s="124"/>
      <c r="MSC370" s="124"/>
      <c r="MSD370" s="124"/>
      <c r="MSE370" s="124"/>
      <c r="MSF370" s="124"/>
      <c r="MSG370" s="124"/>
      <c r="MSH370" s="124"/>
      <c r="MSI370" s="124"/>
      <c r="MSJ370" s="124"/>
      <c r="MSK370" s="124"/>
      <c r="MSL370" s="124"/>
      <c r="MSM370" s="124"/>
      <c r="MSN370" s="124"/>
      <c r="MSO370" s="124"/>
      <c r="MSP370" s="124"/>
      <c r="MSQ370" s="124"/>
      <c r="MSR370" s="124"/>
      <c r="MSS370" s="124"/>
      <c r="MST370" s="124"/>
      <c r="MSU370" s="124"/>
      <c r="MSV370" s="124"/>
      <c r="MSW370" s="124"/>
      <c r="MSX370" s="124"/>
      <c r="MSY370" s="124"/>
      <c r="MSZ370" s="124"/>
      <c r="MTA370" s="124"/>
      <c r="MTB370" s="124"/>
      <c r="MTC370" s="124"/>
      <c r="MTD370" s="124"/>
      <c r="MTE370" s="124"/>
      <c r="MTF370" s="124"/>
      <c r="MTG370" s="124"/>
      <c r="MTH370" s="124"/>
      <c r="MTI370" s="124"/>
      <c r="MTJ370" s="124"/>
      <c r="MTK370" s="124"/>
      <c r="MTL370" s="124"/>
      <c r="MTM370" s="124"/>
      <c r="MTN370" s="124"/>
      <c r="MTO370" s="124"/>
      <c r="MTP370" s="124"/>
      <c r="MTQ370" s="124"/>
      <c r="MTR370" s="124"/>
      <c r="MTS370" s="124"/>
      <c r="MTT370" s="124"/>
      <c r="MTU370" s="124"/>
      <c r="MTV370" s="124"/>
      <c r="MTW370" s="124"/>
      <c r="MTX370" s="124"/>
      <c r="MTY370" s="124"/>
      <c r="MTZ370" s="124"/>
      <c r="MUA370" s="124"/>
      <c r="MUB370" s="124"/>
      <c r="MUC370" s="124"/>
      <c r="MUD370" s="124"/>
      <c r="MUE370" s="124"/>
      <c r="MUF370" s="124"/>
      <c r="MUG370" s="124"/>
      <c r="MUH370" s="124"/>
      <c r="MUI370" s="124"/>
      <c r="MUJ370" s="124"/>
      <c r="MUK370" s="124"/>
      <c r="MUL370" s="124"/>
      <c r="MUM370" s="124"/>
      <c r="MUN370" s="124"/>
      <c r="MUO370" s="124"/>
      <c r="MUP370" s="124"/>
      <c r="MUQ370" s="124"/>
      <c r="MUR370" s="124"/>
      <c r="MUS370" s="124"/>
      <c r="MUT370" s="124"/>
      <c r="MUU370" s="124"/>
      <c r="MUV370" s="124"/>
      <c r="MUW370" s="124"/>
      <c r="MUX370" s="124"/>
      <c r="MUY370" s="124"/>
      <c r="MUZ370" s="124"/>
      <c r="MVA370" s="124"/>
      <c r="MVB370" s="124"/>
      <c r="MVC370" s="124"/>
      <c r="MVD370" s="124"/>
      <c r="MVE370" s="124"/>
      <c r="MVF370" s="124"/>
      <c r="MVG370" s="124"/>
      <c r="MVH370" s="124"/>
      <c r="MVI370" s="124"/>
      <c r="MVJ370" s="124"/>
      <c r="MVK370" s="124"/>
      <c r="MVL370" s="124"/>
      <c r="MVM370" s="124"/>
      <c r="MVN370" s="124"/>
      <c r="MVO370" s="124"/>
      <c r="MVP370" s="124"/>
      <c r="MVQ370" s="124"/>
      <c r="MVR370" s="124"/>
      <c r="MVS370" s="124"/>
      <c r="MVT370" s="124"/>
      <c r="MVU370" s="124"/>
      <c r="MVV370" s="124"/>
      <c r="MVW370" s="124"/>
      <c r="MVX370" s="124"/>
      <c r="MVY370" s="124"/>
      <c r="MVZ370" s="124"/>
      <c r="MWA370" s="124"/>
      <c r="MWB370" s="124"/>
      <c r="MWC370" s="124"/>
      <c r="MWD370" s="124"/>
      <c r="MWE370" s="124"/>
      <c r="MWF370" s="124"/>
      <c r="MWG370" s="124"/>
      <c r="MWH370" s="124"/>
      <c r="MWI370" s="124"/>
      <c r="MWJ370" s="124"/>
      <c r="MWK370" s="124"/>
      <c r="MWL370" s="124"/>
      <c r="MWM370" s="124"/>
      <c r="MWN370" s="124"/>
      <c r="MWO370" s="124"/>
      <c r="MWP370" s="124"/>
      <c r="MWQ370" s="124"/>
      <c r="MWR370" s="124"/>
      <c r="MWS370" s="124"/>
      <c r="MWT370" s="124"/>
      <c r="MWU370" s="124"/>
      <c r="MWV370" s="124"/>
      <c r="MWW370" s="124"/>
      <c r="MWX370" s="124"/>
      <c r="MWY370" s="124"/>
      <c r="MWZ370" s="124"/>
      <c r="MXA370" s="124"/>
      <c r="MXB370" s="124"/>
      <c r="MXC370" s="124"/>
      <c r="MXD370" s="124"/>
      <c r="MXE370" s="124"/>
      <c r="MXF370" s="124"/>
      <c r="MXG370" s="124"/>
      <c r="MXH370" s="124"/>
      <c r="MXI370" s="124"/>
      <c r="MXJ370" s="124"/>
      <c r="MXK370" s="124"/>
      <c r="MXL370" s="124"/>
      <c r="MXM370" s="124"/>
      <c r="MXN370" s="124"/>
      <c r="MXO370" s="124"/>
      <c r="MXP370" s="124"/>
      <c r="MXQ370" s="124"/>
      <c r="MXR370" s="124"/>
      <c r="MXS370" s="124"/>
      <c r="MXT370" s="124"/>
      <c r="MXU370" s="124"/>
      <c r="MXV370" s="124"/>
      <c r="MXW370" s="124"/>
      <c r="MXX370" s="124"/>
      <c r="MXY370" s="124"/>
      <c r="MXZ370" s="124"/>
      <c r="MYA370" s="124"/>
      <c r="MYB370" s="124"/>
      <c r="MYC370" s="124"/>
      <c r="MYD370" s="124"/>
      <c r="MYE370" s="124"/>
      <c r="MYF370" s="124"/>
      <c r="MYG370" s="124"/>
      <c r="MYH370" s="124"/>
      <c r="MYI370" s="124"/>
      <c r="MYJ370" s="124"/>
      <c r="MYK370" s="124"/>
      <c r="MYL370" s="124"/>
      <c r="MYM370" s="124"/>
      <c r="MYN370" s="124"/>
      <c r="MYO370" s="124"/>
      <c r="MYP370" s="124"/>
      <c r="MYQ370" s="124"/>
      <c r="MYR370" s="124"/>
      <c r="MYS370" s="124"/>
      <c r="MYT370" s="124"/>
      <c r="MYU370" s="124"/>
      <c r="MYV370" s="124"/>
      <c r="MYW370" s="124"/>
      <c r="MYX370" s="124"/>
      <c r="MYY370" s="124"/>
      <c r="MYZ370" s="124"/>
      <c r="MZA370" s="124"/>
      <c r="MZB370" s="124"/>
      <c r="MZC370" s="124"/>
      <c r="MZD370" s="124"/>
      <c r="MZE370" s="124"/>
      <c r="MZF370" s="124"/>
      <c r="MZG370" s="124"/>
      <c r="MZH370" s="124"/>
      <c r="MZI370" s="124"/>
      <c r="MZJ370" s="124"/>
      <c r="MZK370" s="124"/>
      <c r="MZL370" s="124"/>
      <c r="MZM370" s="124"/>
      <c r="MZN370" s="124"/>
      <c r="MZO370" s="124"/>
      <c r="MZP370" s="124"/>
      <c r="MZQ370" s="124"/>
      <c r="MZR370" s="124"/>
      <c r="MZS370" s="124"/>
      <c r="MZT370" s="124"/>
      <c r="MZU370" s="124"/>
      <c r="MZV370" s="124"/>
      <c r="MZW370" s="124"/>
      <c r="MZX370" s="124"/>
      <c r="MZY370" s="124"/>
      <c r="MZZ370" s="124"/>
      <c r="NAA370" s="124"/>
      <c r="NAB370" s="124"/>
      <c r="NAC370" s="124"/>
      <c r="NAD370" s="124"/>
      <c r="NAE370" s="124"/>
      <c r="NAF370" s="124"/>
      <c r="NAG370" s="124"/>
      <c r="NAH370" s="124"/>
      <c r="NAI370" s="124"/>
      <c r="NAJ370" s="124"/>
      <c r="NAK370" s="124"/>
      <c r="NAL370" s="124"/>
      <c r="NAM370" s="124"/>
      <c r="NAN370" s="124"/>
      <c r="NAO370" s="124"/>
      <c r="NAP370" s="124"/>
      <c r="NAQ370" s="124"/>
      <c r="NAR370" s="124"/>
      <c r="NAS370" s="124"/>
      <c r="NAT370" s="124"/>
      <c r="NAU370" s="124"/>
      <c r="NAV370" s="124"/>
      <c r="NAW370" s="124"/>
      <c r="NAX370" s="124"/>
      <c r="NAY370" s="124"/>
      <c r="NAZ370" s="124"/>
      <c r="NBA370" s="124"/>
      <c r="NBB370" s="124"/>
      <c r="NBC370" s="124"/>
      <c r="NBD370" s="124"/>
      <c r="NBE370" s="124"/>
      <c r="NBF370" s="124"/>
      <c r="NBG370" s="124"/>
      <c r="NBH370" s="124"/>
      <c r="NBI370" s="124"/>
      <c r="NBJ370" s="124"/>
      <c r="NBK370" s="124"/>
      <c r="NBL370" s="124"/>
      <c r="NBM370" s="124"/>
      <c r="NBN370" s="124"/>
      <c r="NBO370" s="124"/>
      <c r="NBP370" s="124"/>
      <c r="NBQ370" s="124"/>
      <c r="NBR370" s="124"/>
      <c r="NBS370" s="124"/>
      <c r="NBT370" s="124"/>
      <c r="NBU370" s="124"/>
      <c r="NBV370" s="124"/>
      <c r="NBW370" s="124"/>
      <c r="NBX370" s="124"/>
      <c r="NBY370" s="124"/>
      <c r="NBZ370" s="124"/>
      <c r="NCA370" s="124"/>
      <c r="NCB370" s="124"/>
      <c r="NCC370" s="124"/>
      <c r="NCD370" s="124"/>
      <c r="NCE370" s="124"/>
      <c r="NCF370" s="124"/>
      <c r="NCG370" s="124"/>
      <c r="NCH370" s="124"/>
      <c r="NCI370" s="124"/>
      <c r="NCJ370" s="124"/>
      <c r="NCK370" s="124"/>
      <c r="NCL370" s="124"/>
      <c r="NCM370" s="124"/>
      <c r="NCN370" s="124"/>
      <c r="NCO370" s="124"/>
      <c r="NCP370" s="124"/>
      <c r="NCQ370" s="124"/>
      <c r="NCR370" s="124"/>
      <c r="NCS370" s="124"/>
      <c r="NCT370" s="124"/>
      <c r="NCU370" s="124"/>
      <c r="NCV370" s="124"/>
      <c r="NCW370" s="124"/>
      <c r="NCX370" s="124"/>
      <c r="NCY370" s="124"/>
      <c r="NCZ370" s="124"/>
      <c r="NDA370" s="124"/>
      <c r="NDB370" s="124"/>
      <c r="NDC370" s="124"/>
      <c r="NDD370" s="124"/>
      <c r="NDE370" s="124"/>
      <c r="NDF370" s="124"/>
      <c r="NDG370" s="124"/>
      <c r="NDH370" s="124"/>
      <c r="NDI370" s="124"/>
      <c r="NDJ370" s="124"/>
      <c r="NDK370" s="124"/>
      <c r="NDL370" s="124"/>
      <c r="NDM370" s="124"/>
      <c r="NDN370" s="124"/>
      <c r="NDO370" s="124"/>
      <c r="NDP370" s="124"/>
      <c r="NDQ370" s="124"/>
      <c r="NDR370" s="124"/>
      <c r="NDS370" s="124"/>
      <c r="NDT370" s="124"/>
      <c r="NDU370" s="124"/>
      <c r="NDV370" s="124"/>
      <c r="NDW370" s="124"/>
      <c r="NDX370" s="124"/>
      <c r="NDY370" s="124"/>
      <c r="NDZ370" s="124"/>
      <c r="NEA370" s="124"/>
      <c r="NEB370" s="124"/>
      <c r="NEC370" s="124"/>
      <c r="NED370" s="124"/>
      <c r="NEE370" s="124"/>
      <c r="NEF370" s="124"/>
      <c r="NEG370" s="124"/>
      <c r="NEH370" s="124"/>
      <c r="NEI370" s="124"/>
      <c r="NEJ370" s="124"/>
      <c r="NEK370" s="124"/>
      <c r="NEL370" s="124"/>
      <c r="NEM370" s="124"/>
      <c r="NEN370" s="124"/>
      <c r="NEO370" s="124"/>
      <c r="NEP370" s="124"/>
      <c r="NEQ370" s="124"/>
      <c r="NER370" s="124"/>
      <c r="NES370" s="124"/>
      <c r="NET370" s="124"/>
      <c r="NEU370" s="124"/>
      <c r="NEV370" s="124"/>
      <c r="NEW370" s="124"/>
      <c r="NEX370" s="124"/>
      <c r="NEY370" s="124"/>
      <c r="NEZ370" s="124"/>
      <c r="NFA370" s="124"/>
      <c r="NFB370" s="124"/>
      <c r="NFC370" s="124"/>
      <c r="NFD370" s="124"/>
      <c r="NFE370" s="124"/>
      <c r="NFF370" s="124"/>
      <c r="NFG370" s="124"/>
      <c r="NFH370" s="124"/>
      <c r="NFI370" s="124"/>
      <c r="NFJ370" s="124"/>
      <c r="NFK370" s="124"/>
      <c r="NFL370" s="124"/>
      <c r="NFM370" s="124"/>
      <c r="NFN370" s="124"/>
      <c r="NFO370" s="124"/>
      <c r="NFP370" s="124"/>
      <c r="NFQ370" s="124"/>
      <c r="NFR370" s="124"/>
      <c r="NFS370" s="124"/>
      <c r="NFT370" s="124"/>
      <c r="NFU370" s="124"/>
      <c r="NFV370" s="124"/>
      <c r="NFW370" s="124"/>
      <c r="NFX370" s="124"/>
      <c r="NFY370" s="124"/>
      <c r="NFZ370" s="124"/>
      <c r="NGA370" s="124"/>
      <c r="NGB370" s="124"/>
      <c r="NGC370" s="124"/>
      <c r="NGD370" s="124"/>
      <c r="NGE370" s="124"/>
      <c r="NGF370" s="124"/>
      <c r="NGG370" s="124"/>
      <c r="NGH370" s="124"/>
      <c r="NGI370" s="124"/>
      <c r="NGJ370" s="124"/>
      <c r="NGK370" s="124"/>
      <c r="NGL370" s="124"/>
      <c r="NGM370" s="124"/>
      <c r="NGN370" s="124"/>
      <c r="NGO370" s="124"/>
      <c r="NGP370" s="124"/>
      <c r="NGQ370" s="124"/>
      <c r="NGR370" s="124"/>
      <c r="NGS370" s="124"/>
      <c r="NGT370" s="124"/>
      <c r="NGU370" s="124"/>
      <c r="NGV370" s="124"/>
      <c r="NGW370" s="124"/>
      <c r="NGX370" s="124"/>
      <c r="NGY370" s="124"/>
      <c r="NGZ370" s="124"/>
      <c r="NHA370" s="124"/>
      <c r="NHB370" s="124"/>
      <c r="NHC370" s="124"/>
      <c r="NHD370" s="124"/>
      <c r="NHE370" s="124"/>
      <c r="NHF370" s="124"/>
      <c r="NHG370" s="124"/>
      <c r="NHH370" s="124"/>
      <c r="NHI370" s="124"/>
      <c r="NHJ370" s="124"/>
      <c r="NHK370" s="124"/>
      <c r="NHL370" s="124"/>
      <c r="NHM370" s="124"/>
      <c r="NHN370" s="124"/>
      <c r="NHO370" s="124"/>
      <c r="NHP370" s="124"/>
      <c r="NHQ370" s="124"/>
      <c r="NHR370" s="124"/>
      <c r="NHS370" s="124"/>
      <c r="NHT370" s="124"/>
      <c r="NHU370" s="124"/>
      <c r="NHV370" s="124"/>
      <c r="NHW370" s="124"/>
      <c r="NHX370" s="124"/>
      <c r="NHY370" s="124"/>
      <c r="NHZ370" s="124"/>
      <c r="NIA370" s="124"/>
      <c r="NIB370" s="124"/>
      <c r="NIC370" s="124"/>
      <c r="NID370" s="124"/>
      <c r="NIE370" s="124"/>
      <c r="NIF370" s="124"/>
      <c r="NIG370" s="124"/>
      <c r="NIH370" s="124"/>
      <c r="NII370" s="124"/>
      <c r="NIJ370" s="124"/>
      <c r="NIK370" s="124"/>
      <c r="NIL370" s="124"/>
      <c r="NIM370" s="124"/>
      <c r="NIN370" s="124"/>
      <c r="NIO370" s="124"/>
      <c r="NIP370" s="124"/>
      <c r="NIQ370" s="124"/>
      <c r="NIR370" s="124"/>
      <c r="NIS370" s="124"/>
      <c r="NIT370" s="124"/>
      <c r="NIU370" s="124"/>
      <c r="NIV370" s="124"/>
      <c r="NIW370" s="124"/>
      <c r="NIX370" s="124"/>
      <c r="NIY370" s="124"/>
      <c r="NIZ370" s="124"/>
      <c r="NJA370" s="124"/>
      <c r="NJB370" s="124"/>
      <c r="NJC370" s="124"/>
      <c r="NJD370" s="124"/>
      <c r="NJE370" s="124"/>
      <c r="NJF370" s="124"/>
      <c r="NJG370" s="124"/>
      <c r="NJH370" s="124"/>
      <c r="NJI370" s="124"/>
      <c r="NJJ370" s="124"/>
      <c r="NJK370" s="124"/>
      <c r="NJL370" s="124"/>
      <c r="NJM370" s="124"/>
      <c r="NJN370" s="124"/>
      <c r="NJO370" s="124"/>
      <c r="NJP370" s="124"/>
      <c r="NJQ370" s="124"/>
      <c r="NJR370" s="124"/>
      <c r="NJS370" s="124"/>
      <c r="NJT370" s="124"/>
      <c r="NJU370" s="124"/>
      <c r="NJV370" s="124"/>
      <c r="NJW370" s="124"/>
      <c r="NJX370" s="124"/>
      <c r="NJY370" s="124"/>
      <c r="NJZ370" s="124"/>
      <c r="NKA370" s="124"/>
      <c r="NKB370" s="124"/>
      <c r="NKC370" s="124"/>
      <c r="NKD370" s="124"/>
      <c r="NKE370" s="124"/>
      <c r="NKF370" s="124"/>
      <c r="NKG370" s="124"/>
      <c r="NKH370" s="124"/>
      <c r="NKI370" s="124"/>
      <c r="NKJ370" s="124"/>
      <c r="NKK370" s="124"/>
      <c r="NKL370" s="124"/>
      <c r="NKM370" s="124"/>
      <c r="NKN370" s="124"/>
      <c r="NKO370" s="124"/>
      <c r="NKP370" s="124"/>
      <c r="NKQ370" s="124"/>
      <c r="NKR370" s="124"/>
      <c r="NKS370" s="124"/>
      <c r="NKT370" s="124"/>
      <c r="NKU370" s="124"/>
      <c r="NKV370" s="124"/>
      <c r="NKW370" s="124"/>
      <c r="NKX370" s="124"/>
      <c r="NKY370" s="124"/>
      <c r="NKZ370" s="124"/>
      <c r="NLA370" s="124"/>
      <c r="NLB370" s="124"/>
      <c r="NLC370" s="124"/>
      <c r="NLD370" s="124"/>
      <c r="NLE370" s="124"/>
      <c r="NLF370" s="124"/>
      <c r="NLG370" s="124"/>
      <c r="NLH370" s="124"/>
      <c r="NLI370" s="124"/>
      <c r="NLJ370" s="124"/>
      <c r="NLK370" s="124"/>
      <c r="NLL370" s="124"/>
      <c r="NLM370" s="124"/>
      <c r="NLN370" s="124"/>
      <c r="NLO370" s="124"/>
      <c r="NLP370" s="124"/>
      <c r="NLQ370" s="124"/>
      <c r="NLR370" s="124"/>
      <c r="NLS370" s="124"/>
      <c r="NLT370" s="124"/>
      <c r="NLU370" s="124"/>
      <c r="NLV370" s="124"/>
      <c r="NLW370" s="124"/>
      <c r="NLX370" s="124"/>
      <c r="NLY370" s="124"/>
      <c r="NLZ370" s="124"/>
      <c r="NMA370" s="124"/>
      <c r="NMB370" s="124"/>
      <c r="NMC370" s="124"/>
      <c r="NMD370" s="124"/>
      <c r="NME370" s="124"/>
      <c r="NMF370" s="124"/>
      <c r="NMG370" s="124"/>
      <c r="NMH370" s="124"/>
      <c r="NMI370" s="124"/>
      <c r="NMJ370" s="124"/>
      <c r="NMK370" s="124"/>
      <c r="NML370" s="124"/>
      <c r="NMM370" s="124"/>
      <c r="NMN370" s="124"/>
      <c r="NMO370" s="124"/>
      <c r="NMP370" s="124"/>
      <c r="NMQ370" s="124"/>
      <c r="NMR370" s="124"/>
      <c r="NMS370" s="124"/>
      <c r="NMT370" s="124"/>
      <c r="NMU370" s="124"/>
      <c r="NMV370" s="124"/>
      <c r="NMW370" s="124"/>
      <c r="NMX370" s="124"/>
      <c r="NMY370" s="124"/>
      <c r="NMZ370" s="124"/>
      <c r="NNA370" s="124"/>
      <c r="NNB370" s="124"/>
      <c r="NNC370" s="124"/>
      <c r="NND370" s="124"/>
      <c r="NNE370" s="124"/>
      <c r="NNF370" s="124"/>
      <c r="NNG370" s="124"/>
      <c r="NNH370" s="124"/>
      <c r="NNI370" s="124"/>
      <c r="NNJ370" s="124"/>
      <c r="NNK370" s="124"/>
      <c r="NNL370" s="124"/>
      <c r="NNM370" s="124"/>
      <c r="NNN370" s="124"/>
      <c r="NNO370" s="124"/>
      <c r="NNP370" s="124"/>
      <c r="NNQ370" s="124"/>
      <c r="NNR370" s="124"/>
      <c r="NNS370" s="124"/>
      <c r="NNT370" s="124"/>
      <c r="NNU370" s="124"/>
      <c r="NNV370" s="124"/>
      <c r="NNW370" s="124"/>
      <c r="NNX370" s="124"/>
      <c r="NNY370" s="124"/>
      <c r="NNZ370" s="124"/>
      <c r="NOA370" s="124"/>
      <c r="NOB370" s="124"/>
      <c r="NOC370" s="124"/>
      <c r="NOD370" s="124"/>
      <c r="NOE370" s="124"/>
      <c r="NOF370" s="124"/>
      <c r="NOG370" s="124"/>
      <c r="NOH370" s="124"/>
      <c r="NOI370" s="124"/>
      <c r="NOJ370" s="124"/>
      <c r="NOK370" s="124"/>
      <c r="NOL370" s="124"/>
      <c r="NOM370" s="124"/>
      <c r="NON370" s="124"/>
      <c r="NOO370" s="124"/>
      <c r="NOP370" s="124"/>
      <c r="NOQ370" s="124"/>
      <c r="NOR370" s="124"/>
      <c r="NOS370" s="124"/>
      <c r="NOT370" s="124"/>
      <c r="NOU370" s="124"/>
      <c r="NOV370" s="124"/>
      <c r="NOW370" s="124"/>
      <c r="NOX370" s="124"/>
      <c r="NOY370" s="124"/>
      <c r="NOZ370" s="124"/>
      <c r="NPA370" s="124"/>
      <c r="NPB370" s="124"/>
      <c r="NPC370" s="124"/>
      <c r="NPD370" s="124"/>
      <c r="NPE370" s="124"/>
      <c r="NPF370" s="124"/>
      <c r="NPG370" s="124"/>
      <c r="NPH370" s="124"/>
      <c r="NPI370" s="124"/>
      <c r="NPJ370" s="124"/>
      <c r="NPK370" s="124"/>
      <c r="NPL370" s="124"/>
      <c r="NPM370" s="124"/>
      <c r="NPN370" s="124"/>
      <c r="NPO370" s="124"/>
      <c r="NPP370" s="124"/>
      <c r="NPQ370" s="124"/>
      <c r="NPR370" s="124"/>
      <c r="NPS370" s="124"/>
      <c r="NPT370" s="124"/>
      <c r="NPU370" s="124"/>
      <c r="NPV370" s="124"/>
      <c r="NPW370" s="124"/>
      <c r="NPX370" s="124"/>
      <c r="NPY370" s="124"/>
      <c r="NPZ370" s="124"/>
      <c r="NQA370" s="124"/>
      <c r="NQB370" s="124"/>
      <c r="NQC370" s="124"/>
      <c r="NQD370" s="124"/>
      <c r="NQE370" s="124"/>
      <c r="NQF370" s="124"/>
      <c r="NQG370" s="124"/>
      <c r="NQH370" s="124"/>
      <c r="NQI370" s="124"/>
      <c r="NQJ370" s="124"/>
      <c r="NQK370" s="124"/>
      <c r="NQL370" s="124"/>
      <c r="NQM370" s="124"/>
      <c r="NQN370" s="124"/>
      <c r="NQO370" s="124"/>
      <c r="NQP370" s="124"/>
      <c r="NQQ370" s="124"/>
      <c r="NQR370" s="124"/>
      <c r="NQS370" s="124"/>
      <c r="NQT370" s="124"/>
      <c r="NQU370" s="124"/>
      <c r="NQV370" s="124"/>
      <c r="NQW370" s="124"/>
      <c r="NQX370" s="124"/>
      <c r="NQY370" s="124"/>
      <c r="NQZ370" s="124"/>
      <c r="NRA370" s="124"/>
      <c r="NRB370" s="124"/>
      <c r="NRC370" s="124"/>
      <c r="NRD370" s="124"/>
      <c r="NRE370" s="124"/>
      <c r="NRF370" s="124"/>
      <c r="NRG370" s="124"/>
      <c r="NRH370" s="124"/>
      <c r="NRI370" s="124"/>
      <c r="NRJ370" s="124"/>
      <c r="NRK370" s="124"/>
      <c r="NRL370" s="124"/>
      <c r="NRM370" s="124"/>
      <c r="NRN370" s="124"/>
      <c r="NRO370" s="124"/>
      <c r="NRP370" s="124"/>
      <c r="NRQ370" s="124"/>
      <c r="NRR370" s="124"/>
      <c r="NRS370" s="124"/>
      <c r="NRT370" s="124"/>
      <c r="NRU370" s="124"/>
      <c r="NRV370" s="124"/>
      <c r="NRW370" s="124"/>
      <c r="NRX370" s="124"/>
      <c r="NRY370" s="124"/>
      <c r="NRZ370" s="124"/>
      <c r="NSA370" s="124"/>
      <c r="NSB370" s="124"/>
      <c r="NSC370" s="124"/>
      <c r="NSD370" s="124"/>
      <c r="NSE370" s="124"/>
      <c r="NSF370" s="124"/>
      <c r="NSG370" s="124"/>
      <c r="NSH370" s="124"/>
      <c r="NSI370" s="124"/>
      <c r="NSJ370" s="124"/>
      <c r="NSK370" s="124"/>
      <c r="NSL370" s="124"/>
      <c r="NSM370" s="124"/>
      <c r="NSN370" s="124"/>
      <c r="NSO370" s="124"/>
      <c r="NSP370" s="124"/>
      <c r="NSQ370" s="124"/>
      <c r="NSR370" s="124"/>
      <c r="NSS370" s="124"/>
      <c r="NST370" s="124"/>
      <c r="NSU370" s="124"/>
      <c r="NSV370" s="124"/>
      <c r="NSW370" s="124"/>
      <c r="NSX370" s="124"/>
      <c r="NSY370" s="124"/>
      <c r="NSZ370" s="124"/>
      <c r="NTA370" s="124"/>
      <c r="NTB370" s="124"/>
      <c r="NTC370" s="124"/>
      <c r="NTD370" s="124"/>
      <c r="NTE370" s="124"/>
      <c r="NTF370" s="124"/>
      <c r="NTG370" s="124"/>
      <c r="NTH370" s="124"/>
      <c r="NTI370" s="124"/>
      <c r="NTJ370" s="124"/>
      <c r="NTK370" s="124"/>
      <c r="NTL370" s="124"/>
      <c r="NTM370" s="124"/>
      <c r="NTN370" s="124"/>
      <c r="NTO370" s="124"/>
      <c r="NTP370" s="124"/>
      <c r="NTQ370" s="124"/>
      <c r="NTR370" s="124"/>
      <c r="NTS370" s="124"/>
      <c r="NTT370" s="124"/>
      <c r="NTU370" s="124"/>
      <c r="NTV370" s="124"/>
      <c r="NTW370" s="124"/>
      <c r="NTX370" s="124"/>
      <c r="NTY370" s="124"/>
      <c r="NTZ370" s="124"/>
      <c r="NUA370" s="124"/>
      <c r="NUB370" s="124"/>
      <c r="NUC370" s="124"/>
      <c r="NUD370" s="124"/>
      <c r="NUE370" s="124"/>
      <c r="NUF370" s="124"/>
      <c r="NUG370" s="124"/>
      <c r="NUH370" s="124"/>
      <c r="NUI370" s="124"/>
      <c r="NUJ370" s="124"/>
      <c r="NUK370" s="124"/>
      <c r="NUL370" s="124"/>
      <c r="NUM370" s="124"/>
      <c r="NUN370" s="124"/>
      <c r="NUO370" s="124"/>
      <c r="NUP370" s="124"/>
      <c r="NUQ370" s="124"/>
      <c r="NUR370" s="124"/>
      <c r="NUS370" s="124"/>
      <c r="NUT370" s="124"/>
      <c r="NUU370" s="124"/>
      <c r="NUV370" s="124"/>
      <c r="NUW370" s="124"/>
      <c r="NUX370" s="124"/>
      <c r="NUY370" s="124"/>
      <c r="NUZ370" s="124"/>
      <c r="NVA370" s="124"/>
      <c r="NVB370" s="124"/>
      <c r="NVC370" s="124"/>
      <c r="NVD370" s="124"/>
      <c r="NVE370" s="124"/>
      <c r="NVF370" s="124"/>
      <c r="NVG370" s="124"/>
      <c r="NVH370" s="124"/>
      <c r="NVI370" s="124"/>
      <c r="NVJ370" s="124"/>
      <c r="NVK370" s="124"/>
      <c r="NVL370" s="124"/>
      <c r="NVM370" s="124"/>
      <c r="NVN370" s="124"/>
      <c r="NVO370" s="124"/>
      <c r="NVP370" s="124"/>
      <c r="NVQ370" s="124"/>
      <c r="NVR370" s="124"/>
      <c r="NVS370" s="124"/>
      <c r="NVT370" s="124"/>
      <c r="NVU370" s="124"/>
      <c r="NVV370" s="124"/>
      <c r="NVW370" s="124"/>
      <c r="NVX370" s="124"/>
      <c r="NVY370" s="124"/>
      <c r="NVZ370" s="124"/>
      <c r="NWA370" s="124"/>
      <c r="NWB370" s="124"/>
      <c r="NWC370" s="124"/>
      <c r="NWD370" s="124"/>
      <c r="NWE370" s="124"/>
      <c r="NWF370" s="124"/>
      <c r="NWG370" s="124"/>
      <c r="NWH370" s="124"/>
      <c r="NWI370" s="124"/>
      <c r="NWJ370" s="124"/>
      <c r="NWK370" s="124"/>
      <c r="NWL370" s="124"/>
      <c r="NWM370" s="124"/>
      <c r="NWN370" s="124"/>
      <c r="NWO370" s="124"/>
      <c r="NWP370" s="124"/>
      <c r="NWQ370" s="124"/>
      <c r="NWR370" s="124"/>
      <c r="NWS370" s="124"/>
      <c r="NWT370" s="124"/>
      <c r="NWU370" s="124"/>
      <c r="NWV370" s="124"/>
      <c r="NWW370" s="124"/>
      <c r="NWX370" s="124"/>
      <c r="NWY370" s="124"/>
      <c r="NWZ370" s="124"/>
      <c r="NXA370" s="124"/>
      <c r="NXB370" s="124"/>
      <c r="NXC370" s="124"/>
      <c r="NXD370" s="124"/>
      <c r="NXE370" s="124"/>
      <c r="NXF370" s="124"/>
      <c r="NXG370" s="124"/>
      <c r="NXH370" s="124"/>
      <c r="NXI370" s="124"/>
      <c r="NXJ370" s="124"/>
      <c r="NXK370" s="124"/>
      <c r="NXL370" s="124"/>
      <c r="NXM370" s="124"/>
      <c r="NXN370" s="124"/>
      <c r="NXO370" s="124"/>
      <c r="NXP370" s="124"/>
      <c r="NXQ370" s="124"/>
      <c r="NXR370" s="124"/>
      <c r="NXS370" s="124"/>
      <c r="NXT370" s="124"/>
      <c r="NXU370" s="124"/>
      <c r="NXV370" s="124"/>
      <c r="NXW370" s="124"/>
      <c r="NXX370" s="124"/>
      <c r="NXY370" s="124"/>
      <c r="NXZ370" s="124"/>
      <c r="NYA370" s="124"/>
      <c r="NYB370" s="124"/>
      <c r="NYC370" s="124"/>
      <c r="NYD370" s="124"/>
      <c r="NYE370" s="124"/>
      <c r="NYF370" s="124"/>
      <c r="NYG370" s="124"/>
      <c r="NYH370" s="124"/>
      <c r="NYI370" s="124"/>
      <c r="NYJ370" s="124"/>
      <c r="NYK370" s="124"/>
      <c r="NYL370" s="124"/>
      <c r="NYM370" s="124"/>
      <c r="NYN370" s="124"/>
      <c r="NYO370" s="124"/>
      <c r="NYP370" s="124"/>
      <c r="NYQ370" s="124"/>
      <c r="NYR370" s="124"/>
      <c r="NYS370" s="124"/>
      <c r="NYT370" s="124"/>
      <c r="NYU370" s="124"/>
      <c r="NYV370" s="124"/>
      <c r="NYW370" s="124"/>
      <c r="NYX370" s="124"/>
      <c r="NYY370" s="124"/>
      <c r="NYZ370" s="124"/>
      <c r="NZA370" s="124"/>
      <c r="NZB370" s="124"/>
      <c r="NZC370" s="124"/>
      <c r="NZD370" s="124"/>
      <c r="NZE370" s="124"/>
      <c r="NZF370" s="124"/>
      <c r="NZG370" s="124"/>
      <c r="NZH370" s="124"/>
      <c r="NZI370" s="124"/>
      <c r="NZJ370" s="124"/>
      <c r="NZK370" s="124"/>
      <c r="NZL370" s="124"/>
      <c r="NZM370" s="124"/>
      <c r="NZN370" s="124"/>
      <c r="NZO370" s="124"/>
      <c r="NZP370" s="124"/>
      <c r="NZQ370" s="124"/>
      <c r="NZR370" s="124"/>
      <c r="NZS370" s="124"/>
      <c r="NZT370" s="124"/>
      <c r="NZU370" s="124"/>
      <c r="NZV370" s="124"/>
      <c r="NZW370" s="124"/>
      <c r="NZX370" s="124"/>
      <c r="NZY370" s="124"/>
      <c r="NZZ370" s="124"/>
      <c r="OAA370" s="124"/>
      <c r="OAB370" s="124"/>
      <c r="OAC370" s="124"/>
      <c r="OAD370" s="124"/>
      <c r="OAE370" s="124"/>
      <c r="OAF370" s="124"/>
      <c r="OAG370" s="124"/>
      <c r="OAH370" s="124"/>
      <c r="OAI370" s="124"/>
      <c r="OAJ370" s="124"/>
      <c r="OAK370" s="124"/>
      <c r="OAL370" s="124"/>
      <c r="OAM370" s="124"/>
      <c r="OAN370" s="124"/>
      <c r="OAO370" s="124"/>
      <c r="OAP370" s="124"/>
      <c r="OAQ370" s="124"/>
      <c r="OAR370" s="124"/>
      <c r="OAS370" s="124"/>
      <c r="OAT370" s="124"/>
      <c r="OAU370" s="124"/>
      <c r="OAV370" s="124"/>
      <c r="OAW370" s="124"/>
      <c r="OAX370" s="124"/>
      <c r="OAY370" s="124"/>
      <c r="OAZ370" s="124"/>
      <c r="OBA370" s="124"/>
      <c r="OBB370" s="124"/>
      <c r="OBC370" s="124"/>
      <c r="OBD370" s="124"/>
      <c r="OBE370" s="124"/>
      <c r="OBF370" s="124"/>
      <c r="OBG370" s="124"/>
      <c r="OBH370" s="124"/>
      <c r="OBI370" s="124"/>
      <c r="OBJ370" s="124"/>
      <c r="OBK370" s="124"/>
      <c r="OBL370" s="124"/>
      <c r="OBM370" s="124"/>
      <c r="OBN370" s="124"/>
      <c r="OBO370" s="124"/>
      <c r="OBP370" s="124"/>
      <c r="OBQ370" s="124"/>
      <c r="OBR370" s="124"/>
      <c r="OBS370" s="124"/>
      <c r="OBT370" s="124"/>
      <c r="OBU370" s="124"/>
      <c r="OBV370" s="124"/>
      <c r="OBW370" s="124"/>
      <c r="OBX370" s="124"/>
      <c r="OBY370" s="124"/>
      <c r="OBZ370" s="124"/>
      <c r="OCA370" s="124"/>
      <c r="OCB370" s="124"/>
      <c r="OCC370" s="124"/>
      <c r="OCD370" s="124"/>
      <c r="OCE370" s="124"/>
      <c r="OCF370" s="124"/>
      <c r="OCG370" s="124"/>
      <c r="OCH370" s="124"/>
      <c r="OCI370" s="124"/>
      <c r="OCJ370" s="124"/>
      <c r="OCK370" s="124"/>
      <c r="OCL370" s="124"/>
      <c r="OCM370" s="124"/>
      <c r="OCN370" s="124"/>
      <c r="OCO370" s="124"/>
      <c r="OCP370" s="124"/>
      <c r="OCQ370" s="124"/>
      <c r="OCR370" s="124"/>
      <c r="OCS370" s="124"/>
      <c r="OCT370" s="124"/>
      <c r="OCU370" s="124"/>
      <c r="OCV370" s="124"/>
      <c r="OCW370" s="124"/>
      <c r="OCX370" s="124"/>
      <c r="OCY370" s="124"/>
      <c r="OCZ370" s="124"/>
      <c r="ODA370" s="124"/>
      <c r="ODB370" s="124"/>
      <c r="ODC370" s="124"/>
      <c r="ODD370" s="124"/>
      <c r="ODE370" s="124"/>
      <c r="ODF370" s="124"/>
      <c r="ODG370" s="124"/>
      <c r="ODH370" s="124"/>
      <c r="ODI370" s="124"/>
      <c r="ODJ370" s="124"/>
      <c r="ODK370" s="124"/>
      <c r="ODL370" s="124"/>
      <c r="ODM370" s="124"/>
      <c r="ODN370" s="124"/>
      <c r="ODO370" s="124"/>
      <c r="ODP370" s="124"/>
      <c r="ODQ370" s="124"/>
      <c r="ODR370" s="124"/>
      <c r="ODS370" s="124"/>
      <c r="ODT370" s="124"/>
      <c r="ODU370" s="124"/>
      <c r="ODV370" s="124"/>
      <c r="ODW370" s="124"/>
      <c r="ODX370" s="124"/>
      <c r="ODY370" s="124"/>
      <c r="ODZ370" s="124"/>
      <c r="OEA370" s="124"/>
      <c r="OEB370" s="124"/>
      <c r="OEC370" s="124"/>
      <c r="OED370" s="124"/>
      <c r="OEE370" s="124"/>
      <c r="OEF370" s="124"/>
      <c r="OEG370" s="124"/>
      <c r="OEH370" s="124"/>
      <c r="OEI370" s="124"/>
      <c r="OEJ370" s="124"/>
      <c r="OEK370" s="124"/>
      <c r="OEL370" s="124"/>
      <c r="OEM370" s="124"/>
      <c r="OEN370" s="124"/>
      <c r="OEO370" s="124"/>
      <c r="OEP370" s="124"/>
      <c r="OEQ370" s="124"/>
      <c r="OER370" s="124"/>
      <c r="OES370" s="124"/>
      <c r="OET370" s="124"/>
      <c r="OEU370" s="124"/>
      <c r="OEV370" s="124"/>
      <c r="OEW370" s="124"/>
      <c r="OEX370" s="124"/>
      <c r="OEY370" s="124"/>
      <c r="OEZ370" s="124"/>
      <c r="OFA370" s="124"/>
      <c r="OFB370" s="124"/>
      <c r="OFC370" s="124"/>
      <c r="OFD370" s="124"/>
      <c r="OFE370" s="124"/>
      <c r="OFF370" s="124"/>
      <c r="OFG370" s="124"/>
      <c r="OFH370" s="124"/>
      <c r="OFI370" s="124"/>
      <c r="OFJ370" s="124"/>
      <c r="OFK370" s="124"/>
      <c r="OFL370" s="124"/>
      <c r="OFM370" s="124"/>
      <c r="OFN370" s="124"/>
      <c r="OFO370" s="124"/>
      <c r="OFP370" s="124"/>
      <c r="OFQ370" s="124"/>
      <c r="OFR370" s="124"/>
      <c r="OFS370" s="124"/>
      <c r="OFT370" s="124"/>
      <c r="OFU370" s="124"/>
      <c r="OFV370" s="124"/>
      <c r="OFW370" s="124"/>
      <c r="OFX370" s="124"/>
      <c r="OFY370" s="124"/>
      <c r="OFZ370" s="124"/>
      <c r="OGA370" s="124"/>
      <c r="OGB370" s="124"/>
      <c r="OGC370" s="124"/>
      <c r="OGD370" s="124"/>
      <c r="OGE370" s="124"/>
      <c r="OGF370" s="124"/>
      <c r="OGG370" s="124"/>
      <c r="OGH370" s="124"/>
      <c r="OGI370" s="124"/>
      <c r="OGJ370" s="124"/>
      <c r="OGK370" s="124"/>
      <c r="OGL370" s="124"/>
      <c r="OGM370" s="124"/>
      <c r="OGN370" s="124"/>
      <c r="OGO370" s="124"/>
      <c r="OGP370" s="124"/>
      <c r="OGQ370" s="124"/>
      <c r="OGR370" s="124"/>
      <c r="OGS370" s="124"/>
      <c r="OGT370" s="124"/>
      <c r="OGU370" s="124"/>
      <c r="OGV370" s="124"/>
      <c r="OGW370" s="124"/>
      <c r="OGX370" s="124"/>
      <c r="OGY370" s="124"/>
      <c r="OGZ370" s="124"/>
      <c r="OHA370" s="124"/>
      <c r="OHB370" s="124"/>
      <c r="OHC370" s="124"/>
      <c r="OHD370" s="124"/>
      <c r="OHE370" s="124"/>
      <c r="OHF370" s="124"/>
      <c r="OHG370" s="124"/>
      <c r="OHH370" s="124"/>
      <c r="OHI370" s="124"/>
      <c r="OHJ370" s="124"/>
      <c r="OHK370" s="124"/>
      <c r="OHL370" s="124"/>
      <c r="OHM370" s="124"/>
      <c r="OHN370" s="124"/>
      <c r="OHO370" s="124"/>
      <c r="OHP370" s="124"/>
      <c r="OHQ370" s="124"/>
      <c r="OHR370" s="124"/>
      <c r="OHS370" s="124"/>
      <c r="OHT370" s="124"/>
      <c r="OHU370" s="124"/>
      <c r="OHV370" s="124"/>
      <c r="OHW370" s="124"/>
      <c r="OHX370" s="124"/>
      <c r="OHY370" s="124"/>
      <c r="OHZ370" s="124"/>
      <c r="OIA370" s="124"/>
      <c r="OIB370" s="124"/>
      <c r="OIC370" s="124"/>
      <c r="OID370" s="124"/>
      <c r="OIE370" s="124"/>
      <c r="OIF370" s="124"/>
      <c r="OIG370" s="124"/>
      <c r="OIH370" s="124"/>
      <c r="OII370" s="124"/>
      <c r="OIJ370" s="124"/>
      <c r="OIK370" s="124"/>
      <c r="OIL370" s="124"/>
      <c r="OIM370" s="124"/>
      <c r="OIN370" s="124"/>
      <c r="OIO370" s="124"/>
      <c r="OIP370" s="124"/>
      <c r="OIQ370" s="124"/>
      <c r="OIR370" s="124"/>
      <c r="OIS370" s="124"/>
      <c r="OIT370" s="124"/>
      <c r="OIU370" s="124"/>
      <c r="OIV370" s="124"/>
      <c r="OIW370" s="124"/>
      <c r="OIX370" s="124"/>
      <c r="OIY370" s="124"/>
      <c r="OIZ370" s="124"/>
      <c r="OJA370" s="124"/>
      <c r="OJB370" s="124"/>
      <c r="OJC370" s="124"/>
      <c r="OJD370" s="124"/>
      <c r="OJE370" s="124"/>
      <c r="OJF370" s="124"/>
      <c r="OJG370" s="124"/>
      <c r="OJH370" s="124"/>
      <c r="OJI370" s="124"/>
      <c r="OJJ370" s="124"/>
      <c r="OJK370" s="124"/>
      <c r="OJL370" s="124"/>
      <c r="OJM370" s="124"/>
      <c r="OJN370" s="124"/>
      <c r="OJO370" s="124"/>
      <c r="OJP370" s="124"/>
      <c r="OJQ370" s="124"/>
      <c r="OJR370" s="124"/>
      <c r="OJS370" s="124"/>
      <c r="OJT370" s="124"/>
      <c r="OJU370" s="124"/>
      <c r="OJV370" s="124"/>
      <c r="OJW370" s="124"/>
      <c r="OJX370" s="124"/>
      <c r="OJY370" s="124"/>
      <c r="OJZ370" s="124"/>
      <c r="OKA370" s="124"/>
      <c r="OKB370" s="124"/>
      <c r="OKC370" s="124"/>
      <c r="OKD370" s="124"/>
      <c r="OKE370" s="124"/>
      <c r="OKF370" s="124"/>
      <c r="OKG370" s="124"/>
      <c r="OKH370" s="124"/>
      <c r="OKI370" s="124"/>
      <c r="OKJ370" s="124"/>
      <c r="OKK370" s="124"/>
      <c r="OKL370" s="124"/>
      <c r="OKM370" s="124"/>
      <c r="OKN370" s="124"/>
      <c r="OKO370" s="124"/>
      <c r="OKP370" s="124"/>
      <c r="OKQ370" s="124"/>
      <c r="OKR370" s="124"/>
      <c r="OKS370" s="124"/>
      <c r="OKT370" s="124"/>
      <c r="OKU370" s="124"/>
      <c r="OKV370" s="124"/>
      <c r="OKW370" s="124"/>
      <c r="OKX370" s="124"/>
      <c r="OKY370" s="124"/>
      <c r="OKZ370" s="124"/>
      <c r="OLA370" s="124"/>
      <c r="OLB370" s="124"/>
      <c r="OLC370" s="124"/>
      <c r="OLD370" s="124"/>
      <c r="OLE370" s="124"/>
      <c r="OLF370" s="124"/>
      <c r="OLG370" s="124"/>
      <c r="OLH370" s="124"/>
      <c r="OLI370" s="124"/>
      <c r="OLJ370" s="124"/>
      <c r="OLK370" s="124"/>
      <c r="OLL370" s="124"/>
      <c r="OLM370" s="124"/>
      <c r="OLN370" s="124"/>
      <c r="OLO370" s="124"/>
      <c r="OLP370" s="124"/>
      <c r="OLQ370" s="124"/>
      <c r="OLR370" s="124"/>
      <c r="OLS370" s="124"/>
      <c r="OLT370" s="124"/>
      <c r="OLU370" s="124"/>
      <c r="OLV370" s="124"/>
      <c r="OLW370" s="124"/>
      <c r="OLX370" s="124"/>
      <c r="OLY370" s="124"/>
      <c r="OLZ370" s="124"/>
      <c r="OMA370" s="124"/>
      <c r="OMB370" s="124"/>
      <c r="OMC370" s="124"/>
      <c r="OMD370" s="124"/>
      <c r="OME370" s="124"/>
      <c r="OMF370" s="124"/>
      <c r="OMG370" s="124"/>
      <c r="OMH370" s="124"/>
      <c r="OMI370" s="124"/>
      <c r="OMJ370" s="124"/>
      <c r="OMK370" s="124"/>
      <c r="OML370" s="124"/>
      <c r="OMM370" s="124"/>
      <c r="OMN370" s="124"/>
      <c r="OMO370" s="124"/>
      <c r="OMP370" s="124"/>
      <c r="OMQ370" s="124"/>
      <c r="OMR370" s="124"/>
      <c r="OMS370" s="124"/>
      <c r="OMT370" s="124"/>
      <c r="OMU370" s="124"/>
      <c r="OMV370" s="124"/>
      <c r="OMW370" s="124"/>
      <c r="OMX370" s="124"/>
      <c r="OMY370" s="124"/>
      <c r="OMZ370" s="124"/>
      <c r="ONA370" s="124"/>
      <c r="ONB370" s="124"/>
      <c r="ONC370" s="124"/>
      <c r="OND370" s="124"/>
      <c r="ONE370" s="124"/>
      <c r="ONF370" s="124"/>
      <c r="ONG370" s="124"/>
      <c r="ONH370" s="124"/>
      <c r="ONI370" s="124"/>
      <c r="ONJ370" s="124"/>
      <c r="ONK370" s="124"/>
      <c r="ONL370" s="124"/>
      <c r="ONM370" s="124"/>
      <c r="ONN370" s="124"/>
      <c r="ONO370" s="124"/>
      <c r="ONP370" s="124"/>
      <c r="ONQ370" s="124"/>
      <c r="ONR370" s="124"/>
      <c r="ONS370" s="124"/>
      <c r="ONT370" s="124"/>
      <c r="ONU370" s="124"/>
      <c r="ONV370" s="124"/>
      <c r="ONW370" s="124"/>
      <c r="ONX370" s="124"/>
      <c r="ONY370" s="124"/>
      <c r="ONZ370" s="124"/>
      <c r="OOA370" s="124"/>
      <c r="OOB370" s="124"/>
      <c r="OOC370" s="124"/>
      <c r="OOD370" s="124"/>
      <c r="OOE370" s="124"/>
      <c r="OOF370" s="124"/>
      <c r="OOG370" s="124"/>
      <c r="OOH370" s="124"/>
      <c r="OOI370" s="124"/>
      <c r="OOJ370" s="124"/>
      <c r="OOK370" s="124"/>
      <c r="OOL370" s="124"/>
      <c r="OOM370" s="124"/>
      <c r="OON370" s="124"/>
      <c r="OOO370" s="124"/>
      <c r="OOP370" s="124"/>
      <c r="OOQ370" s="124"/>
      <c r="OOR370" s="124"/>
      <c r="OOS370" s="124"/>
      <c r="OOT370" s="124"/>
      <c r="OOU370" s="124"/>
      <c r="OOV370" s="124"/>
      <c r="OOW370" s="124"/>
      <c r="OOX370" s="124"/>
      <c r="OOY370" s="124"/>
      <c r="OOZ370" s="124"/>
      <c r="OPA370" s="124"/>
      <c r="OPB370" s="124"/>
      <c r="OPC370" s="124"/>
      <c r="OPD370" s="124"/>
      <c r="OPE370" s="124"/>
      <c r="OPF370" s="124"/>
      <c r="OPG370" s="124"/>
      <c r="OPH370" s="124"/>
      <c r="OPI370" s="124"/>
      <c r="OPJ370" s="124"/>
      <c r="OPK370" s="124"/>
      <c r="OPL370" s="124"/>
      <c r="OPM370" s="124"/>
      <c r="OPN370" s="124"/>
      <c r="OPO370" s="124"/>
      <c r="OPP370" s="124"/>
      <c r="OPQ370" s="124"/>
      <c r="OPR370" s="124"/>
      <c r="OPS370" s="124"/>
      <c r="OPT370" s="124"/>
      <c r="OPU370" s="124"/>
      <c r="OPV370" s="124"/>
      <c r="OPW370" s="124"/>
      <c r="OPX370" s="124"/>
      <c r="OPY370" s="124"/>
      <c r="OPZ370" s="124"/>
      <c r="OQA370" s="124"/>
      <c r="OQB370" s="124"/>
      <c r="OQC370" s="124"/>
      <c r="OQD370" s="124"/>
      <c r="OQE370" s="124"/>
      <c r="OQF370" s="124"/>
      <c r="OQG370" s="124"/>
      <c r="OQH370" s="124"/>
      <c r="OQI370" s="124"/>
      <c r="OQJ370" s="124"/>
      <c r="OQK370" s="124"/>
      <c r="OQL370" s="124"/>
      <c r="OQM370" s="124"/>
      <c r="OQN370" s="124"/>
      <c r="OQO370" s="124"/>
      <c r="OQP370" s="124"/>
      <c r="OQQ370" s="124"/>
      <c r="OQR370" s="124"/>
      <c r="OQS370" s="124"/>
      <c r="OQT370" s="124"/>
      <c r="OQU370" s="124"/>
      <c r="OQV370" s="124"/>
      <c r="OQW370" s="124"/>
      <c r="OQX370" s="124"/>
      <c r="OQY370" s="124"/>
      <c r="OQZ370" s="124"/>
      <c r="ORA370" s="124"/>
      <c r="ORB370" s="124"/>
      <c r="ORC370" s="124"/>
      <c r="ORD370" s="124"/>
      <c r="ORE370" s="124"/>
      <c r="ORF370" s="124"/>
      <c r="ORG370" s="124"/>
      <c r="ORH370" s="124"/>
      <c r="ORI370" s="124"/>
      <c r="ORJ370" s="124"/>
      <c r="ORK370" s="124"/>
      <c r="ORL370" s="124"/>
      <c r="ORM370" s="124"/>
      <c r="ORN370" s="124"/>
      <c r="ORO370" s="124"/>
      <c r="ORP370" s="124"/>
      <c r="ORQ370" s="124"/>
      <c r="ORR370" s="124"/>
      <c r="ORS370" s="124"/>
      <c r="ORT370" s="124"/>
      <c r="ORU370" s="124"/>
      <c r="ORV370" s="124"/>
      <c r="ORW370" s="124"/>
      <c r="ORX370" s="124"/>
      <c r="ORY370" s="124"/>
      <c r="ORZ370" s="124"/>
      <c r="OSA370" s="124"/>
      <c r="OSB370" s="124"/>
      <c r="OSC370" s="124"/>
      <c r="OSD370" s="124"/>
      <c r="OSE370" s="124"/>
      <c r="OSF370" s="124"/>
      <c r="OSG370" s="124"/>
      <c r="OSH370" s="124"/>
      <c r="OSI370" s="124"/>
      <c r="OSJ370" s="124"/>
      <c r="OSK370" s="124"/>
      <c r="OSL370" s="124"/>
      <c r="OSM370" s="124"/>
      <c r="OSN370" s="124"/>
      <c r="OSO370" s="124"/>
      <c r="OSP370" s="124"/>
      <c r="OSQ370" s="124"/>
      <c r="OSR370" s="124"/>
      <c r="OSS370" s="124"/>
      <c r="OST370" s="124"/>
      <c r="OSU370" s="124"/>
      <c r="OSV370" s="124"/>
      <c r="OSW370" s="124"/>
      <c r="OSX370" s="124"/>
      <c r="OSY370" s="124"/>
      <c r="OSZ370" s="124"/>
      <c r="OTA370" s="124"/>
      <c r="OTB370" s="124"/>
      <c r="OTC370" s="124"/>
      <c r="OTD370" s="124"/>
      <c r="OTE370" s="124"/>
      <c r="OTF370" s="124"/>
      <c r="OTG370" s="124"/>
      <c r="OTH370" s="124"/>
      <c r="OTI370" s="124"/>
      <c r="OTJ370" s="124"/>
      <c r="OTK370" s="124"/>
      <c r="OTL370" s="124"/>
      <c r="OTM370" s="124"/>
      <c r="OTN370" s="124"/>
      <c r="OTO370" s="124"/>
      <c r="OTP370" s="124"/>
      <c r="OTQ370" s="124"/>
      <c r="OTR370" s="124"/>
      <c r="OTS370" s="124"/>
      <c r="OTT370" s="124"/>
      <c r="OTU370" s="124"/>
      <c r="OTV370" s="124"/>
      <c r="OTW370" s="124"/>
      <c r="OTX370" s="124"/>
      <c r="OTY370" s="124"/>
      <c r="OTZ370" s="124"/>
      <c r="OUA370" s="124"/>
      <c r="OUB370" s="124"/>
      <c r="OUC370" s="124"/>
      <c r="OUD370" s="124"/>
      <c r="OUE370" s="124"/>
      <c r="OUF370" s="124"/>
      <c r="OUG370" s="124"/>
      <c r="OUH370" s="124"/>
      <c r="OUI370" s="124"/>
      <c r="OUJ370" s="124"/>
      <c r="OUK370" s="124"/>
      <c r="OUL370" s="124"/>
      <c r="OUM370" s="124"/>
      <c r="OUN370" s="124"/>
      <c r="OUO370" s="124"/>
      <c r="OUP370" s="124"/>
      <c r="OUQ370" s="124"/>
      <c r="OUR370" s="124"/>
      <c r="OUS370" s="124"/>
      <c r="OUT370" s="124"/>
      <c r="OUU370" s="124"/>
      <c r="OUV370" s="124"/>
      <c r="OUW370" s="124"/>
      <c r="OUX370" s="124"/>
      <c r="OUY370" s="124"/>
      <c r="OUZ370" s="124"/>
      <c r="OVA370" s="124"/>
      <c r="OVB370" s="124"/>
      <c r="OVC370" s="124"/>
      <c r="OVD370" s="124"/>
      <c r="OVE370" s="124"/>
      <c r="OVF370" s="124"/>
      <c r="OVG370" s="124"/>
      <c r="OVH370" s="124"/>
      <c r="OVI370" s="124"/>
      <c r="OVJ370" s="124"/>
      <c r="OVK370" s="124"/>
      <c r="OVL370" s="124"/>
      <c r="OVM370" s="124"/>
      <c r="OVN370" s="124"/>
      <c r="OVO370" s="124"/>
      <c r="OVP370" s="124"/>
      <c r="OVQ370" s="124"/>
      <c r="OVR370" s="124"/>
      <c r="OVS370" s="124"/>
      <c r="OVT370" s="124"/>
      <c r="OVU370" s="124"/>
      <c r="OVV370" s="124"/>
      <c r="OVW370" s="124"/>
      <c r="OVX370" s="124"/>
      <c r="OVY370" s="124"/>
      <c r="OVZ370" s="124"/>
      <c r="OWA370" s="124"/>
      <c r="OWB370" s="124"/>
      <c r="OWC370" s="124"/>
      <c r="OWD370" s="124"/>
      <c r="OWE370" s="124"/>
      <c r="OWF370" s="124"/>
      <c r="OWG370" s="124"/>
      <c r="OWH370" s="124"/>
      <c r="OWI370" s="124"/>
      <c r="OWJ370" s="124"/>
      <c r="OWK370" s="124"/>
      <c r="OWL370" s="124"/>
      <c r="OWM370" s="124"/>
      <c r="OWN370" s="124"/>
      <c r="OWO370" s="124"/>
      <c r="OWP370" s="124"/>
      <c r="OWQ370" s="124"/>
      <c r="OWR370" s="124"/>
      <c r="OWS370" s="124"/>
      <c r="OWT370" s="124"/>
      <c r="OWU370" s="124"/>
      <c r="OWV370" s="124"/>
      <c r="OWW370" s="124"/>
      <c r="OWX370" s="124"/>
      <c r="OWY370" s="124"/>
      <c r="OWZ370" s="124"/>
      <c r="OXA370" s="124"/>
      <c r="OXB370" s="124"/>
      <c r="OXC370" s="124"/>
      <c r="OXD370" s="124"/>
      <c r="OXE370" s="124"/>
      <c r="OXF370" s="124"/>
      <c r="OXG370" s="124"/>
      <c r="OXH370" s="124"/>
      <c r="OXI370" s="124"/>
      <c r="OXJ370" s="124"/>
      <c r="OXK370" s="124"/>
      <c r="OXL370" s="124"/>
      <c r="OXM370" s="124"/>
      <c r="OXN370" s="124"/>
      <c r="OXO370" s="124"/>
      <c r="OXP370" s="124"/>
      <c r="OXQ370" s="124"/>
      <c r="OXR370" s="124"/>
      <c r="OXS370" s="124"/>
      <c r="OXT370" s="124"/>
      <c r="OXU370" s="124"/>
      <c r="OXV370" s="124"/>
      <c r="OXW370" s="124"/>
      <c r="OXX370" s="124"/>
      <c r="OXY370" s="124"/>
      <c r="OXZ370" s="124"/>
      <c r="OYA370" s="124"/>
      <c r="OYB370" s="124"/>
      <c r="OYC370" s="124"/>
      <c r="OYD370" s="124"/>
      <c r="OYE370" s="124"/>
      <c r="OYF370" s="124"/>
      <c r="OYG370" s="124"/>
      <c r="OYH370" s="124"/>
      <c r="OYI370" s="124"/>
      <c r="OYJ370" s="124"/>
      <c r="OYK370" s="124"/>
      <c r="OYL370" s="124"/>
      <c r="OYM370" s="124"/>
      <c r="OYN370" s="124"/>
      <c r="OYO370" s="124"/>
      <c r="OYP370" s="124"/>
      <c r="OYQ370" s="124"/>
      <c r="OYR370" s="124"/>
      <c r="OYS370" s="124"/>
      <c r="OYT370" s="124"/>
      <c r="OYU370" s="124"/>
      <c r="OYV370" s="124"/>
      <c r="OYW370" s="124"/>
      <c r="OYX370" s="124"/>
      <c r="OYY370" s="124"/>
      <c r="OYZ370" s="124"/>
      <c r="OZA370" s="124"/>
      <c r="OZB370" s="124"/>
      <c r="OZC370" s="124"/>
      <c r="OZD370" s="124"/>
      <c r="OZE370" s="124"/>
      <c r="OZF370" s="124"/>
      <c r="OZG370" s="124"/>
      <c r="OZH370" s="124"/>
      <c r="OZI370" s="124"/>
      <c r="OZJ370" s="124"/>
      <c r="OZK370" s="124"/>
      <c r="OZL370" s="124"/>
      <c r="OZM370" s="124"/>
      <c r="OZN370" s="124"/>
      <c r="OZO370" s="124"/>
      <c r="OZP370" s="124"/>
      <c r="OZQ370" s="124"/>
      <c r="OZR370" s="124"/>
      <c r="OZS370" s="124"/>
      <c r="OZT370" s="124"/>
      <c r="OZU370" s="124"/>
      <c r="OZV370" s="124"/>
      <c r="OZW370" s="124"/>
      <c r="OZX370" s="124"/>
      <c r="OZY370" s="124"/>
      <c r="OZZ370" s="124"/>
      <c r="PAA370" s="124"/>
      <c r="PAB370" s="124"/>
      <c r="PAC370" s="124"/>
      <c r="PAD370" s="124"/>
      <c r="PAE370" s="124"/>
      <c r="PAF370" s="124"/>
      <c r="PAG370" s="124"/>
      <c r="PAH370" s="124"/>
      <c r="PAI370" s="124"/>
      <c r="PAJ370" s="124"/>
      <c r="PAK370" s="124"/>
      <c r="PAL370" s="124"/>
      <c r="PAM370" s="124"/>
      <c r="PAN370" s="124"/>
      <c r="PAO370" s="124"/>
      <c r="PAP370" s="124"/>
      <c r="PAQ370" s="124"/>
      <c r="PAR370" s="124"/>
      <c r="PAS370" s="124"/>
      <c r="PAT370" s="124"/>
      <c r="PAU370" s="124"/>
      <c r="PAV370" s="124"/>
      <c r="PAW370" s="124"/>
      <c r="PAX370" s="124"/>
      <c r="PAY370" s="124"/>
      <c r="PAZ370" s="124"/>
      <c r="PBA370" s="124"/>
      <c r="PBB370" s="124"/>
      <c r="PBC370" s="124"/>
      <c r="PBD370" s="124"/>
      <c r="PBE370" s="124"/>
      <c r="PBF370" s="124"/>
      <c r="PBG370" s="124"/>
      <c r="PBH370" s="124"/>
      <c r="PBI370" s="124"/>
      <c r="PBJ370" s="124"/>
      <c r="PBK370" s="124"/>
      <c r="PBL370" s="124"/>
      <c r="PBM370" s="124"/>
      <c r="PBN370" s="124"/>
      <c r="PBO370" s="124"/>
      <c r="PBP370" s="124"/>
      <c r="PBQ370" s="124"/>
      <c r="PBR370" s="124"/>
      <c r="PBS370" s="124"/>
      <c r="PBT370" s="124"/>
      <c r="PBU370" s="124"/>
      <c r="PBV370" s="124"/>
      <c r="PBW370" s="124"/>
      <c r="PBX370" s="124"/>
      <c r="PBY370" s="124"/>
      <c r="PBZ370" s="124"/>
      <c r="PCA370" s="124"/>
      <c r="PCB370" s="124"/>
      <c r="PCC370" s="124"/>
      <c r="PCD370" s="124"/>
      <c r="PCE370" s="124"/>
      <c r="PCF370" s="124"/>
      <c r="PCG370" s="124"/>
      <c r="PCH370" s="124"/>
      <c r="PCI370" s="124"/>
      <c r="PCJ370" s="124"/>
      <c r="PCK370" s="124"/>
      <c r="PCL370" s="124"/>
      <c r="PCM370" s="124"/>
      <c r="PCN370" s="124"/>
      <c r="PCO370" s="124"/>
      <c r="PCP370" s="124"/>
      <c r="PCQ370" s="124"/>
      <c r="PCR370" s="124"/>
      <c r="PCS370" s="124"/>
      <c r="PCT370" s="124"/>
      <c r="PCU370" s="124"/>
      <c r="PCV370" s="124"/>
      <c r="PCW370" s="124"/>
      <c r="PCX370" s="124"/>
      <c r="PCY370" s="124"/>
      <c r="PCZ370" s="124"/>
      <c r="PDA370" s="124"/>
      <c r="PDB370" s="124"/>
      <c r="PDC370" s="124"/>
      <c r="PDD370" s="124"/>
      <c r="PDE370" s="124"/>
      <c r="PDF370" s="124"/>
      <c r="PDG370" s="124"/>
      <c r="PDH370" s="124"/>
      <c r="PDI370" s="124"/>
      <c r="PDJ370" s="124"/>
      <c r="PDK370" s="124"/>
      <c r="PDL370" s="124"/>
      <c r="PDM370" s="124"/>
      <c r="PDN370" s="124"/>
      <c r="PDO370" s="124"/>
      <c r="PDP370" s="124"/>
      <c r="PDQ370" s="124"/>
      <c r="PDR370" s="124"/>
      <c r="PDS370" s="124"/>
      <c r="PDT370" s="124"/>
      <c r="PDU370" s="124"/>
      <c r="PDV370" s="124"/>
      <c r="PDW370" s="124"/>
      <c r="PDX370" s="124"/>
      <c r="PDY370" s="124"/>
      <c r="PDZ370" s="124"/>
      <c r="PEA370" s="124"/>
      <c r="PEB370" s="124"/>
      <c r="PEC370" s="124"/>
      <c r="PED370" s="124"/>
      <c r="PEE370" s="124"/>
      <c r="PEF370" s="124"/>
      <c r="PEG370" s="124"/>
      <c r="PEH370" s="124"/>
      <c r="PEI370" s="124"/>
      <c r="PEJ370" s="124"/>
      <c r="PEK370" s="124"/>
      <c r="PEL370" s="124"/>
      <c r="PEM370" s="124"/>
      <c r="PEN370" s="124"/>
      <c r="PEO370" s="124"/>
      <c r="PEP370" s="124"/>
      <c r="PEQ370" s="124"/>
      <c r="PER370" s="124"/>
      <c r="PES370" s="124"/>
      <c r="PET370" s="124"/>
      <c r="PEU370" s="124"/>
      <c r="PEV370" s="124"/>
      <c r="PEW370" s="124"/>
      <c r="PEX370" s="124"/>
      <c r="PEY370" s="124"/>
      <c r="PEZ370" s="124"/>
      <c r="PFA370" s="124"/>
      <c r="PFB370" s="124"/>
      <c r="PFC370" s="124"/>
      <c r="PFD370" s="124"/>
      <c r="PFE370" s="124"/>
      <c r="PFF370" s="124"/>
      <c r="PFG370" s="124"/>
      <c r="PFH370" s="124"/>
      <c r="PFI370" s="124"/>
      <c r="PFJ370" s="124"/>
      <c r="PFK370" s="124"/>
      <c r="PFL370" s="124"/>
      <c r="PFM370" s="124"/>
      <c r="PFN370" s="124"/>
      <c r="PFO370" s="124"/>
      <c r="PFP370" s="124"/>
      <c r="PFQ370" s="124"/>
      <c r="PFR370" s="124"/>
      <c r="PFS370" s="124"/>
      <c r="PFT370" s="124"/>
      <c r="PFU370" s="124"/>
      <c r="PFV370" s="124"/>
      <c r="PFW370" s="124"/>
      <c r="PFX370" s="124"/>
      <c r="PFY370" s="124"/>
      <c r="PFZ370" s="124"/>
      <c r="PGA370" s="124"/>
      <c r="PGB370" s="124"/>
      <c r="PGC370" s="124"/>
      <c r="PGD370" s="124"/>
      <c r="PGE370" s="124"/>
      <c r="PGF370" s="124"/>
      <c r="PGG370" s="124"/>
      <c r="PGH370" s="124"/>
      <c r="PGI370" s="124"/>
      <c r="PGJ370" s="124"/>
      <c r="PGK370" s="124"/>
      <c r="PGL370" s="124"/>
      <c r="PGM370" s="124"/>
      <c r="PGN370" s="124"/>
      <c r="PGO370" s="124"/>
      <c r="PGP370" s="124"/>
      <c r="PGQ370" s="124"/>
      <c r="PGR370" s="124"/>
      <c r="PGS370" s="124"/>
      <c r="PGT370" s="124"/>
      <c r="PGU370" s="124"/>
      <c r="PGV370" s="124"/>
      <c r="PGW370" s="124"/>
      <c r="PGX370" s="124"/>
      <c r="PGY370" s="124"/>
      <c r="PGZ370" s="124"/>
      <c r="PHA370" s="124"/>
      <c r="PHB370" s="124"/>
      <c r="PHC370" s="124"/>
      <c r="PHD370" s="124"/>
      <c r="PHE370" s="124"/>
      <c r="PHF370" s="124"/>
      <c r="PHG370" s="124"/>
      <c r="PHH370" s="124"/>
      <c r="PHI370" s="124"/>
      <c r="PHJ370" s="124"/>
      <c r="PHK370" s="124"/>
      <c r="PHL370" s="124"/>
      <c r="PHM370" s="124"/>
      <c r="PHN370" s="124"/>
      <c r="PHO370" s="124"/>
      <c r="PHP370" s="124"/>
      <c r="PHQ370" s="124"/>
      <c r="PHR370" s="124"/>
      <c r="PHS370" s="124"/>
      <c r="PHT370" s="124"/>
      <c r="PHU370" s="124"/>
      <c r="PHV370" s="124"/>
      <c r="PHW370" s="124"/>
      <c r="PHX370" s="124"/>
      <c r="PHY370" s="124"/>
      <c r="PHZ370" s="124"/>
      <c r="PIA370" s="124"/>
      <c r="PIB370" s="124"/>
      <c r="PIC370" s="124"/>
      <c r="PID370" s="124"/>
      <c r="PIE370" s="124"/>
      <c r="PIF370" s="124"/>
      <c r="PIG370" s="124"/>
      <c r="PIH370" s="124"/>
      <c r="PII370" s="124"/>
      <c r="PIJ370" s="124"/>
      <c r="PIK370" s="124"/>
      <c r="PIL370" s="124"/>
      <c r="PIM370" s="124"/>
      <c r="PIN370" s="124"/>
      <c r="PIO370" s="124"/>
      <c r="PIP370" s="124"/>
      <c r="PIQ370" s="124"/>
      <c r="PIR370" s="124"/>
      <c r="PIS370" s="124"/>
      <c r="PIT370" s="124"/>
      <c r="PIU370" s="124"/>
      <c r="PIV370" s="124"/>
      <c r="PIW370" s="124"/>
      <c r="PIX370" s="124"/>
      <c r="PIY370" s="124"/>
      <c r="PIZ370" s="124"/>
      <c r="PJA370" s="124"/>
      <c r="PJB370" s="124"/>
      <c r="PJC370" s="124"/>
      <c r="PJD370" s="124"/>
      <c r="PJE370" s="124"/>
      <c r="PJF370" s="124"/>
      <c r="PJG370" s="124"/>
      <c r="PJH370" s="124"/>
      <c r="PJI370" s="124"/>
      <c r="PJJ370" s="124"/>
      <c r="PJK370" s="124"/>
      <c r="PJL370" s="124"/>
      <c r="PJM370" s="124"/>
      <c r="PJN370" s="124"/>
      <c r="PJO370" s="124"/>
      <c r="PJP370" s="124"/>
      <c r="PJQ370" s="124"/>
      <c r="PJR370" s="124"/>
      <c r="PJS370" s="124"/>
      <c r="PJT370" s="124"/>
      <c r="PJU370" s="124"/>
      <c r="PJV370" s="124"/>
      <c r="PJW370" s="124"/>
      <c r="PJX370" s="124"/>
      <c r="PJY370" s="124"/>
      <c r="PJZ370" s="124"/>
      <c r="PKA370" s="124"/>
      <c r="PKB370" s="124"/>
      <c r="PKC370" s="124"/>
      <c r="PKD370" s="124"/>
      <c r="PKE370" s="124"/>
      <c r="PKF370" s="124"/>
      <c r="PKG370" s="124"/>
      <c r="PKH370" s="124"/>
      <c r="PKI370" s="124"/>
      <c r="PKJ370" s="124"/>
      <c r="PKK370" s="124"/>
      <c r="PKL370" s="124"/>
      <c r="PKM370" s="124"/>
      <c r="PKN370" s="124"/>
      <c r="PKO370" s="124"/>
      <c r="PKP370" s="124"/>
      <c r="PKQ370" s="124"/>
      <c r="PKR370" s="124"/>
      <c r="PKS370" s="124"/>
      <c r="PKT370" s="124"/>
      <c r="PKU370" s="124"/>
      <c r="PKV370" s="124"/>
      <c r="PKW370" s="124"/>
      <c r="PKX370" s="124"/>
      <c r="PKY370" s="124"/>
      <c r="PKZ370" s="124"/>
      <c r="PLA370" s="124"/>
      <c r="PLB370" s="124"/>
      <c r="PLC370" s="124"/>
      <c r="PLD370" s="124"/>
      <c r="PLE370" s="124"/>
      <c r="PLF370" s="124"/>
      <c r="PLG370" s="124"/>
      <c r="PLH370" s="124"/>
      <c r="PLI370" s="124"/>
      <c r="PLJ370" s="124"/>
      <c r="PLK370" s="124"/>
      <c r="PLL370" s="124"/>
      <c r="PLM370" s="124"/>
      <c r="PLN370" s="124"/>
      <c r="PLO370" s="124"/>
      <c r="PLP370" s="124"/>
      <c r="PLQ370" s="124"/>
      <c r="PLR370" s="124"/>
      <c r="PLS370" s="124"/>
      <c r="PLT370" s="124"/>
      <c r="PLU370" s="124"/>
      <c r="PLV370" s="124"/>
      <c r="PLW370" s="124"/>
      <c r="PLX370" s="124"/>
      <c r="PLY370" s="124"/>
      <c r="PLZ370" s="124"/>
      <c r="PMA370" s="124"/>
      <c r="PMB370" s="124"/>
      <c r="PMC370" s="124"/>
      <c r="PMD370" s="124"/>
      <c r="PME370" s="124"/>
      <c r="PMF370" s="124"/>
      <c r="PMG370" s="124"/>
      <c r="PMH370" s="124"/>
      <c r="PMI370" s="124"/>
      <c r="PMJ370" s="124"/>
      <c r="PMK370" s="124"/>
      <c r="PML370" s="124"/>
      <c r="PMM370" s="124"/>
      <c r="PMN370" s="124"/>
      <c r="PMO370" s="124"/>
      <c r="PMP370" s="124"/>
      <c r="PMQ370" s="124"/>
      <c r="PMR370" s="124"/>
      <c r="PMS370" s="124"/>
      <c r="PMT370" s="124"/>
      <c r="PMU370" s="124"/>
      <c r="PMV370" s="124"/>
      <c r="PMW370" s="124"/>
      <c r="PMX370" s="124"/>
      <c r="PMY370" s="124"/>
      <c r="PMZ370" s="124"/>
      <c r="PNA370" s="124"/>
      <c r="PNB370" s="124"/>
      <c r="PNC370" s="124"/>
      <c r="PND370" s="124"/>
      <c r="PNE370" s="124"/>
      <c r="PNF370" s="124"/>
      <c r="PNG370" s="124"/>
      <c r="PNH370" s="124"/>
      <c r="PNI370" s="124"/>
      <c r="PNJ370" s="124"/>
      <c r="PNK370" s="124"/>
      <c r="PNL370" s="124"/>
      <c r="PNM370" s="124"/>
      <c r="PNN370" s="124"/>
      <c r="PNO370" s="124"/>
      <c r="PNP370" s="124"/>
      <c r="PNQ370" s="124"/>
      <c r="PNR370" s="124"/>
      <c r="PNS370" s="124"/>
      <c r="PNT370" s="124"/>
      <c r="PNU370" s="124"/>
      <c r="PNV370" s="124"/>
      <c r="PNW370" s="124"/>
      <c r="PNX370" s="124"/>
      <c r="PNY370" s="124"/>
      <c r="PNZ370" s="124"/>
      <c r="POA370" s="124"/>
      <c r="POB370" s="124"/>
      <c r="POC370" s="124"/>
      <c r="POD370" s="124"/>
      <c r="POE370" s="124"/>
      <c r="POF370" s="124"/>
      <c r="POG370" s="124"/>
      <c r="POH370" s="124"/>
      <c r="POI370" s="124"/>
      <c r="POJ370" s="124"/>
      <c r="POK370" s="124"/>
      <c r="POL370" s="124"/>
      <c r="POM370" s="124"/>
      <c r="PON370" s="124"/>
      <c r="POO370" s="124"/>
      <c r="POP370" s="124"/>
      <c r="POQ370" s="124"/>
      <c r="POR370" s="124"/>
      <c r="POS370" s="124"/>
      <c r="POT370" s="124"/>
      <c r="POU370" s="124"/>
      <c r="POV370" s="124"/>
      <c r="POW370" s="124"/>
      <c r="POX370" s="124"/>
      <c r="POY370" s="124"/>
      <c r="POZ370" s="124"/>
      <c r="PPA370" s="124"/>
      <c r="PPB370" s="124"/>
      <c r="PPC370" s="124"/>
      <c r="PPD370" s="124"/>
      <c r="PPE370" s="124"/>
      <c r="PPF370" s="124"/>
      <c r="PPG370" s="124"/>
      <c r="PPH370" s="124"/>
      <c r="PPI370" s="124"/>
      <c r="PPJ370" s="124"/>
      <c r="PPK370" s="124"/>
      <c r="PPL370" s="124"/>
      <c r="PPM370" s="124"/>
      <c r="PPN370" s="124"/>
      <c r="PPO370" s="124"/>
      <c r="PPP370" s="124"/>
      <c r="PPQ370" s="124"/>
      <c r="PPR370" s="124"/>
      <c r="PPS370" s="124"/>
      <c r="PPT370" s="124"/>
      <c r="PPU370" s="124"/>
      <c r="PPV370" s="124"/>
      <c r="PPW370" s="124"/>
      <c r="PPX370" s="124"/>
      <c r="PPY370" s="124"/>
      <c r="PPZ370" s="124"/>
      <c r="PQA370" s="124"/>
      <c r="PQB370" s="124"/>
      <c r="PQC370" s="124"/>
      <c r="PQD370" s="124"/>
      <c r="PQE370" s="124"/>
      <c r="PQF370" s="124"/>
      <c r="PQG370" s="124"/>
      <c r="PQH370" s="124"/>
      <c r="PQI370" s="124"/>
      <c r="PQJ370" s="124"/>
      <c r="PQK370" s="124"/>
      <c r="PQL370" s="124"/>
      <c r="PQM370" s="124"/>
      <c r="PQN370" s="124"/>
      <c r="PQO370" s="124"/>
      <c r="PQP370" s="124"/>
      <c r="PQQ370" s="124"/>
      <c r="PQR370" s="124"/>
      <c r="PQS370" s="124"/>
      <c r="PQT370" s="124"/>
      <c r="PQU370" s="124"/>
      <c r="PQV370" s="124"/>
      <c r="PQW370" s="124"/>
      <c r="PQX370" s="124"/>
      <c r="PQY370" s="124"/>
      <c r="PQZ370" s="124"/>
      <c r="PRA370" s="124"/>
      <c r="PRB370" s="124"/>
      <c r="PRC370" s="124"/>
      <c r="PRD370" s="124"/>
      <c r="PRE370" s="124"/>
      <c r="PRF370" s="124"/>
      <c r="PRG370" s="124"/>
      <c r="PRH370" s="124"/>
      <c r="PRI370" s="124"/>
      <c r="PRJ370" s="124"/>
      <c r="PRK370" s="124"/>
      <c r="PRL370" s="124"/>
      <c r="PRM370" s="124"/>
      <c r="PRN370" s="124"/>
      <c r="PRO370" s="124"/>
      <c r="PRP370" s="124"/>
      <c r="PRQ370" s="124"/>
      <c r="PRR370" s="124"/>
      <c r="PRS370" s="124"/>
      <c r="PRT370" s="124"/>
      <c r="PRU370" s="124"/>
      <c r="PRV370" s="124"/>
      <c r="PRW370" s="124"/>
      <c r="PRX370" s="124"/>
      <c r="PRY370" s="124"/>
      <c r="PRZ370" s="124"/>
      <c r="PSA370" s="124"/>
      <c r="PSB370" s="124"/>
      <c r="PSC370" s="124"/>
      <c r="PSD370" s="124"/>
      <c r="PSE370" s="124"/>
      <c r="PSF370" s="124"/>
      <c r="PSG370" s="124"/>
      <c r="PSH370" s="124"/>
      <c r="PSI370" s="124"/>
      <c r="PSJ370" s="124"/>
      <c r="PSK370" s="124"/>
      <c r="PSL370" s="124"/>
      <c r="PSM370" s="124"/>
      <c r="PSN370" s="124"/>
      <c r="PSO370" s="124"/>
      <c r="PSP370" s="124"/>
      <c r="PSQ370" s="124"/>
      <c r="PSR370" s="124"/>
      <c r="PSS370" s="124"/>
      <c r="PST370" s="124"/>
      <c r="PSU370" s="124"/>
      <c r="PSV370" s="124"/>
      <c r="PSW370" s="124"/>
      <c r="PSX370" s="124"/>
      <c r="PSY370" s="124"/>
      <c r="PSZ370" s="124"/>
      <c r="PTA370" s="124"/>
      <c r="PTB370" s="124"/>
      <c r="PTC370" s="124"/>
      <c r="PTD370" s="124"/>
      <c r="PTE370" s="124"/>
      <c r="PTF370" s="124"/>
      <c r="PTG370" s="124"/>
      <c r="PTH370" s="124"/>
      <c r="PTI370" s="124"/>
      <c r="PTJ370" s="124"/>
      <c r="PTK370" s="124"/>
      <c r="PTL370" s="124"/>
      <c r="PTM370" s="124"/>
      <c r="PTN370" s="124"/>
      <c r="PTO370" s="124"/>
      <c r="PTP370" s="124"/>
      <c r="PTQ370" s="124"/>
      <c r="PTR370" s="124"/>
      <c r="PTS370" s="124"/>
      <c r="PTT370" s="124"/>
      <c r="PTU370" s="124"/>
      <c r="PTV370" s="124"/>
      <c r="PTW370" s="124"/>
      <c r="PTX370" s="124"/>
      <c r="PTY370" s="124"/>
      <c r="PTZ370" s="124"/>
      <c r="PUA370" s="124"/>
      <c r="PUB370" s="124"/>
      <c r="PUC370" s="124"/>
      <c r="PUD370" s="124"/>
      <c r="PUE370" s="124"/>
      <c r="PUF370" s="124"/>
      <c r="PUG370" s="124"/>
      <c r="PUH370" s="124"/>
      <c r="PUI370" s="124"/>
      <c r="PUJ370" s="124"/>
      <c r="PUK370" s="124"/>
      <c r="PUL370" s="124"/>
      <c r="PUM370" s="124"/>
      <c r="PUN370" s="124"/>
      <c r="PUO370" s="124"/>
      <c r="PUP370" s="124"/>
      <c r="PUQ370" s="124"/>
      <c r="PUR370" s="124"/>
      <c r="PUS370" s="124"/>
      <c r="PUT370" s="124"/>
      <c r="PUU370" s="124"/>
      <c r="PUV370" s="124"/>
      <c r="PUW370" s="124"/>
      <c r="PUX370" s="124"/>
      <c r="PUY370" s="124"/>
      <c r="PUZ370" s="124"/>
      <c r="PVA370" s="124"/>
      <c r="PVB370" s="124"/>
      <c r="PVC370" s="124"/>
      <c r="PVD370" s="124"/>
      <c r="PVE370" s="124"/>
      <c r="PVF370" s="124"/>
      <c r="PVG370" s="124"/>
      <c r="PVH370" s="124"/>
      <c r="PVI370" s="124"/>
      <c r="PVJ370" s="124"/>
      <c r="PVK370" s="124"/>
      <c r="PVL370" s="124"/>
      <c r="PVM370" s="124"/>
      <c r="PVN370" s="124"/>
      <c r="PVO370" s="124"/>
      <c r="PVP370" s="124"/>
      <c r="PVQ370" s="124"/>
      <c r="PVR370" s="124"/>
      <c r="PVS370" s="124"/>
      <c r="PVT370" s="124"/>
      <c r="PVU370" s="124"/>
      <c r="PVV370" s="124"/>
      <c r="PVW370" s="124"/>
      <c r="PVX370" s="124"/>
      <c r="PVY370" s="124"/>
      <c r="PVZ370" s="124"/>
      <c r="PWA370" s="124"/>
      <c r="PWB370" s="124"/>
      <c r="PWC370" s="124"/>
      <c r="PWD370" s="124"/>
      <c r="PWE370" s="124"/>
      <c r="PWF370" s="124"/>
      <c r="PWG370" s="124"/>
      <c r="PWH370" s="124"/>
      <c r="PWI370" s="124"/>
      <c r="PWJ370" s="124"/>
      <c r="PWK370" s="124"/>
      <c r="PWL370" s="124"/>
      <c r="PWM370" s="124"/>
      <c r="PWN370" s="124"/>
      <c r="PWO370" s="124"/>
      <c r="PWP370" s="124"/>
      <c r="PWQ370" s="124"/>
      <c r="PWR370" s="124"/>
      <c r="PWS370" s="124"/>
      <c r="PWT370" s="124"/>
      <c r="PWU370" s="124"/>
      <c r="PWV370" s="124"/>
      <c r="PWW370" s="124"/>
      <c r="PWX370" s="124"/>
      <c r="PWY370" s="124"/>
      <c r="PWZ370" s="124"/>
      <c r="PXA370" s="124"/>
      <c r="PXB370" s="124"/>
      <c r="PXC370" s="124"/>
      <c r="PXD370" s="124"/>
      <c r="PXE370" s="124"/>
      <c r="PXF370" s="124"/>
      <c r="PXG370" s="124"/>
      <c r="PXH370" s="124"/>
      <c r="PXI370" s="124"/>
      <c r="PXJ370" s="124"/>
      <c r="PXK370" s="124"/>
      <c r="PXL370" s="124"/>
      <c r="PXM370" s="124"/>
      <c r="PXN370" s="124"/>
      <c r="PXO370" s="124"/>
      <c r="PXP370" s="124"/>
      <c r="PXQ370" s="124"/>
      <c r="PXR370" s="124"/>
      <c r="PXS370" s="124"/>
      <c r="PXT370" s="124"/>
      <c r="PXU370" s="124"/>
      <c r="PXV370" s="124"/>
      <c r="PXW370" s="124"/>
      <c r="PXX370" s="124"/>
      <c r="PXY370" s="124"/>
      <c r="PXZ370" s="124"/>
      <c r="PYA370" s="124"/>
      <c r="PYB370" s="124"/>
      <c r="PYC370" s="124"/>
      <c r="PYD370" s="124"/>
      <c r="PYE370" s="124"/>
      <c r="PYF370" s="124"/>
      <c r="PYG370" s="124"/>
      <c r="PYH370" s="124"/>
      <c r="PYI370" s="124"/>
      <c r="PYJ370" s="124"/>
      <c r="PYK370" s="124"/>
      <c r="PYL370" s="124"/>
      <c r="PYM370" s="124"/>
      <c r="PYN370" s="124"/>
      <c r="PYO370" s="124"/>
      <c r="PYP370" s="124"/>
      <c r="PYQ370" s="124"/>
      <c r="PYR370" s="124"/>
      <c r="PYS370" s="124"/>
      <c r="PYT370" s="124"/>
      <c r="PYU370" s="124"/>
      <c r="PYV370" s="124"/>
      <c r="PYW370" s="124"/>
      <c r="PYX370" s="124"/>
      <c r="PYY370" s="124"/>
      <c r="PYZ370" s="124"/>
      <c r="PZA370" s="124"/>
      <c r="PZB370" s="124"/>
      <c r="PZC370" s="124"/>
      <c r="PZD370" s="124"/>
      <c r="PZE370" s="124"/>
      <c r="PZF370" s="124"/>
      <c r="PZG370" s="124"/>
      <c r="PZH370" s="124"/>
      <c r="PZI370" s="124"/>
      <c r="PZJ370" s="124"/>
      <c r="PZK370" s="124"/>
      <c r="PZL370" s="124"/>
      <c r="PZM370" s="124"/>
      <c r="PZN370" s="124"/>
      <c r="PZO370" s="124"/>
      <c r="PZP370" s="124"/>
      <c r="PZQ370" s="124"/>
      <c r="PZR370" s="124"/>
      <c r="PZS370" s="124"/>
      <c r="PZT370" s="124"/>
      <c r="PZU370" s="124"/>
      <c r="PZV370" s="124"/>
      <c r="PZW370" s="124"/>
      <c r="PZX370" s="124"/>
      <c r="PZY370" s="124"/>
      <c r="PZZ370" s="124"/>
      <c r="QAA370" s="124"/>
      <c r="QAB370" s="124"/>
      <c r="QAC370" s="124"/>
      <c r="QAD370" s="124"/>
      <c r="QAE370" s="124"/>
      <c r="QAF370" s="124"/>
      <c r="QAG370" s="124"/>
      <c r="QAH370" s="124"/>
      <c r="QAI370" s="124"/>
      <c r="QAJ370" s="124"/>
      <c r="QAK370" s="124"/>
      <c r="QAL370" s="124"/>
      <c r="QAM370" s="124"/>
      <c r="QAN370" s="124"/>
      <c r="QAO370" s="124"/>
      <c r="QAP370" s="124"/>
      <c r="QAQ370" s="124"/>
      <c r="QAR370" s="124"/>
      <c r="QAS370" s="124"/>
      <c r="QAT370" s="124"/>
      <c r="QAU370" s="124"/>
      <c r="QAV370" s="124"/>
      <c r="QAW370" s="124"/>
      <c r="QAX370" s="124"/>
      <c r="QAY370" s="124"/>
      <c r="QAZ370" s="124"/>
      <c r="QBA370" s="124"/>
      <c r="QBB370" s="124"/>
      <c r="QBC370" s="124"/>
      <c r="QBD370" s="124"/>
      <c r="QBE370" s="124"/>
      <c r="QBF370" s="124"/>
      <c r="QBG370" s="124"/>
      <c r="QBH370" s="124"/>
      <c r="QBI370" s="124"/>
      <c r="QBJ370" s="124"/>
      <c r="QBK370" s="124"/>
      <c r="QBL370" s="124"/>
      <c r="QBM370" s="124"/>
      <c r="QBN370" s="124"/>
      <c r="QBO370" s="124"/>
      <c r="QBP370" s="124"/>
      <c r="QBQ370" s="124"/>
      <c r="QBR370" s="124"/>
      <c r="QBS370" s="124"/>
      <c r="QBT370" s="124"/>
      <c r="QBU370" s="124"/>
      <c r="QBV370" s="124"/>
      <c r="QBW370" s="124"/>
      <c r="QBX370" s="124"/>
      <c r="QBY370" s="124"/>
      <c r="QBZ370" s="124"/>
      <c r="QCA370" s="124"/>
      <c r="QCB370" s="124"/>
      <c r="QCC370" s="124"/>
      <c r="QCD370" s="124"/>
      <c r="QCE370" s="124"/>
      <c r="QCF370" s="124"/>
      <c r="QCG370" s="124"/>
      <c r="QCH370" s="124"/>
      <c r="QCI370" s="124"/>
      <c r="QCJ370" s="124"/>
      <c r="QCK370" s="124"/>
      <c r="QCL370" s="124"/>
      <c r="QCM370" s="124"/>
      <c r="QCN370" s="124"/>
      <c r="QCO370" s="124"/>
      <c r="QCP370" s="124"/>
      <c r="QCQ370" s="124"/>
      <c r="QCR370" s="124"/>
      <c r="QCS370" s="124"/>
      <c r="QCT370" s="124"/>
      <c r="QCU370" s="124"/>
      <c r="QCV370" s="124"/>
      <c r="QCW370" s="124"/>
      <c r="QCX370" s="124"/>
      <c r="QCY370" s="124"/>
      <c r="QCZ370" s="124"/>
      <c r="QDA370" s="124"/>
      <c r="QDB370" s="124"/>
      <c r="QDC370" s="124"/>
      <c r="QDD370" s="124"/>
      <c r="QDE370" s="124"/>
      <c r="QDF370" s="124"/>
      <c r="QDG370" s="124"/>
      <c r="QDH370" s="124"/>
      <c r="QDI370" s="124"/>
      <c r="QDJ370" s="124"/>
      <c r="QDK370" s="124"/>
      <c r="QDL370" s="124"/>
      <c r="QDM370" s="124"/>
      <c r="QDN370" s="124"/>
      <c r="QDO370" s="124"/>
      <c r="QDP370" s="124"/>
      <c r="QDQ370" s="124"/>
      <c r="QDR370" s="124"/>
      <c r="QDS370" s="124"/>
      <c r="QDT370" s="124"/>
      <c r="QDU370" s="124"/>
      <c r="QDV370" s="124"/>
      <c r="QDW370" s="124"/>
      <c r="QDX370" s="124"/>
      <c r="QDY370" s="124"/>
      <c r="QDZ370" s="124"/>
      <c r="QEA370" s="124"/>
      <c r="QEB370" s="124"/>
      <c r="QEC370" s="124"/>
      <c r="QED370" s="124"/>
      <c r="QEE370" s="124"/>
      <c r="QEF370" s="124"/>
      <c r="QEG370" s="124"/>
      <c r="QEH370" s="124"/>
      <c r="QEI370" s="124"/>
      <c r="QEJ370" s="124"/>
      <c r="QEK370" s="124"/>
      <c r="QEL370" s="124"/>
      <c r="QEM370" s="124"/>
      <c r="QEN370" s="124"/>
      <c r="QEO370" s="124"/>
      <c r="QEP370" s="124"/>
      <c r="QEQ370" s="124"/>
      <c r="QER370" s="124"/>
      <c r="QES370" s="124"/>
      <c r="QET370" s="124"/>
      <c r="QEU370" s="124"/>
      <c r="QEV370" s="124"/>
      <c r="QEW370" s="124"/>
      <c r="QEX370" s="124"/>
      <c r="QEY370" s="124"/>
      <c r="QEZ370" s="124"/>
      <c r="QFA370" s="124"/>
      <c r="QFB370" s="124"/>
      <c r="QFC370" s="124"/>
      <c r="QFD370" s="124"/>
      <c r="QFE370" s="124"/>
      <c r="QFF370" s="124"/>
      <c r="QFG370" s="124"/>
      <c r="QFH370" s="124"/>
      <c r="QFI370" s="124"/>
      <c r="QFJ370" s="124"/>
      <c r="QFK370" s="124"/>
      <c r="QFL370" s="124"/>
      <c r="QFM370" s="124"/>
      <c r="QFN370" s="124"/>
      <c r="QFO370" s="124"/>
      <c r="QFP370" s="124"/>
      <c r="QFQ370" s="124"/>
      <c r="QFR370" s="124"/>
      <c r="QFS370" s="124"/>
      <c r="QFT370" s="124"/>
      <c r="QFU370" s="124"/>
      <c r="QFV370" s="124"/>
      <c r="QFW370" s="124"/>
      <c r="QFX370" s="124"/>
      <c r="QFY370" s="124"/>
      <c r="QFZ370" s="124"/>
      <c r="QGA370" s="124"/>
      <c r="QGB370" s="124"/>
      <c r="QGC370" s="124"/>
      <c r="QGD370" s="124"/>
      <c r="QGE370" s="124"/>
      <c r="QGF370" s="124"/>
      <c r="QGG370" s="124"/>
      <c r="QGH370" s="124"/>
      <c r="QGI370" s="124"/>
      <c r="QGJ370" s="124"/>
      <c r="QGK370" s="124"/>
      <c r="QGL370" s="124"/>
      <c r="QGM370" s="124"/>
      <c r="QGN370" s="124"/>
      <c r="QGO370" s="124"/>
      <c r="QGP370" s="124"/>
      <c r="QGQ370" s="124"/>
      <c r="QGR370" s="124"/>
      <c r="QGS370" s="124"/>
      <c r="QGT370" s="124"/>
      <c r="QGU370" s="124"/>
      <c r="QGV370" s="124"/>
      <c r="QGW370" s="124"/>
      <c r="QGX370" s="124"/>
      <c r="QGY370" s="124"/>
      <c r="QGZ370" s="124"/>
      <c r="QHA370" s="124"/>
      <c r="QHB370" s="124"/>
      <c r="QHC370" s="124"/>
      <c r="QHD370" s="124"/>
      <c r="QHE370" s="124"/>
      <c r="QHF370" s="124"/>
      <c r="QHG370" s="124"/>
      <c r="QHH370" s="124"/>
      <c r="QHI370" s="124"/>
      <c r="QHJ370" s="124"/>
      <c r="QHK370" s="124"/>
      <c r="QHL370" s="124"/>
      <c r="QHM370" s="124"/>
      <c r="QHN370" s="124"/>
      <c r="QHO370" s="124"/>
      <c r="QHP370" s="124"/>
      <c r="QHQ370" s="124"/>
      <c r="QHR370" s="124"/>
      <c r="QHS370" s="124"/>
      <c r="QHT370" s="124"/>
      <c r="QHU370" s="124"/>
      <c r="QHV370" s="124"/>
      <c r="QHW370" s="124"/>
      <c r="QHX370" s="124"/>
      <c r="QHY370" s="124"/>
      <c r="QHZ370" s="124"/>
      <c r="QIA370" s="124"/>
      <c r="QIB370" s="124"/>
      <c r="QIC370" s="124"/>
      <c r="QID370" s="124"/>
      <c r="QIE370" s="124"/>
      <c r="QIF370" s="124"/>
      <c r="QIG370" s="124"/>
      <c r="QIH370" s="124"/>
      <c r="QII370" s="124"/>
      <c r="QIJ370" s="124"/>
      <c r="QIK370" s="124"/>
      <c r="QIL370" s="124"/>
      <c r="QIM370" s="124"/>
      <c r="QIN370" s="124"/>
      <c r="QIO370" s="124"/>
      <c r="QIP370" s="124"/>
      <c r="QIQ370" s="124"/>
      <c r="QIR370" s="124"/>
      <c r="QIS370" s="124"/>
      <c r="QIT370" s="124"/>
      <c r="QIU370" s="124"/>
      <c r="QIV370" s="124"/>
      <c r="QIW370" s="124"/>
      <c r="QIX370" s="124"/>
      <c r="QIY370" s="124"/>
      <c r="QIZ370" s="124"/>
      <c r="QJA370" s="124"/>
      <c r="QJB370" s="124"/>
      <c r="QJC370" s="124"/>
      <c r="QJD370" s="124"/>
      <c r="QJE370" s="124"/>
      <c r="QJF370" s="124"/>
      <c r="QJG370" s="124"/>
      <c r="QJH370" s="124"/>
      <c r="QJI370" s="124"/>
      <c r="QJJ370" s="124"/>
      <c r="QJK370" s="124"/>
      <c r="QJL370" s="124"/>
      <c r="QJM370" s="124"/>
      <c r="QJN370" s="124"/>
      <c r="QJO370" s="124"/>
      <c r="QJP370" s="124"/>
      <c r="QJQ370" s="124"/>
      <c r="QJR370" s="124"/>
      <c r="QJS370" s="124"/>
      <c r="QJT370" s="124"/>
      <c r="QJU370" s="124"/>
      <c r="QJV370" s="124"/>
      <c r="QJW370" s="124"/>
      <c r="QJX370" s="124"/>
      <c r="QJY370" s="124"/>
      <c r="QJZ370" s="124"/>
      <c r="QKA370" s="124"/>
      <c r="QKB370" s="124"/>
      <c r="QKC370" s="124"/>
      <c r="QKD370" s="124"/>
      <c r="QKE370" s="124"/>
      <c r="QKF370" s="124"/>
      <c r="QKG370" s="124"/>
      <c r="QKH370" s="124"/>
      <c r="QKI370" s="124"/>
      <c r="QKJ370" s="124"/>
      <c r="QKK370" s="124"/>
      <c r="QKL370" s="124"/>
      <c r="QKM370" s="124"/>
      <c r="QKN370" s="124"/>
      <c r="QKO370" s="124"/>
      <c r="QKP370" s="124"/>
      <c r="QKQ370" s="124"/>
      <c r="QKR370" s="124"/>
      <c r="QKS370" s="124"/>
      <c r="QKT370" s="124"/>
      <c r="QKU370" s="124"/>
      <c r="QKV370" s="124"/>
      <c r="QKW370" s="124"/>
      <c r="QKX370" s="124"/>
      <c r="QKY370" s="124"/>
      <c r="QKZ370" s="124"/>
      <c r="QLA370" s="124"/>
      <c r="QLB370" s="124"/>
      <c r="QLC370" s="124"/>
      <c r="QLD370" s="124"/>
      <c r="QLE370" s="124"/>
      <c r="QLF370" s="124"/>
      <c r="QLG370" s="124"/>
      <c r="QLH370" s="124"/>
      <c r="QLI370" s="124"/>
      <c r="QLJ370" s="124"/>
      <c r="QLK370" s="124"/>
      <c r="QLL370" s="124"/>
      <c r="QLM370" s="124"/>
      <c r="QLN370" s="124"/>
      <c r="QLO370" s="124"/>
      <c r="QLP370" s="124"/>
      <c r="QLQ370" s="124"/>
      <c r="QLR370" s="124"/>
      <c r="QLS370" s="124"/>
      <c r="QLT370" s="124"/>
      <c r="QLU370" s="124"/>
      <c r="QLV370" s="124"/>
      <c r="QLW370" s="124"/>
      <c r="QLX370" s="124"/>
      <c r="QLY370" s="124"/>
      <c r="QLZ370" s="124"/>
      <c r="QMA370" s="124"/>
      <c r="QMB370" s="124"/>
      <c r="QMC370" s="124"/>
      <c r="QMD370" s="124"/>
      <c r="QME370" s="124"/>
      <c r="QMF370" s="124"/>
      <c r="QMG370" s="124"/>
      <c r="QMH370" s="124"/>
      <c r="QMI370" s="124"/>
      <c r="QMJ370" s="124"/>
      <c r="QMK370" s="124"/>
      <c r="QML370" s="124"/>
      <c r="QMM370" s="124"/>
      <c r="QMN370" s="124"/>
      <c r="QMO370" s="124"/>
      <c r="QMP370" s="124"/>
      <c r="QMQ370" s="124"/>
      <c r="QMR370" s="124"/>
      <c r="QMS370" s="124"/>
      <c r="QMT370" s="124"/>
      <c r="QMU370" s="124"/>
      <c r="QMV370" s="124"/>
      <c r="QMW370" s="124"/>
      <c r="QMX370" s="124"/>
      <c r="QMY370" s="124"/>
      <c r="QMZ370" s="124"/>
      <c r="QNA370" s="124"/>
      <c r="QNB370" s="124"/>
      <c r="QNC370" s="124"/>
      <c r="QND370" s="124"/>
      <c r="QNE370" s="124"/>
      <c r="QNF370" s="124"/>
      <c r="QNG370" s="124"/>
      <c r="QNH370" s="124"/>
      <c r="QNI370" s="124"/>
      <c r="QNJ370" s="124"/>
      <c r="QNK370" s="124"/>
      <c r="QNL370" s="124"/>
      <c r="QNM370" s="124"/>
      <c r="QNN370" s="124"/>
      <c r="QNO370" s="124"/>
      <c r="QNP370" s="124"/>
      <c r="QNQ370" s="124"/>
      <c r="QNR370" s="124"/>
      <c r="QNS370" s="124"/>
      <c r="QNT370" s="124"/>
      <c r="QNU370" s="124"/>
      <c r="QNV370" s="124"/>
      <c r="QNW370" s="124"/>
      <c r="QNX370" s="124"/>
      <c r="QNY370" s="124"/>
      <c r="QNZ370" s="124"/>
      <c r="QOA370" s="124"/>
      <c r="QOB370" s="124"/>
      <c r="QOC370" s="124"/>
      <c r="QOD370" s="124"/>
      <c r="QOE370" s="124"/>
      <c r="QOF370" s="124"/>
      <c r="QOG370" s="124"/>
      <c r="QOH370" s="124"/>
      <c r="QOI370" s="124"/>
      <c r="QOJ370" s="124"/>
      <c r="QOK370" s="124"/>
      <c r="QOL370" s="124"/>
      <c r="QOM370" s="124"/>
      <c r="QON370" s="124"/>
      <c r="QOO370" s="124"/>
      <c r="QOP370" s="124"/>
      <c r="QOQ370" s="124"/>
      <c r="QOR370" s="124"/>
      <c r="QOS370" s="124"/>
      <c r="QOT370" s="124"/>
      <c r="QOU370" s="124"/>
      <c r="QOV370" s="124"/>
      <c r="QOW370" s="124"/>
      <c r="QOX370" s="124"/>
      <c r="QOY370" s="124"/>
      <c r="QOZ370" s="124"/>
      <c r="QPA370" s="124"/>
      <c r="QPB370" s="124"/>
      <c r="QPC370" s="124"/>
      <c r="QPD370" s="124"/>
      <c r="QPE370" s="124"/>
      <c r="QPF370" s="124"/>
      <c r="QPG370" s="124"/>
      <c r="QPH370" s="124"/>
      <c r="QPI370" s="124"/>
      <c r="QPJ370" s="124"/>
      <c r="QPK370" s="124"/>
      <c r="QPL370" s="124"/>
      <c r="QPM370" s="124"/>
      <c r="QPN370" s="124"/>
      <c r="QPO370" s="124"/>
      <c r="QPP370" s="124"/>
      <c r="QPQ370" s="124"/>
      <c r="QPR370" s="124"/>
      <c r="QPS370" s="124"/>
      <c r="QPT370" s="124"/>
      <c r="QPU370" s="124"/>
      <c r="QPV370" s="124"/>
      <c r="QPW370" s="124"/>
      <c r="QPX370" s="124"/>
      <c r="QPY370" s="124"/>
      <c r="QPZ370" s="124"/>
      <c r="QQA370" s="124"/>
      <c r="QQB370" s="124"/>
      <c r="QQC370" s="124"/>
      <c r="QQD370" s="124"/>
      <c r="QQE370" s="124"/>
      <c r="QQF370" s="124"/>
      <c r="QQG370" s="124"/>
      <c r="QQH370" s="124"/>
      <c r="QQI370" s="124"/>
      <c r="QQJ370" s="124"/>
      <c r="QQK370" s="124"/>
      <c r="QQL370" s="124"/>
      <c r="QQM370" s="124"/>
      <c r="QQN370" s="124"/>
      <c r="QQO370" s="124"/>
      <c r="QQP370" s="124"/>
      <c r="QQQ370" s="124"/>
      <c r="QQR370" s="124"/>
      <c r="QQS370" s="124"/>
      <c r="QQT370" s="124"/>
      <c r="QQU370" s="124"/>
      <c r="QQV370" s="124"/>
      <c r="QQW370" s="124"/>
      <c r="QQX370" s="124"/>
      <c r="QQY370" s="124"/>
      <c r="QQZ370" s="124"/>
      <c r="QRA370" s="124"/>
      <c r="QRB370" s="124"/>
      <c r="QRC370" s="124"/>
      <c r="QRD370" s="124"/>
      <c r="QRE370" s="124"/>
      <c r="QRF370" s="124"/>
      <c r="QRG370" s="124"/>
      <c r="QRH370" s="124"/>
      <c r="QRI370" s="124"/>
      <c r="QRJ370" s="124"/>
      <c r="QRK370" s="124"/>
      <c r="QRL370" s="124"/>
      <c r="QRM370" s="124"/>
      <c r="QRN370" s="124"/>
      <c r="QRO370" s="124"/>
      <c r="QRP370" s="124"/>
      <c r="QRQ370" s="124"/>
      <c r="QRR370" s="124"/>
      <c r="QRS370" s="124"/>
      <c r="QRT370" s="124"/>
      <c r="QRU370" s="124"/>
      <c r="QRV370" s="124"/>
      <c r="QRW370" s="124"/>
      <c r="QRX370" s="124"/>
      <c r="QRY370" s="124"/>
      <c r="QRZ370" s="124"/>
      <c r="QSA370" s="124"/>
      <c r="QSB370" s="124"/>
      <c r="QSC370" s="124"/>
      <c r="QSD370" s="124"/>
      <c r="QSE370" s="124"/>
      <c r="QSF370" s="124"/>
      <c r="QSG370" s="124"/>
      <c r="QSH370" s="124"/>
      <c r="QSI370" s="124"/>
      <c r="QSJ370" s="124"/>
      <c r="QSK370" s="124"/>
      <c r="QSL370" s="124"/>
      <c r="QSM370" s="124"/>
      <c r="QSN370" s="124"/>
      <c r="QSO370" s="124"/>
      <c r="QSP370" s="124"/>
      <c r="QSQ370" s="124"/>
      <c r="QSR370" s="124"/>
      <c r="QSS370" s="124"/>
      <c r="QST370" s="124"/>
      <c r="QSU370" s="124"/>
      <c r="QSV370" s="124"/>
      <c r="QSW370" s="124"/>
      <c r="QSX370" s="124"/>
      <c r="QSY370" s="124"/>
      <c r="QSZ370" s="124"/>
      <c r="QTA370" s="124"/>
      <c r="QTB370" s="124"/>
      <c r="QTC370" s="124"/>
      <c r="QTD370" s="124"/>
      <c r="QTE370" s="124"/>
      <c r="QTF370" s="124"/>
      <c r="QTG370" s="124"/>
      <c r="QTH370" s="124"/>
      <c r="QTI370" s="124"/>
      <c r="QTJ370" s="124"/>
      <c r="QTK370" s="124"/>
      <c r="QTL370" s="124"/>
      <c r="QTM370" s="124"/>
      <c r="QTN370" s="124"/>
      <c r="QTO370" s="124"/>
      <c r="QTP370" s="124"/>
      <c r="QTQ370" s="124"/>
      <c r="QTR370" s="124"/>
      <c r="QTS370" s="124"/>
      <c r="QTT370" s="124"/>
      <c r="QTU370" s="124"/>
      <c r="QTV370" s="124"/>
      <c r="QTW370" s="124"/>
      <c r="QTX370" s="124"/>
      <c r="QTY370" s="124"/>
      <c r="QTZ370" s="124"/>
      <c r="QUA370" s="124"/>
      <c r="QUB370" s="124"/>
      <c r="QUC370" s="124"/>
      <c r="QUD370" s="124"/>
      <c r="QUE370" s="124"/>
      <c r="QUF370" s="124"/>
      <c r="QUG370" s="124"/>
      <c r="QUH370" s="124"/>
      <c r="QUI370" s="124"/>
      <c r="QUJ370" s="124"/>
      <c r="QUK370" s="124"/>
      <c r="QUL370" s="124"/>
      <c r="QUM370" s="124"/>
      <c r="QUN370" s="124"/>
      <c r="QUO370" s="124"/>
      <c r="QUP370" s="124"/>
      <c r="QUQ370" s="124"/>
      <c r="QUR370" s="124"/>
      <c r="QUS370" s="124"/>
      <c r="QUT370" s="124"/>
      <c r="QUU370" s="124"/>
      <c r="QUV370" s="124"/>
      <c r="QUW370" s="124"/>
      <c r="QUX370" s="124"/>
      <c r="QUY370" s="124"/>
      <c r="QUZ370" s="124"/>
      <c r="QVA370" s="124"/>
      <c r="QVB370" s="124"/>
      <c r="QVC370" s="124"/>
      <c r="QVD370" s="124"/>
      <c r="QVE370" s="124"/>
      <c r="QVF370" s="124"/>
      <c r="QVG370" s="124"/>
      <c r="QVH370" s="124"/>
      <c r="QVI370" s="124"/>
      <c r="QVJ370" s="124"/>
      <c r="QVK370" s="124"/>
      <c r="QVL370" s="124"/>
      <c r="QVM370" s="124"/>
      <c r="QVN370" s="124"/>
      <c r="QVO370" s="124"/>
      <c r="QVP370" s="124"/>
      <c r="QVQ370" s="124"/>
      <c r="QVR370" s="124"/>
      <c r="QVS370" s="124"/>
      <c r="QVT370" s="124"/>
      <c r="QVU370" s="124"/>
      <c r="QVV370" s="124"/>
      <c r="QVW370" s="124"/>
      <c r="QVX370" s="124"/>
      <c r="QVY370" s="124"/>
      <c r="QVZ370" s="124"/>
      <c r="QWA370" s="124"/>
      <c r="QWB370" s="124"/>
      <c r="QWC370" s="124"/>
      <c r="QWD370" s="124"/>
      <c r="QWE370" s="124"/>
      <c r="QWF370" s="124"/>
      <c r="QWG370" s="124"/>
      <c r="QWH370" s="124"/>
      <c r="QWI370" s="124"/>
      <c r="QWJ370" s="124"/>
      <c r="QWK370" s="124"/>
      <c r="QWL370" s="124"/>
      <c r="QWM370" s="124"/>
      <c r="QWN370" s="124"/>
      <c r="QWO370" s="124"/>
      <c r="QWP370" s="124"/>
      <c r="QWQ370" s="124"/>
      <c r="QWR370" s="124"/>
      <c r="QWS370" s="124"/>
      <c r="QWT370" s="124"/>
      <c r="QWU370" s="124"/>
      <c r="QWV370" s="124"/>
      <c r="QWW370" s="124"/>
      <c r="QWX370" s="124"/>
      <c r="QWY370" s="124"/>
      <c r="QWZ370" s="124"/>
      <c r="QXA370" s="124"/>
      <c r="QXB370" s="124"/>
      <c r="QXC370" s="124"/>
      <c r="QXD370" s="124"/>
      <c r="QXE370" s="124"/>
      <c r="QXF370" s="124"/>
      <c r="QXG370" s="124"/>
      <c r="QXH370" s="124"/>
      <c r="QXI370" s="124"/>
      <c r="QXJ370" s="124"/>
      <c r="QXK370" s="124"/>
      <c r="QXL370" s="124"/>
      <c r="QXM370" s="124"/>
      <c r="QXN370" s="124"/>
      <c r="QXO370" s="124"/>
      <c r="QXP370" s="124"/>
      <c r="QXQ370" s="124"/>
      <c r="QXR370" s="124"/>
      <c r="QXS370" s="124"/>
      <c r="QXT370" s="124"/>
      <c r="QXU370" s="124"/>
      <c r="QXV370" s="124"/>
      <c r="QXW370" s="124"/>
      <c r="QXX370" s="124"/>
      <c r="QXY370" s="124"/>
      <c r="QXZ370" s="124"/>
      <c r="QYA370" s="124"/>
      <c r="QYB370" s="124"/>
      <c r="QYC370" s="124"/>
      <c r="QYD370" s="124"/>
      <c r="QYE370" s="124"/>
      <c r="QYF370" s="124"/>
      <c r="QYG370" s="124"/>
      <c r="QYH370" s="124"/>
      <c r="QYI370" s="124"/>
      <c r="QYJ370" s="124"/>
      <c r="QYK370" s="124"/>
      <c r="QYL370" s="124"/>
      <c r="QYM370" s="124"/>
      <c r="QYN370" s="124"/>
      <c r="QYO370" s="124"/>
      <c r="QYP370" s="124"/>
      <c r="QYQ370" s="124"/>
      <c r="QYR370" s="124"/>
      <c r="QYS370" s="124"/>
      <c r="QYT370" s="124"/>
      <c r="QYU370" s="124"/>
      <c r="QYV370" s="124"/>
      <c r="QYW370" s="124"/>
      <c r="QYX370" s="124"/>
      <c r="QYY370" s="124"/>
      <c r="QYZ370" s="124"/>
      <c r="QZA370" s="124"/>
      <c r="QZB370" s="124"/>
      <c r="QZC370" s="124"/>
      <c r="QZD370" s="124"/>
      <c r="QZE370" s="124"/>
      <c r="QZF370" s="124"/>
      <c r="QZG370" s="124"/>
      <c r="QZH370" s="124"/>
      <c r="QZI370" s="124"/>
      <c r="QZJ370" s="124"/>
      <c r="QZK370" s="124"/>
      <c r="QZL370" s="124"/>
      <c r="QZM370" s="124"/>
      <c r="QZN370" s="124"/>
      <c r="QZO370" s="124"/>
      <c r="QZP370" s="124"/>
      <c r="QZQ370" s="124"/>
      <c r="QZR370" s="124"/>
      <c r="QZS370" s="124"/>
      <c r="QZT370" s="124"/>
      <c r="QZU370" s="124"/>
      <c r="QZV370" s="124"/>
      <c r="QZW370" s="124"/>
      <c r="QZX370" s="124"/>
      <c r="QZY370" s="124"/>
      <c r="QZZ370" s="124"/>
      <c r="RAA370" s="124"/>
      <c r="RAB370" s="124"/>
      <c r="RAC370" s="124"/>
      <c r="RAD370" s="124"/>
      <c r="RAE370" s="124"/>
      <c r="RAF370" s="124"/>
      <c r="RAG370" s="124"/>
      <c r="RAH370" s="124"/>
      <c r="RAI370" s="124"/>
      <c r="RAJ370" s="124"/>
      <c r="RAK370" s="124"/>
      <c r="RAL370" s="124"/>
      <c r="RAM370" s="124"/>
      <c r="RAN370" s="124"/>
      <c r="RAO370" s="124"/>
      <c r="RAP370" s="124"/>
      <c r="RAQ370" s="124"/>
      <c r="RAR370" s="124"/>
      <c r="RAS370" s="124"/>
      <c r="RAT370" s="124"/>
      <c r="RAU370" s="124"/>
      <c r="RAV370" s="124"/>
      <c r="RAW370" s="124"/>
      <c r="RAX370" s="124"/>
      <c r="RAY370" s="124"/>
      <c r="RAZ370" s="124"/>
      <c r="RBA370" s="124"/>
      <c r="RBB370" s="124"/>
      <c r="RBC370" s="124"/>
      <c r="RBD370" s="124"/>
      <c r="RBE370" s="124"/>
      <c r="RBF370" s="124"/>
      <c r="RBG370" s="124"/>
      <c r="RBH370" s="124"/>
      <c r="RBI370" s="124"/>
      <c r="RBJ370" s="124"/>
      <c r="RBK370" s="124"/>
      <c r="RBL370" s="124"/>
      <c r="RBM370" s="124"/>
      <c r="RBN370" s="124"/>
      <c r="RBO370" s="124"/>
      <c r="RBP370" s="124"/>
      <c r="RBQ370" s="124"/>
      <c r="RBR370" s="124"/>
      <c r="RBS370" s="124"/>
      <c r="RBT370" s="124"/>
      <c r="RBU370" s="124"/>
      <c r="RBV370" s="124"/>
      <c r="RBW370" s="124"/>
      <c r="RBX370" s="124"/>
      <c r="RBY370" s="124"/>
      <c r="RBZ370" s="124"/>
      <c r="RCA370" s="124"/>
      <c r="RCB370" s="124"/>
      <c r="RCC370" s="124"/>
      <c r="RCD370" s="124"/>
      <c r="RCE370" s="124"/>
      <c r="RCF370" s="124"/>
      <c r="RCG370" s="124"/>
      <c r="RCH370" s="124"/>
      <c r="RCI370" s="124"/>
      <c r="RCJ370" s="124"/>
      <c r="RCK370" s="124"/>
      <c r="RCL370" s="124"/>
      <c r="RCM370" s="124"/>
      <c r="RCN370" s="124"/>
      <c r="RCO370" s="124"/>
      <c r="RCP370" s="124"/>
      <c r="RCQ370" s="124"/>
      <c r="RCR370" s="124"/>
      <c r="RCS370" s="124"/>
      <c r="RCT370" s="124"/>
      <c r="RCU370" s="124"/>
      <c r="RCV370" s="124"/>
      <c r="RCW370" s="124"/>
      <c r="RCX370" s="124"/>
      <c r="RCY370" s="124"/>
      <c r="RCZ370" s="124"/>
      <c r="RDA370" s="124"/>
      <c r="RDB370" s="124"/>
      <c r="RDC370" s="124"/>
      <c r="RDD370" s="124"/>
      <c r="RDE370" s="124"/>
      <c r="RDF370" s="124"/>
      <c r="RDG370" s="124"/>
      <c r="RDH370" s="124"/>
      <c r="RDI370" s="124"/>
      <c r="RDJ370" s="124"/>
      <c r="RDK370" s="124"/>
      <c r="RDL370" s="124"/>
      <c r="RDM370" s="124"/>
      <c r="RDN370" s="124"/>
      <c r="RDO370" s="124"/>
      <c r="RDP370" s="124"/>
      <c r="RDQ370" s="124"/>
      <c r="RDR370" s="124"/>
      <c r="RDS370" s="124"/>
      <c r="RDT370" s="124"/>
      <c r="RDU370" s="124"/>
      <c r="RDV370" s="124"/>
      <c r="RDW370" s="124"/>
      <c r="RDX370" s="124"/>
      <c r="RDY370" s="124"/>
      <c r="RDZ370" s="124"/>
      <c r="REA370" s="124"/>
      <c r="REB370" s="124"/>
      <c r="REC370" s="124"/>
      <c r="RED370" s="124"/>
      <c r="REE370" s="124"/>
      <c r="REF370" s="124"/>
      <c r="REG370" s="124"/>
      <c r="REH370" s="124"/>
      <c r="REI370" s="124"/>
      <c r="REJ370" s="124"/>
      <c r="REK370" s="124"/>
      <c r="REL370" s="124"/>
      <c r="REM370" s="124"/>
      <c r="REN370" s="124"/>
      <c r="REO370" s="124"/>
      <c r="REP370" s="124"/>
      <c r="REQ370" s="124"/>
      <c r="RER370" s="124"/>
      <c r="RES370" s="124"/>
      <c r="RET370" s="124"/>
      <c r="REU370" s="124"/>
      <c r="REV370" s="124"/>
      <c r="REW370" s="124"/>
      <c r="REX370" s="124"/>
      <c r="REY370" s="124"/>
      <c r="REZ370" s="124"/>
      <c r="RFA370" s="124"/>
      <c r="RFB370" s="124"/>
      <c r="RFC370" s="124"/>
      <c r="RFD370" s="124"/>
      <c r="RFE370" s="124"/>
      <c r="RFF370" s="124"/>
      <c r="RFG370" s="124"/>
      <c r="RFH370" s="124"/>
      <c r="RFI370" s="124"/>
      <c r="RFJ370" s="124"/>
      <c r="RFK370" s="124"/>
      <c r="RFL370" s="124"/>
      <c r="RFM370" s="124"/>
      <c r="RFN370" s="124"/>
      <c r="RFO370" s="124"/>
      <c r="RFP370" s="124"/>
      <c r="RFQ370" s="124"/>
      <c r="RFR370" s="124"/>
      <c r="RFS370" s="124"/>
      <c r="RFT370" s="124"/>
      <c r="RFU370" s="124"/>
      <c r="RFV370" s="124"/>
      <c r="RFW370" s="124"/>
      <c r="RFX370" s="124"/>
      <c r="RFY370" s="124"/>
      <c r="RFZ370" s="124"/>
      <c r="RGA370" s="124"/>
      <c r="RGB370" s="124"/>
      <c r="RGC370" s="124"/>
      <c r="RGD370" s="124"/>
      <c r="RGE370" s="124"/>
      <c r="RGF370" s="124"/>
      <c r="RGG370" s="124"/>
      <c r="RGH370" s="124"/>
      <c r="RGI370" s="124"/>
      <c r="RGJ370" s="124"/>
      <c r="RGK370" s="124"/>
      <c r="RGL370" s="124"/>
      <c r="RGM370" s="124"/>
      <c r="RGN370" s="124"/>
      <c r="RGO370" s="124"/>
      <c r="RGP370" s="124"/>
      <c r="RGQ370" s="124"/>
      <c r="RGR370" s="124"/>
      <c r="RGS370" s="124"/>
      <c r="RGT370" s="124"/>
      <c r="RGU370" s="124"/>
      <c r="RGV370" s="124"/>
      <c r="RGW370" s="124"/>
      <c r="RGX370" s="124"/>
      <c r="RGY370" s="124"/>
      <c r="RGZ370" s="124"/>
      <c r="RHA370" s="124"/>
      <c r="RHB370" s="124"/>
      <c r="RHC370" s="124"/>
      <c r="RHD370" s="124"/>
      <c r="RHE370" s="124"/>
      <c r="RHF370" s="124"/>
      <c r="RHG370" s="124"/>
      <c r="RHH370" s="124"/>
      <c r="RHI370" s="124"/>
      <c r="RHJ370" s="124"/>
      <c r="RHK370" s="124"/>
      <c r="RHL370" s="124"/>
      <c r="RHM370" s="124"/>
      <c r="RHN370" s="124"/>
      <c r="RHO370" s="124"/>
      <c r="RHP370" s="124"/>
      <c r="RHQ370" s="124"/>
      <c r="RHR370" s="124"/>
      <c r="RHS370" s="124"/>
      <c r="RHT370" s="124"/>
      <c r="RHU370" s="124"/>
      <c r="RHV370" s="124"/>
      <c r="RHW370" s="124"/>
      <c r="RHX370" s="124"/>
      <c r="RHY370" s="124"/>
      <c r="RHZ370" s="124"/>
      <c r="RIA370" s="124"/>
      <c r="RIB370" s="124"/>
      <c r="RIC370" s="124"/>
      <c r="RID370" s="124"/>
      <c r="RIE370" s="124"/>
      <c r="RIF370" s="124"/>
      <c r="RIG370" s="124"/>
      <c r="RIH370" s="124"/>
      <c r="RII370" s="124"/>
      <c r="RIJ370" s="124"/>
      <c r="RIK370" s="124"/>
      <c r="RIL370" s="124"/>
      <c r="RIM370" s="124"/>
      <c r="RIN370" s="124"/>
      <c r="RIO370" s="124"/>
      <c r="RIP370" s="124"/>
      <c r="RIQ370" s="124"/>
      <c r="RIR370" s="124"/>
      <c r="RIS370" s="124"/>
      <c r="RIT370" s="124"/>
      <c r="RIU370" s="124"/>
      <c r="RIV370" s="124"/>
      <c r="RIW370" s="124"/>
      <c r="RIX370" s="124"/>
      <c r="RIY370" s="124"/>
      <c r="RIZ370" s="124"/>
      <c r="RJA370" s="124"/>
      <c r="RJB370" s="124"/>
      <c r="RJC370" s="124"/>
      <c r="RJD370" s="124"/>
      <c r="RJE370" s="124"/>
      <c r="RJF370" s="124"/>
      <c r="RJG370" s="124"/>
      <c r="RJH370" s="124"/>
      <c r="RJI370" s="124"/>
      <c r="RJJ370" s="124"/>
      <c r="RJK370" s="124"/>
      <c r="RJL370" s="124"/>
      <c r="RJM370" s="124"/>
      <c r="RJN370" s="124"/>
      <c r="RJO370" s="124"/>
      <c r="RJP370" s="124"/>
      <c r="RJQ370" s="124"/>
      <c r="RJR370" s="124"/>
      <c r="RJS370" s="124"/>
      <c r="RJT370" s="124"/>
      <c r="RJU370" s="124"/>
      <c r="RJV370" s="124"/>
      <c r="RJW370" s="124"/>
      <c r="RJX370" s="124"/>
      <c r="RJY370" s="124"/>
      <c r="RJZ370" s="124"/>
      <c r="RKA370" s="124"/>
      <c r="RKB370" s="124"/>
      <c r="RKC370" s="124"/>
      <c r="RKD370" s="124"/>
      <c r="RKE370" s="124"/>
      <c r="RKF370" s="124"/>
      <c r="RKG370" s="124"/>
      <c r="RKH370" s="124"/>
      <c r="RKI370" s="124"/>
      <c r="RKJ370" s="124"/>
      <c r="RKK370" s="124"/>
      <c r="RKL370" s="124"/>
      <c r="RKM370" s="124"/>
      <c r="RKN370" s="124"/>
      <c r="RKO370" s="124"/>
      <c r="RKP370" s="124"/>
      <c r="RKQ370" s="124"/>
      <c r="RKR370" s="124"/>
      <c r="RKS370" s="124"/>
      <c r="RKT370" s="124"/>
      <c r="RKU370" s="124"/>
      <c r="RKV370" s="124"/>
      <c r="RKW370" s="124"/>
      <c r="RKX370" s="124"/>
      <c r="RKY370" s="124"/>
      <c r="RKZ370" s="124"/>
      <c r="RLA370" s="124"/>
      <c r="RLB370" s="124"/>
      <c r="RLC370" s="124"/>
      <c r="RLD370" s="124"/>
      <c r="RLE370" s="124"/>
      <c r="RLF370" s="124"/>
      <c r="RLG370" s="124"/>
      <c r="RLH370" s="124"/>
      <c r="RLI370" s="124"/>
      <c r="RLJ370" s="124"/>
      <c r="RLK370" s="124"/>
      <c r="RLL370" s="124"/>
      <c r="RLM370" s="124"/>
      <c r="RLN370" s="124"/>
      <c r="RLO370" s="124"/>
      <c r="RLP370" s="124"/>
      <c r="RLQ370" s="124"/>
      <c r="RLR370" s="124"/>
      <c r="RLS370" s="124"/>
      <c r="RLT370" s="124"/>
      <c r="RLU370" s="124"/>
      <c r="RLV370" s="124"/>
      <c r="RLW370" s="124"/>
      <c r="RLX370" s="124"/>
      <c r="RLY370" s="124"/>
      <c r="RLZ370" s="124"/>
      <c r="RMA370" s="124"/>
      <c r="RMB370" s="124"/>
      <c r="RMC370" s="124"/>
      <c r="RMD370" s="124"/>
      <c r="RME370" s="124"/>
      <c r="RMF370" s="124"/>
      <c r="RMG370" s="124"/>
      <c r="RMH370" s="124"/>
      <c r="RMI370" s="124"/>
      <c r="RMJ370" s="124"/>
      <c r="RMK370" s="124"/>
      <c r="RML370" s="124"/>
      <c r="RMM370" s="124"/>
      <c r="RMN370" s="124"/>
      <c r="RMO370" s="124"/>
      <c r="RMP370" s="124"/>
      <c r="RMQ370" s="124"/>
      <c r="RMR370" s="124"/>
      <c r="RMS370" s="124"/>
      <c r="RMT370" s="124"/>
      <c r="RMU370" s="124"/>
      <c r="RMV370" s="124"/>
      <c r="RMW370" s="124"/>
      <c r="RMX370" s="124"/>
      <c r="RMY370" s="124"/>
      <c r="RMZ370" s="124"/>
      <c r="RNA370" s="124"/>
      <c r="RNB370" s="124"/>
      <c r="RNC370" s="124"/>
      <c r="RND370" s="124"/>
      <c r="RNE370" s="124"/>
      <c r="RNF370" s="124"/>
      <c r="RNG370" s="124"/>
      <c r="RNH370" s="124"/>
      <c r="RNI370" s="124"/>
      <c r="RNJ370" s="124"/>
      <c r="RNK370" s="124"/>
      <c r="RNL370" s="124"/>
      <c r="RNM370" s="124"/>
      <c r="RNN370" s="124"/>
      <c r="RNO370" s="124"/>
      <c r="RNP370" s="124"/>
      <c r="RNQ370" s="124"/>
      <c r="RNR370" s="124"/>
      <c r="RNS370" s="124"/>
      <c r="RNT370" s="124"/>
      <c r="RNU370" s="124"/>
      <c r="RNV370" s="124"/>
      <c r="RNW370" s="124"/>
      <c r="RNX370" s="124"/>
      <c r="RNY370" s="124"/>
      <c r="RNZ370" s="124"/>
      <c r="ROA370" s="124"/>
      <c r="ROB370" s="124"/>
      <c r="ROC370" s="124"/>
      <c r="ROD370" s="124"/>
      <c r="ROE370" s="124"/>
      <c r="ROF370" s="124"/>
      <c r="ROG370" s="124"/>
      <c r="ROH370" s="124"/>
      <c r="ROI370" s="124"/>
      <c r="ROJ370" s="124"/>
      <c r="ROK370" s="124"/>
      <c r="ROL370" s="124"/>
      <c r="ROM370" s="124"/>
      <c r="RON370" s="124"/>
      <c r="ROO370" s="124"/>
      <c r="ROP370" s="124"/>
      <c r="ROQ370" s="124"/>
      <c r="ROR370" s="124"/>
      <c r="ROS370" s="124"/>
      <c r="ROT370" s="124"/>
      <c r="ROU370" s="124"/>
      <c r="ROV370" s="124"/>
      <c r="ROW370" s="124"/>
      <c r="ROX370" s="124"/>
      <c r="ROY370" s="124"/>
      <c r="ROZ370" s="124"/>
      <c r="RPA370" s="124"/>
      <c r="RPB370" s="124"/>
      <c r="RPC370" s="124"/>
      <c r="RPD370" s="124"/>
      <c r="RPE370" s="124"/>
      <c r="RPF370" s="124"/>
      <c r="RPG370" s="124"/>
      <c r="RPH370" s="124"/>
      <c r="RPI370" s="124"/>
      <c r="RPJ370" s="124"/>
      <c r="RPK370" s="124"/>
      <c r="RPL370" s="124"/>
      <c r="RPM370" s="124"/>
      <c r="RPN370" s="124"/>
      <c r="RPO370" s="124"/>
      <c r="RPP370" s="124"/>
      <c r="RPQ370" s="124"/>
      <c r="RPR370" s="124"/>
      <c r="RPS370" s="124"/>
      <c r="RPT370" s="124"/>
      <c r="RPU370" s="124"/>
      <c r="RPV370" s="124"/>
      <c r="RPW370" s="124"/>
      <c r="RPX370" s="124"/>
      <c r="RPY370" s="124"/>
      <c r="RPZ370" s="124"/>
      <c r="RQA370" s="124"/>
      <c r="RQB370" s="124"/>
      <c r="RQC370" s="124"/>
      <c r="RQD370" s="124"/>
      <c r="RQE370" s="124"/>
      <c r="RQF370" s="124"/>
      <c r="RQG370" s="124"/>
      <c r="RQH370" s="124"/>
      <c r="RQI370" s="124"/>
      <c r="RQJ370" s="124"/>
      <c r="RQK370" s="124"/>
      <c r="RQL370" s="124"/>
      <c r="RQM370" s="124"/>
      <c r="RQN370" s="124"/>
      <c r="RQO370" s="124"/>
      <c r="RQP370" s="124"/>
      <c r="RQQ370" s="124"/>
      <c r="RQR370" s="124"/>
      <c r="RQS370" s="124"/>
      <c r="RQT370" s="124"/>
      <c r="RQU370" s="124"/>
      <c r="RQV370" s="124"/>
      <c r="RQW370" s="124"/>
      <c r="RQX370" s="124"/>
      <c r="RQY370" s="124"/>
      <c r="RQZ370" s="124"/>
      <c r="RRA370" s="124"/>
      <c r="RRB370" s="124"/>
      <c r="RRC370" s="124"/>
      <c r="RRD370" s="124"/>
      <c r="RRE370" s="124"/>
      <c r="RRF370" s="124"/>
      <c r="RRG370" s="124"/>
      <c r="RRH370" s="124"/>
      <c r="RRI370" s="124"/>
      <c r="RRJ370" s="124"/>
      <c r="RRK370" s="124"/>
      <c r="RRL370" s="124"/>
      <c r="RRM370" s="124"/>
      <c r="RRN370" s="124"/>
      <c r="RRO370" s="124"/>
      <c r="RRP370" s="124"/>
      <c r="RRQ370" s="124"/>
      <c r="RRR370" s="124"/>
      <c r="RRS370" s="124"/>
      <c r="RRT370" s="124"/>
      <c r="RRU370" s="124"/>
      <c r="RRV370" s="124"/>
      <c r="RRW370" s="124"/>
      <c r="RRX370" s="124"/>
      <c r="RRY370" s="124"/>
      <c r="RRZ370" s="124"/>
      <c r="RSA370" s="124"/>
      <c r="RSB370" s="124"/>
      <c r="RSC370" s="124"/>
      <c r="RSD370" s="124"/>
      <c r="RSE370" s="124"/>
      <c r="RSF370" s="124"/>
      <c r="RSG370" s="124"/>
      <c r="RSH370" s="124"/>
      <c r="RSI370" s="124"/>
      <c r="RSJ370" s="124"/>
      <c r="RSK370" s="124"/>
      <c r="RSL370" s="124"/>
      <c r="RSM370" s="124"/>
      <c r="RSN370" s="124"/>
      <c r="RSO370" s="124"/>
      <c r="RSP370" s="124"/>
      <c r="RSQ370" s="124"/>
      <c r="RSR370" s="124"/>
      <c r="RSS370" s="124"/>
      <c r="RST370" s="124"/>
      <c r="RSU370" s="124"/>
      <c r="RSV370" s="124"/>
      <c r="RSW370" s="124"/>
      <c r="RSX370" s="124"/>
      <c r="RSY370" s="124"/>
      <c r="RSZ370" s="124"/>
      <c r="RTA370" s="124"/>
      <c r="RTB370" s="124"/>
      <c r="RTC370" s="124"/>
      <c r="RTD370" s="124"/>
      <c r="RTE370" s="124"/>
      <c r="RTF370" s="124"/>
      <c r="RTG370" s="124"/>
      <c r="RTH370" s="124"/>
      <c r="RTI370" s="124"/>
      <c r="RTJ370" s="124"/>
      <c r="RTK370" s="124"/>
      <c r="RTL370" s="124"/>
      <c r="RTM370" s="124"/>
      <c r="RTN370" s="124"/>
      <c r="RTO370" s="124"/>
      <c r="RTP370" s="124"/>
      <c r="RTQ370" s="124"/>
      <c r="RTR370" s="124"/>
      <c r="RTS370" s="124"/>
      <c r="RTT370" s="124"/>
      <c r="RTU370" s="124"/>
      <c r="RTV370" s="124"/>
      <c r="RTW370" s="124"/>
      <c r="RTX370" s="124"/>
      <c r="RTY370" s="124"/>
      <c r="RTZ370" s="124"/>
      <c r="RUA370" s="124"/>
      <c r="RUB370" s="124"/>
      <c r="RUC370" s="124"/>
      <c r="RUD370" s="124"/>
      <c r="RUE370" s="124"/>
      <c r="RUF370" s="124"/>
      <c r="RUG370" s="124"/>
      <c r="RUH370" s="124"/>
      <c r="RUI370" s="124"/>
      <c r="RUJ370" s="124"/>
      <c r="RUK370" s="124"/>
      <c r="RUL370" s="124"/>
      <c r="RUM370" s="124"/>
      <c r="RUN370" s="124"/>
      <c r="RUO370" s="124"/>
      <c r="RUP370" s="124"/>
      <c r="RUQ370" s="124"/>
      <c r="RUR370" s="124"/>
      <c r="RUS370" s="124"/>
      <c r="RUT370" s="124"/>
      <c r="RUU370" s="124"/>
      <c r="RUV370" s="124"/>
      <c r="RUW370" s="124"/>
      <c r="RUX370" s="124"/>
      <c r="RUY370" s="124"/>
      <c r="RUZ370" s="124"/>
      <c r="RVA370" s="124"/>
      <c r="RVB370" s="124"/>
      <c r="RVC370" s="124"/>
      <c r="RVD370" s="124"/>
      <c r="RVE370" s="124"/>
      <c r="RVF370" s="124"/>
      <c r="RVG370" s="124"/>
      <c r="RVH370" s="124"/>
      <c r="RVI370" s="124"/>
      <c r="RVJ370" s="124"/>
      <c r="RVK370" s="124"/>
      <c r="RVL370" s="124"/>
      <c r="RVM370" s="124"/>
      <c r="RVN370" s="124"/>
      <c r="RVO370" s="124"/>
      <c r="RVP370" s="124"/>
      <c r="RVQ370" s="124"/>
      <c r="RVR370" s="124"/>
      <c r="RVS370" s="124"/>
      <c r="RVT370" s="124"/>
      <c r="RVU370" s="124"/>
      <c r="RVV370" s="124"/>
      <c r="RVW370" s="124"/>
      <c r="RVX370" s="124"/>
      <c r="RVY370" s="124"/>
      <c r="RVZ370" s="124"/>
      <c r="RWA370" s="124"/>
      <c r="RWB370" s="124"/>
      <c r="RWC370" s="124"/>
      <c r="RWD370" s="124"/>
      <c r="RWE370" s="124"/>
      <c r="RWF370" s="124"/>
      <c r="RWG370" s="124"/>
      <c r="RWH370" s="124"/>
      <c r="RWI370" s="124"/>
      <c r="RWJ370" s="124"/>
      <c r="RWK370" s="124"/>
      <c r="RWL370" s="124"/>
      <c r="RWM370" s="124"/>
      <c r="RWN370" s="124"/>
      <c r="RWO370" s="124"/>
      <c r="RWP370" s="124"/>
      <c r="RWQ370" s="124"/>
      <c r="RWR370" s="124"/>
      <c r="RWS370" s="124"/>
      <c r="RWT370" s="124"/>
      <c r="RWU370" s="124"/>
      <c r="RWV370" s="124"/>
      <c r="RWW370" s="124"/>
      <c r="RWX370" s="124"/>
      <c r="RWY370" s="124"/>
      <c r="RWZ370" s="124"/>
      <c r="RXA370" s="124"/>
      <c r="RXB370" s="124"/>
      <c r="RXC370" s="124"/>
      <c r="RXD370" s="124"/>
      <c r="RXE370" s="124"/>
      <c r="RXF370" s="124"/>
      <c r="RXG370" s="124"/>
      <c r="RXH370" s="124"/>
      <c r="RXI370" s="124"/>
      <c r="RXJ370" s="124"/>
      <c r="RXK370" s="124"/>
      <c r="RXL370" s="124"/>
      <c r="RXM370" s="124"/>
      <c r="RXN370" s="124"/>
      <c r="RXO370" s="124"/>
      <c r="RXP370" s="124"/>
      <c r="RXQ370" s="124"/>
      <c r="RXR370" s="124"/>
      <c r="RXS370" s="124"/>
      <c r="RXT370" s="124"/>
      <c r="RXU370" s="124"/>
      <c r="RXV370" s="124"/>
      <c r="RXW370" s="124"/>
      <c r="RXX370" s="124"/>
      <c r="RXY370" s="124"/>
      <c r="RXZ370" s="124"/>
      <c r="RYA370" s="124"/>
      <c r="RYB370" s="124"/>
      <c r="RYC370" s="124"/>
      <c r="RYD370" s="124"/>
      <c r="RYE370" s="124"/>
      <c r="RYF370" s="124"/>
      <c r="RYG370" s="124"/>
      <c r="RYH370" s="124"/>
      <c r="RYI370" s="124"/>
      <c r="RYJ370" s="124"/>
      <c r="RYK370" s="124"/>
      <c r="RYL370" s="124"/>
      <c r="RYM370" s="124"/>
      <c r="RYN370" s="124"/>
      <c r="RYO370" s="124"/>
      <c r="RYP370" s="124"/>
      <c r="RYQ370" s="124"/>
      <c r="RYR370" s="124"/>
      <c r="RYS370" s="124"/>
      <c r="RYT370" s="124"/>
      <c r="RYU370" s="124"/>
      <c r="RYV370" s="124"/>
      <c r="RYW370" s="124"/>
      <c r="RYX370" s="124"/>
      <c r="RYY370" s="124"/>
      <c r="RYZ370" s="124"/>
      <c r="RZA370" s="124"/>
      <c r="RZB370" s="124"/>
      <c r="RZC370" s="124"/>
      <c r="RZD370" s="124"/>
      <c r="RZE370" s="124"/>
      <c r="RZF370" s="124"/>
      <c r="RZG370" s="124"/>
      <c r="RZH370" s="124"/>
      <c r="RZI370" s="124"/>
      <c r="RZJ370" s="124"/>
      <c r="RZK370" s="124"/>
      <c r="RZL370" s="124"/>
      <c r="RZM370" s="124"/>
      <c r="RZN370" s="124"/>
      <c r="RZO370" s="124"/>
      <c r="RZP370" s="124"/>
      <c r="RZQ370" s="124"/>
      <c r="RZR370" s="124"/>
      <c r="RZS370" s="124"/>
      <c r="RZT370" s="124"/>
      <c r="RZU370" s="124"/>
      <c r="RZV370" s="124"/>
      <c r="RZW370" s="124"/>
      <c r="RZX370" s="124"/>
      <c r="RZY370" s="124"/>
      <c r="RZZ370" s="124"/>
      <c r="SAA370" s="124"/>
      <c r="SAB370" s="124"/>
      <c r="SAC370" s="124"/>
      <c r="SAD370" s="124"/>
      <c r="SAE370" s="124"/>
      <c r="SAF370" s="124"/>
      <c r="SAG370" s="124"/>
      <c r="SAH370" s="124"/>
      <c r="SAI370" s="124"/>
      <c r="SAJ370" s="124"/>
      <c r="SAK370" s="124"/>
      <c r="SAL370" s="124"/>
      <c r="SAM370" s="124"/>
      <c r="SAN370" s="124"/>
      <c r="SAO370" s="124"/>
      <c r="SAP370" s="124"/>
      <c r="SAQ370" s="124"/>
      <c r="SAR370" s="124"/>
      <c r="SAS370" s="124"/>
      <c r="SAT370" s="124"/>
      <c r="SAU370" s="124"/>
      <c r="SAV370" s="124"/>
      <c r="SAW370" s="124"/>
      <c r="SAX370" s="124"/>
      <c r="SAY370" s="124"/>
      <c r="SAZ370" s="124"/>
      <c r="SBA370" s="124"/>
      <c r="SBB370" s="124"/>
      <c r="SBC370" s="124"/>
      <c r="SBD370" s="124"/>
      <c r="SBE370" s="124"/>
      <c r="SBF370" s="124"/>
      <c r="SBG370" s="124"/>
      <c r="SBH370" s="124"/>
      <c r="SBI370" s="124"/>
      <c r="SBJ370" s="124"/>
      <c r="SBK370" s="124"/>
      <c r="SBL370" s="124"/>
      <c r="SBM370" s="124"/>
      <c r="SBN370" s="124"/>
      <c r="SBO370" s="124"/>
      <c r="SBP370" s="124"/>
      <c r="SBQ370" s="124"/>
      <c r="SBR370" s="124"/>
      <c r="SBS370" s="124"/>
      <c r="SBT370" s="124"/>
      <c r="SBU370" s="124"/>
      <c r="SBV370" s="124"/>
      <c r="SBW370" s="124"/>
      <c r="SBX370" s="124"/>
      <c r="SBY370" s="124"/>
      <c r="SBZ370" s="124"/>
      <c r="SCA370" s="124"/>
      <c r="SCB370" s="124"/>
      <c r="SCC370" s="124"/>
      <c r="SCD370" s="124"/>
      <c r="SCE370" s="124"/>
      <c r="SCF370" s="124"/>
      <c r="SCG370" s="124"/>
      <c r="SCH370" s="124"/>
      <c r="SCI370" s="124"/>
      <c r="SCJ370" s="124"/>
      <c r="SCK370" s="124"/>
      <c r="SCL370" s="124"/>
      <c r="SCM370" s="124"/>
      <c r="SCN370" s="124"/>
      <c r="SCO370" s="124"/>
      <c r="SCP370" s="124"/>
      <c r="SCQ370" s="124"/>
      <c r="SCR370" s="124"/>
      <c r="SCS370" s="124"/>
      <c r="SCT370" s="124"/>
      <c r="SCU370" s="124"/>
      <c r="SCV370" s="124"/>
      <c r="SCW370" s="124"/>
      <c r="SCX370" s="124"/>
      <c r="SCY370" s="124"/>
      <c r="SCZ370" s="124"/>
      <c r="SDA370" s="124"/>
      <c r="SDB370" s="124"/>
      <c r="SDC370" s="124"/>
      <c r="SDD370" s="124"/>
      <c r="SDE370" s="124"/>
      <c r="SDF370" s="124"/>
      <c r="SDG370" s="124"/>
      <c r="SDH370" s="124"/>
      <c r="SDI370" s="124"/>
      <c r="SDJ370" s="124"/>
      <c r="SDK370" s="124"/>
      <c r="SDL370" s="124"/>
      <c r="SDM370" s="124"/>
      <c r="SDN370" s="124"/>
      <c r="SDO370" s="124"/>
      <c r="SDP370" s="124"/>
      <c r="SDQ370" s="124"/>
      <c r="SDR370" s="124"/>
      <c r="SDS370" s="124"/>
      <c r="SDT370" s="124"/>
      <c r="SDU370" s="124"/>
      <c r="SDV370" s="124"/>
      <c r="SDW370" s="124"/>
      <c r="SDX370" s="124"/>
      <c r="SDY370" s="124"/>
      <c r="SDZ370" s="124"/>
      <c r="SEA370" s="124"/>
      <c r="SEB370" s="124"/>
      <c r="SEC370" s="124"/>
      <c r="SED370" s="124"/>
      <c r="SEE370" s="124"/>
      <c r="SEF370" s="124"/>
      <c r="SEG370" s="124"/>
      <c r="SEH370" s="124"/>
      <c r="SEI370" s="124"/>
      <c r="SEJ370" s="124"/>
      <c r="SEK370" s="124"/>
      <c r="SEL370" s="124"/>
      <c r="SEM370" s="124"/>
      <c r="SEN370" s="124"/>
      <c r="SEO370" s="124"/>
      <c r="SEP370" s="124"/>
      <c r="SEQ370" s="124"/>
      <c r="SER370" s="124"/>
      <c r="SES370" s="124"/>
      <c r="SET370" s="124"/>
      <c r="SEU370" s="124"/>
      <c r="SEV370" s="124"/>
      <c r="SEW370" s="124"/>
      <c r="SEX370" s="124"/>
      <c r="SEY370" s="124"/>
      <c r="SEZ370" s="124"/>
      <c r="SFA370" s="124"/>
      <c r="SFB370" s="124"/>
      <c r="SFC370" s="124"/>
      <c r="SFD370" s="124"/>
      <c r="SFE370" s="124"/>
      <c r="SFF370" s="124"/>
      <c r="SFG370" s="124"/>
      <c r="SFH370" s="124"/>
      <c r="SFI370" s="124"/>
      <c r="SFJ370" s="124"/>
      <c r="SFK370" s="124"/>
      <c r="SFL370" s="124"/>
      <c r="SFM370" s="124"/>
      <c r="SFN370" s="124"/>
      <c r="SFO370" s="124"/>
      <c r="SFP370" s="124"/>
      <c r="SFQ370" s="124"/>
      <c r="SFR370" s="124"/>
      <c r="SFS370" s="124"/>
      <c r="SFT370" s="124"/>
      <c r="SFU370" s="124"/>
      <c r="SFV370" s="124"/>
      <c r="SFW370" s="124"/>
      <c r="SFX370" s="124"/>
      <c r="SFY370" s="124"/>
      <c r="SFZ370" s="124"/>
      <c r="SGA370" s="124"/>
      <c r="SGB370" s="124"/>
      <c r="SGC370" s="124"/>
      <c r="SGD370" s="124"/>
      <c r="SGE370" s="124"/>
      <c r="SGF370" s="124"/>
      <c r="SGG370" s="124"/>
      <c r="SGH370" s="124"/>
      <c r="SGI370" s="124"/>
      <c r="SGJ370" s="124"/>
      <c r="SGK370" s="124"/>
      <c r="SGL370" s="124"/>
      <c r="SGM370" s="124"/>
      <c r="SGN370" s="124"/>
      <c r="SGO370" s="124"/>
      <c r="SGP370" s="124"/>
      <c r="SGQ370" s="124"/>
      <c r="SGR370" s="124"/>
      <c r="SGS370" s="124"/>
      <c r="SGT370" s="124"/>
      <c r="SGU370" s="124"/>
      <c r="SGV370" s="124"/>
      <c r="SGW370" s="124"/>
      <c r="SGX370" s="124"/>
      <c r="SGY370" s="124"/>
      <c r="SGZ370" s="124"/>
      <c r="SHA370" s="124"/>
      <c r="SHB370" s="124"/>
      <c r="SHC370" s="124"/>
      <c r="SHD370" s="124"/>
      <c r="SHE370" s="124"/>
      <c r="SHF370" s="124"/>
      <c r="SHG370" s="124"/>
      <c r="SHH370" s="124"/>
      <c r="SHI370" s="124"/>
      <c r="SHJ370" s="124"/>
      <c r="SHK370" s="124"/>
      <c r="SHL370" s="124"/>
      <c r="SHM370" s="124"/>
      <c r="SHN370" s="124"/>
      <c r="SHO370" s="124"/>
      <c r="SHP370" s="124"/>
      <c r="SHQ370" s="124"/>
      <c r="SHR370" s="124"/>
      <c r="SHS370" s="124"/>
      <c r="SHT370" s="124"/>
      <c r="SHU370" s="124"/>
      <c r="SHV370" s="124"/>
      <c r="SHW370" s="124"/>
      <c r="SHX370" s="124"/>
      <c r="SHY370" s="124"/>
      <c r="SHZ370" s="124"/>
      <c r="SIA370" s="124"/>
      <c r="SIB370" s="124"/>
      <c r="SIC370" s="124"/>
      <c r="SID370" s="124"/>
      <c r="SIE370" s="124"/>
      <c r="SIF370" s="124"/>
      <c r="SIG370" s="124"/>
      <c r="SIH370" s="124"/>
      <c r="SII370" s="124"/>
      <c r="SIJ370" s="124"/>
      <c r="SIK370" s="124"/>
      <c r="SIL370" s="124"/>
      <c r="SIM370" s="124"/>
      <c r="SIN370" s="124"/>
      <c r="SIO370" s="124"/>
      <c r="SIP370" s="124"/>
      <c r="SIQ370" s="124"/>
      <c r="SIR370" s="124"/>
      <c r="SIS370" s="124"/>
      <c r="SIT370" s="124"/>
      <c r="SIU370" s="124"/>
      <c r="SIV370" s="124"/>
      <c r="SIW370" s="124"/>
      <c r="SIX370" s="124"/>
      <c r="SIY370" s="124"/>
      <c r="SIZ370" s="124"/>
      <c r="SJA370" s="124"/>
      <c r="SJB370" s="124"/>
      <c r="SJC370" s="124"/>
      <c r="SJD370" s="124"/>
      <c r="SJE370" s="124"/>
      <c r="SJF370" s="124"/>
      <c r="SJG370" s="124"/>
      <c r="SJH370" s="124"/>
      <c r="SJI370" s="124"/>
      <c r="SJJ370" s="124"/>
      <c r="SJK370" s="124"/>
      <c r="SJL370" s="124"/>
      <c r="SJM370" s="124"/>
      <c r="SJN370" s="124"/>
      <c r="SJO370" s="124"/>
      <c r="SJP370" s="124"/>
      <c r="SJQ370" s="124"/>
      <c r="SJR370" s="124"/>
      <c r="SJS370" s="124"/>
      <c r="SJT370" s="124"/>
      <c r="SJU370" s="124"/>
      <c r="SJV370" s="124"/>
      <c r="SJW370" s="124"/>
      <c r="SJX370" s="124"/>
      <c r="SJY370" s="124"/>
      <c r="SJZ370" s="124"/>
      <c r="SKA370" s="124"/>
      <c r="SKB370" s="124"/>
      <c r="SKC370" s="124"/>
      <c r="SKD370" s="124"/>
      <c r="SKE370" s="124"/>
      <c r="SKF370" s="124"/>
      <c r="SKG370" s="124"/>
      <c r="SKH370" s="124"/>
      <c r="SKI370" s="124"/>
      <c r="SKJ370" s="124"/>
      <c r="SKK370" s="124"/>
      <c r="SKL370" s="124"/>
      <c r="SKM370" s="124"/>
      <c r="SKN370" s="124"/>
      <c r="SKO370" s="124"/>
      <c r="SKP370" s="124"/>
      <c r="SKQ370" s="124"/>
      <c r="SKR370" s="124"/>
      <c r="SKS370" s="124"/>
      <c r="SKT370" s="124"/>
      <c r="SKU370" s="124"/>
      <c r="SKV370" s="124"/>
      <c r="SKW370" s="124"/>
      <c r="SKX370" s="124"/>
      <c r="SKY370" s="124"/>
      <c r="SKZ370" s="124"/>
      <c r="SLA370" s="124"/>
      <c r="SLB370" s="124"/>
      <c r="SLC370" s="124"/>
      <c r="SLD370" s="124"/>
      <c r="SLE370" s="124"/>
      <c r="SLF370" s="124"/>
      <c r="SLG370" s="124"/>
      <c r="SLH370" s="124"/>
      <c r="SLI370" s="124"/>
      <c r="SLJ370" s="124"/>
      <c r="SLK370" s="124"/>
      <c r="SLL370" s="124"/>
      <c r="SLM370" s="124"/>
      <c r="SLN370" s="124"/>
      <c r="SLO370" s="124"/>
      <c r="SLP370" s="124"/>
      <c r="SLQ370" s="124"/>
      <c r="SLR370" s="124"/>
      <c r="SLS370" s="124"/>
      <c r="SLT370" s="124"/>
      <c r="SLU370" s="124"/>
      <c r="SLV370" s="124"/>
      <c r="SLW370" s="124"/>
      <c r="SLX370" s="124"/>
      <c r="SLY370" s="124"/>
      <c r="SLZ370" s="124"/>
      <c r="SMA370" s="124"/>
      <c r="SMB370" s="124"/>
      <c r="SMC370" s="124"/>
      <c r="SMD370" s="124"/>
      <c r="SME370" s="124"/>
      <c r="SMF370" s="124"/>
      <c r="SMG370" s="124"/>
      <c r="SMH370" s="124"/>
      <c r="SMI370" s="124"/>
      <c r="SMJ370" s="124"/>
      <c r="SMK370" s="124"/>
      <c r="SML370" s="124"/>
      <c r="SMM370" s="124"/>
      <c r="SMN370" s="124"/>
      <c r="SMO370" s="124"/>
      <c r="SMP370" s="124"/>
      <c r="SMQ370" s="124"/>
      <c r="SMR370" s="124"/>
      <c r="SMS370" s="124"/>
      <c r="SMT370" s="124"/>
      <c r="SMU370" s="124"/>
      <c r="SMV370" s="124"/>
      <c r="SMW370" s="124"/>
      <c r="SMX370" s="124"/>
      <c r="SMY370" s="124"/>
      <c r="SMZ370" s="124"/>
      <c r="SNA370" s="124"/>
      <c r="SNB370" s="124"/>
      <c r="SNC370" s="124"/>
      <c r="SND370" s="124"/>
      <c r="SNE370" s="124"/>
      <c r="SNF370" s="124"/>
      <c r="SNG370" s="124"/>
      <c r="SNH370" s="124"/>
      <c r="SNI370" s="124"/>
      <c r="SNJ370" s="124"/>
      <c r="SNK370" s="124"/>
      <c r="SNL370" s="124"/>
      <c r="SNM370" s="124"/>
      <c r="SNN370" s="124"/>
      <c r="SNO370" s="124"/>
      <c r="SNP370" s="124"/>
      <c r="SNQ370" s="124"/>
      <c r="SNR370" s="124"/>
      <c r="SNS370" s="124"/>
      <c r="SNT370" s="124"/>
      <c r="SNU370" s="124"/>
      <c r="SNV370" s="124"/>
      <c r="SNW370" s="124"/>
      <c r="SNX370" s="124"/>
      <c r="SNY370" s="124"/>
      <c r="SNZ370" s="124"/>
      <c r="SOA370" s="124"/>
      <c r="SOB370" s="124"/>
      <c r="SOC370" s="124"/>
      <c r="SOD370" s="124"/>
      <c r="SOE370" s="124"/>
      <c r="SOF370" s="124"/>
      <c r="SOG370" s="124"/>
      <c r="SOH370" s="124"/>
      <c r="SOI370" s="124"/>
      <c r="SOJ370" s="124"/>
      <c r="SOK370" s="124"/>
      <c r="SOL370" s="124"/>
      <c r="SOM370" s="124"/>
      <c r="SON370" s="124"/>
      <c r="SOO370" s="124"/>
      <c r="SOP370" s="124"/>
      <c r="SOQ370" s="124"/>
      <c r="SOR370" s="124"/>
      <c r="SOS370" s="124"/>
      <c r="SOT370" s="124"/>
      <c r="SOU370" s="124"/>
      <c r="SOV370" s="124"/>
      <c r="SOW370" s="124"/>
      <c r="SOX370" s="124"/>
      <c r="SOY370" s="124"/>
      <c r="SOZ370" s="124"/>
      <c r="SPA370" s="124"/>
      <c r="SPB370" s="124"/>
      <c r="SPC370" s="124"/>
      <c r="SPD370" s="124"/>
      <c r="SPE370" s="124"/>
      <c r="SPF370" s="124"/>
      <c r="SPG370" s="124"/>
      <c r="SPH370" s="124"/>
      <c r="SPI370" s="124"/>
      <c r="SPJ370" s="124"/>
      <c r="SPK370" s="124"/>
      <c r="SPL370" s="124"/>
      <c r="SPM370" s="124"/>
      <c r="SPN370" s="124"/>
      <c r="SPO370" s="124"/>
      <c r="SPP370" s="124"/>
      <c r="SPQ370" s="124"/>
      <c r="SPR370" s="124"/>
      <c r="SPS370" s="124"/>
      <c r="SPT370" s="124"/>
      <c r="SPU370" s="124"/>
      <c r="SPV370" s="124"/>
      <c r="SPW370" s="124"/>
      <c r="SPX370" s="124"/>
      <c r="SPY370" s="124"/>
      <c r="SPZ370" s="124"/>
      <c r="SQA370" s="124"/>
      <c r="SQB370" s="124"/>
      <c r="SQC370" s="124"/>
      <c r="SQD370" s="124"/>
      <c r="SQE370" s="124"/>
      <c r="SQF370" s="124"/>
      <c r="SQG370" s="124"/>
      <c r="SQH370" s="124"/>
      <c r="SQI370" s="124"/>
      <c r="SQJ370" s="124"/>
      <c r="SQK370" s="124"/>
      <c r="SQL370" s="124"/>
      <c r="SQM370" s="124"/>
      <c r="SQN370" s="124"/>
      <c r="SQO370" s="124"/>
      <c r="SQP370" s="124"/>
      <c r="SQQ370" s="124"/>
      <c r="SQR370" s="124"/>
      <c r="SQS370" s="124"/>
      <c r="SQT370" s="124"/>
      <c r="SQU370" s="124"/>
      <c r="SQV370" s="124"/>
      <c r="SQW370" s="124"/>
      <c r="SQX370" s="124"/>
      <c r="SQY370" s="124"/>
      <c r="SQZ370" s="124"/>
      <c r="SRA370" s="124"/>
      <c r="SRB370" s="124"/>
      <c r="SRC370" s="124"/>
      <c r="SRD370" s="124"/>
      <c r="SRE370" s="124"/>
      <c r="SRF370" s="124"/>
      <c r="SRG370" s="124"/>
      <c r="SRH370" s="124"/>
      <c r="SRI370" s="124"/>
      <c r="SRJ370" s="124"/>
      <c r="SRK370" s="124"/>
      <c r="SRL370" s="124"/>
      <c r="SRM370" s="124"/>
      <c r="SRN370" s="124"/>
      <c r="SRO370" s="124"/>
      <c r="SRP370" s="124"/>
      <c r="SRQ370" s="124"/>
      <c r="SRR370" s="124"/>
      <c r="SRS370" s="124"/>
      <c r="SRT370" s="124"/>
      <c r="SRU370" s="124"/>
      <c r="SRV370" s="124"/>
      <c r="SRW370" s="124"/>
      <c r="SRX370" s="124"/>
      <c r="SRY370" s="124"/>
      <c r="SRZ370" s="124"/>
      <c r="SSA370" s="124"/>
      <c r="SSB370" s="124"/>
      <c r="SSC370" s="124"/>
      <c r="SSD370" s="124"/>
      <c r="SSE370" s="124"/>
      <c r="SSF370" s="124"/>
      <c r="SSG370" s="124"/>
      <c r="SSH370" s="124"/>
      <c r="SSI370" s="124"/>
      <c r="SSJ370" s="124"/>
      <c r="SSK370" s="124"/>
      <c r="SSL370" s="124"/>
      <c r="SSM370" s="124"/>
      <c r="SSN370" s="124"/>
      <c r="SSO370" s="124"/>
      <c r="SSP370" s="124"/>
      <c r="SSQ370" s="124"/>
      <c r="SSR370" s="124"/>
      <c r="SSS370" s="124"/>
      <c r="SST370" s="124"/>
      <c r="SSU370" s="124"/>
      <c r="SSV370" s="124"/>
      <c r="SSW370" s="124"/>
      <c r="SSX370" s="124"/>
      <c r="SSY370" s="124"/>
      <c r="SSZ370" s="124"/>
      <c r="STA370" s="124"/>
      <c r="STB370" s="124"/>
      <c r="STC370" s="124"/>
      <c r="STD370" s="124"/>
      <c r="STE370" s="124"/>
      <c r="STF370" s="124"/>
      <c r="STG370" s="124"/>
      <c r="STH370" s="124"/>
      <c r="STI370" s="124"/>
      <c r="STJ370" s="124"/>
      <c r="STK370" s="124"/>
      <c r="STL370" s="124"/>
      <c r="STM370" s="124"/>
      <c r="STN370" s="124"/>
      <c r="STO370" s="124"/>
      <c r="STP370" s="124"/>
      <c r="STQ370" s="124"/>
      <c r="STR370" s="124"/>
      <c r="STS370" s="124"/>
      <c r="STT370" s="124"/>
      <c r="STU370" s="124"/>
      <c r="STV370" s="124"/>
      <c r="STW370" s="124"/>
      <c r="STX370" s="124"/>
      <c r="STY370" s="124"/>
      <c r="STZ370" s="124"/>
      <c r="SUA370" s="124"/>
      <c r="SUB370" s="124"/>
      <c r="SUC370" s="124"/>
      <c r="SUD370" s="124"/>
      <c r="SUE370" s="124"/>
      <c r="SUF370" s="124"/>
      <c r="SUG370" s="124"/>
      <c r="SUH370" s="124"/>
      <c r="SUI370" s="124"/>
      <c r="SUJ370" s="124"/>
      <c r="SUK370" s="124"/>
      <c r="SUL370" s="124"/>
      <c r="SUM370" s="124"/>
      <c r="SUN370" s="124"/>
      <c r="SUO370" s="124"/>
      <c r="SUP370" s="124"/>
      <c r="SUQ370" s="124"/>
      <c r="SUR370" s="124"/>
      <c r="SUS370" s="124"/>
      <c r="SUT370" s="124"/>
      <c r="SUU370" s="124"/>
      <c r="SUV370" s="124"/>
      <c r="SUW370" s="124"/>
      <c r="SUX370" s="124"/>
      <c r="SUY370" s="124"/>
      <c r="SUZ370" s="124"/>
      <c r="SVA370" s="124"/>
      <c r="SVB370" s="124"/>
      <c r="SVC370" s="124"/>
      <c r="SVD370" s="124"/>
      <c r="SVE370" s="124"/>
      <c r="SVF370" s="124"/>
      <c r="SVG370" s="124"/>
      <c r="SVH370" s="124"/>
      <c r="SVI370" s="124"/>
      <c r="SVJ370" s="124"/>
      <c r="SVK370" s="124"/>
      <c r="SVL370" s="124"/>
      <c r="SVM370" s="124"/>
      <c r="SVN370" s="124"/>
      <c r="SVO370" s="124"/>
      <c r="SVP370" s="124"/>
      <c r="SVQ370" s="124"/>
      <c r="SVR370" s="124"/>
      <c r="SVS370" s="124"/>
      <c r="SVT370" s="124"/>
      <c r="SVU370" s="124"/>
      <c r="SVV370" s="124"/>
      <c r="SVW370" s="124"/>
      <c r="SVX370" s="124"/>
      <c r="SVY370" s="124"/>
      <c r="SVZ370" s="124"/>
      <c r="SWA370" s="124"/>
      <c r="SWB370" s="124"/>
      <c r="SWC370" s="124"/>
      <c r="SWD370" s="124"/>
      <c r="SWE370" s="124"/>
      <c r="SWF370" s="124"/>
      <c r="SWG370" s="124"/>
      <c r="SWH370" s="124"/>
      <c r="SWI370" s="124"/>
      <c r="SWJ370" s="124"/>
      <c r="SWK370" s="124"/>
      <c r="SWL370" s="124"/>
      <c r="SWM370" s="124"/>
      <c r="SWN370" s="124"/>
      <c r="SWO370" s="124"/>
      <c r="SWP370" s="124"/>
      <c r="SWQ370" s="124"/>
      <c r="SWR370" s="124"/>
      <c r="SWS370" s="124"/>
      <c r="SWT370" s="124"/>
      <c r="SWU370" s="124"/>
      <c r="SWV370" s="124"/>
      <c r="SWW370" s="124"/>
      <c r="SWX370" s="124"/>
      <c r="SWY370" s="124"/>
      <c r="SWZ370" s="124"/>
      <c r="SXA370" s="124"/>
      <c r="SXB370" s="124"/>
      <c r="SXC370" s="124"/>
      <c r="SXD370" s="124"/>
      <c r="SXE370" s="124"/>
      <c r="SXF370" s="124"/>
      <c r="SXG370" s="124"/>
      <c r="SXH370" s="124"/>
      <c r="SXI370" s="124"/>
      <c r="SXJ370" s="124"/>
      <c r="SXK370" s="124"/>
      <c r="SXL370" s="124"/>
      <c r="SXM370" s="124"/>
      <c r="SXN370" s="124"/>
      <c r="SXO370" s="124"/>
      <c r="SXP370" s="124"/>
      <c r="SXQ370" s="124"/>
      <c r="SXR370" s="124"/>
      <c r="SXS370" s="124"/>
      <c r="SXT370" s="124"/>
      <c r="SXU370" s="124"/>
      <c r="SXV370" s="124"/>
      <c r="SXW370" s="124"/>
      <c r="SXX370" s="124"/>
      <c r="SXY370" s="124"/>
      <c r="SXZ370" s="124"/>
      <c r="SYA370" s="124"/>
      <c r="SYB370" s="124"/>
      <c r="SYC370" s="124"/>
      <c r="SYD370" s="124"/>
      <c r="SYE370" s="124"/>
      <c r="SYF370" s="124"/>
      <c r="SYG370" s="124"/>
      <c r="SYH370" s="124"/>
      <c r="SYI370" s="124"/>
      <c r="SYJ370" s="124"/>
      <c r="SYK370" s="124"/>
      <c r="SYL370" s="124"/>
      <c r="SYM370" s="124"/>
      <c r="SYN370" s="124"/>
      <c r="SYO370" s="124"/>
      <c r="SYP370" s="124"/>
      <c r="SYQ370" s="124"/>
      <c r="SYR370" s="124"/>
      <c r="SYS370" s="124"/>
      <c r="SYT370" s="124"/>
      <c r="SYU370" s="124"/>
      <c r="SYV370" s="124"/>
      <c r="SYW370" s="124"/>
      <c r="SYX370" s="124"/>
      <c r="SYY370" s="124"/>
      <c r="SYZ370" s="124"/>
      <c r="SZA370" s="124"/>
      <c r="SZB370" s="124"/>
      <c r="SZC370" s="124"/>
      <c r="SZD370" s="124"/>
      <c r="SZE370" s="124"/>
      <c r="SZF370" s="124"/>
      <c r="SZG370" s="124"/>
      <c r="SZH370" s="124"/>
      <c r="SZI370" s="124"/>
      <c r="SZJ370" s="124"/>
      <c r="SZK370" s="124"/>
      <c r="SZL370" s="124"/>
      <c r="SZM370" s="124"/>
      <c r="SZN370" s="124"/>
      <c r="SZO370" s="124"/>
      <c r="SZP370" s="124"/>
      <c r="SZQ370" s="124"/>
      <c r="SZR370" s="124"/>
      <c r="SZS370" s="124"/>
      <c r="SZT370" s="124"/>
      <c r="SZU370" s="124"/>
      <c r="SZV370" s="124"/>
      <c r="SZW370" s="124"/>
      <c r="SZX370" s="124"/>
      <c r="SZY370" s="124"/>
      <c r="SZZ370" s="124"/>
      <c r="TAA370" s="124"/>
      <c r="TAB370" s="124"/>
      <c r="TAC370" s="124"/>
      <c r="TAD370" s="124"/>
      <c r="TAE370" s="124"/>
      <c r="TAF370" s="124"/>
      <c r="TAG370" s="124"/>
      <c r="TAH370" s="124"/>
      <c r="TAI370" s="124"/>
      <c r="TAJ370" s="124"/>
      <c r="TAK370" s="124"/>
      <c r="TAL370" s="124"/>
      <c r="TAM370" s="124"/>
      <c r="TAN370" s="124"/>
      <c r="TAO370" s="124"/>
      <c r="TAP370" s="124"/>
      <c r="TAQ370" s="124"/>
      <c r="TAR370" s="124"/>
      <c r="TAS370" s="124"/>
      <c r="TAT370" s="124"/>
      <c r="TAU370" s="124"/>
      <c r="TAV370" s="124"/>
      <c r="TAW370" s="124"/>
      <c r="TAX370" s="124"/>
      <c r="TAY370" s="124"/>
      <c r="TAZ370" s="124"/>
      <c r="TBA370" s="124"/>
      <c r="TBB370" s="124"/>
      <c r="TBC370" s="124"/>
      <c r="TBD370" s="124"/>
      <c r="TBE370" s="124"/>
      <c r="TBF370" s="124"/>
      <c r="TBG370" s="124"/>
      <c r="TBH370" s="124"/>
      <c r="TBI370" s="124"/>
      <c r="TBJ370" s="124"/>
      <c r="TBK370" s="124"/>
      <c r="TBL370" s="124"/>
      <c r="TBM370" s="124"/>
      <c r="TBN370" s="124"/>
      <c r="TBO370" s="124"/>
      <c r="TBP370" s="124"/>
      <c r="TBQ370" s="124"/>
      <c r="TBR370" s="124"/>
      <c r="TBS370" s="124"/>
      <c r="TBT370" s="124"/>
      <c r="TBU370" s="124"/>
      <c r="TBV370" s="124"/>
      <c r="TBW370" s="124"/>
      <c r="TBX370" s="124"/>
      <c r="TBY370" s="124"/>
      <c r="TBZ370" s="124"/>
      <c r="TCA370" s="124"/>
      <c r="TCB370" s="124"/>
      <c r="TCC370" s="124"/>
      <c r="TCD370" s="124"/>
      <c r="TCE370" s="124"/>
      <c r="TCF370" s="124"/>
      <c r="TCG370" s="124"/>
      <c r="TCH370" s="124"/>
      <c r="TCI370" s="124"/>
      <c r="TCJ370" s="124"/>
      <c r="TCK370" s="124"/>
      <c r="TCL370" s="124"/>
      <c r="TCM370" s="124"/>
      <c r="TCN370" s="124"/>
      <c r="TCO370" s="124"/>
      <c r="TCP370" s="124"/>
      <c r="TCQ370" s="124"/>
      <c r="TCR370" s="124"/>
      <c r="TCS370" s="124"/>
      <c r="TCT370" s="124"/>
      <c r="TCU370" s="124"/>
      <c r="TCV370" s="124"/>
      <c r="TCW370" s="124"/>
      <c r="TCX370" s="124"/>
      <c r="TCY370" s="124"/>
      <c r="TCZ370" s="124"/>
      <c r="TDA370" s="124"/>
      <c r="TDB370" s="124"/>
      <c r="TDC370" s="124"/>
      <c r="TDD370" s="124"/>
      <c r="TDE370" s="124"/>
      <c r="TDF370" s="124"/>
      <c r="TDG370" s="124"/>
      <c r="TDH370" s="124"/>
      <c r="TDI370" s="124"/>
      <c r="TDJ370" s="124"/>
      <c r="TDK370" s="124"/>
      <c r="TDL370" s="124"/>
      <c r="TDM370" s="124"/>
      <c r="TDN370" s="124"/>
      <c r="TDO370" s="124"/>
      <c r="TDP370" s="124"/>
      <c r="TDQ370" s="124"/>
      <c r="TDR370" s="124"/>
      <c r="TDS370" s="124"/>
      <c r="TDT370" s="124"/>
      <c r="TDU370" s="124"/>
      <c r="TDV370" s="124"/>
      <c r="TDW370" s="124"/>
      <c r="TDX370" s="124"/>
      <c r="TDY370" s="124"/>
      <c r="TDZ370" s="124"/>
      <c r="TEA370" s="124"/>
      <c r="TEB370" s="124"/>
      <c r="TEC370" s="124"/>
      <c r="TED370" s="124"/>
      <c r="TEE370" s="124"/>
      <c r="TEF370" s="124"/>
      <c r="TEG370" s="124"/>
      <c r="TEH370" s="124"/>
      <c r="TEI370" s="124"/>
      <c r="TEJ370" s="124"/>
      <c r="TEK370" s="124"/>
      <c r="TEL370" s="124"/>
      <c r="TEM370" s="124"/>
      <c r="TEN370" s="124"/>
      <c r="TEO370" s="124"/>
      <c r="TEP370" s="124"/>
      <c r="TEQ370" s="124"/>
      <c r="TER370" s="124"/>
      <c r="TES370" s="124"/>
      <c r="TET370" s="124"/>
      <c r="TEU370" s="124"/>
      <c r="TEV370" s="124"/>
      <c r="TEW370" s="124"/>
      <c r="TEX370" s="124"/>
      <c r="TEY370" s="124"/>
      <c r="TEZ370" s="124"/>
      <c r="TFA370" s="124"/>
      <c r="TFB370" s="124"/>
      <c r="TFC370" s="124"/>
      <c r="TFD370" s="124"/>
      <c r="TFE370" s="124"/>
      <c r="TFF370" s="124"/>
      <c r="TFG370" s="124"/>
      <c r="TFH370" s="124"/>
      <c r="TFI370" s="124"/>
      <c r="TFJ370" s="124"/>
      <c r="TFK370" s="124"/>
      <c r="TFL370" s="124"/>
      <c r="TFM370" s="124"/>
      <c r="TFN370" s="124"/>
      <c r="TFO370" s="124"/>
      <c r="TFP370" s="124"/>
      <c r="TFQ370" s="124"/>
      <c r="TFR370" s="124"/>
      <c r="TFS370" s="124"/>
      <c r="TFT370" s="124"/>
      <c r="TFU370" s="124"/>
      <c r="TFV370" s="124"/>
      <c r="TFW370" s="124"/>
      <c r="TFX370" s="124"/>
      <c r="TFY370" s="124"/>
      <c r="TFZ370" s="124"/>
      <c r="TGA370" s="124"/>
      <c r="TGB370" s="124"/>
      <c r="TGC370" s="124"/>
      <c r="TGD370" s="124"/>
      <c r="TGE370" s="124"/>
      <c r="TGF370" s="124"/>
      <c r="TGG370" s="124"/>
      <c r="TGH370" s="124"/>
      <c r="TGI370" s="124"/>
      <c r="TGJ370" s="124"/>
      <c r="TGK370" s="124"/>
      <c r="TGL370" s="124"/>
      <c r="TGM370" s="124"/>
      <c r="TGN370" s="124"/>
      <c r="TGO370" s="124"/>
      <c r="TGP370" s="124"/>
      <c r="TGQ370" s="124"/>
      <c r="TGR370" s="124"/>
      <c r="TGS370" s="124"/>
      <c r="TGT370" s="124"/>
      <c r="TGU370" s="124"/>
      <c r="TGV370" s="124"/>
      <c r="TGW370" s="124"/>
      <c r="TGX370" s="124"/>
      <c r="TGY370" s="124"/>
      <c r="TGZ370" s="124"/>
      <c r="THA370" s="124"/>
      <c r="THB370" s="124"/>
      <c r="THC370" s="124"/>
      <c r="THD370" s="124"/>
      <c r="THE370" s="124"/>
      <c r="THF370" s="124"/>
      <c r="THG370" s="124"/>
      <c r="THH370" s="124"/>
      <c r="THI370" s="124"/>
      <c r="THJ370" s="124"/>
      <c r="THK370" s="124"/>
      <c r="THL370" s="124"/>
      <c r="THM370" s="124"/>
      <c r="THN370" s="124"/>
      <c r="THO370" s="124"/>
      <c r="THP370" s="124"/>
      <c r="THQ370" s="124"/>
      <c r="THR370" s="124"/>
      <c r="THS370" s="124"/>
      <c r="THT370" s="124"/>
      <c r="THU370" s="124"/>
      <c r="THV370" s="124"/>
      <c r="THW370" s="124"/>
      <c r="THX370" s="124"/>
      <c r="THY370" s="124"/>
      <c r="THZ370" s="124"/>
      <c r="TIA370" s="124"/>
      <c r="TIB370" s="124"/>
      <c r="TIC370" s="124"/>
      <c r="TID370" s="124"/>
      <c r="TIE370" s="124"/>
      <c r="TIF370" s="124"/>
      <c r="TIG370" s="124"/>
      <c r="TIH370" s="124"/>
      <c r="TII370" s="124"/>
      <c r="TIJ370" s="124"/>
      <c r="TIK370" s="124"/>
      <c r="TIL370" s="124"/>
      <c r="TIM370" s="124"/>
      <c r="TIN370" s="124"/>
      <c r="TIO370" s="124"/>
      <c r="TIP370" s="124"/>
      <c r="TIQ370" s="124"/>
      <c r="TIR370" s="124"/>
      <c r="TIS370" s="124"/>
      <c r="TIT370" s="124"/>
      <c r="TIU370" s="124"/>
      <c r="TIV370" s="124"/>
      <c r="TIW370" s="124"/>
      <c r="TIX370" s="124"/>
      <c r="TIY370" s="124"/>
      <c r="TIZ370" s="124"/>
      <c r="TJA370" s="124"/>
      <c r="TJB370" s="124"/>
      <c r="TJC370" s="124"/>
      <c r="TJD370" s="124"/>
      <c r="TJE370" s="124"/>
      <c r="TJF370" s="124"/>
      <c r="TJG370" s="124"/>
      <c r="TJH370" s="124"/>
      <c r="TJI370" s="124"/>
      <c r="TJJ370" s="124"/>
      <c r="TJK370" s="124"/>
      <c r="TJL370" s="124"/>
      <c r="TJM370" s="124"/>
      <c r="TJN370" s="124"/>
      <c r="TJO370" s="124"/>
      <c r="TJP370" s="124"/>
      <c r="TJQ370" s="124"/>
      <c r="TJR370" s="124"/>
      <c r="TJS370" s="124"/>
      <c r="TJT370" s="124"/>
      <c r="TJU370" s="124"/>
      <c r="TJV370" s="124"/>
      <c r="TJW370" s="124"/>
      <c r="TJX370" s="124"/>
      <c r="TJY370" s="124"/>
      <c r="TJZ370" s="124"/>
      <c r="TKA370" s="124"/>
      <c r="TKB370" s="124"/>
      <c r="TKC370" s="124"/>
      <c r="TKD370" s="124"/>
      <c r="TKE370" s="124"/>
      <c r="TKF370" s="124"/>
      <c r="TKG370" s="124"/>
      <c r="TKH370" s="124"/>
      <c r="TKI370" s="124"/>
      <c r="TKJ370" s="124"/>
      <c r="TKK370" s="124"/>
      <c r="TKL370" s="124"/>
      <c r="TKM370" s="124"/>
      <c r="TKN370" s="124"/>
      <c r="TKO370" s="124"/>
      <c r="TKP370" s="124"/>
      <c r="TKQ370" s="124"/>
      <c r="TKR370" s="124"/>
      <c r="TKS370" s="124"/>
      <c r="TKT370" s="124"/>
      <c r="TKU370" s="124"/>
      <c r="TKV370" s="124"/>
      <c r="TKW370" s="124"/>
      <c r="TKX370" s="124"/>
      <c r="TKY370" s="124"/>
      <c r="TKZ370" s="124"/>
      <c r="TLA370" s="124"/>
      <c r="TLB370" s="124"/>
      <c r="TLC370" s="124"/>
      <c r="TLD370" s="124"/>
      <c r="TLE370" s="124"/>
      <c r="TLF370" s="124"/>
      <c r="TLG370" s="124"/>
      <c r="TLH370" s="124"/>
      <c r="TLI370" s="124"/>
      <c r="TLJ370" s="124"/>
      <c r="TLK370" s="124"/>
      <c r="TLL370" s="124"/>
      <c r="TLM370" s="124"/>
      <c r="TLN370" s="124"/>
      <c r="TLO370" s="124"/>
      <c r="TLP370" s="124"/>
      <c r="TLQ370" s="124"/>
      <c r="TLR370" s="124"/>
      <c r="TLS370" s="124"/>
      <c r="TLT370" s="124"/>
      <c r="TLU370" s="124"/>
      <c r="TLV370" s="124"/>
      <c r="TLW370" s="124"/>
      <c r="TLX370" s="124"/>
      <c r="TLY370" s="124"/>
      <c r="TLZ370" s="124"/>
      <c r="TMA370" s="124"/>
      <c r="TMB370" s="124"/>
      <c r="TMC370" s="124"/>
      <c r="TMD370" s="124"/>
      <c r="TME370" s="124"/>
      <c r="TMF370" s="124"/>
      <c r="TMG370" s="124"/>
      <c r="TMH370" s="124"/>
      <c r="TMI370" s="124"/>
      <c r="TMJ370" s="124"/>
      <c r="TMK370" s="124"/>
      <c r="TML370" s="124"/>
      <c r="TMM370" s="124"/>
      <c r="TMN370" s="124"/>
      <c r="TMO370" s="124"/>
      <c r="TMP370" s="124"/>
      <c r="TMQ370" s="124"/>
      <c r="TMR370" s="124"/>
      <c r="TMS370" s="124"/>
      <c r="TMT370" s="124"/>
      <c r="TMU370" s="124"/>
      <c r="TMV370" s="124"/>
      <c r="TMW370" s="124"/>
      <c r="TMX370" s="124"/>
      <c r="TMY370" s="124"/>
      <c r="TMZ370" s="124"/>
      <c r="TNA370" s="124"/>
      <c r="TNB370" s="124"/>
      <c r="TNC370" s="124"/>
      <c r="TND370" s="124"/>
      <c r="TNE370" s="124"/>
      <c r="TNF370" s="124"/>
      <c r="TNG370" s="124"/>
      <c r="TNH370" s="124"/>
      <c r="TNI370" s="124"/>
      <c r="TNJ370" s="124"/>
      <c r="TNK370" s="124"/>
      <c r="TNL370" s="124"/>
      <c r="TNM370" s="124"/>
      <c r="TNN370" s="124"/>
      <c r="TNO370" s="124"/>
      <c r="TNP370" s="124"/>
      <c r="TNQ370" s="124"/>
      <c r="TNR370" s="124"/>
      <c r="TNS370" s="124"/>
      <c r="TNT370" s="124"/>
      <c r="TNU370" s="124"/>
      <c r="TNV370" s="124"/>
      <c r="TNW370" s="124"/>
      <c r="TNX370" s="124"/>
      <c r="TNY370" s="124"/>
      <c r="TNZ370" s="124"/>
      <c r="TOA370" s="124"/>
      <c r="TOB370" s="124"/>
      <c r="TOC370" s="124"/>
      <c r="TOD370" s="124"/>
      <c r="TOE370" s="124"/>
      <c r="TOF370" s="124"/>
      <c r="TOG370" s="124"/>
      <c r="TOH370" s="124"/>
      <c r="TOI370" s="124"/>
      <c r="TOJ370" s="124"/>
      <c r="TOK370" s="124"/>
      <c r="TOL370" s="124"/>
      <c r="TOM370" s="124"/>
      <c r="TON370" s="124"/>
      <c r="TOO370" s="124"/>
      <c r="TOP370" s="124"/>
      <c r="TOQ370" s="124"/>
      <c r="TOR370" s="124"/>
      <c r="TOS370" s="124"/>
      <c r="TOT370" s="124"/>
      <c r="TOU370" s="124"/>
      <c r="TOV370" s="124"/>
      <c r="TOW370" s="124"/>
      <c r="TOX370" s="124"/>
      <c r="TOY370" s="124"/>
      <c r="TOZ370" s="124"/>
      <c r="TPA370" s="124"/>
      <c r="TPB370" s="124"/>
      <c r="TPC370" s="124"/>
      <c r="TPD370" s="124"/>
      <c r="TPE370" s="124"/>
      <c r="TPF370" s="124"/>
      <c r="TPG370" s="124"/>
      <c r="TPH370" s="124"/>
      <c r="TPI370" s="124"/>
      <c r="TPJ370" s="124"/>
      <c r="TPK370" s="124"/>
      <c r="TPL370" s="124"/>
      <c r="TPM370" s="124"/>
      <c r="TPN370" s="124"/>
      <c r="TPO370" s="124"/>
      <c r="TPP370" s="124"/>
      <c r="TPQ370" s="124"/>
      <c r="TPR370" s="124"/>
      <c r="TPS370" s="124"/>
      <c r="TPT370" s="124"/>
      <c r="TPU370" s="124"/>
      <c r="TPV370" s="124"/>
      <c r="TPW370" s="124"/>
      <c r="TPX370" s="124"/>
      <c r="TPY370" s="124"/>
      <c r="TPZ370" s="124"/>
      <c r="TQA370" s="124"/>
      <c r="TQB370" s="124"/>
      <c r="TQC370" s="124"/>
      <c r="TQD370" s="124"/>
      <c r="TQE370" s="124"/>
      <c r="TQF370" s="124"/>
      <c r="TQG370" s="124"/>
      <c r="TQH370" s="124"/>
      <c r="TQI370" s="124"/>
      <c r="TQJ370" s="124"/>
      <c r="TQK370" s="124"/>
      <c r="TQL370" s="124"/>
      <c r="TQM370" s="124"/>
      <c r="TQN370" s="124"/>
      <c r="TQO370" s="124"/>
      <c r="TQP370" s="124"/>
      <c r="TQQ370" s="124"/>
      <c r="TQR370" s="124"/>
      <c r="TQS370" s="124"/>
      <c r="TQT370" s="124"/>
      <c r="TQU370" s="124"/>
      <c r="TQV370" s="124"/>
      <c r="TQW370" s="124"/>
      <c r="TQX370" s="124"/>
      <c r="TQY370" s="124"/>
      <c r="TQZ370" s="124"/>
      <c r="TRA370" s="124"/>
      <c r="TRB370" s="124"/>
      <c r="TRC370" s="124"/>
      <c r="TRD370" s="124"/>
      <c r="TRE370" s="124"/>
      <c r="TRF370" s="124"/>
      <c r="TRG370" s="124"/>
      <c r="TRH370" s="124"/>
      <c r="TRI370" s="124"/>
      <c r="TRJ370" s="124"/>
      <c r="TRK370" s="124"/>
      <c r="TRL370" s="124"/>
      <c r="TRM370" s="124"/>
      <c r="TRN370" s="124"/>
      <c r="TRO370" s="124"/>
      <c r="TRP370" s="124"/>
      <c r="TRQ370" s="124"/>
      <c r="TRR370" s="124"/>
      <c r="TRS370" s="124"/>
      <c r="TRT370" s="124"/>
      <c r="TRU370" s="124"/>
      <c r="TRV370" s="124"/>
      <c r="TRW370" s="124"/>
      <c r="TRX370" s="124"/>
      <c r="TRY370" s="124"/>
      <c r="TRZ370" s="124"/>
      <c r="TSA370" s="124"/>
      <c r="TSB370" s="124"/>
      <c r="TSC370" s="124"/>
      <c r="TSD370" s="124"/>
      <c r="TSE370" s="124"/>
      <c r="TSF370" s="124"/>
      <c r="TSG370" s="124"/>
      <c r="TSH370" s="124"/>
      <c r="TSI370" s="124"/>
      <c r="TSJ370" s="124"/>
      <c r="TSK370" s="124"/>
      <c r="TSL370" s="124"/>
      <c r="TSM370" s="124"/>
      <c r="TSN370" s="124"/>
      <c r="TSO370" s="124"/>
      <c r="TSP370" s="124"/>
      <c r="TSQ370" s="124"/>
      <c r="TSR370" s="124"/>
      <c r="TSS370" s="124"/>
      <c r="TST370" s="124"/>
      <c r="TSU370" s="124"/>
      <c r="TSV370" s="124"/>
      <c r="TSW370" s="124"/>
      <c r="TSX370" s="124"/>
      <c r="TSY370" s="124"/>
      <c r="TSZ370" s="124"/>
      <c r="TTA370" s="124"/>
      <c r="TTB370" s="124"/>
      <c r="TTC370" s="124"/>
      <c r="TTD370" s="124"/>
      <c r="TTE370" s="124"/>
      <c r="TTF370" s="124"/>
      <c r="TTG370" s="124"/>
      <c r="TTH370" s="124"/>
      <c r="TTI370" s="124"/>
      <c r="TTJ370" s="124"/>
      <c r="TTK370" s="124"/>
      <c r="TTL370" s="124"/>
      <c r="TTM370" s="124"/>
      <c r="TTN370" s="124"/>
      <c r="TTO370" s="124"/>
      <c r="TTP370" s="124"/>
      <c r="TTQ370" s="124"/>
      <c r="TTR370" s="124"/>
      <c r="TTS370" s="124"/>
      <c r="TTT370" s="124"/>
      <c r="TTU370" s="124"/>
      <c r="TTV370" s="124"/>
      <c r="TTW370" s="124"/>
      <c r="TTX370" s="124"/>
      <c r="TTY370" s="124"/>
      <c r="TTZ370" s="124"/>
      <c r="TUA370" s="124"/>
      <c r="TUB370" s="124"/>
      <c r="TUC370" s="124"/>
      <c r="TUD370" s="124"/>
      <c r="TUE370" s="124"/>
      <c r="TUF370" s="124"/>
      <c r="TUG370" s="124"/>
      <c r="TUH370" s="124"/>
      <c r="TUI370" s="124"/>
      <c r="TUJ370" s="124"/>
      <c r="TUK370" s="124"/>
      <c r="TUL370" s="124"/>
      <c r="TUM370" s="124"/>
      <c r="TUN370" s="124"/>
      <c r="TUO370" s="124"/>
      <c r="TUP370" s="124"/>
      <c r="TUQ370" s="124"/>
      <c r="TUR370" s="124"/>
      <c r="TUS370" s="124"/>
      <c r="TUT370" s="124"/>
      <c r="TUU370" s="124"/>
      <c r="TUV370" s="124"/>
      <c r="TUW370" s="124"/>
      <c r="TUX370" s="124"/>
      <c r="TUY370" s="124"/>
      <c r="TUZ370" s="124"/>
      <c r="TVA370" s="124"/>
      <c r="TVB370" s="124"/>
      <c r="TVC370" s="124"/>
      <c r="TVD370" s="124"/>
      <c r="TVE370" s="124"/>
      <c r="TVF370" s="124"/>
      <c r="TVG370" s="124"/>
      <c r="TVH370" s="124"/>
      <c r="TVI370" s="124"/>
      <c r="TVJ370" s="124"/>
      <c r="TVK370" s="124"/>
      <c r="TVL370" s="124"/>
      <c r="TVM370" s="124"/>
      <c r="TVN370" s="124"/>
      <c r="TVO370" s="124"/>
      <c r="TVP370" s="124"/>
      <c r="TVQ370" s="124"/>
      <c r="TVR370" s="124"/>
      <c r="TVS370" s="124"/>
      <c r="TVT370" s="124"/>
      <c r="TVU370" s="124"/>
      <c r="TVV370" s="124"/>
      <c r="TVW370" s="124"/>
      <c r="TVX370" s="124"/>
      <c r="TVY370" s="124"/>
      <c r="TVZ370" s="124"/>
      <c r="TWA370" s="124"/>
      <c r="TWB370" s="124"/>
      <c r="TWC370" s="124"/>
      <c r="TWD370" s="124"/>
      <c r="TWE370" s="124"/>
      <c r="TWF370" s="124"/>
      <c r="TWG370" s="124"/>
      <c r="TWH370" s="124"/>
      <c r="TWI370" s="124"/>
      <c r="TWJ370" s="124"/>
      <c r="TWK370" s="124"/>
      <c r="TWL370" s="124"/>
      <c r="TWM370" s="124"/>
      <c r="TWN370" s="124"/>
      <c r="TWO370" s="124"/>
      <c r="TWP370" s="124"/>
      <c r="TWQ370" s="124"/>
      <c r="TWR370" s="124"/>
      <c r="TWS370" s="124"/>
      <c r="TWT370" s="124"/>
      <c r="TWU370" s="124"/>
      <c r="TWV370" s="124"/>
      <c r="TWW370" s="124"/>
      <c r="TWX370" s="124"/>
      <c r="TWY370" s="124"/>
      <c r="TWZ370" s="124"/>
      <c r="TXA370" s="124"/>
      <c r="TXB370" s="124"/>
      <c r="TXC370" s="124"/>
      <c r="TXD370" s="124"/>
      <c r="TXE370" s="124"/>
      <c r="TXF370" s="124"/>
      <c r="TXG370" s="124"/>
      <c r="TXH370" s="124"/>
      <c r="TXI370" s="124"/>
      <c r="TXJ370" s="124"/>
      <c r="TXK370" s="124"/>
      <c r="TXL370" s="124"/>
      <c r="TXM370" s="124"/>
      <c r="TXN370" s="124"/>
      <c r="TXO370" s="124"/>
      <c r="TXP370" s="124"/>
      <c r="TXQ370" s="124"/>
      <c r="TXR370" s="124"/>
      <c r="TXS370" s="124"/>
      <c r="TXT370" s="124"/>
      <c r="TXU370" s="124"/>
      <c r="TXV370" s="124"/>
      <c r="TXW370" s="124"/>
      <c r="TXX370" s="124"/>
      <c r="TXY370" s="124"/>
      <c r="TXZ370" s="124"/>
      <c r="TYA370" s="124"/>
      <c r="TYB370" s="124"/>
      <c r="TYC370" s="124"/>
      <c r="TYD370" s="124"/>
      <c r="TYE370" s="124"/>
      <c r="TYF370" s="124"/>
      <c r="TYG370" s="124"/>
      <c r="TYH370" s="124"/>
      <c r="TYI370" s="124"/>
      <c r="TYJ370" s="124"/>
      <c r="TYK370" s="124"/>
      <c r="TYL370" s="124"/>
      <c r="TYM370" s="124"/>
      <c r="TYN370" s="124"/>
      <c r="TYO370" s="124"/>
      <c r="TYP370" s="124"/>
      <c r="TYQ370" s="124"/>
      <c r="TYR370" s="124"/>
      <c r="TYS370" s="124"/>
      <c r="TYT370" s="124"/>
      <c r="TYU370" s="124"/>
      <c r="TYV370" s="124"/>
      <c r="TYW370" s="124"/>
      <c r="TYX370" s="124"/>
      <c r="TYY370" s="124"/>
      <c r="TYZ370" s="124"/>
      <c r="TZA370" s="124"/>
      <c r="TZB370" s="124"/>
      <c r="TZC370" s="124"/>
      <c r="TZD370" s="124"/>
      <c r="TZE370" s="124"/>
      <c r="TZF370" s="124"/>
      <c r="TZG370" s="124"/>
      <c r="TZH370" s="124"/>
      <c r="TZI370" s="124"/>
      <c r="TZJ370" s="124"/>
      <c r="TZK370" s="124"/>
      <c r="TZL370" s="124"/>
      <c r="TZM370" s="124"/>
      <c r="TZN370" s="124"/>
      <c r="TZO370" s="124"/>
      <c r="TZP370" s="124"/>
      <c r="TZQ370" s="124"/>
      <c r="TZR370" s="124"/>
      <c r="TZS370" s="124"/>
      <c r="TZT370" s="124"/>
      <c r="TZU370" s="124"/>
      <c r="TZV370" s="124"/>
      <c r="TZW370" s="124"/>
      <c r="TZX370" s="124"/>
      <c r="TZY370" s="124"/>
      <c r="TZZ370" s="124"/>
      <c r="UAA370" s="124"/>
      <c r="UAB370" s="124"/>
      <c r="UAC370" s="124"/>
      <c r="UAD370" s="124"/>
      <c r="UAE370" s="124"/>
      <c r="UAF370" s="124"/>
      <c r="UAG370" s="124"/>
      <c r="UAH370" s="124"/>
      <c r="UAI370" s="124"/>
      <c r="UAJ370" s="124"/>
      <c r="UAK370" s="124"/>
      <c r="UAL370" s="124"/>
      <c r="UAM370" s="124"/>
      <c r="UAN370" s="124"/>
      <c r="UAO370" s="124"/>
      <c r="UAP370" s="124"/>
      <c r="UAQ370" s="124"/>
      <c r="UAR370" s="124"/>
      <c r="UAS370" s="124"/>
      <c r="UAT370" s="124"/>
      <c r="UAU370" s="124"/>
      <c r="UAV370" s="124"/>
      <c r="UAW370" s="124"/>
      <c r="UAX370" s="124"/>
      <c r="UAY370" s="124"/>
      <c r="UAZ370" s="124"/>
      <c r="UBA370" s="124"/>
      <c r="UBB370" s="124"/>
      <c r="UBC370" s="124"/>
      <c r="UBD370" s="124"/>
      <c r="UBE370" s="124"/>
      <c r="UBF370" s="124"/>
      <c r="UBG370" s="124"/>
      <c r="UBH370" s="124"/>
      <c r="UBI370" s="124"/>
      <c r="UBJ370" s="124"/>
      <c r="UBK370" s="124"/>
      <c r="UBL370" s="124"/>
      <c r="UBM370" s="124"/>
      <c r="UBN370" s="124"/>
      <c r="UBO370" s="124"/>
      <c r="UBP370" s="124"/>
      <c r="UBQ370" s="124"/>
      <c r="UBR370" s="124"/>
      <c r="UBS370" s="124"/>
      <c r="UBT370" s="124"/>
      <c r="UBU370" s="124"/>
      <c r="UBV370" s="124"/>
      <c r="UBW370" s="124"/>
      <c r="UBX370" s="124"/>
      <c r="UBY370" s="124"/>
      <c r="UBZ370" s="124"/>
      <c r="UCA370" s="124"/>
      <c r="UCB370" s="124"/>
      <c r="UCC370" s="124"/>
      <c r="UCD370" s="124"/>
      <c r="UCE370" s="124"/>
      <c r="UCF370" s="124"/>
      <c r="UCG370" s="124"/>
      <c r="UCH370" s="124"/>
      <c r="UCI370" s="124"/>
      <c r="UCJ370" s="124"/>
      <c r="UCK370" s="124"/>
      <c r="UCL370" s="124"/>
      <c r="UCM370" s="124"/>
      <c r="UCN370" s="124"/>
      <c r="UCO370" s="124"/>
      <c r="UCP370" s="124"/>
      <c r="UCQ370" s="124"/>
      <c r="UCR370" s="124"/>
      <c r="UCS370" s="124"/>
      <c r="UCT370" s="124"/>
      <c r="UCU370" s="124"/>
      <c r="UCV370" s="124"/>
      <c r="UCW370" s="124"/>
      <c r="UCX370" s="124"/>
      <c r="UCY370" s="124"/>
      <c r="UCZ370" s="124"/>
      <c r="UDA370" s="124"/>
      <c r="UDB370" s="124"/>
      <c r="UDC370" s="124"/>
      <c r="UDD370" s="124"/>
      <c r="UDE370" s="124"/>
      <c r="UDF370" s="124"/>
      <c r="UDG370" s="124"/>
      <c r="UDH370" s="124"/>
      <c r="UDI370" s="124"/>
      <c r="UDJ370" s="124"/>
      <c r="UDK370" s="124"/>
      <c r="UDL370" s="124"/>
      <c r="UDM370" s="124"/>
      <c r="UDN370" s="124"/>
      <c r="UDO370" s="124"/>
      <c r="UDP370" s="124"/>
      <c r="UDQ370" s="124"/>
      <c r="UDR370" s="124"/>
      <c r="UDS370" s="124"/>
      <c r="UDT370" s="124"/>
      <c r="UDU370" s="124"/>
      <c r="UDV370" s="124"/>
      <c r="UDW370" s="124"/>
      <c r="UDX370" s="124"/>
      <c r="UDY370" s="124"/>
      <c r="UDZ370" s="124"/>
      <c r="UEA370" s="124"/>
      <c r="UEB370" s="124"/>
      <c r="UEC370" s="124"/>
      <c r="UED370" s="124"/>
      <c r="UEE370" s="124"/>
      <c r="UEF370" s="124"/>
      <c r="UEG370" s="124"/>
      <c r="UEH370" s="124"/>
      <c r="UEI370" s="124"/>
      <c r="UEJ370" s="124"/>
      <c r="UEK370" s="124"/>
      <c r="UEL370" s="124"/>
      <c r="UEM370" s="124"/>
      <c r="UEN370" s="124"/>
      <c r="UEO370" s="124"/>
      <c r="UEP370" s="124"/>
      <c r="UEQ370" s="124"/>
      <c r="UER370" s="124"/>
      <c r="UES370" s="124"/>
      <c r="UET370" s="124"/>
      <c r="UEU370" s="124"/>
      <c r="UEV370" s="124"/>
      <c r="UEW370" s="124"/>
      <c r="UEX370" s="124"/>
      <c r="UEY370" s="124"/>
      <c r="UEZ370" s="124"/>
      <c r="UFA370" s="124"/>
      <c r="UFB370" s="124"/>
      <c r="UFC370" s="124"/>
      <c r="UFD370" s="124"/>
      <c r="UFE370" s="124"/>
      <c r="UFF370" s="124"/>
      <c r="UFG370" s="124"/>
      <c r="UFH370" s="124"/>
      <c r="UFI370" s="124"/>
      <c r="UFJ370" s="124"/>
      <c r="UFK370" s="124"/>
      <c r="UFL370" s="124"/>
      <c r="UFM370" s="124"/>
      <c r="UFN370" s="124"/>
      <c r="UFO370" s="124"/>
      <c r="UFP370" s="124"/>
      <c r="UFQ370" s="124"/>
      <c r="UFR370" s="124"/>
      <c r="UFS370" s="124"/>
      <c r="UFT370" s="124"/>
      <c r="UFU370" s="124"/>
      <c r="UFV370" s="124"/>
      <c r="UFW370" s="124"/>
      <c r="UFX370" s="124"/>
      <c r="UFY370" s="124"/>
      <c r="UFZ370" s="124"/>
      <c r="UGA370" s="124"/>
      <c r="UGB370" s="124"/>
      <c r="UGC370" s="124"/>
      <c r="UGD370" s="124"/>
      <c r="UGE370" s="124"/>
      <c r="UGF370" s="124"/>
      <c r="UGG370" s="124"/>
      <c r="UGH370" s="124"/>
      <c r="UGI370" s="124"/>
      <c r="UGJ370" s="124"/>
      <c r="UGK370" s="124"/>
      <c r="UGL370" s="124"/>
      <c r="UGM370" s="124"/>
      <c r="UGN370" s="124"/>
      <c r="UGO370" s="124"/>
      <c r="UGP370" s="124"/>
      <c r="UGQ370" s="124"/>
      <c r="UGR370" s="124"/>
      <c r="UGS370" s="124"/>
      <c r="UGT370" s="124"/>
      <c r="UGU370" s="124"/>
      <c r="UGV370" s="124"/>
      <c r="UGW370" s="124"/>
      <c r="UGX370" s="124"/>
      <c r="UGY370" s="124"/>
      <c r="UGZ370" s="124"/>
      <c r="UHA370" s="124"/>
      <c r="UHB370" s="124"/>
      <c r="UHC370" s="124"/>
      <c r="UHD370" s="124"/>
      <c r="UHE370" s="124"/>
      <c r="UHF370" s="124"/>
      <c r="UHG370" s="124"/>
      <c r="UHH370" s="124"/>
      <c r="UHI370" s="124"/>
      <c r="UHJ370" s="124"/>
      <c r="UHK370" s="124"/>
      <c r="UHL370" s="124"/>
      <c r="UHM370" s="124"/>
      <c r="UHN370" s="124"/>
      <c r="UHO370" s="124"/>
      <c r="UHP370" s="124"/>
      <c r="UHQ370" s="124"/>
      <c r="UHR370" s="124"/>
      <c r="UHS370" s="124"/>
      <c r="UHT370" s="124"/>
      <c r="UHU370" s="124"/>
      <c r="UHV370" s="124"/>
      <c r="UHW370" s="124"/>
      <c r="UHX370" s="124"/>
      <c r="UHY370" s="124"/>
      <c r="UHZ370" s="124"/>
      <c r="UIA370" s="124"/>
      <c r="UIB370" s="124"/>
      <c r="UIC370" s="124"/>
      <c r="UID370" s="124"/>
      <c r="UIE370" s="124"/>
      <c r="UIF370" s="124"/>
      <c r="UIG370" s="124"/>
      <c r="UIH370" s="124"/>
      <c r="UII370" s="124"/>
      <c r="UIJ370" s="124"/>
      <c r="UIK370" s="124"/>
      <c r="UIL370" s="124"/>
      <c r="UIM370" s="124"/>
      <c r="UIN370" s="124"/>
      <c r="UIO370" s="124"/>
      <c r="UIP370" s="124"/>
      <c r="UIQ370" s="124"/>
      <c r="UIR370" s="124"/>
      <c r="UIS370" s="124"/>
      <c r="UIT370" s="124"/>
      <c r="UIU370" s="124"/>
      <c r="UIV370" s="124"/>
      <c r="UIW370" s="124"/>
      <c r="UIX370" s="124"/>
      <c r="UIY370" s="124"/>
      <c r="UIZ370" s="124"/>
      <c r="UJA370" s="124"/>
      <c r="UJB370" s="124"/>
      <c r="UJC370" s="124"/>
      <c r="UJD370" s="124"/>
      <c r="UJE370" s="124"/>
      <c r="UJF370" s="124"/>
      <c r="UJG370" s="124"/>
      <c r="UJH370" s="124"/>
      <c r="UJI370" s="124"/>
      <c r="UJJ370" s="124"/>
      <c r="UJK370" s="124"/>
      <c r="UJL370" s="124"/>
      <c r="UJM370" s="124"/>
      <c r="UJN370" s="124"/>
      <c r="UJO370" s="124"/>
      <c r="UJP370" s="124"/>
      <c r="UJQ370" s="124"/>
      <c r="UJR370" s="124"/>
      <c r="UJS370" s="124"/>
      <c r="UJT370" s="124"/>
      <c r="UJU370" s="124"/>
      <c r="UJV370" s="124"/>
      <c r="UJW370" s="124"/>
      <c r="UJX370" s="124"/>
      <c r="UJY370" s="124"/>
      <c r="UJZ370" s="124"/>
      <c r="UKA370" s="124"/>
      <c r="UKB370" s="124"/>
      <c r="UKC370" s="124"/>
      <c r="UKD370" s="124"/>
      <c r="UKE370" s="124"/>
      <c r="UKF370" s="124"/>
      <c r="UKG370" s="124"/>
      <c r="UKH370" s="124"/>
      <c r="UKI370" s="124"/>
      <c r="UKJ370" s="124"/>
      <c r="UKK370" s="124"/>
      <c r="UKL370" s="124"/>
      <c r="UKM370" s="124"/>
      <c r="UKN370" s="124"/>
      <c r="UKO370" s="124"/>
      <c r="UKP370" s="124"/>
      <c r="UKQ370" s="124"/>
      <c r="UKR370" s="124"/>
      <c r="UKS370" s="124"/>
      <c r="UKT370" s="124"/>
      <c r="UKU370" s="124"/>
      <c r="UKV370" s="124"/>
      <c r="UKW370" s="124"/>
      <c r="UKX370" s="124"/>
      <c r="UKY370" s="124"/>
      <c r="UKZ370" s="124"/>
      <c r="ULA370" s="124"/>
      <c r="ULB370" s="124"/>
      <c r="ULC370" s="124"/>
      <c r="ULD370" s="124"/>
      <c r="ULE370" s="124"/>
      <c r="ULF370" s="124"/>
      <c r="ULG370" s="124"/>
      <c r="ULH370" s="124"/>
      <c r="ULI370" s="124"/>
      <c r="ULJ370" s="124"/>
      <c r="ULK370" s="124"/>
      <c r="ULL370" s="124"/>
      <c r="ULM370" s="124"/>
      <c r="ULN370" s="124"/>
      <c r="ULO370" s="124"/>
      <c r="ULP370" s="124"/>
      <c r="ULQ370" s="124"/>
      <c r="ULR370" s="124"/>
      <c r="ULS370" s="124"/>
      <c r="ULT370" s="124"/>
      <c r="ULU370" s="124"/>
      <c r="ULV370" s="124"/>
      <c r="ULW370" s="124"/>
      <c r="ULX370" s="124"/>
      <c r="ULY370" s="124"/>
      <c r="ULZ370" s="124"/>
      <c r="UMA370" s="124"/>
      <c r="UMB370" s="124"/>
      <c r="UMC370" s="124"/>
      <c r="UMD370" s="124"/>
      <c r="UME370" s="124"/>
      <c r="UMF370" s="124"/>
      <c r="UMG370" s="124"/>
      <c r="UMH370" s="124"/>
      <c r="UMI370" s="124"/>
      <c r="UMJ370" s="124"/>
      <c r="UMK370" s="124"/>
      <c r="UML370" s="124"/>
      <c r="UMM370" s="124"/>
      <c r="UMN370" s="124"/>
      <c r="UMO370" s="124"/>
      <c r="UMP370" s="124"/>
      <c r="UMQ370" s="124"/>
      <c r="UMR370" s="124"/>
      <c r="UMS370" s="124"/>
      <c r="UMT370" s="124"/>
      <c r="UMU370" s="124"/>
      <c r="UMV370" s="124"/>
      <c r="UMW370" s="124"/>
      <c r="UMX370" s="124"/>
      <c r="UMY370" s="124"/>
      <c r="UMZ370" s="124"/>
      <c r="UNA370" s="124"/>
      <c r="UNB370" s="124"/>
      <c r="UNC370" s="124"/>
      <c r="UND370" s="124"/>
      <c r="UNE370" s="124"/>
      <c r="UNF370" s="124"/>
      <c r="UNG370" s="124"/>
      <c r="UNH370" s="124"/>
      <c r="UNI370" s="124"/>
      <c r="UNJ370" s="124"/>
      <c r="UNK370" s="124"/>
      <c r="UNL370" s="124"/>
      <c r="UNM370" s="124"/>
      <c r="UNN370" s="124"/>
      <c r="UNO370" s="124"/>
      <c r="UNP370" s="124"/>
      <c r="UNQ370" s="124"/>
      <c r="UNR370" s="124"/>
      <c r="UNS370" s="124"/>
      <c r="UNT370" s="124"/>
      <c r="UNU370" s="124"/>
      <c r="UNV370" s="124"/>
      <c r="UNW370" s="124"/>
      <c r="UNX370" s="124"/>
      <c r="UNY370" s="124"/>
      <c r="UNZ370" s="124"/>
      <c r="UOA370" s="124"/>
      <c r="UOB370" s="124"/>
      <c r="UOC370" s="124"/>
      <c r="UOD370" s="124"/>
      <c r="UOE370" s="124"/>
      <c r="UOF370" s="124"/>
      <c r="UOG370" s="124"/>
      <c r="UOH370" s="124"/>
      <c r="UOI370" s="124"/>
      <c r="UOJ370" s="124"/>
      <c r="UOK370" s="124"/>
      <c r="UOL370" s="124"/>
      <c r="UOM370" s="124"/>
      <c r="UON370" s="124"/>
      <c r="UOO370" s="124"/>
      <c r="UOP370" s="124"/>
      <c r="UOQ370" s="124"/>
      <c r="UOR370" s="124"/>
      <c r="UOS370" s="124"/>
      <c r="UOT370" s="124"/>
      <c r="UOU370" s="124"/>
      <c r="UOV370" s="124"/>
      <c r="UOW370" s="124"/>
      <c r="UOX370" s="124"/>
      <c r="UOY370" s="124"/>
      <c r="UOZ370" s="124"/>
      <c r="UPA370" s="124"/>
      <c r="UPB370" s="124"/>
      <c r="UPC370" s="124"/>
      <c r="UPD370" s="124"/>
      <c r="UPE370" s="124"/>
      <c r="UPF370" s="124"/>
      <c r="UPG370" s="124"/>
      <c r="UPH370" s="124"/>
      <c r="UPI370" s="124"/>
      <c r="UPJ370" s="124"/>
      <c r="UPK370" s="124"/>
      <c r="UPL370" s="124"/>
      <c r="UPM370" s="124"/>
      <c r="UPN370" s="124"/>
      <c r="UPO370" s="124"/>
      <c r="UPP370" s="124"/>
      <c r="UPQ370" s="124"/>
      <c r="UPR370" s="124"/>
      <c r="UPS370" s="124"/>
      <c r="UPT370" s="124"/>
      <c r="UPU370" s="124"/>
      <c r="UPV370" s="124"/>
      <c r="UPW370" s="124"/>
      <c r="UPX370" s="124"/>
      <c r="UPY370" s="124"/>
      <c r="UPZ370" s="124"/>
      <c r="UQA370" s="124"/>
      <c r="UQB370" s="124"/>
      <c r="UQC370" s="124"/>
      <c r="UQD370" s="124"/>
      <c r="UQE370" s="124"/>
      <c r="UQF370" s="124"/>
      <c r="UQG370" s="124"/>
      <c r="UQH370" s="124"/>
      <c r="UQI370" s="124"/>
      <c r="UQJ370" s="124"/>
      <c r="UQK370" s="124"/>
      <c r="UQL370" s="124"/>
      <c r="UQM370" s="124"/>
      <c r="UQN370" s="124"/>
      <c r="UQO370" s="124"/>
      <c r="UQP370" s="124"/>
      <c r="UQQ370" s="124"/>
      <c r="UQR370" s="124"/>
      <c r="UQS370" s="124"/>
      <c r="UQT370" s="124"/>
      <c r="UQU370" s="124"/>
      <c r="UQV370" s="124"/>
      <c r="UQW370" s="124"/>
      <c r="UQX370" s="124"/>
      <c r="UQY370" s="124"/>
      <c r="UQZ370" s="124"/>
      <c r="URA370" s="124"/>
      <c r="URB370" s="124"/>
      <c r="URC370" s="124"/>
      <c r="URD370" s="124"/>
      <c r="URE370" s="124"/>
      <c r="URF370" s="124"/>
      <c r="URG370" s="124"/>
      <c r="URH370" s="124"/>
      <c r="URI370" s="124"/>
      <c r="URJ370" s="124"/>
      <c r="URK370" s="124"/>
      <c r="URL370" s="124"/>
      <c r="URM370" s="124"/>
      <c r="URN370" s="124"/>
      <c r="URO370" s="124"/>
      <c r="URP370" s="124"/>
      <c r="URQ370" s="124"/>
      <c r="URR370" s="124"/>
      <c r="URS370" s="124"/>
      <c r="URT370" s="124"/>
      <c r="URU370" s="124"/>
      <c r="URV370" s="124"/>
      <c r="URW370" s="124"/>
      <c r="URX370" s="124"/>
      <c r="URY370" s="124"/>
      <c r="URZ370" s="124"/>
      <c r="USA370" s="124"/>
      <c r="USB370" s="124"/>
      <c r="USC370" s="124"/>
      <c r="USD370" s="124"/>
      <c r="USE370" s="124"/>
      <c r="USF370" s="124"/>
      <c r="USG370" s="124"/>
      <c r="USH370" s="124"/>
      <c r="USI370" s="124"/>
      <c r="USJ370" s="124"/>
      <c r="USK370" s="124"/>
      <c r="USL370" s="124"/>
      <c r="USM370" s="124"/>
      <c r="USN370" s="124"/>
      <c r="USO370" s="124"/>
      <c r="USP370" s="124"/>
      <c r="USQ370" s="124"/>
      <c r="USR370" s="124"/>
      <c r="USS370" s="124"/>
      <c r="UST370" s="124"/>
      <c r="USU370" s="124"/>
      <c r="USV370" s="124"/>
      <c r="USW370" s="124"/>
      <c r="USX370" s="124"/>
      <c r="USY370" s="124"/>
      <c r="USZ370" s="124"/>
      <c r="UTA370" s="124"/>
      <c r="UTB370" s="124"/>
      <c r="UTC370" s="124"/>
      <c r="UTD370" s="124"/>
      <c r="UTE370" s="124"/>
      <c r="UTF370" s="124"/>
      <c r="UTG370" s="124"/>
      <c r="UTH370" s="124"/>
      <c r="UTI370" s="124"/>
      <c r="UTJ370" s="124"/>
      <c r="UTK370" s="124"/>
      <c r="UTL370" s="124"/>
      <c r="UTM370" s="124"/>
      <c r="UTN370" s="124"/>
      <c r="UTO370" s="124"/>
      <c r="UTP370" s="124"/>
      <c r="UTQ370" s="124"/>
      <c r="UTR370" s="124"/>
      <c r="UTS370" s="124"/>
      <c r="UTT370" s="124"/>
      <c r="UTU370" s="124"/>
      <c r="UTV370" s="124"/>
      <c r="UTW370" s="124"/>
      <c r="UTX370" s="124"/>
      <c r="UTY370" s="124"/>
      <c r="UTZ370" s="124"/>
      <c r="UUA370" s="124"/>
      <c r="UUB370" s="124"/>
      <c r="UUC370" s="124"/>
      <c r="UUD370" s="124"/>
      <c r="UUE370" s="124"/>
      <c r="UUF370" s="124"/>
      <c r="UUG370" s="124"/>
      <c r="UUH370" s="124"/>
      <c r="UUI370" s="124"/>
      <c r="UUJ370" s="124"/>
      <c r="UUK370" s="124"/>
      <c r="UUL370" s="124"/>
      <c r="UUM370" s="124"/>
      <c r="UUN370" s="124"/>
      <c r="UUO370" s="124"/>
      <c r="UUP370" s="124"/>
      <c r="UUQ370" s="124"/>
      <c r="UUR370" s="124"/>
      <c r="UUS370" s="124"/>
      <c r="UUT370" s="124"/>
      <c r="UUU370" s="124"/>
      <c r="UUV370" s="124"/>
      <c r="UUW370" s="124"/>
      <c r="UUX370" s="124"/>
      <c r="UUY370" s="124"/>
      <c r="UUZ370" s="124"/>
      <c r="UVA370" s="124"/>
      <c r="UVB370" s="124"/>
      <c r="UVC370" s="124"/>
      <c r="UVD370" s="124"/>
      <c r="UVE370" s="124"/>
      <c r="UVF370" s="124"/>
      <c r="UVG370" s="124"/>
      <c r="UVH370" s="124"/>
      <c r="UVI370" s="124"/>
      <c r="UVJ370" s="124"/>
      <c r="UVK370" s="124"/>
      <c r="UVL370" s="124"/>
      <c r="UVM370" s="124"/>
      <c r="UVN370" s="124"/>
      <c r="UVO370" s="124"/>
      <c r="UVP370" s="124"/>
      <c r="UVQ370" s="124"/>
      <c r="UVR370" s="124"/>
      <c r="UVS370" s="124"/>
      <c r="UVT370" s="124"/>
      <c r="UVU370" s="124"/>
      <c r="UVV370" s="124"/>
      <c r="UVW370" s="124"/>
      <c r="UVX370" s="124"/>
      <c r="UVY370" s="124"/>
      <c r="UVZ370" s="124"/>
      <c r="UWA370" s="124"/>
      <c r="UWB370" s="124"/>
      <c r="UWC370" s="124"/>
      <c r="UWD370" s="124"/>
      <c r="UWE370" s="124"/>
      <c r="UWF370" s="124"/>
      <c r="UWG370" s="124"/>
      <c r="UWH370" s="124"/>
      <c r="UWI370" s="124"/>
      <c r="UWJ370" s="124"/>
      <c r="UWK370" s="124"/>
      <c r="UWL370" s="124"/>
      <c r="UWM370" s="124"/>
      <c r="UWN370" s="124"/>
      <c r="UWO370" s="124"/>
      <c r="UWP370" s="124"/>
      <c r="UWQ370" s="124"/>
      <c r="UWR370" s="124"/>
      <c r="UWS370" s="124"/>
      <c r="UWT370" s="124"/>
      <c r="UWU370" s="124"/>
      <c r="UWV370" s="124"/>
      <c r="UWW370" s="124"/>
      <c r="UWX370" s="124"/>
      <c r="UWY370" s="124"/>
      <c r="UWZ370" s="124"/>
      <c r="UXA370" s="124"/>
      <c r="UXB370" s="124"/>
      <c r="UXC370" s="124"/>
      <c r="UXD370" s="124"/>
      <c r="UXE370" s="124"/>
      <c r="UXF370" s="124"/>
      <c r="UXG370" s="124"/>
      <c r="UXH370" s="124"/>
      <c r="UXI370" s="124"/>
      <c r="UXJ370" s="124"/>
      <c r="UXK370" s="124"/>
      <c r="UXL370" s="124"/>
      <c r="UXM370" s="124"/>
      <c r="UXN370" s="124"/>
      <c r="UXO370" s="124"/>
      <c r="UXP370" s="124"/>
      <c r="UXQ370" s="124"/>
      <c r="UXR370" s="124"/>
      <c r="UXS370" s="124"/>
      <c r="UXT370" s="124"/>
      <c r="UXU370" s="124"/>
      <c r="UXV370" s="124"/>
      <c r="UXW370" s="124"/>
      <c r="UXX370" s="124"/>
      <c r="UXY370" s="124"/>
      <c r="UXZ370" s="124"/>
      <c r="UYA370" s="124"/>
      <c r="UYB370" s="124"/>
      <c r="UYC370" s="124"/>
      <c r="UYD370" s="124"/>
      <c r="UYE370" s="124"/>
      <c r="UYF370" s="124"/>
      <c r="UYG370" s="124"/>
      <c r="UYH370" s="124"/>
      <c r="UYI370" s="124"/>
      <c r="UYJ370" s="124"/>
      <c r="UYK370" s="124"/>
      <c r="UYL370" s="124"/>
      <c r="UYM370" s="124"/>
      <c r="UYN370" s="124"/>
      <c r="UYO370" s="124"/>
      <c r="UYP370" s="124"/>
      <c r="UYQ370" s="124"/>
      <c r="UYR370" s="124"/>
      <c r="UYS370" s="124"/>
      <c r="UYT370" s="124"/>
      <c r="UYU370" s="124"/>
      <c r="UYV370" s="124"/>
      <c r="UYW370" s="124"/>
      <c r="UYX370" s="124"/>
      <c r="UYY370" s="124"/>
      <c r="UYZ370" s="124"/>
      <c r="UZA370" s="124"/>
      <c r="UZB370" s="124"/>
      <c r="UZC370" s="124"/>
      <c r="UZD370" s="124"/>
      <c r="UZE370" s="124"/>
      <c r="UZF370" s="124"/>
      <c r="UZG370" s="124"/>
      <c r="UZH370" s="124"/>
      <c r="UZI370" s="124"/>
      <c r="UZJ370" s="124"/>
      <c r="UZK370" s="124"/>
      <c r="UZL370" s="124"/>
      <c r="UZM370" s="124"/>
      <c r="UZN370" s="124"/>
      <c r="UZO370" s="124"/>
      <c r="UZP370" s="124"/>
      <c r="UZQ370" s="124"/>
      <c r="UZR370" s="124"/>
      <c r="UZS370" s="124"/>
      <c r="UZT370" s="124"/>
      <c r="UZU370" s="124"/>
      <c r="UZV370" s="124"/>
      <c r="UZW370" s="124"/>
      <c r="UZX370" s="124"/>
      <c r="UZY370" s="124"/>
      <c r="UZZ370" s="124"/>
      <c r="VAA370" s="124"/>
      <c r="VAB370" s="124"/>
      <c r="VAC370" s="124"/>
      <c r="VAD370" s="124"/>
      <c r="VAE370" s="124"/>
      <c r="VAF370" s="124"/>
      <c r="VAG370" s="124"/>
      <c r="VAH370" s="124"/>
      <c r="VAI370" s="124"/>
      <c r="VAJ370" s="124"/>
      <c r="VAK370" s="124"/>
      <c r="VAL370" s="124"/>
      <c r="VAM370" s="124"/>
      <c r="VAN370" s="124"/>
      <c r="VAO370" s="124"/>
      <c r="VAP370" s="124"/>
      <c r="VAQ370" s="124"/>
      <c r="VAR370" s="124"/>
      <c r="VAS370" s="124"/>
      <c r="VAT370" s="124"/>
      <c r="VAU370" s="124"/>
      <c r="VAV370" s="124"/>
      <c r="VAW370" s="124"/>
      <c r="VAX370" s="124"/>
      <c r="VAY370" s="124"/>
      <c r="VAZ370" s="124"/>
      <c r="VBA370" s="124"/>
      <c r="VBB370" s="124"/>
      <c r="VBC370" s="124"/>
      <c r="VBD370" s="124"/>
      <c r="VBE370" s="124"/>
      <c r="VBF370" s="124"/>
      <c r="VBG370" s="124"/>
      <c r="VBH370" s="124"/>
      <c r="VBI370" s="124"/>
      <c r="VBJ370" s="124"/>
      <c r="VBK370" s="124"/>
      <c r="VBL370" s="124"/>
      <c r="VBM370" s="124"/>
      <c r="VBN370" s="124"/>
      <c r="VBO370" s="124"/>
      <c r="VBP370" s="124"/>
      <c r="VBQ370" s="124"/>
      <c r="VBR370" s="124"/>
      <c r="VBS370" s="124"/>
      <c r="VBT370" s="124"/>
      <c r="VBU370" s="124"/>
      <c r="VBV370" s="124"/>
      <c r="VBW370" s="124"/>
      <c r="VBX370" s="124"/>
      <c r="VBY370" s="124"/>
      <c r="VBZ370" s="124"/>
      <c r="VCA370" s="124"/>
      <c r="VCB370" s="124"/>
      <c r="VCC370" s="124"/>
      <c r="VCD370" s="124"/>
      <c r="VCE370" s="124"/>
      <c r="VCF370" s="124"/>
      <c r="VCG370" s="124"/>
      <c r="VCH370" s="124"/>
      <c r="VCI370" s="124"/>
      <c r="VCJ370" s="124"/>
      <c r="VCK370" s="124"/>
      <c r="VCL370" s="124"/>
      <c r="VCM370" s="124"/>
      <c r="VCN370" s="124"/>
      <c r="VCO370" s="124"/>
      <c r="VCP370" s="124"/>
      <c r="VCQ370" s="124"/>
      <c r="VCR370" s="124"/>
      <c r="VCS370" s="124"/>
      <c r="VCT370" s="124"/>
      <c r="VCU370" s="124"/>
      <c r="VCV370" s="124"/>
      <c r="VCW370" s="124"/>
      <c r="VCX370" s="124"/>
      <c r="VCY370" s="124"/>
      <c r="VCZ370" s="124"/>
      <c r="VDA370" s="124"/>
      <c r="VDB370" s="124"/>
      <c r="VDC370" s="124"/>
      <c r="VDD370" s="124"/>
      <c r="VDE370" s="124"/>
      <c r="VDF370" s="124"/>
      <c r="VDG370" s="124"/>
      <c r="VDH370" s="124"/>
      <c r="VDI370" s="124"/>
      <c r="VDJ370" s="124"/>
      <c r="VDK370" s="124"/>
      <c r="VDL370" s="124"/>
      <c r="VDM370" s="124"/>
      <c r="VDN370" s="124"/>
      <c r="VDO370" s="124"/>
      <c r="VDP370" s="124"/>
      <c r="VDQ370" s="124"/>
      <c r="VDR370" s="124"/>
      <c r="VDS370" s="124"/>
      <c r="VDT370" s="124"/>
      <c r="VDU370" s="124"/>
      <c r="VDV370" s="124"/>
      <c r="VDW370" s="124"/>
      <c r="VDX370" s="124"/>
      <c r="VDY370" s="124"/>
      <c r="VDZ370" s="124"/>
      <c r="VEA370" s="124"/>
      <c r="VEB370" s="124"/>
      <c r="VEC370" s="124"/>
      <c r="VED370" s="124"/>
      <c r="VEE370" s="124"/>
      <c r="VEF370" s="124"/>
      <c r="VEG370" s="124"/>
      <c r="VEH370" s="124"/>
      <c r="VEI370" s="124"/>
      <c r="VEJ370" s="124"/>
      <c r="VEK370" s="124"/>
      <c r="VEL370" s="124"/>
      <c r="VEM370" s="124"/>
      <c r="VEN370" s="124"/>
      <c r="VEO370" s="124"/>
      <c r="VEP370" s="124"/>
      <c r="VEQ370" s="124"/>
      <c r="VER370" s="124"/>
      <c r="VES370" s="124"/>
      <c r="VET370" s="124"/>
      <c r="VEU370" s="124"/>
      <c r="VEV370" s="124"/>
      <c r="VEW370" s="124"/>
      <c r="VEX370" s="124"/>
      <c r="VEY370" s="124"/>
      <c r="VEZ370" s="124"/>
      <c r="VFA370" s="124"/>
      <c r="VFB370" s="124"/>
      <c r="VFC370" s="124"/>
      <c r="VFD370" s="124"/>
      <c r="VFE370" s="124"/>
      <c r="VFF370" s="124"/>
      <c r="VFG370" s="124"/>
      <c r="VFH370" s="124"/>
      <c r="VFI370" s="124"/>
      <c r="VFJ370" s="124"/>
      <c r="VFK370" s="124"/>
      <c r="VFL370" s="124"/>
      <c r="VFM370" s="124"/>
      <c r="VFN370" s="124"/>
      <c r="VFO370" s="124"/>
      <c r="VFP370" s="124"/>
      <c r="VFQ370" s="124"/>
      <c r="VFR370" s="124"/>
      <c r="VFS370" s="124"/>
      <c r="VFT370" s="124"/>
      <c r="VFU370" s="124"/>
      <c r="VFV370" s="124"/>
      <c r="VFW370" s="124"/>
      <c r="VFX370" s="124"/>
      <c r="VFY370" s="124"/>
      <c r="VFZ370" s="124"/>
      <c r="VGA370" s="124"/>
      <c r="VGB370" s="124"/>
      <c r="VGC370" s="124"/>
      <c r="VGD370" s="124"/>
      <c r="VGE370" s="124"/>
      <c r="VGF370" s="124"/>
      <c r="VGG370" s="124"/>
      <c r="VGH370" s="124"/>
      <c r="VGI370" s="124"/>
      <c r="VGJ370" s="124"/>
      <c r="VGK370" s="124"/>
      <c r="VGL370" s="124"/>
      <c r="VGM370" s="124"/>
      <c r="VGN370" s="124"/>
      <c r="VGO370" s="124"/>
      <c r="VGP370" s="124"/>
      <c r="VGQ370" s="124"/>
      <c r="VGR370" s="124"/>
      <c r="VGS370" s="124"/>
      <c r="VGT370" s="124"/>
      <c r="VGU370" s="124"/>
      <c r="VGV370" s="124"/>
      <c r="VGW370" s="124"/>
      <c r="VGX370" s="124"/>
      <c r="VGY370" s="124"/>
      <c r="VGZ370" s="124"/>
      <c r="VHA370" s="124"/>
      <c r="VHB370" s="124"/>
      <c r="VHC370" s="124"/>
      <c r="VHD370" s="124"/>
      <c r="VHE370" s="124"/>
      <c r="VHF370" s="124"/>
      <c r="VHG370" s="124"/>
      <c r="VHH370" s="124"/>
      <c r="VHI370" s="124"/>
      <c r="VHJ370" s="124"/>
      <c r="VHK370" s="124"/>
      <c r="VHL370" s="124"/>
      <c r="VHM370" s="124"/>
      <c r="VHN370" s="124"/>
      <c r="VHO370" s="124"/>
      <c r="VHP370" s="124"/>
      <c r="VHQ370" s="124"/>
      <c r="VHR370" s="124"/>
      <c r="VHS370" s="124"/>
      <c r="VHT370" s="124"/>
      <c r="VHU370" s="124"/>
      <c r="VHV370" s="124"/>
      <c r="VHW370" s="124"/>
      <c r="VHX370" s="124"/>
      <c r="VHY370" s="124"/>
      <c r="VHZ370" s="124"/>
      <c r="VIA370" s="124"/>
      <c r="VIB370" s="124"/>
      <c r="VIC370" s="124"/>
      <c r="VID370" s="124"/>
      <c r="VIE370" s="124"/>
      <c r="VIF370" s="124"/>
      <c r="VIG370" s="124"/>
      <c r="VIH370" s="124"/>
      <c r="VII370" s="124"/>
      <c r="VIJ370" s="124"/>
      <c r="VIK370" s="124"/>
      <c r="VIL370" s="124"/>
      <c r="VIM370" s="124"/>
      <c r="VIN370" s="124"/>
      <c r="VIO370" s="124"/>
      <c r="VIP370" s="124"/>
      <c r="VIQ370" s="124"/>
      <c r="VIR370" s="124"/>
      <c r="VIS370" s="124"/>
      <c r="VIT370" s="124"/>
      <c r="VIU370" s="124"/>
      <c r="VIV370" s="124"/>
      <c r="VIW370" s="124"/>
      <c r="VIX370" s="124"/>
      <c r="VIY370" s="124"/>
      <c r="VIZ370" s="124"/>
      <c r="VJA370" s="124"/>
      <c r="VJB370" s="124"/>
      <c r="VJC370" s="124"/>
      <c r="VJD370" s="124"/>
      <c r="VJE370" s="124"/>
      <c r="VJF370" s="124"/>
      <c r="VJG370" s="124"/>
      <c r="VJH370" s="124"/>
      <c r="VJI370" s="124"/>
      <c r="VJJ370" s="124"/>
      <c r="VJK370" s="124"/>
      <c r="VJL370" s="124"/>
      <c r="VJM370" s="124"/>
      <c r="VJN370" s="124"/>
      <c r="VJO370" s="124"/>
      <c r="VJP370" s="124"/>
      <c r="VJQ370" s="124"/>
      <c r="VJR370" s="124"/>
      <c r="VJS370" s="124"/>
      <c r="VJT370" s="124"/>
      <c r="VJU370" s="124"/>
      <c r="VJV370" s="124"/>
      <c r="VJW370" s="124"/>
      <c r="VJX370" s="124"/>
      <c r="VJY370" s="124"/>
      <c r="VJZ370" s="124"/>
      <c r="VKA370" s="124"/>
      <c r="VKB370" s="124"/>
      <c r="VKC370" s="124"/>
      <c r="VKD370" s="124"/>
      <c r="VKE370" s="124"/>
      <c r="VKF370" s="124"/>
      <c r="VKG370" s="124"/>
      <c r="VKH370" s="124"/>
      <c r="VKI370" s="124"/>
      <c r="VKJ370" s="124"/>
      <c r="VKK370" s="124"/>
      <c r="VKL370" s="124"/>
      <c r="VKM370" s="124"/>
      <c r="VKN370" s="124"/>
      <c r="VKO370" s="124"/>
      <c r="VKP370" s="124"/>
      <c r="VKQ370" s="124"/>
      <c r="VKR370" s="124"/>
      <c r="VKS370" s="124"/>
      <c r="VKT370" s="124"/>
      <c r="VKU370" s="124"/>
      <c r="VKV370" s="124"/>
      <c r="VKW370" s="124"/>
      <c r="VKX370" s="124"/>
      <c r="VKY370" s="124"/>
      <c r="VKZ370" s="124"/>
      <c r="VLA370" s="124"/>
      <c r="VLB370" s="124"/>
      <c r="VLC370" s="124"/>
      <c r="VLD370" s="124"/>
      <c r="VLE370" s="124"/>
      <c r="VLF370" s="124"/>
      <c r="VLG370" s="124"/>
      <c r="VLH370" s="124"/>
      <c r="VLI370" s="124"/>
      <c r="VLJ370" s="124"/>
      <c r="VLK370" s="124"/>
      <c r="VLL370" s="124"/>
      <c r="VLM370" s="124"/>
      <c r="VLN370" s="124"/>
      <c r="VLO370" s="124"/>
      <c r="VLP370" s="124"/>
      <c r="VLQ370" s="124"/>
      <c r="VLR370" s="124"/>
      <c r="VLS370" s="124"/>
      <c r="VLT370" s="124"/>
      <c r="VLU370" s="124"/>
      <c r="VLV370" s="124"/>
      <c r="VLW370" s="124"/>
      <c r="VLX370" s="124"/>
      <c r="VLY370" s="124"/>
      <c r="VLZ370" s="124"/>
      <c r="VMA370" s="124"/>
      <c r="VMB370" s="124"/>
      <c r="VMC370" s="124"/>
      <c r="VMD370" s="124"/>
      <c r="VME370" s="124"/>
      <c r="VMF370" s="124"/>
      <c r="VMG370" s="124"/>
      <c r="VMH370" s="124"/>
      <c r="VMI370" s="124"/>
      <c r="VMJ370" s="124"/>
      <c r="VMK370" s="124"/>
      <c r="VML370" s="124"/>
      <c r="VMM370" s="124"/>
      <c r="VMN370" s="124"/>
      <c r="VMO370" s="124"/>
      <c r="VMP370" s="124"/>
      <c r="VMQ370" s="124"/>
      <c r="VMR370" s="124"/>
      <c r="VMS370" s="124"/>
      <c r="VMT370" s="124"/>
      <c r="VMU370" s="124"/>
      <c r="VMV370" s="124"/>
      <c r="VMW370" s="124"/>
      <c r="VMX370" s="124"/>
      <c r="VMY370" s="124"/>
      <c r="VMZ370" s="124"/>
      <c r="VNA370" s="124"/>
      <c r="VNB370" s="124"/>
      <c r="VNC370" s="124"/>
      <c r="VND370" s="124"/>
      <c r="VNE370" s="124"/>
      <c r="VNF370" s="124"/>
      <c r="VNG370" s="124"/>
      <c r="VNH370" s="124"/>
      <c r="VNI370" s="124"/>
      <c r="VNJ370" s="124"/>
      <c r="VNK370" s="124"/>
      <c r="VNL370" s="124"/>
      <c r="VNM370" s="124"/>
      <c r="VNN370" s="124"/>
      <c r="VNO370" s="124"/>
      <c r="VNP370" s="124"/>
      <c r="VNQ370" s="124"/>
      <c r="VNR370" s="124"/>
      <c r="VNS370" s="124"/>
      <c r="VNT370" s="124"/>
      <c r="VNU370" s="124"/>
      <c r="VNV370" s="124"/>
      <c r="VNW370" s="124"/>
      <c r="VNX370" s="124"/>
      <c r="VNY370" s="124"/>
      <c r="VNZ370" s="124"/>
      <c r="VOA370" s="124"/>
      <c r="VOB370" s="124"/>
      <c r="VOC370" s="124"/>
      <c r="VOD370" s="124"/>
      <c r="VOE370" s="124"/>
      <c r="VOF370" s="124"/>
      <c r="VOG370" s="124"/>
      <c r="VOH370" s="124"/>
      <c r="VOI370" s="124"/>
      <c r="VOJ370" s="124"/>
      <c r="VOK370" s="124"/>
      <c r="VOL370" s="124"/>
      <c r="VOM370" s="124"/>
      <c r="VON370" s="124"/>
      <c r="VOO370" s="124"/>
      <c r="VOP370" s="124"/>
      <c r="VOQ370" s="124"/>
      <c r="VOR370" s="124"/>
      <c r="VOS370" s="124"/>
      <c r="VOT370" s="124"/>
      <c r="VOU370" s="124"/>
      <c r="VOV370" s="124"/>
      <c r="VOW370" s="124"/>
      <c r="VOX370" s="124"/>
      <c r="VOY370" s="124"/>
      <c r="VOZ370" s="124"/>
      <c r="VPA370" s="124"/>
      <c r="VPB370" s="124"/>
      <c r="VPC370" s="124"/>
      <c r="VPD370" s="124"/>
      <c r="VPE370" s="124"/>
      <c r="VPF370" s="124"/>
      <c r="VPG370" s="124"/>
      <c r="VPH370" s="124"/>
      <c r="VPI370" s="124"/>
      <c r="VPJ370" s="124"/>
      <c r="VPK370" s="124"/>
      <c r="VPL370" s="124"/>
      <c r="VPM370" s="124"/>
      <c r="VPN370" s="124"/>
      <c r="VPO370" s="124"/>
      <c r="VPP370" s="124"/>
      <c r="VPQ370" s="124"/>
      <c r="VPR370" s="124"/>
      <c r="VPS370" s="124"/>
      <c r="VPT370" s="124"/>
      <c r="VPU370" s="124"/>
      <c r="VPV370" s="124"/>
      <c r="VPW370" s="124"/>
      <c r="VPX370" s="124"/>
      <c r="VPY370" s="124"/>
      <c r="VPZ370" s="124"/>
      <c r="VQA370" s="124"/>
      <c r="VQB370" s="124"/>
      <c r="VQC370" s="124"/>
      <c r="VQD370" s="124"/>
      <c r="VQE370" s="124"/>
      <c r="VQF370" s="124"/>
      <c r="VQG370" s="124"/>
      <c r="VQH370" s="124"/>
      <c r="VQI370" s="124"/>
      <c r="VQJ370" s="124"/>
      <c r="VQK370" s="124"/>
      <c r="VQL370" s="124"/>
      <c r="VQM370" s="124"/>
      <c r="VQN370" s="124"/>
      <c r="VQO370" s="124"/>
      <c r="VQP370" s="124"/>
      <c r="VQQ370" s="124"/>
      <c r="VQR370" s="124"/>
      <c r="VQS370" s="124"/>
      <c r="VQT370" s="124"/>
      <c r="VQU370" s="124"/>
      <c r="VQV370" s="124"/>
      <c r="VQW370" s="124"/>
      <c r="VQX370" s="124"/>
      <c r="VQY370" s="124"/>
      <c r="VQZ370" s="124"/>
      <c r="VRA370" s="124"/>
      <c r="VRB370" s="124"/>
      <c r="VRC370" s="124"/>
      <c r="VRD370" s="124"/>
      <c r="VRE370" s="124"/>
      <c r="VRF370" s="124"/>
      <c r="VRG370" s="124"/>
      <c r="VRH370" s="124"/>
      <c r="VRI370" s="124"/>
      <c r="VRJ370" s="124"/>
      <c r="VRK370" s="124"/>
      <c r="VRL370" s="124"/>
      <c r="VRM370" s="124"/>
      <c r="VRN370" s="124"/>
      <c r="VRO370" s="124"/>
      <c r="VRP370" s="124"/>
      <c r="VRQ370" s="124"/>
      <c r="VRR370" s="124"/>
      <c r="VRS370" s="124"/>
      <c r="VRT370" s="124"/>
      <c r="VRU370" s="124"/>
      <c r="VRV370" s="124"/>
      <c r="VRW370" s="124"/>
      <c r="VRX370" s="124"/>
      <c r="VRY370" s="124"/>
      <c r="VRZ370" s="124"/>
      <c r="VSA370" s="124"/>
      <c r="VSB370" s="124"/>
      <c r="VSC370" s="124"/>
      <c r="VSD370" s="124"/>
      <c r="VSE370" s="124"/>
      <c r="VSF370" s="124"/>
      <c r="VSG370" s="124"/>
      <c r="VSH370" s="124"/>
      <c r="VSI370" s="124"/>
      <c r="VSJ370" s="124"/>
      <c r="VSK370" s="124"/>
      <c r="VSL370" s="124"/>
      <c r="VSM370" s="124"/>
      <c r="VSN370" s="124"/>
      <c r="VSO370" s="124"/>
      <c r="VSP370" s="124"/>
      <c r="VSQ370" s="124"/>
      <c r="VSR370" s="124"/>
      <c r="VSS370" s="124"/>
      <c r="VST370" s="124"/>
      <c r="VSU370" s="124"/>
      <c r="VSV370" s="124"/>
      <c r="VSW370" s="124"/>
      <c r="VSX370" s="124"/>
      <c r="VSY370" s="124"/>
      <c r="VSZ370" s="124"/>
      <c r="VTA370" s="124"/>
      <c r="VTB370" s="124"/>
      <c r="VTC370" s="124"/>
      <c r="VTD370" s="124"/>
      <c r="VTE370" s="124"/>
      <c r="VTF370" s="124"/>
      <c r="VTG370" s="124"/>
      <c r="VTH370" s="124"/>
      <c r="VTI370" s="124"/>
      <c r="VTJ370" s="124"/>
      <c r="VTK370" s="124"/>
      <c r="VTL370" s="124"/>
      <c r="VTM370" s="124"/>
      <c r="VTN370" s="124"/>
      <c r="VTO370" s="124"/>
      <c r="VTP370" s="124"/>
      <c r="VTQ370" s="124"/>
      <c r="VTR370" s="124"/>
      <c r="VTS370" s="124"/>
      <c r="VTT370" s="124"/>
      <c r="VTU370" s="124"/>
      <c r="VTV370" s="124"/>
      <c r="VTW370" s="124"/>
      <c r="VTX370" s="124"/>
      <c r="VTY370" s="124"/>
      <c r="VTZ370" s="124"/>
      <c r="VUA370" s="124"/>
      <c r="VUB370" s="124"/>
      <c r="VUC370" s="124"/>
      <c r="VUD370" s="124"/>
      <c r="VUE370" s="124"/>
      <c r="VUF370" s="124"/>
      <c r="VUG370" s="124"/>
      <c r="VUH370" s="124"/>
      <c r="VUI370" s="124"/>
      <c r="VUJ370" s="124"/>
      <c r="VUK370" s="124"/>
      <c r="VUL370" s="124"/>
      <c r="VUM370" s="124"/>
      <c r="VUN370" s="124"/>
      <c r="VUO370" s="124"/>
      <c r="VUP370" s="124"/>
      <c r="VUQ370" s="124"/>
      <c r="VUR370" s="124"/>
      <c r="VUS370" s="124"/>
      <c r="VUT370" s="124"/>
      <c r="VUU370" s="124"/>
      <c r="VUV370" s="124"/>
      <c r="VUW370" s="124"/>
      <c r="VUX370" s="124"/>
      <c r="VUY370" s="124"/>
      <c r="VUZ370" s="124"/>
      <c r="VVA370" s="124"/>
      <c r="VVB370" s="124"/>
      <c r="VVC370" s="124"/>
      <c r="VVD370" s="124"/>
      <c r="VVE370" s="124"/>
      <c r="VVF370" s="124"/>
      <c r="VVG370" s="124"/>
      <c r="VVH370" s="124"/>
      <c r="VVI370" s="124"/>
      <c r="VVJ370" s="124"/>
      <c r="VVK370" s="124"/>
      <c r="VVL370" s="124"/>
      <c r="VVM370" s="124"/>
      <c r="VVN370" s="124"/>
      <c r="VVO370" s="124"/>
      <c r="VVP370" s="124"/>
      <c r="VVQ370" s="124"/>
      <c r="VVR370" s="124"/>
      <c r="VVS370" s="124"/>
      <c r="VVT370" s="124"/>
      <c r="VVU370" s="124"/>
      <c r="VVV370" s="124"/>
      <c r="VVW370" s="124"/>
      <c r="VVX370" s="124"/>
      <c r="VVY370" s="124"/>
      <c r="VVZ370" s="124"/>
      <c r="VWA370" s="124"/>
      <c r="VWB370" s="124"/>
      <c r="VWC370" s="124"/>
      <c r="VWD370" s="124"/>
      <c r="VWE370" s="124"/>
      <c r="VWF370" s="124"/>
      <c r="VWG370" s="124"/>
      <c r="VWH370" s="124"/>
      <c r="VWI370" s="124"/>
      <c r="VWJ370" s="124"/>
      <c r="VWK370" s="124"/>
      <c r="VWL370" s="124"/>
      <c r="VWM370" s="124"/>
      <c r="VWN370" s="124"/>
      <c r="VWO370" s="124"/>
      <c r="VWP370" s="124"/>
      <c r="VWQ370" s="124"/>
      <c r="VWR370" s="124"/>
      <c r="VWS370" s="124"/>
      <c r="VWT370" s="124"/>
      <c r="VWU370" s="124"/>
      <c r="VWV370" s="124"/>
      <c r="VWW370" s="124"/>
      <c r="VWX370" s="124"/>
      <c r="VWY370" s="124"/>
      <c r="VWZ370" s="124"/>
      <c r="VXA370" s="124"/>
      <c r="VXB370" s="124"/>
      <c r="VXC370" s="124"/>
      <c r="VXD370" s="124"/>
      <c r="VXE370" s="124"/>
      <c r="VXF370" s="124"/>
      <c r="VXG370" s="124"/>
      <c r="VXH370" s="124"/>
      <c r="VXI370" s="124"/>
      <c r="VXJ370" s="124"/>
      <c r="VXK370" s="124"/>
      <c r="VXL370" s="124"/>
      <c r="VXM370" s="124"/>
      <c r="VXN370" s="124"/>
      <c r="VXO370" s="124"/>
      <c r="VXP370" s="124"/>
      <c r="VXQ370" s="124"/>
      <c r="VXR370" s="124"/>
      <c r="VXS370" s="124"/>
      <c r="VXT370" s="124"/>
      <c r="VXU370" s="124"/>
      <c r="VXV370" s="124"/>
      <c r="VXW370" s="124"/>
      <c r="VXX370" s="124"/>
      <c r="VXY370" s="124"/>
      <c r="VXZ370" s="124"/>
      <c r="VYA370" s="124"/>
      <c r="VYB370" s="124"/>
      <c r="VYC370" s="124"/>
      <c r="VYD370" s="124"/>
      <c r="VYE370" s="124"/>
      <c r="VYF370" s="124"/>
      <c r="VYG370" s="124"/>
      <c r="VYH370" s="124"/>
      <c r="VYI370" s="124"/>
      <c r="VYJ370" s="124"/>
      <c r="VYK370" s="124"/>
      <c r="VYL370" s="124"/>
      <c r="VYM370" s="124"/>
      <c r="VYN370" s="124"/>
      <c r="VYO370" s="124"/>
      <c r="VYP370" s="124"/>
      <c r="VYQ370" s="124"/>
      <c r="VYR370" s="124"/>
      <c r="VYS370" s="124"/>
      <c r="VYT370" s="124"/>
      <c r="VYU370" s="124"/>
      <c r="VYV370" s="124"/>
      <c r="VYW370" s="124"/>
      <c r="VYX370" s="124"/>
      <c r="VYY370" s="124"/>
      <c r="VYZ370" s="124"/>
      <c r="VZA370" s="124"/>
      <c r="VZB370" s="124"/>
      <c r="VZC370" s="124"/>
      <c r="VZD370" s="124"/>
      <c r="VZE370" s="124"/>
      <c r="VZF370" s="124"/>
      <c r="VZG370" s="124"/>
      <c r="VZH370" s="124"/>
      <c r="VZI370" s="124"/>
      <c r="VZJ370" s="124"/>
      <c r="VZK370" s="124"/>
      <c r="VZL370" s="124"/>
      <c r="VZM370" s="124"/>
      <c r="VZN370" s="124"/>
      <c r="VZO370" s="124"/>
      <c r="VZP370" s="124"/>
      <c r="VZQ370" s="124"/>
      <c r="VZR370" s="124"/>
      <c r="VZS370" s="124"/>
      <c r="VZT370" s="124"/>
      <c r="VZU370" s="124"/>
      <c r="VZV370" s="124"/>
      <c r="VZW370" s="124"/>
      <c r="VZX370" s="124"/>
      <c r="VZY370" s="124"/>
      <c r="VZZ370" s="124"/>
      <c r="WAA370" s="124"/>
      <c r="WAB370" s="124"/>
      <c r="WAC370" s="124"/>
      <c r="WAD370" s="124"/>
      <c r="WAE370" s="124"/>
      <c r="WAF370" s="124"/>
      <c r="WAG370" s="124"/>
      <c r="WAH370" s="124"/>
      <c r="WAI370" s="124"/>
      <c r="WAJ370" s="124"/>
      <c r="WAK370" s="124"/>
      <c r="WAL370" s="124"/>
      <c r="WAM370" s="124"/>
      <c r="WAN370" s="124"/>
      <c r="WAO370" s="124"/>
      <c r="WAP370" s="124"/>
      <c r="WAQ370" s="124"/>
      <c r="WAR370" s="124"/>
      <c r="WAS370" s="124"/>
      <c r="WAT370" s="124"/>
      <c r="WAU370" s="124"/>
      <c r="WAV370" s="124"/>
      <c r="WAW370" s="124"/>
      <c r="WAX370" s="124"/>
      <c r="WAY370" s="124"/>
      <c r="WAZ370" s="124"/>
      <c r="WBA370" s="124"/>
      <c r="WBB370" s="124"/>
      <c r="WBC370" s="124"/>
      <c r="WBD370" s="124"/>
      <c r="WBE370" s="124"/>
      <c r="WBF370" s="124"/>
      <c r="WBG370" s="124"/>
      <c r="WBH370" s="124"/>
      <c r="WBI370" s="124"/>
      <c r="WBJ370" s="124"/>
      <c r="WBK370" s="124"/>
      <c r="WBL370" s="124"/>
      <c r="WBM370" s="124"/>
      <c r="WBN370" s="124"/>
      <c r="WBO370" s="124"/>
      <c r="WBP370" s="124"/>
      <c r="WBQ370" s="124"/>
      <c r="WBR370" s="124"/>
      <c r="WBS370" s="124"/>
      <c r="WBT370" s="124"/>
      <c r="WBU370" s="124"/>
      <c r="WBV370" s="124"/>
      <c r="WBW370" s="124"/>
      <c r="WBX370" s="124"/>
      <c r="WBY370" s="124"/>
      <c r="WBZ370" s="124"/>
      <c r="WCA370" s="124"/>
      <c r="WCB370" s="124"/>
      <c r="WCC370" s="124"/>
      <c r="WCD370" s="124"/>
      <c r="WCE370" s="124"/>
      <c r="WCF370" s="124"/>
      <c r="WCG370" s="124"/>
      <c r="WCH370" s="124"/>
      <c r="WCI370" s="124"/>
      <c r="WCJ370" s="124"/>
      <c r="WCK370" s="124"/>
      <c r="WCL370" s="124"/>
      <c r="WCM370" s="124"/>
      <c r="WCN370" s="124"/>
      <c r="WCO370" s="124"/>
      <c r="WCP370" s="124"/>
      <c r="WCQ370" s="124"/>
      <c r="WCR370" s="124"/>
      <c r="WCS370" s="124"/>
      <c r="WCT370" s="124"/>
      <c r="WCU370" s="124"/>
      <c r="WCV370" s="124"/>
      <c r="WCW370" s="124"/>
      <c r="WCX370" s="124"/>
      <c r="WCY370" s="124"/>
      <c r="WCZ370" s="124"/>
      <c r="WDA370" s="124"/>
      <c r="WDB370" s="124"/>
      <c r="WDC370" s="124"/>
      <c r="WDD370" s="124"/>
      <c r="WDE370" s="124"/>
      <c r="WDF370" s="124"/>
      <c r="WDG370" s="124"/>
      <c r="WDH370" s="124"/>
      <c r="WDI370" s="124"/>
      <c r="WDJ370" s="124"/>
      <c r="WDK370" s="124"/>
      <c r="WDL370" s="124"/>
      <c r="WDM370" s="124"/>
      <c r="WDN370" s="124"/>
      <c r="WDO370" s="124"/>
      <c r="WDP370" s="124"/>
      <c r="WDQ370" s="124"/>
      <c r="WDR370" s="124"/>
      <c r="WDS370" s="124"/>
      <c r="WDT370" s="124"/>
      <c r="WDU370" s="124"/>
      <c r="WDV370" s="124"/>
      <c r="WDW370" s="124"/>
      <c r="WDX370" s="124"/>
      <c r="WDY370" s="124"/>
      <c r="WDZ370" s="124"/>
      <c r="WEA370" s="124"/>
      <c r="WEB370" s="124"/>
      <c r="WEC370" s="124"/>
      <c r="WED370" s="124"/>
      <c r="WEE370" s="124"/>
      <c r="WEF370" s="124"/>
      <c r="WEG370" s="124"/>
      <c r="WEH370" s="124"/>
      <c r="WEI370" s="124"/>
      <c r="WEJ370" s="124"/>
      <c r="WEK370" s="124"/>
      <c r="WEL370" s="124"/>
      <c r="WEM370" s="124"/>
      <c r="WEN370" s="124"/>
      <c r="WEO370" s="124"/>
      <c r="WEP370" s="124"/>
      <c r="WEQ370" s="124"/>
      <c r="WER370" s="124"/>
      <c r="WES370" s="124"/>
      <c r="WET370" s="124"/>
      <c r="WEU370" s="124"/>
      <c r="WEV370" s="124"/>
      <c r="WEW370" s="124"/>
      <c r="WEX370" s="124"/>
      <c r="WEY370" s="124"/>
      <c r="WEZ370" s="124"/>
      <c r="WFA370" s="124"/>
      <c r="WFB370" s="124"/>
      <c r="WFC370" s="124"/>
      <c r="WFD370" s="124"/>
      <c r="WFE370" s="124"/>
      <c r="WFF370" s="124"/>
      <c r="WFG370" s="124"/>
      <c r="WFH370" s="124"/>
      <c r="WFI370" s="124"/>
      <c r="WFJ370" s="124"/>
      <c r="WFK370" s="124"/>
      <c r="WFL370" s="124"/>
      <c r="WFM370" s="124"/>
      <c r="WFN370" s="124"/>
      <c r="WFO370" s="124"/>
      <c r="WFP370" s="124"/>
      <c r="WFQ370" s="124"/>
      <c r="WFR370" s="124"/>
      <c r="WFS370" s="124"/>
      <c r="WFT370" s="124"/>
      <c r="WFU370" s="124"/>
      <c r="WFV370" s="124"/>
      <c r="WFW370" s="124"/>
      <c r="WFX370" s="124"/>
      <c r="WFY370" s="124"/>
      <c r="WFZ370" s="124"/>
      <c r="WGA370" s="124"/>
      <c r="WGB370" s="124"/>
      <c r="WGC370" s="124"/>
      <c r="WGD370" s="124"/>
      <c r="WGE370" s="124"/>
      <c r="WGF370" s="124"/>
      <c r="WGG370" s="124"/>
      <c r="WGH370" s="124"/>
      <c r="WGI370" s="124"/>
      <c r="WGJ370" s="124"/>
      <c r="WGK370" s="124"/>
      <c r="WGL370" s="124"/>
      <c r="WGM370" s="124"/>
      <c r="WGN370" s="124"/>
      <c r="WGO370" s="124"/>
      <c r="WGP370" s="124"/>
      <c r="WGQ370" s="124"/>
      <c r="WGR370" s="124"/>
      <c r="WGS370" s="124"/>
      <c r="WGT370" s="124"/>
      <c r="WGU370" s="124"/>
      <c r="WGV370" s="124"/>
      <c r="WGW370" s="124"/>
      <c r="WGX370" s="124"/>
      <c r="WGY370" s="124"/>
      <c r="WGZ370" s="124"/>
      <c r="WHA370" s="124"/>
      <c r="WHB370" s="124"/>
      <c r="WHC370" s="124"/>
      <c r="WHD370" s="124"/>
      <c r="WHE370" s="124"/>
      <c r="WHF370" s="124"/>
      <c r="WHG370" s="124"/>
      <c r="WHH370" s="124"/>
      <c r="WHI370" s="124"/>
      <c r="WHJ370" s="124"/>
      <c r="WHK370" s="124"/>
      <c r="WHL370" s="124"/>
      <c r="WHM370" s="124"/>
      <c r="WHN370" s="124"/>
      <c r="WHO370" s="124"/>
      <c r="WHP370" s="124"/>
      <c r="WHQ370" s="124"/>
      <c r="WHR370" s="124"/>
      <c r="WHS370" s="124"/>
      <c r="WHT370" s="124"/>
      <c r="WHU370" s="124"/>
      <c r="WHV370" s="124"/>
      <c r="WHW370" s="124"/>
      <c r="WHX370" s="124"/>
      <c r="WHY370" s="124"/>
      <c r="WHZ370" s="124"/>
      <c r="WIA370" s="124"/>
      <c r="WIB370" s="124"/>
      <c r="WIC370" s="124"/>
      <c r="WID370" s="124"/>
      <c r="WIE370" s="124"/>
      <c r="WIF370" s="124"/>
      <c r="WIG370" s="124"/>
      <c r="WIH370" s="124"/>
      <c r="WII370" s="124"/>
      <c r="WIJ370" s="124"/>
      <c r="WIK370" s="124"/>
      <c r="WIL370" s="124"/>
      <c r="WIM370" s="124"/>
      <c r="WIN370" s="124"/>
      <c r="WIO370" s="124"/>
      <c r="WIP370" s="124"/>
      <c r="WIQ370" s="124"/>
      <c r="WIR370" s="124"/>
      <c r="WIS370" s="124"/>
      <c r="WIT370" s="124"/>
      <c r="WIU370" s="124"/>
      <c r="WIV370" s="124"/>
      <c r="WIW370" s="124"/>
      <c r="WIX370" s="124"/>
      <c r="WIY370" s="124"/>
      <c r="WIZ370" s="124"/>
      <c r="WJA370" s="124"/>
      <c r="WJB370" s="124"/>
      <c r="WJC370" s="124"/>
      <c r="WJD370" s="124"/>
      <c r="WJE370" s="124"/>
      <c r="WJF370" s="124"/>
      <c r="WJG370" s="124"/>
      <c r="WJH370" s="124"/>
      <c r="WJI370" s="124"/>
      <c r="WJJ370" s="124"/>
      <c r="WJK370" s="124"/>
      <c r="WJL370" s="124"/>
      <c r="WJM370" s="124"/>
      <c r="WJN370" s="124"/>
      <c r="WJO370" s="124"/>
      <c r="WJP370" s="124"/>
      <c r="WJQ370" s="124"/>
      <c r="WJR370" s="124"/>
      <c r="WJS370" s="124"/>
      <c r="WJT370" s="124"/>
      <c r="WJU370" s="124"/>
      <c r="WJV370" s="124"/>
      <c r="WJW370" s="124"/>
      <c r="WJX370" s="124"/>
      <c r="WJY370" s="124"/>
      <c r="WJZ370" s="124"/>
      <c r="WKA370" s="124"/>
      <c r="WKB370" s="124"/>
      <c r="WKC370" s="124"/>
      <c r="WKD370" s="124"/>
      <c r="WKE370" s="124"/>
      <c r="WKF370" s="124"/>
      <c r="WKG370" s="124"/>
      <c r="WKH370" s="124"/>
      <c r="WKI370" s="124"/>
      <c r="WKJ370" s="124"/>
      <c r="WKK370" s="124"/>
      <c r="WKL370" s="124"/>
      <c r="WKM370" s="124"/>
      <c r="WKN370" s="124"/>
      <c r="WKO370" s="124"/>
      <c r="WKP370" s="124"/>
      <c r="WKQ370" s="124"/>
      <c r="WKR370" s="124"/>
      <c r="WKS370" s="124"/>
      <c r="WKT370" s="124"/>
      <c r="WKU370" s="124"/>
      <c r="WKV370" s="124"/>
      <c r="WKW370" s="124"/>
      <c r="WKX370" s="124"/>
      <c r="WKY370" s="124"/>
      <c r="WKZ370" s="124"/>
      <c r="WLA370" s="124"/>
      <c r="WLB370" s="124"/>
      <c r="WLC370" s="124"/>
      <c r="WLD370" s="124"/>
      <c r="WLE370" s="124"/>
      <c r="WLF370" s="124"/>
      <c r="WLG370" s="124"/>
      <c r="WLH370" s="124"/>
      <c r="WLI370" s="124"/>
      <c r="WLJ370" s="124"/>
      <c r="WLK370" s="124"/>
      <c r="WLL370" s="124"/>
      <c r="WLM370" s="124"/>
      <c r="WLN370" s="124"/>
      <c r="WLO370" s="124"/>
      <c r="WLP370" s="124"/>
      <c r="WLQ370" s="124"/>
      <c r="WLR370" s="124"/>
      <c r="WLS370" s="124"/>
      <c r="WLT370" s="124"/>
      <c r="WLU370" s="124"/>
      <c r="WLV370" s="124"/>
      <c r="WLW370" s="124"/>
      <c r="WLX370" s="124"/>
      <c r="WLY370" s="124"/>
      <c r="WLZ370" s="124"/>
      <c r="WMA370" s="124"/>
      <c r="WMB370" s="124"/>
      <c r="WMC370" s="124"/>
      <c r="WMD370" s="124"/>
      <c r="WME370" s="124"/>
      <c r="WMF370" s="124"/>
      <c r="WMG370" s="124"/>
      <c r="WMH370" s="124"/>
      <c r="WMI370" s="124"/>
      <c r="WMJ370" s="124"/>
      <c r="WMK370" s="124"/>
      <c r="WML370" s="124"/>
      <c r="WMM370" s="124"/>
      <c r="WMN370" s="124"/>
      <c r="WMO370" s="124"/>
      <c r="WMP370" s="124"/>
      <c r="WMQ370" s="124"/>
      <c r="WMR370" s="124"/>
      <c r="WMS370" s="124"/>
      <c r="WMT370" s="124"/>
      <c r="WMU370" s="124"/>
      <c r="WMV370" s="124"/>
      <c r="WMW370" s="124"/>
      <c r="WMX370" s="124"/>
      <c r="WMY370" s="124"/>
      <c r="WMZ370" s="124"/>
      <c r="WNA370" s="124"/>
      <c r="WNB370" s="124"/>
      <c r="WNC370" s="124"/>
      <c r="WND370" s="124"/>
      <c r="WNE370" s="124"/>
      <c r="WNF370" s="124"/>
      <c r="WNG370" s="124"/>
      <c r="WNH370" s="124"/>
      <c r="WNI370" s="124"/>
      <c r="WNJ370" s="124"/>
      <c r="WNK370" s="124"/>
      <c r="WNL370" s="124"/>
      <c r="WNM370" s="124"/>
      <c r="WNN370" s="124"/>
      <c r="WNO370" s="124"/>
      <c r="WNP370" s="124"/>
      <c r="WNQ370" s="124"/>
      <c r="WNR370" s="124"/>
      <c r="WNS370" s="124"/>
      <c r="WNT370" s="124"/>
      <c r="WNU370" s="124"/>
      <c r="WNV370" s="124"/>
      <c r="WNW370" s="124"/>
      <c r="WNX370" s="124"/>
      <c r="WNY370" s="124"/>
      <c r="WNZ370" s="124"/>
      <c r="WOA370" s="124"/>
      <c r="WOB370" s="124"/>
      <c r="WOC370" s="124"/>
      <c r="WOD370" s="124"/>
      <c r="WOE370" s="124"/>
      <c r="WOF370" s="124"/>
      <c r="WOG370" s="124"/>
      <c r="WOH370" s="124"/>
      <c r="WOI370" s="124"/>
      <c r="WOJ370" s="124"/>
      <c r="WOK370" s="124"/>
      <c r="WOL370" s="124"/>
      <c r="WOM370" s="124"/>
      <c r="WON370" s="124"/>
      <c r="WOO370" s="124"/>
      <c r="WOP370" s="124"/>
      <c r="WOQ370" s="124"/>
      <c r="WOR370" s="124"/>
      <c r="WOS370" s="124"/>
      <c r="WOT370" s="124"/>
      <c r="WOU370" s="124"/>
      <c r="WOV370" s="124"/>
      <c r="WOW370" s="124"/>
      <c r="WOX370" s="124"/>
      <c r="WOY370" s="124"/>
      <c r="WOZ370" s="124"/>
      <c r="WPA370" s="124"/>
      <c r="WPB370" s="124"/>
      <c r="WPC370" s="124"/>
      <c r="WPD370" s="124"/>
      <c r="WPE370" s="124"/>
      <c r="WPF370" s="124"/>
      <c r="WPG370" s="124"/>
      <c r="WPH370" s="124"/>
      <c r="WPI370" s="124"/>
      <c r="WPJ370" s="124"/>
      <c r="WPK370" s="124"/>
      <c r="WPL370" s="124"/>
      <c r="WPM370" s="124"/>
      <c r="WPN370" s="124"/>
      <c r="WPO370" s="124"/>
      <c r="WPP370" s="124"/>
      <c r="WPQ370" s="124"/>
      <c r="WPR370" s="124"/>
      <c r="WPS370" s="124"/>
      <c r="WPT370" s="124"/>
      <c r="WPU370" s="124"/>
      <c r="WPV370" s="124"/>
      <c r="WPW370" s="124"/>
      <c r="WPX370" s="124"/>
      <c r="WPY370" s="124"/>
      <c r="WPZ370" s="124"/>
      <c r="WQA370" s="124"/>
      <c r="WQB370" s="124"/>
      <c r="WQC370" s="124"/>
      <c r="WQD370" s="124"/>
      <c r="WQE370" s="124"/>
      <c r="WQF370" s="124"/>
      <c r="WQG370" s="124"/>
      <c r="WQH370" s="124"/>
      <c r="WQI370" s="124"/>
      <c r="WQJ370" s="124"/>
      <c r="WQK370" s="124"/>
      <c r="WQL370" s="124"/>
      <c r="WQM370" s="124"/>
      <c r="WQN370" s="124"/>
      <c r="WQO370" s="124"/>
      <c r="WQP370" s="124"/>
      <c r="WQQ370" s="124"/>
      <c r="WQR370" s="124"/>
      <c r="WQS370" s="124"/>
      <c r="WQT370" s="124"/>
      <c r="WQU370" s="124"/>
      <c r="WQV370" s="124"/>
      <c r="WQW370" s="124"/>
      <c r="WQX370" s="124"/>
      <c r="WQY370" s="124"/>
      <c r="WQZ370" s="124"/>
      <c r="WRA370" s="124"/>
      <c r="WRB370" s="124"/>
      <c r="WRC370" s="124"/>
      <c r="WRD370" s="124"/>
      <c r="WRE370" s="124"/>
      <c r="WRF370" s="124"/>
      <c r="WRG370" s="124"/>
      <c r="WRH370" s="124"/>
      <c r="WRI370" s="124"/>
      <c r="WRJ370" s="124"/>
      <c r="WRK370" s="124"/>
      <c r="WRL370" s="124"/>
      <c r="WRM370" s="124"/>
      <c r="WRN370" s="124"/>
      <c r="WRO370" s="124"/>
      <c r="WRP370" s="124"/>
      <c r="WRQ370" s="124"/>
      <c r="WRR370" s="124"/>
      <c r="WRS370" s="124"/>
      <c r="WRT370" s="124"/>
      <c r="WRU370" s="124"/>
      <c r="WRV370" s="124"/>
      <c r="WRW370" s="124"/>
      <c r="WRX370" s="124"/>
      <c r="WRY370" s="124"/>
      <c r="WRZ370" s="124"/>
      <c r="WSA370" s="124"/>
      <c r="WSB370" s="124"/>
      <c r="WSC370" s="124"/>
      <c r="WSD370" s="124"/>
      <c r="WSE370" s="124"/>
      <c r="WSF370" s="124"/>
      <c r="WSG370" s="124"/>
      <c r="WSH370" s="124"/>
      <c r="WSI370" s="124"/>
      <c r="WSJ370" s="124"/>
      <c r="WSK370" s="124"/>
      <c r="WSL370" s="124"/>
      <c r="WSM370" s="124"/>
      <c r="WSN370" s="124"/>
      <c r="WSO370" s="124"/>
      <c r="WSP370" s="124"/>
      <c r="WSQ370" s="124"/>
      <c r="WSR370" s="124"/>
      <c r="WSS370" s="124"/>
      <c r="WST370" s="124"/>
      <c r="WSU370" s="124"/>
      <c r="WSV370" s="124"/>
      <c r="WSW370" s="124"/>
      <c r="WSX370" s="124"/>
      <c r="WSY370" s="124"/>
      <c r="WSZ370" s="124"/>
      <c r="WTA370" s="124"/>
      <c r="WTB370" s="124"/>
      <c r="WTC370" s="124"/>
      <c r="WTD370" s="124"/>
      <c r="WTE370" s="124"/>
      <c r="WTF370" s="124"/>
      <c r="WTG370" s="124"/>
      <c r="WTH370" s="124"/>
      <c r="WTI370" s="124"/>
      <c r="WTJ370" s="124"/>
      <c r="WTK370" s="124"/>
      <c r="WTL370" s="124"/>
      <c r="WTM370" s="124"/>
      <c r="WTN370" s="124"/>
      <c r="WTO370" s="124"/>
      <c r="WTP370" s="124"/>
      <c r="WTQ370" s="124"/>
      <c r="WTR370" s="124"/>
      <c r="WTS370" s="124"/>
      <c r="WTT370" s="124"/>
      <c r="WTU370" s="124"/>
      <c r="WTV370" s="124"/>
      <c r="WTW370" s="124"/>
      <c r="WTX370" s="124"/>
      <c r="WTY370" s="124"/>
      <c r="WTZ370" s="124"/>
      <c r="WUA370" s="124"/>
      <c r="WUB370" s="124"/>
      <c r="WUC370" s="124"/>
      <c r="WUD370" s="124"/>
      <c r="WUE370" s="124"/>
      <c r="WUF370" s="124"/>
      <c r="WUG370" s="124"/>
      <c r="WUH370" s="124"/>
      <c r="WUI370" s="124"/>
      <c r="WUJ370" s="124"/>
      <c r="WUK370" s="124"/>
      <c r="WUL370" s="124"/>
      <c r="WUM370" s="124"/>
      <c r="WUN370" s="124"/>
      <c r="WUO370" s="124"/>
      <c r="WUP370" s="124"/>
      <c r="WUQ370" s="124"/>
      <c r="WUR370" s="124"/>
      <c r="WUS370" s="124"/>
      <c r="WUT370" s="124"/>
      <c r="WUU370" s="124"/>
      <c r="WUV370" s="124"/>
      <c r="WUW370" s="124"/>
      <c r="WUX370" s="124"/>
      <c r="WUY370" s="124"/>
      <c r="WUZ370" s="124"/>
      <c r="WVA370" s="124"/>
      <c r="WVB370" s="124"/>
      <c r="WVC370" s="124"/>
      <c r="WVD370" s="124"/>
      <c r="WVE370" s="124"/>
      <c r="WVF370" s="124"/>
      <c r="WVG370" s="124"/>
      <c r="WVH370" s="124"/>
      <c r="WVI370" s="124"/>
      <c r="WVJ370" s="124"/>
      <c r="WVK370" s="124"/>
      <c r="WVL370" s="124"/>
      <c r="WVM370" s="124"/>
      <c r="WVN370" s="124"/>
      <c r="WVO370" s="124"/>
      <c r="WVP370" s="124"/>
      <c r="WVQ370" s="124"/>
      <c r="WVR370" s="124"/>
      <c r="WVS370" s="124"/>
      <c r="WVT370" s="124"/>
      <c r="WVU370" s="124"/>
      <c r="WVV370" s="124"/>
      <c r="WVW370" s="124"/>
      <c r="WVX370" s="124"/>
      <c r="WVY370" s="124"/>
      <c r="WVZ370" s="124"/>
      <c r="WWA370" s="124"/>
      <c r="WWB370" s="124"/>
      <c r="WWC370" s="124"/>
      <c r="WWD370" s="124"/>
      <c r="WWE370" s="124"/>
      <c r="WWF370" s="124"/>
      <c r="WWG370" s="124"/>
      <c r="WWH370" s="124"/>
      <c r="WWI370" s="124"/>
      <c r="WWJ370" s="124"/>
      <c r="WWK370" s="124"/>
      <c r="WWL370" s="124"/>
      <c r="WWM370" s="124"/>
      <c r="WWN370" s="124"/>
      <c r="WWO370" s="124"/>
      <c r="WWP370" s="124"/>
      <c r="WWQ370" s="124"/>
      <c r="WWR370" s="124"/>
      <c r="WWS370" s="124"/>
      <c r="WWT370" s="124"/>
      <c r="WWU370" s="124"/>
      <c r="WWV370" s="124"/>
      <c r="WWW370" s="124"/>
      <c r="WWX370" s="124"/>
      <c r="WWY370" s="124"/>
      <c r="WWZ370" s="124"/>
      <c r="WXA370" s="124"/>
      <c r="WXB370" s="124"/>
      <c r="WXC370" s="124"/>
      <c r="WXD370" s="124"/>
      <c r="WXE370" s="124"/>
      <c r="WXF370" s="124"/>
      <c r="WXG370" s="124"/>
      <c r="WXH370" s="124"/>
      <c r="WXI370" s="124"/>
      <c r="WXJ370" s="124"/>
      <c r="WXK370" s="124"/>
      <c r="WXL370" s="124"/>
      <c r="WXM370" s="124"/>
      <c r="WXN370" s="124"/>
      <c r="WXO370" s="124"/>
      <c r="WXP370" s="124"/>
      <c r="WXQ370" s="124"/>
      <c r="WXR370" s="124"/>
      <c r="WXS370" s="124"/>
      <c r="WXT370" s="124"/>
      <c r="WXU370" s="124"/>
      <c r="WXV370" s="124"/>
      <c r="WXW370" s="124"/>
      <c r="WXX370" s="124"/>
      <c r="WXY370" s="124"/>
      <c r="WXZ370" s="124"/>
      <c r="WYA370" s="124"/>
      <c r="WYB370" s="124"/>
      <c r="WYC370" s="124"/>
      <c r="WYD370" s="124"/>
      <c r="WYE370" s="124"/>
      <c r="WYF370" s="124"/>
      <c r="WYG370" s="124"/>
      <c r="WYH370" s="124"/>
      <c r="WYI370" s="124"/>
      <c r="WYJ370" s="124"/>
      <c r="WYK370" s="124"/>
      <c r="WYL370" s="124"/>
      <c r="WYM370" s="124"/>
      <c r="WYN370" s="124"/>
      <c r="WYO370" s="124"/>
      <c r="WYP370" s="124"/>
      <c r="WYQ370" s="124"/>
      <c r="WYR370" s="124"/>
      <c r="WYS370" s="124"/>
      <c r="WYT370" s="124"/>
      <c r="WYU370" s="124"/>
    </row>
    <row r="371" spans="1:16219" s="242" customFormat="1" ht="85.5" customHeight="1">
      <c r="A371" s="144">
        <v>1037</v>
      </c>
      <c r="B371" s="85" t="s">
        <v>494</v>
      </c>
      <c r="C371" s="85" t="s">
        <v>6</v>
      </c>
      <c r="D371" s="85" t="s">
        <v>870</v>
      </c>
      <c r="E371" s="85" t="s">
        <v>137</v>
      </c>
      <c r="F371" s="85" t="s">
        <v>47</v>
      </c>
      <c r="G371" s="85" t="s">
        <v>871</v>
      </c>
      <c r="H371" s="35" t="s">
        <v>49</v>
      </c>
      <c r="I371" s="85" t="s">
        <v>872</v>
      </c>
      <c r="J371" s="144" t="s">
        <v>873</v>
      </c>
      <c r="K371" s="144" t="s">
        <v>272</v>
      </c>
      <c r="L371" s="30">
        <v>10</v>
      </c>
      <c r="M371" s="30">
        <v>39</v>
      </c>
      <c r="N371" s="30">
        <v>30</v>
      </c>
      <c r="O371" s="233"/>
      <c r="P371" s="392"/>
      <c r="Q371" s="233"/>
      <c r="R371" s="85" t="s">
        <v>874</v>
      </c>
      <c r="S371" s="132" t="s">
        <v>875</v>
      </c>
      <c r="T371" s="85" t="s">
        <v>286</v>
      </c>
      <c r="U371" s="133">
        <v>0</v>
      </c>
      <c r="V371" s="133">
        <v>1</v>
      </c>
      <c r="W371" s="85" t="s">
        <v>48</v>
      </c>
      <c r="X371" s="85" t="s">
        <v>876</v>
      </c>
      <c r="Y371" s="31" t="s">
        <v>55</v>
      </c>
      <c r="Z371" s="72">
        <v>1</v>
      </c>
      <c r="AA371" s="394">
        <v>1</v>
      </c>
      <c r="AB371" s="233" t="s">
        <v>1507</v>
      </c>
    </row>
    <row r="372" spans="1:16219" s="242" customFormat="1" ht="78" customHeight="1">
      <c r="A372" s="144">
        <v>1038</v>
      </c>
      <c r="B372" s="85" t="s">
        <v>494</v>
      </c>
      <c r="C372" s="85" t="s">
        <v>6</v>
      </c>
      <c r="D372" s="85" t="s">
        <v>870</v>
      </c>
      <c r="E372" s="85" t="s">
        <v>137</v>
      </c>
      <c r="F372" s="85" t="s">
        <v>47</v>
      </c>
      <c r="G372" s="85" t="s">
        <v>871</v>
      </c>
      <c r="H372" s="35" t="s">
        <v>49</v>
      </c>
      <c r="I372" s="85" t="s">
        <v>872</v>
      </c>
      <c r="J372" s="144" t="s">
        <v>873</v>
      </c>
      <c r="K372" s="144"/>
      <c r="L372" s="30"/>
      <c r="M372" s="30"/>
      <c r="N372" s="30"/>
      <c r="O372" s="243"/>
      <c r="P372" s="119"/>
      <c r="Q372" s="233"/>
      <c r="R372" s="85" t="s">
        <v>874</v>
      </c>
      <c r="S372" s="132" t="s">
        <v>875</v>
      </c>
      <c r="T372" s="85"/>
      <c r="U372" s="133"/>
      <c r="V372" s="133"/>
      <c r="W372" s="85"/>
      <c r="X372" s="85"/>
      <c r="Y372" s="85"/>
      <c r="Z372" s="243"/>
      <c r="AA372" s="119"/>
      <c r="AB372" s="233"/>
    </row>
    <row r="373" spans="1:16219" s="242" customFormat="1" ht="63" customHeight="1">
      <c r="A373" s="144">
        <v>1039</v>
      </c>
      <c r="B373" s="85" t="s">
        <v>494</v>
      </c>
      <c r="C373" s="85" t="s">
        <v>6</v>
      </c>
      <c r="D373" s="85" t="s">
        <v>870</v>
      </c>
      <c r="E373" s="85" t="s">
        <v>137</v>
      </c>
      <c r="F373" s="85" t="s">
        <v>47</v>
      </c>
      <c r="G373" s="85" t="s">
        <v>871</v>
      </c>
      <c r="H373" s="35" t="s">
        <v>49</v>
      </c>
      <c r="I373" s="85" t="s">
        <v>872</v>
      </c>
      <c r="J373" s="144" t="s">
        <v>873</v>
      </c>
      <c r="K373" s="144"/>
      <c r="L373" s="30"/>
      <c r="M373" s="30"/>
      <c r="N373" s="30"/>
      <c r="O373" s="243"/>
      <c r="P373" s="119"/>
      <c r="Q373" s="233"/>
      <c r="R373" s="85" t="s">
        <v>874</v>
      </c>
      <c r="S373" s="132" t="s">
        <v>875</v>
      </c>
      <c r="T373" s="85"/>
      <c r="U373" s="133"/>
      <c r="V373" s="133"/>
      <c r="W373" s="85"/>
      <c r="X373" s="85"/>
      <c r="Y373" s="85"/>
      <c r="Z373" s="243"/>
      <c r="AA373" s="119"/>
      <c r="AB373" s="233"/>
    </row>
    <row r="374" spans="1:16219" s="242" customFormat="1" ht="63" customHeight="1">
      <c r="A374" s="144">
        <v>1040</v>
      </c>
      <c r="B374" s="85" t="s">
        <v>494</v>
      </c>
      <c r="C374" s="85" t="s">
        <v>6</v>
      </c>
      <c r="D374" s="85" t="s">
        <v>870</v>
      </c>
      <c r="E374" s="85" t="s">
        <v>137</v>
      </c>
      <c r="F374" s="85" t="s">
        <v>47</v>
      </c>
      <c r="G374" s="85" t="s">
        <v>871</v>
      </c>
      <c r="H374" s="35" t="s">
        <v>49</v>
      </c>
      <c r="I374" s="85" t="s">
        <v>872</v>
      </c>
      <c r="J374" s="144" t="s">
        <v>873</v>
      </c>
      <c r="K374" s="144"/>
      <c r="L374" s="30"/>
      <c r="M374" s="30"/>
      <c r="N374" s="30"/>
      <c r="O374" s="243"/>
      <c r="P374" s="119"/>
      <c r="Q374" s="233"/>
      <c r="R374" s="85" t="s">
        <v>874</v>
      </c>
      <c r="S374" s="132" t="s">
        <v>875</v>
      </c>
      <c r="T374" s="85"/>
      <c r="U374" s="133"/>
      <c r="V374" s="133"/>
      <c r="W374" s="85"/>
      <c r="X374" s="85"/>
      <c r="Y374" s="85"/>
      <c r="Z374" s="243"/>
      <c r="AA374" s="119"/>
      <c r="AB374" s="233"/>
    </row>
    <row r="375" spans="1:16219" s="242" customFormat="1" ht="63" customHeight="1">
      <c r="A375" s="144">
        <v>1041</v>
      </c>
      <c r="B375" s="85" t="s">
        <v>494</v>
      </c>
      <c r="C375" s="85" t="s">
        <v>6</v>
      </c>
      <c r="D375" s="85" t="s">
        <v>870</v>
      </c>
      <c r="E375" s="85" t="s">
        <v>137</v>
      </c>
      <c r="F375" s="85" t="s">
        <v>47</v>
      </c>
      <c r="G375" s="85" t="s">
        <v>871</v>
      </c>
      <c r="H375" s="35" t="s">
        <v>49</v>
      </c>
      <c r="I375" s="85" t="s">
        <v>872</v>
      </c>
      <c r="J375" s="144" t="s">
        <v>873</v>
      </c>
      <c r="K375" s="144"/>
      <c r="L375" s="30"/>
      <c r="M375" s="30"/>
      <c r="N375" s="30"/>
      <c r="O375" s="243"/>
      <c r="P375" s="119"/>
      <c r="Q375" s="233"/>
      <c r="R375" s="85" t="s">
        <v>874</v>
      </c>
      <c r="S375" s="132" t="s">
        <v>875</v>
      </c>
      <c r="T375" s="85"/>
      <c r="U375" s="133"/>
      <c r="V375" s="133"/>
      <c r="W375" s="85"/>
      <c r="X375" s="85"/>
      <c r="Y375" s="85"/>
      <c r="Z375" s="243"/>
      <c r="AA375" s="119"/>
      <c r="AB375" s="233"/>
    </row>
    <row r="376" spans="1:16219" s="242" customFormat="1" ht="63" customHeight="1">
      <c r="A376" s="144">
        <v>1042</v>
      </c>
      <c r="B376" s="85" t="s">
        <v>494</v>
      </c>
      <c r="C376" s="85" t="s">
        <v>6</v>
      </c>
      <c r="D376" s="85" t="s">
        <v>870</v>
      </c>
      <c r="E376" s="85" t="s">
        <v>137</v>
      </c>
      <c r="F376" s="85" t="s">
        <v>47</v>
      </c>
      <c r="G376" s="85" t="s">
        <v>871</v>
      </c>
      <c r="H376" s="35" t="s">
        <v>49</v>
      </c>
      <c r="I376" s="85" t="s">
        <v>872</v>
      </c>
      <c r="J376" s="144" t="s">
        <v>873</v>
      </c>
      <c r="K376" s="144"/>
      <c r="L376" s="30"/>
      <c r="M376" s="30"/>
      <c r="N376" s="30"/>
      <c r="O376" s="243"/>
      <c r="P376" s="119"/>
      <c r="Q376" s="233"/>
      <c r="R376" s="85" t="s">
        <v>874</v>
      </c>
      <c r="S376" s="132" t="s">
        <v>875</v>
      </c>
      <c r="T376" s="85"/>
      <c r="U376" s="133"/>
      <c r="V376" s="133"/>
      <c r="W376" s="85"/>
      <c r="X376" s="85"/>
      <c r="Y376" s="85"/>
      <c r="Z376" s="243"/>
      <c r="AA376" s="119"/>
      <c r="AB376" s="233"/>
    </row>
    <row r="377" spans="1:16219" s="242" customFormat="1" ht="63" customHeight="1">
      <c r="A377" s="144">
        <v>1043</v>
      </c>
      <c r="B377" s="85" t="s">
        <v>494</v>
      </c>
      <c r="C377" s="85" t="s">
        <v>6</v>
      </c>
      <c r="D377" s="85" t="s">
        <v>870</v>
      </c>
      <c r="E377" s="85" t="s">
        <v>137</v>
      </c>
      <c r="F377" s="85" t="s">
        <v>47</v>
      </c>
      <c r="G377" s="85" t="s">
        <v>871</v>
      </c>
      <c r="H377" s="35" t="s">
        <v>49</v>
      </c>
      <c r="I377" s="85" t="s">
        <v>872</v>
      </c>
      <c r="J377" s="144" t="s">
        <v>873</v>
      </c>
      <c r="K377" s="144"/>
      <c r="L377" s="30"/>
      <c r="M377" s="30"/>
      <c r="N377" s="30"/>
      <c r="O377" s="243"/>
      <c r="P377" s="119"/>
      <c r="Q377" s="233"/>
      <c r="R377" s="85" t="s">
        <v>877</v>
      </c>
      <c r="S377" s="132" t="s">
        <v>875</v>
      </c>
      <c r="T377" s="85"/>
      <c r="U377" s="133"/>
      <c r="V377" s="133"/>
      <c r="W377" s="85"/>
      <c r="X377" s="85"/>
      <c r="Y377" s="85"/>
      <c r="Z377" s="243"/>
      <c r="AA377" s="119"/>
      <c r="AB377" s="233"/>
    </row>
    <row r="378" spans="1:16219" s="242" customFormat="1" ht="63" customHeight="1">
      <c r="A378" s="144">
        <v>1044</v>
      </c>
      <c r="B378" s="85" t="s">
        <v>494</v>
      </c>
      <c r="C378" s="85" t="s">
        <v>6</v>
      </c>
      <c r="D378" s="85" t="s">
        <v>870</v>
      </c>
      <c r="E378" s="85" t="s">
        <v>137</v>
      </c>
      <c r="F378" s="85" t="s">
        <v>47</v>
      </c>
      <c r="G378" s="85" t="s">
        <v>871</v>
      </c>
      <c r="H378" s="35" t="s">
        <v>49</v>
      </c>
      <c r="I378" s="85" t="s">
        <v>872</v>
      </c>
      <c r="J378" s="144" t="s">
        <v>873</v>
      </c>
      <c r="K378" s="144"/>
      <c r="L378" s="30"/>
      <c r="M378" s="30"/>
      <c r="N378" s="30"/>
      <c r="O378" s="243"/>
      <c r="P378" s="119"/>
      <c r="Q378" s="233"/>
      <c r="R378" s="85" t="s">
        <v>878</v>
      </c>
      <c r="S378" s="132" t="s">
        <v>875</v>
      </c>
      <c r="T378" s="85"/>
      <c r="U378" s="133"/>
      <c r="V378" s="133"/>
      <c r="W378" s="85"/>
      <c r="X378" s="85"/>
      <c r="Y378" s="85"/>
      <c r="Z378" s="243"/>
      <c r="AA378" s="119"/>
      <c r="AB378" s="233"/>
    </row>
    <row r="379" spans="1:16219" s="242" customFormat="1" ht="63" customHeight="1">
      <c r="A379" s="144">
        <v>1045</v>
      </c>
      <c r="B379" s="85" t="s">
        <v>494</v>
      </c>
      <c r="C379" s="85" t="s">
        <v>6</v>
      </c>
      <c r="D379" s="85" t="s">
        <v>870</v>
      </c>
      <c r="E379" s="85" t="s">
        <v>137</v>
      </c>
      <c r="F379" s="85" t="s">
        <v>47</v>
      </c>
      <c r="G379" s="85" t="s">
        <v>756</v>
      </c>
      <c r="H379" s="35" t="s">
        <v>49</v>
      </c>
      <c r="I379" s="85" t="s">
        <v>872</v>
      </c>
      <c r="J379" s="144" t="s">
        <v>873</v>
      </c>
      <c r="K379" s="144"/>
      <c r="L379" s="30"/>
      <c r="M379" s="30"/>
      <c r="N379" s="30"/>
      <c r="O379" s="243"/>
      <c r="P379" s="119"/>
      <c r="Q379" s="233"/>
      <c r="R379" s="85" t="s">
        <v>874</v>
      </c>
      <c r="S379" s="132" t="s">
        <v>875</v>
      </c>
      <c r="T379" s="85"/>
      <c r="U379" s="133"/>
      <c r="V379" s="133"/>
      <c r="W379" s="85"/>
      <c r="X379" s="85"/>
      <c r="Y379" s="85"/>
      <c r="Z379" s="243"/>
      <c r="AA379" s="119"/>
      <c r="AB379" s="233"/>
    </row>
    <row r="380" spans="1:16219" s="242" customFormat="1" ht="63" customHeight="1">
      <c r="A380" s="144">
        <v>1046</v>
      </c>
      <c r="B380" s="85" t="s">
        <v>494</v>
      </c>
      <c r="C380" s="85" t="s">
        <v>6</v>
      </c>
      <c r="D380" s="85" t="s">
        <v>870</v>
      </c>
      <c r="E380" s="85" t="s">
        <v>137</v>
      </c>
      <c r="F380" s="85" t="s">
        <v>47</v>
      </c>
      <c r="G380" s="85" t="s">
        <v>756</v>
      </c>
      <c r="H380" s="35" t="s">
        <v>49</v>
      </c>
      <c r="I380" s="85" t="s">
        <v>872</v>
      </c>
      <c r="J380" s="144" t="s">
        <v>873</v>
      </c>
      <c r="K380" s="144"/>
      <c r="L380" s="30"/>
      <c r="M380" s="30"/>
      <c r="N380" s="30"/>
      <c r="O380" s="243"/>
      <c r="P380" s="119"/>
      <c r="Q380" s="233"/>
      <c r="R380" s="85" t="s">
        <v>878</v>
      </c>
      <c r="S380" s="132" t="s">
        <v>875</v>
      </c>
      <c r="T380" s="85"/>
      <c r="U380" s="133"/>
      <c r="V380" s="133"/>
      <c r="W380" s="85"/>
      <c r="X380" s="85"/>
      <c r="Y380" s="85"/>
      <c r="Z380" s="243"/>
      <c r="AA380" s="119"/>
      <c r="AB380" s="233"/>
    </row>
    <row r="381" spans="1:16219" s="242" customFormat="1" ht="63" customHeight="1">
      <c r="A381" s="144">
        <v>1047</v>
      </c>
      <c r="B381" s="85" t="s">
        <v>494</v>
      </c>
      <c r="C381" s="85" t="s">
        <v>6</v>
      </c>
      <c r="D381" s="85" t="s">
        <v>870</v>
      </c>
      <c r="E381" s="85" t="s">
        <v>137</v>
      </c>
      <c r="F381" s="85" t="s">
        <v>47</v>
      </c>
      <c r="G381" s="85" t="s">
        <v>756</v>
      </c>
      <c r="H381" s="35" t="s">
        <v>49</v>
      </c>
      <c r="I381" s="85" t="s">
        <v>872</v>
      </c>
      <c r="J381" s="144" t="s">
        <v>873</v>
      </c>
      <c r="K381" s="144"/>
      <c r="L381" s="30"/>
      <c r="M381" s="30"/>
      <c r="N381" s="30"/>
      <c r="O381" s="243"/>
      <c r="P381" s="119"/>
      <c r="Q381" s="233"/>
      <c r="R381" s="85" t="s">
        <v>878</v>
      </c>
      <c r="S381" s="132" t="s">
        <v>875</v>
      </c>
      <c r="T381" s="85"/>
      <c r="U381" s="133"/>
      <c r="V381" s="133"/>
      <c r="W381" s="85"/>
      <c r="X381" s="85"/>
      <c r="Y381" s="85"/>
      <c r="Z381" s="243"/>
      <c r="AA381" s="119"/>
      <c r="AB381" s="233"/>
    </row>
    <row r="382" spans="1:16219" s="242" customFormat="1" ht="63" customHeight="1">
      <c r="A382" s="144">
        <v>1048</v>
      </c>
      <c r="B382" s="85" t="s">
        <v>494</v>
      </c>
      <c r="C382" s="85" t="s">
        <v>6</v>
      </c>
      <c r="D382" s="85" t="s">
        <v>870</v>
      </c>
      <c r="E382" s="85" t="s">
        <v>137</v>
      </c>
      <c r="F382" s="85" t="s">
        <v>47</v>
      </c>
      <c r="G382" s="85" t="s">
        <v>756</v>
      </c>
      <c r="H382" s="35" t="s">
        <v>49</v>
      </c>
      <c r="I382" s="85" t="s">
        <v>872</v>
      </c>
      <c r="J382" s="144" t="s">
        <v>873</v>
      </c>
      <c r="K382" s="144"/>
      <c r="L382" s="30"/>
      <c r="M382" s="30"/>
      <c r="N382" s="30"/>
      <c r="O382" s="243"/>
      <c r="P382" s="119"/>
      <c r="Q382" s="233"/>
      <c r="R382" s="85" t="s">
        <v>878</v>
      </c>
      <c r="S382" s="132" t="s">
        <v>875</v>
      </c>
      <c r="T382" s="85"/>
      <c r="U382" s="133"/>
      <c r="V382" s="133"/>
      <c r="W382" s="85"/>
      <c r="X382" s="85"/>
      <c r="Y382" s="85"/>
      <c r="Z382" s="243"/>
      <c r="AA382" s="119"/>
      <c r="AB382" s="233"/>
    </row>
    <row r="383" spans="1:16219" s="242" customFormat="1" ht="63" customHeight="1">
      <c r="A383" s="144">
        <v>1049</v>
      </c>
      <c r="B383" s="85" t="s">
        <v>494</v>
      </c>
      <c r="C383" s="85" t="s">
        <v>6</v>
      </c>
      <c r="D383" s="85" t="s">
        <v>870</v>
      </c>
      <c r="E383" s="85" t="s">
        <v>137</v>
      </c>
      <c r="F383" s="85" t="s">
        <v>47</v>
      </c>
      <c r="G383" s="85" t="s">
        <v>756</v>
      </c>
      <c r="H383" s="35" t="s">
        <v>49</v>
      </c>
      <c r="I383" s="85" t="s">
        <v>872</v>
      </c>
      <c r="J383" s="144" t="s">
        <v>873</v>
      </c>
      <c r="K383" s="144"/>
      <c r="L383" s="30"/>
      <c r="M383" s="30"/>
      <c r="N383" s="30"/>
      <c r="O383" s="243"/>
      <c r="P383" s="119"/>
      <c r="Q383" s="233"/>
      <c r="R383" s="85" t="s">
        <v>878</v>
      </c>
      <c r="S383" s="132" t="s">
        <v>875</v>
      </c>
      <c r="T383" s="85"/>
      <c r="U383" s="133"/>
      <c r="V383" s="133"/>
      <c r="W383" s="85"/>
      <c r="X383" s="85"/>
      <c r="Y383" s="85"/>
      <c r="Z383" s="243"/>
      <c r="AA383" s="119"/>
      <c r="AB383" s="233"/>
    </row>
    <row r="384" spans="1:16219" s="242" customFormat="1" ht="63" customHeight="1">
      <c r="A384" s="144" t="s">
        <v>879</v>
      </c>
      <c r="B384" s="85" t="s">
        <v>494</v>
      </c>
      <c r="C384" s="85" t="s">
        <v>6</v>
      </c>
      <c r="D384" s="85" t="s">
        <v>870</v>
      </c>
      <c r="E384" s="85" t="s">
        <v>137</v>
      </c>
      <c r="F384" s="85" t="s">
        <v>47</v>
      </c>
      <c r="G384" s="85" t="s">
        <v>756</v>
      </c>
      <c r="H384" s="35" t="s">
        <v>49</v>
      </c>
      <c r="I384" s="85" t="s">
        <v>872</v>
      </c>
      <c r="J384" s="144" t="s">
        <v>873</v>
      </c>
      <c r="K384" s="144"/>
      <c r="L384" s="30"/>
      <c r="M384" s="30"/>
      <c r="N384" s="30"/>
      <c r="O384" s="243"/>
      <c r="P384" s="119"/>
      <c r="Q384" s="233"/>
      <c r="R384" s="85" t="s">
        <v>878</v>
      </c>
      <c r="S384" s="132" t="s">
        <v>875</v>
      </c>
      <c r="T384" s="85"/>
      <c r="U384" s="133"/>
      <c r="V384" s="133"/>
      <c r="W384" s="85"/>
      <c r="X384" s="85"/>
      <c r="Y384" s="85"/>
      <c r="Z384" s="243"/>
      <c r="AA384" s="119"/>
      <c r="AB384" s="233"/>
    </row>
    <row r="385" spans="1:28" s="242" customFormat="1" ht="63" customHeight="1">
      <c r="A385" s="144">
        <v>1050</v>
      </c>
      <c r="B385" s="85" t="s">
        <v>494</v>
      </c>
      <c r="C385" s="85" t="s">
        <v>6</v>
      </c>
      <c r="D385" s="85" t="s">
        <v>870</v>
      </c>
      <c r="E385" s="85" t="s">
        <v>137</v>
      </c>
      <c r="F385" s="85" t="s">
        <v>47</v>
      </c>
      <c r="G385" s="85" t="s">
        <v>756</v>
      </c>
      <c r="H385" s="35" t="s">
        <v>49</v>
      </c>
      <c r="I385" s="85" t="s">
        <v>872</v>
      </c>
      <c r="J385" s="144" t="s">
        <v>873</v>
      </c>
      <c r="K385" s="144"/>
      <c r="L385" s="30"/>
      <c r="M385" s="30"/>
      <c r="N385" s="30"/>
      <c r="O385" s="243"/>
      <c r="P385" s="119"/>
      <c r="Q385" s="233"/>
      <c r="R385" s="85" t="s">
        <v>878</v>
      </c>
      <c r="S385" s="132" t="s">
        <v>875</v>
      </c>
      <c r="T385" s="85"/>
      <c r="U385" s="133"/>
      <c r="V385" s="133"/>
      <c r="W385" s="85"/>
      <c r="X385" s="85"/>
      <c r="Y385" s="85"/>
      <c r="Z385" s="243"/>
      <c r="AA385" s="119"/>
      <c r="AB385" s="233"/>
    </row>
    <row r="386" spans="1:28" s="242" customFormat="1" ht="63" customHeight="1">
      <c r="A386" s="144">
        <v>1051</v>
      </c>
      <c r="B386" s="85" t="s">
        <v>494</v>
      </c>
      <c r="C386" s="85" t="s">
        <v>6</v>
      </c>
      <c r="D386" s="85" t="s">
        <v>870</v>
      </c>
      <c r="E386" s="85" t="s">
        <v>137</v>
      </c>
      <c r="F386" s="85" t="s">
        <v>47</v>
      </c>
      <c r="G386" s="85" t="s">
        <v>756</v>
      </c>
      <c r="H386" s="35" t="s">
        <v>49</v>
      </c>
      <c r="I386" s="85" t="s">
        <v>872</v>
      </c>
      <c r="J386" s="144" t="s">
        <v>873</v>
      </c>
      <c r="K386" s="144"/>
      <c r="L386" s="30"/>
      <c r="M386" s="30"/>
      <c r="N386" s="30"/>
      <c r="O386" s="243"/>
      <c r="P386" s="119"/>
      <c r="Q386" s="233"/>
      <c r="R386" s="85" t="s">
        <v>880</v>
      </c>
      <c r="S386" s="132" t="s">
        <v>875</v>
      </c>
      <c r="T386" s="85"/>
      <c r="U386" s="133"/>
      <c r="V386" s="133"/>
      <c r="W386" s="85"/>
      <c r="X386" s="85"/>
      <c r="Y386" s="85"/>
      <c r="Z386" s="243"/>
      <c r="AA386" s="119"/>
      <c r="AB386" s="233"/>
    </row>
    <row r="387" spans="1:28" s="242" customFormat="1" ht="81" customHeight="1">
      <c r="A387" s="144">
        <v>1052</v>
      </c>
      <c r="B387" s="85" t="s">
        <v>494</v>
      </c>
      <c r="C387" s="85" t="s">
        <v>6</v>
      </c>
      <c r="D387" s="85" t="s">
        <v>870</v>
      </c>
      <c r="E387" s="85" t="s">
        <v>137</v>
      </c>
      <c r="F387" s="85" t="s">
        <v>47</v>
      </c>
      <c r="G387" s="85" t="s">
        <v>871</v>
      </c>
      <c r="H387" s="35" t="s">
        <v>49</v>
      </c>
      <c r="I387" s="85" t="s">
        <v>872</v>
      </c>
      <c r="J387" s="144" t="s">
        <v>873</v>
      </c>
      <c r="K387" s="144"/>
      <c r="L387" s="30"/>
      <c r="M387" s="30"/>
      <c r="N387" s="30"/>
      <c r="O387" s="72"/>
      <c r="P387" s="392"/>
      <c r="Q387" s="233"/>
      <c r="R387" s="85" t="s">
        <v>874</v>
      </c>
      <c r="S387" s="132" t="s">
        <v>881</v>
      </c>
      <c r="T387" s="85" t="s">
        <v>882</v>
      </c>
      <c r="U387" s="133">
        <v>0</v>
      </c>
      <c r="V387" s="133">
        <v>1</v>
      </c>
      <c r="W387" s="85" t="s">
        <v>141</v>
      </c>
      <c r="X387" s="132" t="s">
        <v>883</v>
      </c>
      <c r="Y387" s="31" t="s">
        <v>55</v>
      </c>
      <c r="Z387" s="72">
        <v>1</v>
      </c>
      <c r="AA387" s="394">
        <v>1</v>
      </c>
      <c r="AB387" s="233" t="s">
        <v>1508</v>
      </c>
    </row>
    <row r="388" spans="1:28" s="242" customFormat="1" ht="63" customHeight="1">
      <c r="A388" s="144">
        <v>1053</v>
      </c>
      <c r="B388" s="85" t="s">
        <v>494</v>
      </c>
      <c r="C388" s="85" t="s">
        <v>6</v>
      </c>
      <c r="D388" s="85" t="s">
        <v>870</v>
      </c>
      <c r="E388" s="85" t="s">
        <v>137</v>
      </c>
      <c r="F388" s="85" t="s">
        <v>47</v>
      </c>
      <c r="G388" s="85" t="s">
        <v>871</v>
      </c>
      <c r="H388" s="35" t="s">
        <v>49</v>
      </c>
      <c r="I388" s="85" t="s">
        <v>872</v>
      </c>
      <c r="J388" s="144" t="s">
        <v>873</v>
      </c>
      <c r="K388" s="144"/>
      <c r="L388" s="30"/>
      <c r="M388" s="30"/>
      <c r="N388" s="30"/>
      <c r="O388" s="243"/>
      <c r="P388" s="119"/>
      <c r="Q388" s="233"/>
      <c r="R388" s="85" t="s">
        <v>874</v>
      </c>
      <c r="S388" s="132" t="s">
        <v>881</v>
      </c>
      <c r="T388" s="85"/>
      <c r="U388" s="133"/>
      <c r="V388" s="133"/>
      <c r="W388" s="85"/>
      <c r="X388" s="85"/>
      <c r="Y388" s="85"/>
      <c r="Z388" s="243"/>
      <c r="AA388" s="119"/>
      <c r="AB388" s="233"/>
    </row>
    <row r="389" spans="1:28" s="242" customFormat="1" ht="63" customHeight="1">
      <c r="A389" s="144">
        <v>1054</v>
      </c>
      <c r="B389" s="85" t="s">
        <v>494</v>
      </c>
      <c r="C389" s="85" t="s">
        <v>6</v>
      </c>
      <c r="D389" s="85" t="s">
        <v>870</v>
      </c>
      <c r="E389" s="85" t="s">
        <v>137</v>
      </c>
      <c r="F389" s="85" t="s">
        <v>47</v>
      </c>
      <c r="G389" s="85" t="s">
        <v>871</v>
      </c>
      <c r="H389" s="35" t="s">
        <v>49</v>
      </c>
      <c r="I389" s="85" t="s">
        <v>872</v>
      </c>
      <c r="J389" s="144" t="s">
        <v>873</v>
      </c>
      <c r="K389" s="144"/>
      <c r="L389" s="30"/>
      <c r="M389" s="30"/>
      <c r="N389" s="30"/>
      <c r="O389" s="243"/>
      <c r="P389" s="119"/>
      <c r="Q389" s="233"/>
      <c r="R389" s="85" t="s">
        <v>874</v>
      </c>
      <c r="S389" s="132" t="s">
        <v>881</v>
      </c>
      <c r="T389" s="85"/>
      <c r="U389" s="133"/>
      <c r="V389" s="133"/>
      <c r="W389" s="85"/>
      <c r="X389" s="85"/>
      <c r="Y389" s="85"/>
      <c r="Z389" s="243"/>
      <c r="AA389" s="119"/>
      <c r="AB389" s="233"/>
    </row>
    <row r="390" spans="1:28" s="242" customFormat="1" ht="63" customHeight="1">
      <c r="A390" s="144">
        <v>1055</v>
      </c>
      <c r="B390" s="85" t="s">
        <v>494</v>
      </c>
      <c r="C390" s="85" t="s">
        <v>6</v>
      </c>
      <c r="D390" s="85" t="s">
        <v>870</v>
      </c>
      <c r="E390" s="85" t="s">
        <v>137</v>
      </c>
      <c r="F390" s="85" t="s">
        <v>47</v>
      </c>
      <c r="G390" s="85" t="s">
        <v>871</v>
      </c>
      <c r="H390" s="35" t="s">
        <v>49</v>
      </c>
      <c r="I390" s="85" t="s">
        <v>872</v>
      </c>
      <c r="J390" s="144" t="s">
        <v>873</v>
      </c>
      <c r="K390" s="144"/>
      <c r="L390" s="30"/>
      <c r="M390" s="30"/>
      <c r="N390" s="30"/>
      <c r="O390" s="243"/>
      <c r="P390" s="119"/>
      <c r="Q390" s="233"/>
      <c r="R390" s="85" t="s">
        <v>874</v>
      </c>
      <c r="S390" s="132" t="s">
        <v>881</v>
      </c>
      <c r="T390" s="85"/>
      <c r="U390" s="133"/>
      <c r="V390" s="133"/>
      <c r="W390" s="85"/>
      <c r="X390" s="85"/>
      <c r="Y390" s="85"/>
      <c r="Z390" s="243"/>
      <c r="AA390" s="119"/>
      <c r="AB390" s="233"/>
    </row>
    <row r="391" spans="1:28" s="242" customFormat="1" ht="63" customHeight="1">
      <c r="A391" s="144">
        <v>1056</v>
      </c>
      <c r="B391" s="85" t="s">
        <v>494</v>
      </c>
      <c r="C391" s="85" t="s">
        <v>6</v>
      </c>
      <c r="D391" s="85" t="s">
        <v>870</v>
      </c>
      <c r="E391" s="85" t="s">
        <v>137</v>
      </c>
      <c r="F391" s="85" t="s">
        <v>47</v>
      </c>
      <c r="G391" s="85" t="s">
        <v>871</v>
      </c>
      <c r="H391" s="35" t="s">
        <v>49</v>
      </c>
      <c r="I391" s="85" t="s">
        <v>872</v>
      </c>
      <c r="J391" s="144" t="s">
        <v>873</v>
      </c>
      <c r="K391" s="144"/>
      <c r="L391" s="30"/>
      <c r="M391" s="30"/>
      <c r="N391" s="30"/>
      <c r="O391" s="243"/>
      <c r="P391" s="119"/>
      <c r="Q391" s="233"/>
      <c r="R391" s="85" t="s">
        <v>874</v>
      </c>
      <c r="S391" s="132" t="s">
        <v>881</v>
      </c>
      <c r="T391" s="85"/>
      <c r="U391" s="133"/>
      <c r="V391" s="133"/>
      <c r="W391" s="85"/>
      <c r="X391" s="85"/>
      <c r="Y391" s="85"/>
      <c r="Z391" s="243"/>
      <c r="AA391" s="119"/>
      <c r="AB391" s="233"/>
    </row>
    <row r="392" spans="1:28" s="242" customFormat="1" ht="63" customHeight="1">
      <c r="A392" s="144">
        <v>1057</v>
      </c>
      <c r="B392" s="85" t="s">
        <v>494</v>
      </c>
      <c r="C392" s="85" t="s">
        <v>6</v>
      </c>
      <c r="D392" s="85" t="s">
        <v>870</v>
      </c>
      <c r="E392" s="85" t="s">
        <v>137</v>
      </c>
      <c r="F392" s="85" t="s">
        <v>47</v>
      </c>
      <c r="G392" s="85" t="s">
        <v>871</v>
      </c>
      <c r="H392" s="35" t="s">
        <v>49</v>
      </c>
      <c r="I392" s="85" t="s">
        <v>872</v>
      </c>
      <c r="J392" s="144" t="s">
        <v>873</v>
      </c>
      <c r="K392" s="144"/>
      <c r="L392" s="30"/>
      <c r="M392" s="30"/>
      <c r="N392" s="30"/>
      <c r="O392" s="243"/>
      <c r="P392" s="119"/>
      <c r="Q392" s="233"/>
      <c r="R392" s="85" t="s">
        <v>874</v>
      </c>
      <c r="S392" s="132" t="s">
        <v>881</v>
      </c>
      <c r="T392" s="85"/>
      <c r="U392" s="133"/>
      <c r="V392" s="133"/>
      <c r="W392" s="85"/>
      <c r="X392" s="85"/>
      <c r="Y392" s="85"/>
      <c r="Z392" s="243"/>
      <c r="AA392" s="119"/>
      <c r="AB392" s="233"/>
    </row>
    <row r="393" spans="1:28" s="242" customFormat="1" ht="63" customHeight="1">
      <c r="A393" s="144">
        <v>1058</v>
      </c>
      <c r="B393" s="85" t="s">
        <v>494</v>
      </c>
      <c r="C393" s="85" t="s">
        <v>6</v>
      </c>
      <c r="D393" s="85" t="s">
        <v>870</v>
      </c>
      <c r="E393" s="85" t="s">
        <v>137</v>
      </c>
      <c r="F393" s="85" t="s">
        <v>47</v>
      </c>
      <c r="G393" s="85" t="s">
        <v>871</v>
      </c>
      <c r="H393" s="35" t="s">
        <v>49</v>
      </c>
      <c r="I393" s="85" t="s">
        <v>872</v>
      </c>
      <c r="J393" s="144" t="s">
        <v>873</v>
      </c>
      <c r="K393" s="144"/>
      <c r="L393" s="30"/>
      <c r="M393" s="30"/>
      <c r="N393" s="30"/>
      <c r="O393" s="243"/>
      <c r="P393" s="119"/>
      <c r="Q393" s="233"/>
      <c r="R393" s="85" t="s">
        <v>874</v>
      </c>
      <c r="S393" s="132" t="s">
        <v>881</v>
      </c>
      <c r="T393" s="85"/>
      <c r="U393" s="133"/>
      <c r="V393" s="133"/>
      <c r="W393" s="85"/>
      <c r="X393" s="85"/>
      <c r="Y393" s="85"/>
      <c r="Z393" s="243"/>
      <c r="AA393" s="119"/>
      <c r="AB393" s="233"/>
    </row>
    <row r="394" spans="1:28" s="242" customFormat="1" ht="63" customHeight="1">
      <c r="A394" s="144" t="s">
        <v>884</v>
      </c>
      <c r="B394" s="85" t="s">
        <v>494</v>
      </c>
      <c r="C394" s="85" t="s">
        <v>6</v>
      </c>
      <c r="D394" s="85" t="s">
        <v>870</v>
      </c>
      <c r="E394" s="85" t="s">
        <v>137</v>
      </c>
      <c r="F394" s="85" t="s">
        <v>47</v>
      </c>
      <c r="G394" s="85" t="s">
        <v>871</v>
      </c>
      <c r="H394" s="35" t="s">
        <v>49</v>
      </c>
      <c r="I394" s="85" t="s">
        <v>872</v>
      </c>
      <c r="J394" s="144" t="s">
        <v>873</v>
      </c>
      <c r="K394" s="144"/>
      <c r="L394" s="30"/>
      <c r="M394" s="30"/>
      <c r="N394" s="30"/>
      <c r="O394" s="243"/>
      <c r="P394" s="119"/>
      <c r="Q394" s="233"/>
      <c r="R394" s="85" t="s">
        <v>874</v>
      </c>
      <c r="S394" s="132" t="s">
        <v>881</v>
      </c>
      <c r="T394" s="85"/>
      <c r="U394" s="133"/>
      <c r="V394" s="133"/>
      <c r="W394" s="85"/>
      <c r="X394" s="85"/>
      <c r="Y394" s="85"/>
      <c r="Z394" s="243"/>
      <c r="AA394" s="119"/>
      <c r="AB394" s="233"/>
    </row>
    <row r="395" spans="1:28" s="242" customFormat="1" ht="63" customHeight="1">
      <c r="A395" s="144" t="s">
        <v>885</v>
      </c>
      <c r="B395" s="85" t="s">
        <v>494</v>
      </c>
      <c r="C395" s="85" t="s">
        <v>6</v>
      </c>
      <c r="D395" s="85" t="s">
        <v>870</v>
      </c>
      <c r="E395" s="85" t="s">
        <v>137</v>
      </c>
      <c r="F395" s="85" t="s">
        <v>47</v>
      </c>
      <c r="G395" s="85" t="s">
        <v>871</v>
      </c>
      <c r="H395" s="35" t="s">
        <v>49</v>
      </c>
      <c r="I395" s="85" t="s">
        <v>872</v>
      </c>
      <c r="J395" s="144" t="s">
        <v>873</v>
      </c>
      <c r="K395" s="144"/>
      <c r="L395" s="30"/>
      <c r="M395" s="30"/>
      <c r="N395" s="30"/>
      <c r="O395" s="243"/>
      <c r="P395" s="119"/>
      <c r="Q395" s="233"/>
      <c r="R395" s="85" t="s">
        <v>874</v>
      </c>
      <c r="S395" s="132" t="s">
        <v>881</v>
      </c>
      <c r="T395" s="85"/>
      <c r="U395" s="133"/>
      <c r="V395" s="133"/>
      <c r="W395" s="85"/>
      <c r="X395" s="85"/>
      <c r="Y395" s="85"/>
      <c r="Z395" s="243"/>
      <c r="AA395" s="119"/>
      <c r="AB395" s="233"/>
    </row>
    <row r="396" spans="1:28" s="242" customFormat="1" ht="63" customHeight="1">
      <c r="A396" s="144" t="s">
        <v>886</v>
      </c>
      <c r="B396" s="85" t="s">
        <v>494</v>
      </c>
      <c r="C396" s="85" t="s">
        <v>6</v>
      </c>
      <c r="D396" s="85" t="s">
        <v>870</v>
      </c>
      <c r="E396" s="85" t="s">
        <v>137</v>
      </c>
      <c r="F396" s="85" t="s">
        <v>47</v>
      </c>
      <c r="G396" s="85" t="s">
        <v>871</v>
      </c>
      <c r="H396" s="35" t="s">
        <v>49</v>
      </c>
      <c r="I396" s="85" t="s">
        <v>872</v>
      </c>
      <c r="J396" s="144" t="s">
        <v>873</v>
      </c>
      <c r="K396" s="144"/>
      <c r="L396" s="30"/>
      <c r="M396" s="30"/>
      <c r="N396" s="30"/>
      <c r="O396" s="243"/>
      <c r="P396" s="119"/>
      <c r="Q396" s="233"/>
      <c r="R396" s="85" t="s">
        <v>874</v>
      </c>
      <c r="S396" s="132" t="s">
        <v>881</v>
      </c>
      <c r="T396" s="85"/>
      <c r="U396" s="133"/>
      <c r="V396" s="133"/>
      <c r="W396" s="85"/>
      <c r="X396" s="85"/>
      <c r="Y396" s="85"/>
      <c r="Z396" s="243"/>
      <c r="AA396" s="119"/>
      <c r="AB396" s="233"/>
    </row>
    <row r="397" spans="1:28" s="242" customFormat="1" ht="63" customHeight="1">
      <c r="A397" s="144" t="s">
        <v>887</v>
      </c>
      <c r="B397" s="85" t="s">
        <v>494</v>
      </c>
      <c r="C397" s="85" t="s">
        <v>6</v>
      </c>
      <c r="D397" s="85" t="s">
        <v>870</v>
      </c>
      <c r="E397" s="85" t="s">
        <v>137</v>
      </c>
      <c r="F397" s="85" t="s">
        <v>47</v>
      </c>
      <c r="G397" s="85" t="s">
        <v>871</v>
      </c>
      <c r="H397" s="35" t="s">
        <v>49</v>
      </c>
      <c r="I397" s="85" t="s">
        <v>872</v>
      </c>
      <c r="J397" s="144" t="s">
        <v>873</v>
      </c>
      <c r="K397" s="144"/>
      <c r="L397" s="30"/>
      <c r="M397" s="30"/>
      <c r="N397" s="30"/>
      <c r="O397" s="243"/>
      <c r="P397" s="119"/>
      <c r="Q397" s="233"/>
      <c r="R397" s="85" t="s">
        <v>874</v>
      </c>
      <c r="S397" s="132" t="s">
        <v>881</v>
      </c>
      <c r="T397" s="85"/>
      <c r="U397" s="133"/>
      <c r="V397" s="133"/>
      <c r="W397" s="85"/>
      <c r="X397" s="85"/>
      <c r="Y397" s="85"/>
      <c r="Z397" s="243"/>
      <c r="AA397" s="119"/>
      <c r="AB397" s="233"/>
    </row>
    <row r="398" spans="1:28" s="242" customFormat="1" ht="63" customHeight="1">
      <c r="A398" s="144" t="s">
        <v>888</v>
      </c>
      <c r="B398" s="85" t="s">
        <v>494</v>
      </c>
      <c r="C398" s="85" t="s">
        <v>6</v>
      </c>
      <c r="D398" s="85" t="s">
        <v>870</v>
      </c>
      <c r="E398" s="85" t="s">
        <v>137</v>
      </c>
      <c r="F398" s="85" t="s">
        <v>47</v>
      </c>
      <c r="G398" s="85" t="s">
        <v>871</v>
      </c>
      <c r="H398" s="35" t="s">
        <v>49</v>
      </c>
      <c r="I398" s="85" t="s">
        <v>872</v>
      </c>
      <c r="J398" s="144" t="s">
        <v>873</v>
      </c>
      <c r="K398" s="144"/>
      <c r="L398" s="30"/>
      <c r="M398" s="30"/>
      <c r="N398" s="30"/>
      <c r="O398" s="243"/>
      <c r="P398" s="119"/>
      <c r="Q398" s="233"/>
      <c r="R398" s="85" t="s">
        <v>874</v>
      </c>
      <c r="S398" s="132" t="s">
        <v>881</v>
      </c>
      <c r="T398" s="85"/>
      <c r="U398" s="133"/>
      <c r="V398" s="133"/>
      <c r="W398" s="85"/>
      <c r="X398" s="85"/>
      <c r="Y398" s="85"/>
      <c r="Z398" s="243"/>
      <c r="AA398" s="119"/>
      <c r="AB398" s="233"/>
    </row>
    <row r="399" spans="1:28" s="242" customFormat="1" ht="63" customHeight="1">
      <c r="A399" s="144">
        <v>1059</v>
      </c>
      <c r="B399" s="85" t="s">
        <v>494</v>
      </c>
      <c r="C399" s="85" t="s">
        <v>6</v>
      </c>
      <c r="D399" s="85" t="s">
        <v>870</v>
      </c>
      <c r="E399" s="85" t="s">
        <v>137</v>
      </c>
      <c r="F399" s="85" t="s">
        <v>47</v>
      </c>
      <c r="G399" s="85" t="s">
        <v>871</v>
      </c>
      <c r="H399" s="35" t="s">
        <v>49</v>
      </c>
      <c r="I399" s="85" t="s">
        <v>872</v>
      </c>
      <c r="J399" s="144" t="s">
        <v>873</v>
      </c>
      <c r="K399" s="144"/>
      <c r="L399" s="30"/>
      <c r="M399" s="30"/>
      <c r="N399" s="30"/>
      <c r="O399" s="243"/>
      <c r="P399" s="119"/>
      <c r="Q399" s="233"/>
      <c r="R399" s="85" t="s">
        <v>874</v>
      </c>
      <c r="S399" s="132" t="s">
        <v>881</v>
      </c>
      <c r="T399" s="85"/>
      <c r="U399" s="133"/>
      <c r="V399" s="133"/>
      <c r="W399" s="85"/>
      <c r="X399" s="85"/>
      <c r="Y399" s="85"/>
      <c r="Z399" s="243"/>
      <c r="AA399" s="119"/>
      <c r="AB399" s="233"/>
    </row>
    <row r="400" spans="1:28" s="242" customFormat="1" ht="63" customHeight="1">
      <c r="A400" s="144">
        <v>1060</v>
      </c>
      <c r="B400" s="85" t="s">
        <v>494</v>
      </c>
      <c r="C400" s="85" t="s">
        <v>6</v>
      </c>
      <c r="D400" s="85" t="s">
        <v>870</v>
      </c>
      <c r="E400" s="85" t="s">
        <v>137</v>
      </c>
      <c r="F400" s="85" t="s">
        <v>47</v>
      </c>
      <c r="G400" s="85" t="s">
        <v>871</v>
      </c>
      <c r="H400" s="35" t="s">
        <v>49</v>
      </c>
      <c r="I400" s="85" t="s">
        <v>872</v>
      </c>
      <c r="J400" s="144" t="s">
        <v>873</v>
      </c>
      <c r="K400" s="144"/>
      <c r="L400" s="30"/>
      <c r="M400" s="30"/>
      <c r="N400" s="30"/>
      <c r="O400" s="243"/>
      <c r="P400" s="119"/>
      <c r="Q400" s="233"/>
      <c r="R400" s="85" t="s">
        <v>874</v>
      </c>
      <c r="S400" s="132" t="s">
        <v>881</v>
      </c>
      <c r="T400" s="85"/>
      <c r="U400" s="133"/>
      <c r="V400" s="133"/>
      <c r="W400" s="85"/>
      <c r="X400" s="85"/>
      <c r="Y400" s="85"/>
      <c r="Z400" s="243"/>
      <c r="AA400" s="119"/>
      <c r="AB400" s="233"/>
    </row>
    <row r="401" spans="1:28" s="242" customFormat="1" ht="63" customHeight="1">
      <c r="A401" s="144" t="s">
        <v>889</v>
      </c>
      <c r="B401" s="85" t="s">
        <v>494</v>
      </c>
      <c r="C401" s="85" t="s">
        <v>6</v>
      </c>
      <c r="D401" s="85" t="s">
        <v>870</v>
      </c>
      <c r="E401" s="85" t="s">
        <v>137</v>
      </c>
      <c r="F401" s="85" t="s">
        <v>47</v>
      </c>
      <c r="G401" s="85" t="s">
        <v>871</v>
      </c>
      <c r="H401" s="35" t="s">
        <v>49</v>
      </c>
      <c r="I401" s="85" t="s">
        <v>872</v>
      </c>
      <c r="J401" s="144" t="s">
        <v>873</v>
      </c>
      <c r="K401" s="144"/>
      <c r="L401" s="30"/>
      <c r="M401" s="30"/>
      <c r="N401" s="30"/>
      <c r="O401" s="243"/>
      <c r="P401" s="119"/>
      <c r="Q401" s="233"/>
      <c r="R401" s="85" t="s">
        <v>874</v>
      </c>
      <c r="S401" s="132" t="s">
        <v>881</v>
      </c>
      <c r="T401" s="85"/>
      <c r="U401" s="133"/>
      <c r="V401" s="133"/>
      <c r="W401" s="85"/>
      <c r="X401" s="85"/>
      <c r="Y401" s="85"/>
      <c r="Z401" s="243"/>
      <c r="AA401" s="119"/>
      <c r="AB401" s="233"/>
    </row>
    <row r="402" spans="1:28" s="242" customFormat="1" ht="63" customHeight="1">
      <c r="A402" s="144" t="s">
        <v>890</v>
      </c>
      <c r="B402" s="85" t="s">
        <v>494</v>
      </c>
      <c r="C402" s="85" t="s">
        <v>6</v>
      </c>
      <c r="D402" s="85" t="s">
        <v>870</v>
      </c>
      <c r="E402" s="85" t="s">
        <v>137</v>
      </c>
      <c r="F402" s="85" t="s">
        <v>47</v>
      </c>
      <c r="G402" s="85" t="s">
        <v>871</v>
      </c>
      <c r="H402" s="35" t="s">
        <v>49</v>
      </c>
      <c r="I402" s="85" t="s">
        <v>872</v>
      </c>
      <c r="J402" s="144" t="s">
        <v>873</v>
      </c>
      <c r="K402" s="144"/>
      <c r="L402" s="30"/>
      <c r="M402" s="30"/>
      <c r="N402" s="30"/>
      <c r="O402" s="243"/>
      <c r="P402" s="119"/>
      <c r="Q402" s="233"/>
      <c r="R402" s="85" t="s">
        <v>874</v>
      </c>
      <c r="S402" s="132" t="s">
        <v>881</v>
      </c>
      <c r="T402" s="85"/>
      <c r="U402" s="133"/>
      <c r="V402" s="133"/>
      <c r="W402" s="85"/>
      <c r="X402" s="85"/>
      <c r="Y402" s="85"/>
      <c r="Z402" s="243"/>
      <c r="AA402" s="119"/>
      <c r="AB402" s="233"/>
    </row>
    <row r="403" spans="1:28" s="242" customFormat="1" ht="63" customHeight="1">
      <c r="A403" s="144">
        <v>1061</v>
      </c>
      <c r="B403" s="85" t="s">
        <v>494</v>
      </c>
      <c r="C403" s="85" t="s">
        <v>6</v>
      </c>
      <c r="D403" s="85" t="s">
        <v>870</v>
      </c>
      <c r="E403" s="85" t="s">
        <v>137</v>
      </c>
      <c r="F403" s="85" t="s">
        <v>47</v>
      </c>
      <c r="G403" s="85" t="s">
        <v>871</v>
      </c>
      <c r="H403" s="35" t="s">
        <v>49</v>
      </c>
      <c r="I403" s="85" t="s">
        <v>872</v>
      </c>
      <c r="J403" s="144" t="s">
        <v>873</v>
      </c>
      <c r="K403" s="144"/>
      <c r="L403" s="30"/>
      <c r="M403" s="30"/>
      <c r="N403" s="30"/>
      <c r="O403" s="243"/>
      <c r="P403" s="119"/>
      <c r="Q403" s="233"/>
      <c r="R403" s="85" t="s">
        <v>874</v>
      </c>
      <c r="S403" s="132" t="s">
        <v>881</v>
      </c>
      <c r="T403" s="85"/>
      <c r="U403" s="133"/>
      <c r="V403" s="133"/>
      <c r="W403" s="85"/>
      <c r="X403" s="85"/>
      <c r="Y403" s="85"/>
      <c r="Z403" s="243"/>
      <c r="AA403" s="119"/>
      <c r="AB403" s="233"/>
    </row>
    <row r="404" spans="1:28" s="242" customFormat="1" ht="63" customHeight="1">
      <c r="A404" s="144">
        <v>1062</v>
      </c>
      <c r="B404" s="85" t="s">
        <v>494</v>
      </c>
      <c r="C404" s="85" t="s">
        <v>6</v>
      </c>
      <c r="D404" s="85" t="s">
        <v>870</v>
      </c>
      <c r="E404" s="85" t="s">
        <v>137</v>
      </c>
      <c r="F404" s="85" t="s">
        <v>47</v>
      </c>
      <c r="G404" s="85" t="s">
        <v>871</v>
      </c>
      <c r="H404" s="35" t="s">
        <v>49</v>
      </c>
      <c r="I404" s="85" t="s">
        <v>872</v>
      </c>
      <c r="J404" s="144" t="s">
        <v>873</v>
      </c>
      <c r="K404" s="144"/>
      <c r="L404" s="30"/>
      <c r="M404" s="30"/>
      <c r="N404" s="30"/>
      <c r="O404" s="243"/>
      <c r="P404" s="119"/>
      <c r="Q404" s="233"/>
      <c r="R404" s="85" t="s">
        <v>874</v>
      </c>
      <c r="S404" s="132" t="s">
        <v>881</v>
      </c>
      <c r="T404" s="85"/>
      <c r="U404" s="133"/>
      <c r="V404" s="133"/>
      <c r="W404" s="85"/>
      <c r="X404" s="85"/>
      <c r="Y404" s="85"/>
      <c r="Z404" s="243"/>
      <c r="AA404" s="119"/>
      <c r="AB404" s="233"/>
    </row>
    <row r="405" spans="1:28" s="242" customFormat="1" ht="63" customHeight="1">
      <c r="A405" s="144">
        <v>1063</v>
      </c>
      <c r="B405" s="85" t="s">
        <v>494</v>
      </c>
      <c r="C405" s="85" t="s">
        <v>6</v>
      </c>
      <c r="D405" s="85" t="s">
        <v>870</v>
      </c>
      <c r="E405" s="85" t="s">
        <v>137</v>
      </c>
      <c r="F405" s="85" t="s">
        <v>47</v>
      </c>
      <c r="G405" s="85" t="s">
        <v>871</v>
      </c>
      <c r="H405" s="35" t="s">
        <v>49</v>
      </c>
      <c r="I405" s="85" t="s">
        <v>872</v>
      </c>
      <c r="J405" s="144" t="s">
        <v>873</v>
      </c>
      <c r="K405" s="144"/>
      <c r="L405" s="30"/>
      <c r="M405" s="30"/>
      <c r="N405" s="30"/>
      <c r="O405" s="243"/>
      <c r="P405" s="119"/>
      <c r="Q405" s="233"/>
      <c r="R405" s="85" t="s">
        <v>874</v>
      </c>
      <c r="S405" s="132" t="s">
        <v>881</v>
      </c>
      <c r="T405" s="85"/>
      <c r="U405" s="133"/>
      <c r="V405" s="133"/>
      <c r="W405" s="85"/>
      <c r="X405" s="85"/>
      <c r="Y405" s="85"/>
      <c r="Z405" s="243"/>
      <c r="AA405" s="119"/>
      <c r="AB405" s="233"/>
    </row>
    <row r="406" spans="1:28" s="242" customFormat="1" ht="63" customHeight="1">
      <c r="A406" s="144">
        <v>1064</v>
      </c>
      <c r="B406" s="85" t="s">
        <v>494</v>
      </c>
      <c r="C406" s="85" t="s">
        <v>6</v>
      </c>
      <c r="D406" s="85" t="s">
        <v>870</v>
      </c>
      <c r="E406" s="85" t="s">
        <v>137</v>
      </c>
      <c r="F406" s="85" t="s">
        <v>47</v>
      </c>
      <c r="G406" s="85" t="s">
        <v>871</v>
      </c>
      <c r="H406" s="35" t="s">
        <v>49</v>
      </c>
      <c r="I406" s="85" t="s">
        <v>872</v>
      </c>
      <c r="J406" s="144" t="s">
        <v>873</v>
      </c>
      <c r="K406" s="144"/>
      <c r="L406" s="30"/>
      <c r="M406" s="30"/>
      <c r="N406" s="30"/>
      <c r="O406" s="243"/>
      <c r="P406" s="119"/>
      <c r="Q406" s="233"/>
      <c r="R406" s="85" t="s">
        <v>874</v>
      </c>
      <c r="S406" s="132" t="s">
        <v>881</v>
      </c>
      <c r="T406" s="85"/>
      <c r="U406" s="133"/>
      <c r="V406" s="133"/>
      <c r="W406" s="85"/>
      <c r="X406" s="85"/>
      <c r="Y406" s="85"/>
      <c r="Z406" s="243"/>
      <c r="AA406" s="119"/>
      <c r="AB406" s="233"/>
    </row>
    <row r="407" spans="1:28" s="242" customFormat="1" ht="63" customHeight="1">
      <c r="A407" s="144">
        <v>1065</v>
      </c>
      <c r="B407" s="85" t="s">
        <v>494</v>
      </c>
      <c r="C407" s="85" t="s">
        <v>6</v>
      </c>
      <c r="D407" s="85" t="s">
        <v>870</v>
      </c>
      <c r="E407" s="85" t="s">
        <v>137</v>
      </c>
      <c r="F407" s="85" t="s">
        <v>47</v>
      </c>
      <c r="G407" s="85" t="s">
        <v>871</v>
      </c>
      <c r="H407" s="35" t="s">
        <v>49</v>
      </c>
      <c r="I407" s="85" t="s">
        <v>872</v>
      </c>
      <c r="J407" s="144" t="s">
        <v>873</v>
      </c>
      <c r="K407" s="144"/>
      <c r="L407" s="30"/>
      <c r="M407" s="30"/>
      <c r="N407" s="30"/>
      <c r="O407" s="243"/>
      <c r="P407" s="119"/>
      <c r="Q407" s="233"/>
      <c r="R407" s="85" t="s">
        <v>874</v>
      </c>
      <c r="S407" s="132" t="s">
        <v>881</v>
      </c>
      <c r="T407" s="85"/>
      <c r="U407" s="133"/>
      <c r="V407" s="133"/>
      <c r="W407" s="85"/>
      <c r="X407" s="85"/>
      <c r="Y407" s="85"/>
      <c r="Z407" s="243"/>
      <c r="AA407" s="119"/>
      <c r="AB407" s="233"/>
    </row>
    <row r="408" spans="1:28" s="242" customFormat="1" ht="63" customHeight="1">
      <c r="A408" s="144">
        <v>1066</v>
      </c>
      <c r="B408" s="85" t="s">
        <v>494</v>
      </c>
      <c r="C408" s="85" t="s">
        <v>6</v>
      </c>
      <c r="D408" s="85" t="s">
        <v>870</v>
      </c>
      <c r="E408" s="85" t="s">
        <v>137</v>
      </c>
      <c r="F408" s="85" t="s">
        <v>47</v>
      </c>
      <c r="G408" s="85" t="s">
        <v>871</v>
      </c>
      <c r="H408" s="35" t="s">
        <v>49</v>
      </c>
      <c r="I408" s="85" t="s">
        <v>872</v>
      </c>
      <c r="J408" s="144" t="s">
        <v>873</v>
      </c>
      <c r="K408" s="144"/>
      <c r="L408" s="30"/>
      <c r="M408" s="30"/>
      <c r="N408" s="30"/>
      <c r="O408" s="243"/>
      <c r="P408" s="119"/>
      <c r="Q408" s="233"/>
      <c r="R408" s="85" t="s">
        <v>874</v>
      </c>
      <c r="S408" s="132" t="s">
        <v>881</v>
      </c>
      <c r="T408" s="85"/>
      <c r="U408" s="133"/>
      <c r="V408" s="133"/>
      <c r="W408" s="85"/>
      <c r="X408" s="85"/>
      <c r="Y408" s="85"/>
      <c r="Z408" s="243"/>
      <c r="AA408" s="119"/>
      <c r="AB408" s="233"/>
    </row>
    <row r="409" spans="1:28" s="242" customFormat="1" ht="63" customHeight="1">
      <c r="A409" s="144">
        <v>1067</v>
      </c>
      <c r="B409" s="85" t="s">
        <v>494</v>
      </c>
      <c r="C409" s="85" t="s">
        <v>6</v>
      </c>
      <c r="D409" s="85" t="s">
        <v>870</v>
      </c>
      <c r="E409" s="85" t="s">
        <v>137</v>
      </c>
      <c r="F409" s="85" t="s">
        <v>47</v>
      </c>
      <c r="G409" s="85" t="s">
        <v>871</v>
      </c>
      <c r="H409" s="35" t="s">
        <v>49</v>
      </c>
      <c r="I409" s="85" t="s">
        <v>872</v>
      </c>
      <c r="J409" s="144" t="s">
        <v>873</v>
      </c>
      <c r="K409" s="144"/>
      <c r="L409" s="30"/>
      <c r="M409" s="30"/>
      <c r="N409" s="30"/>
      <c r="O409" s="243"/>
      <c r="P409" s="119"/>
      <c r="Q409" s="233"/>
      <c r="R409" s="85" t="s">
        <v>874</v>
      </c>
      <c r="S409" s="132" t="s">
        <v>881</v>
      </c>
      <c r="T409" s="85"/>
      <c r="U409" s="133"/>
      <c r="V409" s="133"/>
      <c r="W409" s="85"/>
      <c r="X409" s="85"/>
      <c r="Y409" s="85"/>
      <c r="Z409" s="243"/>
      <c r="AA409" s="119"/>
      <c r="AB409" s="233"/>
    </row>
    <row r="410" spans="1:28" s="242" customFormat="1" ht="63" customHeight="1">
      <c r="A410" s="144">
        <v>1068</v>
      </c>
      <c r="B410" s="85" t="s">
        <v>494</v>
      </c>
      <c r="C410" s="85" t="s">
        <v>6</v>
      </c>
      <c r="D410" s="85" t="s">
        <v>870</v>
      </c>
      <c r="E410" s="85" t="s">
        <v>137</v>
      </c>
      <c r="F410" s="85" t="s">
        <v>47</v>
      </c>
      <c r="G410" s="85" t="s">
        <v>871</v>
      </c>
      <c r="H410" s="35" t="s">
        <v>49</v>
      </c>
      <c r="I410" s="85" t="s">
        <v>872</v>
      </c>
      <c r="J410" s="144" t="s">
        <v>873</v>
      </c>
      <c r="K410" s="144"/>
      <c r="L410" s="30"/>
      <c r="M410" s="30"/>
      <c r="N410" s="30"/>
      <c r="O410" s="243"/>
      <c r="P410" s="119"/>
      <c r="Q410" s="233"/>
      <c r="R410" s="85" t="s">
        <v>874</v>
      </c>
      <c r="S410" s="132" t="s">
        <v>881</v>
      </c>
      <c r="T410" s="85"/>
      <c r="U410" s="133"/>
      <c r="V410" s="133"/>
      <c r="W410" s="85"/>
      <c r="X410" s="85"/>
      <c r="Y410" s="85"/>
      <c r="Z410" s="243"/>
      <c r="AA410" s="119"/>
      <c r="AB410" s="233"/>
    </row>
    <row r="411" spans="1:28" s="242" customFormat="1" ht="63" customHeight="1">
      <c r="A411" s="144">
        <v>1069</v>
      </c>
      <c r="B411" s="85" t="s">
        <v>494</v>
      </c>
      <c r="C411" s="85" t="s">
        <v>6</v>
      </c>
      <c r="D411" s="85" t="s">
        <v>870</v>
      </c>
      <c r="E411" s="85" t="s">
        <v>137</v>
      </c>
      <c r="F411" s="85" t="s">
        <v>47</v>
      </c>
      <c r="G411" s="85" t="s">
        <v>871</v>
      </c>
      <c r="H411" s="35" t="s">
        <v>49</v>
      </c>
      <c r="I411" s="85" t="s">
        <v>872</v>
      </c>
      <c r="J411" s="144" t="s">
        <v>873</v>
      </c>
      <c r="K411" s="144"/>
      <c r="L411" s="30"/>
      <c r="M411" s="30"/>
      <c r="N411" s="30"/>
      <c r="O411" s="243"/>
      <c r="P411" s="119"/>
      <c r="Q411" s="233"/>
      <c r="R411" s="85" t="s">
        <v>874</v>
      </c>
      <c r="S411" s="132"/>
      <c r="T411" s="85"/>
      <c r="U411" s="133"/>
      <c r="V411" s="133"/>
      <c r="W411" s="85"/>
      <c r="X411" s="85" t="s">
        <v>891</v>
      </c>
      <c r="Y411" s="85"/>
      <c r="Z411" s="243"/>
      <c r="AA411" s="119"/>
      <c r="AB411" s="233"/>
    </row>
    <row r="412" spans="1:28" s="242" customFormat="1" ht="63" customHeight="1">
      <c r="A412" s="144">
        <v>1070</v>
      </c>
      <c r="B412" s="85" t="s">
        <v>494</v>
      </c>
      <c r="C412" s="85" t="s">
        <v>6</v>
      </c>
      <c r="D412" s="85" t="s">
        <v>870</v>
      </c>
      <c r="E412" s="85" t="s">
        <v>137</v>
      </c>
      <c r="F412" s="85" t="s">
        <v>47</v>
      </c>
      <c r="G412" s="85" t="s">
        <v>871</v>
      </c>
      <c r="H412" s="35" t="s">
        <v>49</v>
      </c>
      <c r="I412" s="85" t="s">
        <v>872</v>
      </c>
      <c r="J412" s="144" t="s">
        <v>873</v>
      </c>
      <c r="K412" s="144"/>
      <c r="L412" s="30"/>
      <c r="M412" s="30"/>
      <c r="N412" s="30"/>
      <c r="O412" s="243"/>
      <c r="P412" s="119"/>
      <c r="Q412" s="233"/>
      <c r="R412" s="85" t="s">
        <v>874</v>
      </c>
      <c r="S412" s="132" t="s">
        <v>881</v>
      </c>
      <c r="T412" s="85"/>
      <c r="U412" s="133"/>
      <c r="V412" s="133"/>
      <c r="W412" s="85"/>
      <c r="X412" s="85"/>
      <c r="Y412" s="85"/>
      <c r="Z412" s="243"/>
      <c r="AA412" s="119"/>
      <c r="AB412" s="233"/>
    </row>
    <row r="413" spans="1:28" s="242" customFormat="1" ht="102" customHeight="1">
      <c r="A413" s="144">
        <v>1071</v>
      </c>
      <c r="B413" s="85" t="s">
        <v>494</v>
      </c>
      <c r="C413" s="85" t="s">
        <v>6</v>
      </c>
      <c r="D413" s="85" t="s">
        <v>870</v>
      </c>
      <c r="E413" s="85" t="s">
        <v>137</v>
      </c>
      <c r="F413" s="85" t="s">
        <v>47</v>
      </c>
      <c r="G413" s="85" t="s">
        <v>871</v>
      </c>
      <c r="H413" s="35" t="s">
        <v>49</v>
      </c>
      <c r="I413" s="85" t="s">
        <v>872</v>
      </c>
      <c r="J413" s="144" t="s">
        <v>873</v>
      </c>
      <c r="K413" s="144"/>
      <c r="L413" s="30"/>
      <c r="M413" s="30"/>
      <c r="N413" s="30"/>
      <c r="O413" s="243"/>
      <c r="P413" s="119"/>
      <c r="Q413" s="233"/>
      <c r="R413" s="85" t="s">
        <v>874</v>
      </c>
      <c r="S413" s="132" t="s">
        <v>881</v>
      </c>
      <c r="T413" s="85"/>
      <c r="U413" s="133"/>
      <c r="V413" s="133"/>
      <c r="W413" s="85"/>
      <c r="X413" s="85"/>
      <c r="Y413" s="85"/>
      <c r="Z413" s="243"/>
      <c r="AA413" s="119"/>
      <c r="AB413" s="233"/>
    </row>
    <row r="414" spans="1:28" s="242" customFormat="1" ht="63" customHeight="1">
      <c r="A414" s="144">
        <v>1072</v>
      </c>
      <c r="B414" s="85" t="s">
        <v>494</v>
      </c>
      <c r="C414" s="85" t="s">
        <v>6</v>
      </c>
      <c r="D414" s="85" t="s">
        <v>870</v>
      </c>
      <c r="E414" s="85" t="s">
        <v>137</v>
      </c>
      <c r="F414" s="85" t="s">
        <v>47</v>
      </c>
      <c r="G414" s="85" t="s">
        <v>871</v>
      </c>
      <c r="H414" s="35" t="s">
        <v>49</v>
      </c>
      <c r="I414" s="85" t="s">
        <v>872</v>
      </c>
      <c r="J414" s="144" t="s">
        <v>873</v>
      </c>
      <c r="K414" s="144"/>
      <c r="L414" s="30"/>
      <c r="M414" s="30"/>
      <c r="N414" s="30"/>
      <c r="O414" s="243"/>
      <c r="P414" s="119"/>
      <c r="Q414" s="233"/>
      <c r="R414" s="85" t="s">
        <v>874</v>
      </c>
      <c r="S414" s="132" t="s">
        <v>881</v>
      </c>
      <c r="T414" s="85"/>
      <c r="U414" s="133"/>
      <c r="V414" s="133"/>
      <c r="W414" s="85"/>
      <c r="X414" s="85"/>
      <c r="Y414" s="85"/>
      <c r="Z414" s="243"/>
      <c r="AA414" s="119"/>
      <c r="AB414" s="233"/>
    </row>
    <row r="415" spans="1:28" s="242" customFormat="1" ht="74.25" customHeight="1">
      <c r="A415" s="144">
        <v>1073</v>
      </c>
      <c r="B415" s="85" t="s">
        <v>494</v>
      </c>
      <c r="C415" s="85" t="s">
        <v>6</v>
      </c>
      <c r="D415" s="85" t="s">
        <v>870</v>
      </c>
      <c r="E415" s="85" t="s">
        <v>137</v>
      </c>
      <c r="F415" s="85" t="s">
        <v>47</v>
      </c>
      <c r="G415" s="85" t="s">
        <v>871</v>
      </c>
      <c r="H415" s="35" t="s">
        <v>49</v>
      </c>
      <c r="I415" s="85" t="s">
        <v>872</v>
      </c>
      <c r="J415" s="144" t="s">
        <v>873</v>
      </c>
      <c r="K415" s="144"/>
      <c r="L415" s="30"/>
      <c r="M415" s="30"/>
      <c r="N415" s="30"/>
      <c r="O415" s="72"/>
      <c r="P415" s="392"/>
      <c r="Q415" s="233"/>
      <c r="R415" s="85" t="s">
        <v>874</v>
      </c>
      <c r="S415" s="132" t="s">
        <v>892</v>
      </c>
      <c r="T415" s="132" t="s">
        <v>882</v>
      </c>
      <c r="U415" s="133">
        <v>0</v>
      </c>
      <c r="V415" s="133">
        <v>1</v>
      </c>
      <c r="W415" s="85" t="s">
        <v>141</v>
      </c>
      <c r="X415" s="85" t="s">
        <v>893</v>
      </c>
      <c r="Y415" s="31" t="s">
        <v>55</v>
      </c>
      <c r="Z415" s="72">
        <v>1</v>
      </c>
      <c r="AA415" s="394">
        <v>1</v>
      </c>
      <c r="AB415" s="233" t="s">
        <v>1509</v>
      </c>
    </row>
    <row r="416" spans="1:28" s="242" customFormat="1" ht="63" customHeight="1">
      <c r="A416" s="144">
        <v>1074</v>
      </c>
      <c r="B416" s="85" t="s">
        <v>494</v>
      </c>
      <c r="C416" s="85" t="s">
        <v>6</v>
      </c>
      <c r="D416" s="85" t="s">
        <v>870</v>
      </c>
      <c r="E416" s="85" t="s">
        <v>137</v>
      </c>
      <c r="F416" s="85" t="s">
        <v>47</v>
      </c>
      <c r="G416" s="85" t="s">
        <v>871</v>
      </c>
      <c r="H416" s="35" t="s">
        <v>49</v>
      </c>
      <c r="I416" s="85" t="s">
        <v>872</v>
      </c>
      <c r="J416" s="144" t="s">
        <v>873</v>
      </c>
      <c r="K416" s="144"/>
      <c r="L416" s="30"/>
      <c r="M416" s="30"/>
      <c r="N416" s="30"/>
      <c r="O416" s="243"/>
      <c r="P416" s="119"/>
      <c r="Q416" s="233"/>
      <c r="R416" s="85" t="s">
        <v>874</v>
      </c>
      <c r="S416" s="132" t="s">
        <v>892</v>
      </c>
      <c r="T416" s="85"/>
      <c r="U416" s="133"/>
      <c r="V416" s="133"/>
      <c r="W416" s="85"/>
      <c r="X416" s="85" t="s">
        <v>893</v>
      </c>
      <c r="Y416" s="85"/>
      <c r="Z416" s="243"/>
      <c r="AA416" s="119"/>
      <c r="AB416" s="233"/>
    </row>
    <row r="417" spans="1:28" s="242" customFormat="1" ht="63" customHeight="1">
      <c r="A417" s="144">
        <v>1075</v>
      </c>
      <c r="B417" s="85" t="s">
        <v>494</v>
      </c>
      <c r="C417" s="85" t="s">
        <v>6</v>
      </c>
      <c r="D417" s="85" t="s">
        <v>870</v>
      </c>
      <c r="E417" s="85" t="s">
        <v>137</v>
      </c>
      <c r="F417" s="85" t="s">
        <v>47</v>
      </c>
      <c r="G417" s="85" t="s">
        <v>871</v>
      </c>
      <c r="H417" s="35" t="s">
        <v>49</v>
      </c>
      <c r="I417" s="85" t="s">
        <v>872</v>
      </c>
      <c r="J417" s="144" t="s">
        <v>873</v>
      </c>
      <c r="K417" s="144"/>
      <c r="L417" s="30"/>
      <c r="M417" s="30"/>
      <c r="N417" s="30"/>
      <c r="O417" s="243"/>
      <c r="P417" s="119"/>
      <c r="Q417" s="233"/>
      <c r="R417" s="85" t="s">
        <v>874</v>
      </c>
      <c r="S417" s="132" t="s">
        <v>892</v>
      </c>
      <c r="T417" s="85"/>
      <c r="U417" s="133"/>
      <c r="V417" s="133"/>
      <c r="W417" s="85"/>
      <c r="X417" s="85" t="s">
        <v>893</v>
      </c>
      <c r="Y417" s="85"/>
      <c r="Z417" s="243"/>
      <c r="AA417" s="119"/>
      <c r="AB417" s="233"/>
    </row>
    <row r="418" spans="1:28" s="242" customFormat="1" ht="63" customHeight="1">
      <c r="A418" s="144">
        <v>1076</v>
      </c>
      <c r="B418" s="85" t="s">
        <v>494</v>
      </c>
      <c r="C418" s="85" t="s">
        <v>6</v>
      </c>
      <c r="D418" s="85" t="s">
        <v>870</v>
      </c>
      <c r="E418" s="85" t="s">
        <v>137</v>
      </c>
      <c r="F418" s="85" t="s">
        <v>47</v>
      </c>
      <c r="G418" s="85" t="s">
        <v>871</v>
      </c>
      <c r="H418" s="35" t="s">
        <v>49</v>
      </c>
      <c r="I418" s="85" t="s">
        <v>872</v>
      </c>
      <c r="J418" s="144" t="s">
        <v>873</v>
      </c>
      <c r="K418" s="144"/>
      <c r="L418" s="30"/>
      <c r="M418" s="30"/>
      <c r="N418" s="30"/>
      <c r="O418" s="243"/>
      <c r="P418" s="119"/>
      <c r="Q418" s="233"/>
      <c r="R418" s="85" t="s">
        <v>874</v>
      </c>
      <c r="S418" s="132" t="s">
        <v>892</v>
      </c>
      <c r="T418" s="85"/>
      <c r="U418" s="133"/>
      <c r="V418" s="133"/>
      <c r="W418" s="85"/>
      <c r="X418" s="85" t="s">
        <v>893</v>
      </c>
      <c r="Y418" s="85"/>
      <c r="Z418" s="243"/>
      <c r="AA418" s="119"/>
      <c r="AB418" s="233"/>
    </row>
    <row r="419" spans="1:28" s="242" customFormat="1" ht="63" customHeight="1">
      <c r="A419" s="144">
        <v>1077</v>
      </c>
      <c r="B419" s="85" t="s">
        <v>494</v>
      </c>
      <c r="C419" s="85" t="s">
        <v>6</v>
      </c>
      <c r="D419" s="85" t="s">
        <v>870</v>
      </c>
      <c r="E419" s="85" t="s">
        <v>137</v>
      </c>
      <c r="F419" s="85" t="s">
        <v>47</v>
      </c>
      <c r="G419" s="85" t="s">
        <v>871</v>
      </c>
      <c r="H419" s="35" t="s">
        <v>49</v>
      </c>
      <c r="I419" s="85" t="s">
        <v>872</v>
      </c>
      <c r="J419" s="144" t="s">
        <v>873</v>
      </c>
      <c r="K419" s="144"/>
      <c r="L419" s="30"/>
      <c r="M419" s="30"/>
      <c r="N419" s="30"/>
      <c r="O419" s="243"/>
      <c r="P419" s="119"/>
      <c r="Q419" s="233"/>
      <c r="R419" s="85" t="s">
        <v>874</v>
      </c>
      <c r="S419" s="132" t="s">
        <v>892</v>
      </c>
      <c r="T419" s="85"/>
      <c r="U419" s="133"/>
      <c r="V419" s="133"/>
      <c r="W419" s="85"/>
      <c r="X419" s="85" t="s">
        <v>893</v>
      </c>
      <c r="Y419" s="85"/>
      <c r="Z419" s="243"/>
      <c r="AA419" s="119"/>
      <c r="AB419" s="233"/>
    </row>
    <row r="420" spans="1:28" s="242" customFormat="1" ht="63" customHeight="1">
      <c r="A420" s="144">
        <v>1078</v>
      </c>
      <c r="B420" s="85" t="s">
        <v>494</v>
      </c>
      <c r="C420" s="85" t="s">
        <v>6</v>
      </c>
      <c r="D420" s="85" t="s">
        <v>870</v>
      </c>
      <c r="E420" s="85" t="s">
        <v>137</v>
      </c>
      <c r="F420" s="85" t="s">
        <v>47</v>
      </c>
      <c r="G420" s="85" t="s">
        <v>871</v>
      </c>
      <c r="H420" s="35" t="s">
        <v>49</v>
      </c>
      <c r="I420" s="85" t="s">
        <v>872</v>
      </c>
      <c r="J420" s="144" t="s">
        <v>873</v>
      </c>
      <c r="K420" s="144"/>
      <c r="L420" s="30"/>
      <c r="M420" s="30"/>
      <c r="N420" s="30"/>
      <c r="O420" s="243"/>
      <c r="P420" s="119"/>
      <c r="Q420" s="233"/>
      <c r="R420" s="85" t="s">
        <v>874</v>
      </c>
      <c r="S420" s="132" t="s">
        <v>892</v>
      </c>
      <c r="T420" s="85"/>
      <c r="U420" s="133"/>
      <c r="V420" s="133"/>
      <c r="W420" s="85"/>
      <c r="X420" s="85" t="s">
        <v>893</v>
      </c>
      <c r="Y420" s="85"/>
      <c r="Z420" s="243"/>
      <c r="AA420" s="119"/>
      <c r="AB420" s="233"/>
    </row>
    <row r="421" spans="1:28" s="242" customFormat="1" ht="63" customHeight="1">
      <c r="A421" s="144">
        <v>1079</v>
      </c>
      <c r="B421" s="85" t="s">
        <v>494</v>
      </c>
      <c r="C421" s="85" t="s">
        <v>6</v>
      </c>
      <c r="D421" s="85" t="s">
        <v>870</v>
      </c>
      <c r="E421" s="85" t="s">
        <v>137</v>
      </c>
      <c r="F421" s="85" t="s">
        <v>47</v>
      </c>
      <c r="G421" s="85" t="s">
        <v>871</v>
      </c>
      <c r="H421" s="35" t="s">
        <v>49</v>
      </c>
      <c r="I421" s="85" t="s">
        <v>872</v>
      </c>
      <c r="J421" s="144" t="s">
        <v>873</v>
      </c>
      <c r="K421" s="144"/>
      <c r="L421" s="30"/>
      <c r="M421" s="30"/>
      <c r="N421" s="30"/>
      <c r="O421" s="243"/>
      <c r="P421" s="119"/>
      <c r="Q421" s="233"/>
      <c r="R421" s="85" t="s">
        <v>874</v>
      </c>
      <c r="S421" s="132" t="s">
        <v>892</v>
      </c>
      <c r="T421" s="85"/>
      <c r="U421" s="133"/>
      <c r="V421" s="133"/>
      <c r="W421" s="85"/>
      <c r="X421" s="85" t="s">
        <v>893</v>
      </c>
      <c r="Y421" s="85"/>
      <c r="Z421" s="243"/>
      <c r="AA421" s="119"/>
      <c r="AB421" s="233"/>
    </row>
    <row r="422" spans="1:28" s="242" customFormat="1" ht="63" customHeight="1">
      <c r="A422" s="144">
        <v>1080</v>
      </c>
      <c r="B422" s="85" t="s">
        <v>494</v>
      </c>
      <c r="C422" s="85" t="s">
        <v>6</v>
      </c>
      <c r="D422" s="85" t="s">
        <v>870</v>
      </c>
      <c r="E422" s="85" t="s">
        <v>137</v>
      </c>
      <c r="F422" s="85" t="s">
        <v>47</v>
      </c>
      <c r="G422" s="85" t="s">
        <v>871</v>
      </c>
      <c r="H422" s="35" t="s">
        <v>49</v>
      </c>
      <c r="I422" s="85" t="s">
        <v>872</v>
      </c>
      <c r="J422" s="144" t="s">
        <v>873</v>
      </c>
      <c r="K422" s="144"/>
      <c r="L422" s="30"/>
      <c r="M422" s="30"/>
      <c r="N422" s="30"/>
      <c r="O422" s="119"/>
      <c r="P422" s="119"/>
      <c r="Q422" s="233"/>
      <c r="R422" s="85" t="s">
        <v>874</v>
      </c>
      <c r="S422" s="132" t="s">
        <v>892</v>
      </c>
      <c r="T422" s="85" t="s">
        <v>882</v>
      </c>
      <c r="U422" s="133"/>
      <c r="V422" s="133"/>
      <c r="W422" s="85" t="s">
        <v>48</v>
      </c>
      <c r="X422" s="85" t="s">
        <v>893</v>
      </c>
      <c r="Y422" s="85"/>
      <c r="Z422" s="119"/>
      <c r="AA422" s="119"/>
      <c r="AB422" s="233"/>
    </row>
    <row r="423" spans="1:28" s="242" customFormat="1" ht="63" customHeight="1">
      <c r="A423" s="144">
        <v>1081</v>
      </c>
      <c r="B423" s="85" t="s">
        <v>494</v>
      </c>
      <c r="C423" s="85" t="s">
        <v>6</v>
      </c>
      <c r="D423" s="85" t="s">
        <v>870</v>
      </c>
      <c r="E423" s="85" t="s">
        <v>137</v>
      </c>
      <c r="F423" s="85" t="s">
        <v>47</v>
      </c>
      <c r="G423" s="85" t="s">
        <v>871</v>
      </c>
      <c r="H423" s="35" t="s">
        <v>49</v>
      </c>
      <c r="I423" s="85" t="s">
        <v>872</v>
      </c>
      <c r="J423" s="144" t="s">
        <v>873</v>
      </c>
      <c r="K423" s="144"/>
      <c r="L423" s="30"/>
      <c r="M423" s="30"/>
      <c r="N423" s="30"/>
      <c r="O423" s="243"/>
      <c r="P423" s="119"/>
      <c r="Q423" s="233"/>
      <c r="R423" s="85" t="s">
        <v>874</v>
      </c>
      <c r="S423" s="132" t="s">
        <v>892</v>
      </c>
      <c r="T423" s="85"/>
      <c r="U423" s="133"/>
      <c r="V423" s="133"/>
      <c r="W423" s="85"/>
      <c r="X423" s="85" t="s">
        <v>893</v>
      </c>
      <c r="Y423" s="85"/>
      <c r="Z423" s="243"/>
      <c r="AA423" s="119"/>
      <c r="AB423" s="233"/>
    </row>
    <row r="424" spans="1:28" s="242" customFormat="1" ht="63" customHeight="1">
      <c r="A424" s="144" t="s">
        <v>895</v>
      </c>
      <c r="B424" s="85" t="s">
        <v>494</v>
      </c>
      <c r="C424" s="85" t="s">
        <v>6</v>
      </c>
      <c r="D424" s="85" t="s">
        <v>870</v>
      </c>
      <c r="E424" s="85" t="s">
        <v>137</v>
      </c>
      <c r="F424" s="85" t="s">
        <v>47</v>
      </c>
      <c r="G424" s="85" t="s">
        <v>871</v>
      </c>
      <c r="H424" s="35" t="s">
        <v>49</v>
      </c>
      <c r="I424" s="85" t="s">
        <v>872</v>
      </c>
      <c r="J424" s="144" t="s">
        <v>873</v>
      </c>
      <c r="K424" s="144"/>
      <c r="L424" s="30"/>
      <c r="M424" s="30"/>
      <c r="N424" s="30"/>
      <c r="O424" s="243"/>
      <c r="P424" s="119"/>
      <c r="Q424" s="233"/>
      <c r="R424" s="85" t="s">
        <v>874</v>
      </c>
      <c r="S424" s="132" t="s">
        <v>892</v>
      </c>
      <c r="T424" s="85"/>
      <c r="U424" s="133"/>
      <c r="V424" s="133"/>
      <c r="W424" s="85"/>
      <c r="X424" s="85" t="s">
        <v>893</v>
      </c>
      <c r="Y424" s="85"/>
      <c r="Z424" s="243"/>
      <c r="AA424" s="119"/>
      <c r="AB424" s="233"/>
    </row>
    <row r="425" spans="1:28" s="242" customFormat="1" ht="63" customHeight="1">
      <c r="A425" s="144">
        <v>1082</v>
      </c>
      <c r="B425" s="85" t="s">
        <v>494</v>
      </c>
      <c r="C425" s="85" t="s">
        <v>6</v>
      </c>
      <c r="D425" s="85" t="s">
        <v>870</v>
      </c>
      <c r="E425" s="85" t="s">
        <v>137</v>
      </c>
      <c r="F425" s="85" t="s">
        <v>47</v>
      </c>
      <c r="G425" s="85" t="s">
        <v>871</v>
      </c>
      <c r="H425" s="35" t="s">
        <v>49</v>
      </c>
      <c r="I425" s="85" t="s">
        <v>872</v>
      </c>
      <c r="J425" s="144" t="s">
        <v>873</v>
      </c>
      <c r="K425" s="144"/>
      <c r="L425" s="30"/>
      <c r="M425" s="30"/>
      <c r="N425" s="30"/>
      <c r="O425" s="243"/>
      <c r="P425" s="119"/>
      <c r="Q425" s="233"/>
      <c r="R425" s="85" t="s">
        <v>874</v>
      </c>
      <c r="S425" s="132" t="s">
        <v>892</v>
      </c>
      <c r="T425" s="85"/>
      <c r="U425" s="133"/>
      <c r="V425" s="133"/>
      <c r="W425" s="85"/>
      <c r="X425" s="85" t="s">
        <v>893</v>
      </c>
      <c r="Y425" s="85"/>
      <c r="Z425" s="243"/>
      <c r="AA425" s="119"/>
      <c r="AB425" s="233"/>
    </row>
    <row r="426" spans="1:28" s="242" customFormat="1" ht="63" customHeight="1">
      <c r="A426" s="144">
        <v>1083</v>
      </c>
      <c r="B426" s="85" t="s">
        <v>494</v>
      </c>
      <c r="C426" s="85" t="s">
        <v>6</v>
      </c>
      <c r="D426" s="85" t="s">
        <v>870</v>
      </c>
      <c r="E426" s="85" t="s">
        <v>137</v>
      </c>
      <c r="F426" s="85" t="s">
        <v>47</v>
      </c>
      <c r="G426" s="85" t="s">
        <v>871</v>
      </c>
      <c r="H426" s="35" t="s">
        <v>49</v>
      </c>
      <c r="I426" s="85" t="s">
        <v>872</v>
      </c>
      <c r="J426" s="144" t="s">
        <v>873</v>
      </c>
      <c r="K426" s="144"/>
      <c r="L426" s="30"/>
      <c r="M426" s="30"/>
      <c r="N426" s="30"/>
      <c r="O426" s="243"/>
      <c r="P426" s="119"/>
      <c r="Q426" s="233"/>
      <c r="R426" s="85" t="s">
        <v>874</v>
      </c>
      <c r="S426" s="132" t="s">
        <v>892</v>
      </c>
      <c r="T426" s="85"/>
      <c r="U426" s="133"/>
      <c r="V426" s="133"/>
      <c r="W426" s="85"/>
      <c r="X426" s="85" t="s">
        <v>893</v>
      </c>
      <c r="Y426" s="85"/>
      <c r="Z426" s="243"/>
      <c r="AA426" s="119"/>
      <c r="AB426" s="233"/>
    </row>
    <row r="427" spans="1:28" s="242" customFormat="1" ht="63" customHeight="1">
      <c r="A427" s="144">
        <v>1084</v>
      </c>
      <c r="B427" s="85" t="s">
        <v>494</v>
      </c>
      <c r="C427" s="85" t="s">
        <v>6</v>
      </c>
      <c r="D427" s="85" t="s">
        <v>870</v>
      </c>
      <c r="E427" s="85" t="s">
        <v>137</v>
      </c>
      <c r="F427" s="85" t="s">
        <v>47</v>
      </c>
      <c r="G427" s="85" t="s">
        <v>871</v>
      </c>
      <c r="H427" s="35" t="s">
        <v>49</v>
      </c>
      <c r="I427" s="85" t="s">
        <v>872</v>
      </c>
      <c r="J427" s="144" t="s">
        <v>873</v>
      </c>
      <c r="K427" s="144"/>
      <c r="L427" s="30"/>
      <c r="M427" s="30"/>
      <c r="N427" s="30"/>
      <c r="O427" s="243"/>
      <c r="P427" s="119"/>
      <c r="Q427" s="233"/>
      <c r="R427" s="85" t="s">
        <v>874</v>
      </c>
      <c r="S427" s="132" t="s">
        <v>892</v>
      </c>
      <c r="T427" s="85"/>
      <c r="U427" s="133"/>
      <c r="V427" s="133"/>
      <c r="W427" s="85"/>
      <c r="X427" s="85" t="s">
        <v>893</v>
      </c>
      <c r="Y427" s="85"/>
      <c r="Z427" s="243"/>
      <c r="AA427" s="119"/>
      <c r="AB427" s="233"/>
    </row>
    <row r="428" spans="1:28" s="242" customFormat="1" ht="105" customHeight="1">
      <c r="A428" s="144">
        <v>1085</v>
      </c>
      <c r="B428" s="85" t="s">
        <v>494</v>
      </c>
      <c r="C428" s="85" t="s">
        <v>6</v>
      </c>
      <c r="D428" s="85" t="s">
        <v>896</v>
      </c>
      <c r="E428" s="85" t="s">
        <v>137</v>
      </c>
      <c r="F428" s="85" t="s">
        <v>47</v>
      </c>
      <c r="G428" s="85" t="s">
        <v>871</v>
      </c>
      <c r="H428" s="35" t="s">
        <v>49</v>
      </c>
      <c r="I428" s="85" t="s">
        <v>872</v>
      </c>
      <c r="J428" s="144" t="s">
        <v>873</v>
      </c>
      <c r="K428" s="144"/>
      <c r="L428" s="30"/>
      <c r="M428" s="30"/>
      <c r="N428" s="30"/>
      <c r="O428" s="72"/>
      <c r="P428" s="392"/>
      <c r="Q428" s="233"/>
      <c r="R428" s="85" t="s">
        <v>874</v>
      </c>
      <c r="S428" s="132" t="s">
        <v>897</v>
      </c>
      <c r="T428" s="85" t="s">
        <v>898</v>
      </c>
      <c r="U428" s="133">
        <v>0</v>
      </c>
      <c r="V428" s="133">
        <v>0.7</v>
      </c>
      <c r="W428" s="85" t="s">
        <v>141</v>
      </c>
      <c r="X428" s="85" t="s">
        <v>899</v>
      </c>
      <c r="Y428" s="85" t="s">
        <v>55</v>
      </c>
      <c r="Z428" s="72">
        <v>0.96</v>
      </c>
      <c r="AA428" s="394">
        <v>1</v>
      </c>
      <c r="AB428" s="233" t="s">
        <v>1510</v>
      </c>
    </row>
    <row r="429" spans="1:28" s="242" customFormat="1" ht="63" customHeight="1">
      <c r="A429" s="144">
        <v>1086</v>
      </c>
      <c r="B429" s="85" t="s">
        <v>494</v>
      </c>
      <c r="C429" s="85" t="s">
        <v>6</v>
      </c>
      <c r="D429" s="85" t="s">
        <v>896</v>
      </c>
      <c r="E429" s="85" t="s">
        <v>137</v>
      </c>
      <c r="F429" s="85" t="s">
        <v>47</v>
      </c>
      <c r="G429" s="85" t="s">
        <v>871</v>
      </c>
      <c r="H429" s="35" t="s">
        <v>49</v>
      </c>
      <c r="I429" s="85" t="s">
        <v>872</v>
      </c>
      <c r="J429" s="144" t="s">
        <v>873</v>
      </c>
      <c r="K429" s="144"/>
      <c r="L429" s="30"/>
      <c r="M429" s="30"/>
      <c r="N429" s="30"/>
      <c r="O429" s="243"/>
      <c r="P429" s="119"/>
      <c r="Q429" s="233"/>
      <c r="R429" s="85" t="s">
        <v>874</v>
      </c>
      <c r="S429" s="132" t="s">
        <v>897</v>
      </c>
      <c r="T429" s="85"/>
      <c r="U429" s="133"/>
      <c r="V429" s="133"/>
      <c r="W429" s="85"/>
      <c r="X429" s="85"/>
      <c r="Y429" s="85"/>
      <c r="Z429" s="243"/>
      <c r="AA429" s="119"/>
      <c r="AB429" s="233"/>
    </row>
    <row r="430" spans="1:28" s="242" customFormat="1" ht="63" customHeight="1">
      <c r="A430" s="144">
        <v>1087</v>
      </c>
      <c r="B430" s="85" t="s">
        <v>494</v>
      </c>
      <c r="C430" s="85" t="s">
        <v>6</v>
      </c>
      <c r="D430" s="85" t="s">
        <v>896</v>
      </c>
      <c r="E430" s="85" t="s">
        <v>137</v>
      </c>
      <c r="F430" s="85" t="s">
        <v>47</v>
      </c>
      <c r="G430" s="85" t="s">
        <v>871</v>
      </c>
      <c r="H430" s="35" t="s">
        <v>49</v>
      </c>
      <c r="I430" s="85" t="s">
        <v>872</v>
      </c>
      <c r="J430" s="144" t="s">
        <v>873</v>
      </c>
      <c r="K430" s="144"/>
      <c r="L430" s="30"/>
      <c r="M430" s="30"/>
      <c r="N430" s="30"/>
      <c r="O430" s="243"/>
      <c r="P430" s="119"/>
      <c r="Q430" s="233"/>
      <c r="R430" s="85" t="s">
        <v>874</v>
      </c>
      <c r="S430" s="132" t="s">
        <v>897</v>
      </c>
      <c r="T430" s="85"/>
      <c r="U430" s="133"/>
      <c r="V430" s="133"/>
      <c r="W430" s="85"/>
      <c r="X430" s="85"/>
      <c r="Y430" s="85"/>
      <c r="Z430" s="243"/>
      <c r="AA430" s="119"/>
      <c r="AB430" s="233"/>
    </row>
    <row r="431" spans="1:28" s="242" customFormat="1" ht="63" customHeight="1">
      <c r="A431" s="144">
        <v>1088</v>
      </c>
      <c r="B431" s="85" t="s">
        <v>494</v>
      </c>
      <c r="C431" s="85" t="s">
        <v>6</v>
      </c>
      <c r="D431" s="85" t="s">
        <v>896</v>
      </c>
      <c r="E431" s="85" t="s">
        <v>137</v>
      </c>
      <c r="F431" s="85" t="s">
        <v>47</v>
      </c>
      <c r="G431" s="85" t="s">
        <v>871</v>
      </c>
      <c r="H431" s="35" t="s">
        <v>49</v>
      </c>
      <c r="I431" s="85" t="s">
        <v>872</v>
      </c>
      <c r="J431" s="144" t="s">
        <v>873</v>
      </c>
      <c r="K431" s="144"/>
      <c r="L431" s="30"/>
      <c r="M431" s="30"/>
      <c r="N431" s="30"/>
      <c r="O431" s="243"/>
      <c r="P431" s="119"/>
      <c r="Q431" s="233"/>
      <c r="R431" s="85" t="s">
        <v>874</v>
      </c>
      <c r="S431" s="132" t="s">
        <v>897</v>
      </c>
      <c r="T431" s="85"/>
      <c r="U431" s="133"/>
      <c r="V431" s="133"/>
      <c r="W431" s="85"/>
      <c r="X431" s="85"/>
      <c r="Y431" s="85"/>
      <c r="Z431" s="243"/>
      <c r="AA431" s="119"/>
      <c r="AB431" s="233"/>
    </row>
    <row r="432" spans="1:28" s="242" customFormat="1" ht="63" customHeight="1">
      <c r="A432" s="144">
        <v>1089</v>
      </c>
      <c r="B432" s="85" t="s">
        <v>494</v>
      </c>
      <c r="C432" s="85" t="s">
        <v>6</v>
      </c>
      <c r="D432" s="85" t="s">
        <v>896</v>
      </c>
      <c r="E432" s="85" t="s">
        <v>137</v>
      </c>
      <c r="F432" s="85" t="s">
        <v>47</v>
      </c>
      <c r="G432" s="85" t="s">
        <v>871</v>
      </c>
      <c r="H432" s="35" t="s">
        <v>49</v>
      </c>
      <c r="I432" s="85" t="s">
        <v>872</v>
      </c>
      <c r="J432" s="144" t="s">
        <v>873</v>
      </c>
      <c r="K432" s="144"/>
      <c r="L432" s="30"/>
      <c r="M432" s="30"/>
      <c r="N432" s="30"/>
      <c r="O432" s="243"/>
      <c r="P432" s="119"/>
      <c r="Q432" s="233"/>
      <c r="R432" s="85" t="s">
        <v>874</v>
      </c>
      <c r="S432" s="132" t="s">
        <v>897</v>
      </c>
      <c r="T432" s="85"/>
      <c r="U432" s="133"/>
      <c r="V432" s="133"/>
      <c r="W432" s="85"/>
      <c r="X432" s="85"/>
      <c r="Y432" s="85"/>
      <c r="Z432" s="243"/>
      <c r="AA432" s="119"/>
      <c r="AB432" s="233"/>
    </row>
    <row r="433" spans="1:28" s="242" customFormat="1" ht="63" customHeight="1">
      <c r="A433" s="144">
        <v>1090</v>
      </c>
      <c r="B433" s="85" t="s">
        <v>494</v>
      </c>
      <c r="C433" s="85" t="s">
        <v>6</v>
      </c>
      <c r="D433" s="85" t="s">
        <v>896</v>
      </c>
      <c r="E433" s="85" t="s">
        <v>137</v>
      </c>
      <c r="F433" s="85" t="s">
        <v>47</v>
      </c>
      <c r="G433" s="85" t="s">
        <v>871</v>
      </c>
      <c r="H433" s="35" t="s">
        <v>49</v>
      </c>
      <c r="I433" s="85" t="s">
        <v>872</v>
      </c>
      <c r="J433" s="144" t="s">
        <v>873</v>
      </c>
      <c r="K433" s="144"/>
      <c r="L433" s="30"/>
      <c r="M433" s="30"/>
      <c r="N433" s="30"/>
      <c r="O433" s="243"/>
      <c r="P433" s="119"/>
      <c r="Q433" s="233"/>
      <c r="R433" s="85" t="s">
        <v>874</v>
      </c>
      <c r="S433" s="132" t="s">
        <v>897</v>
      </c>
      <c r="T433" s="85"/>
      <c r="U433" s="133"/>
      <c r="V433" s="133"/>
      <c r="W433" s="85"/>
      <c r="X433" s="85"/>
      <c r="Y433" s="85"/>
      <c r="Z433" s="243"/>
      <c r="AA433" s="119"/>
      <c r="AB433" s="233"/>
    </row>
    <row r="434" spans="1:28" s="242" customFormat="1" ht="63" customHeight="1">
      <c r="A434" s="144">
        <v>1091</v>
      </c>
      <c r="B434" s="85" t="s">
        <v>494</v>
      </c>
      <c r="C434" s="85" t="s">
        <v>6</v>
      </c>
      <c r="D434" s="85" t="s">
        <v>896</v>
      </c>
      <c r="E434" s="85" t="s">
        <v>137</v>
      </c>
      <c r="F434" s="85" t="s">
        <v>47</v>
      </c>
      <c r="G434" s="85" t="s">
        <v>871</v>
      </c>
      <c r="H434" s="35" t="s">
        <v>49</v>
      </c>
      <c r="I434" s="85" t="s">
        <v>872</v>
      </c>
      <c r="J434" s="144" t="s">
        <v>873</v>
      </c>
      <c r="K434" s="144"/>
      <c r="L434" s="30"/>
      <c r="M434" s="30"/>
      <c r="N434" s="30"/>
      <c r="O434" s="243"/>
      <c r="P434" s="119"/>
      <c r="Q434" s="233"/>
      <c r="R434" s="85" t="s">
        <v>874</v>
      </c>
      <c r="S434" s="132" t="s">
        <v>897</v>
      </c>
      <c r="T434" s="85"/>
      <c r="U434" s="133"/>
      <c r="V434" s="133"/>
      <c r="W434" s="85"/>
      <c r="X434" s="85"/>
      <c r="Y434" s="85"/>
      <c r="Z434" s="243"/>
      <c r="AA434" s="119"/>
      <c r="AB434" s="233"/>
    </row>
    <row r="435" spans="1:28" s="242" customFormat="1" ht="63" customHeight="1">
      <c r="A435" s="144">
        <v>1092</v>
      </c>
      <c r="B435" s="85" t="s">
        <v>494</v>
      </c>
      <c r="C435" s="85" t="s">
        <v>6</v>
      </c>
      <c r="D435" s="85" t="s">
        <v>896</v>
      </c>
      <c r="E435" s="85" t="s">
        <v>137</v>
      </c>
      <c r="F435" s="85" t="s">
        <v>47</v>
      </c>
      <c r="G435" s="85" t="s">
        <v>871</v>
      </c>
      <c r="H435" s="35" t="s">
        <v>49</v>
      </c>
      <c r="I435" s="85" t="s">
        <v>872</v>
      </c>
      <c r="J435" s="144" t="s">
        <v>873</v>
      </c>
      <c r="K435" s="144"/>
      <c r="L435" s="30"/>
      <c r="M435" s="30"/>
      <c r="N435" s="30"/>
      <c r="O435" s="243"/>
      <c r="P435" s="119"/>
      <c r="Q435" s="233"/>
      <c r="R435" s="85" t="s">
        <v>874</v>
      </c>
      <c r="S435" s="132" t="s">
        <v>897</v>
      </c>
      <c r="T435" s="85"/>
      <c r="U435" s="133"/>
      <c r="V435" s="133"/>
      <c r="W435" s="85"/>
      <c r="X435" s="85"/>
      <c r="Y435" s="85"/>
      <c r="Z435" s="243"/>
      <c r="AA435" s="119"/>
      <c r="AB435" s="233"/>
    </row>
    <row r="436" spans="1:28" s="242" customFormat="1" ht="63" customHeight="1">
      <c r="A436" s="144">
        <v>1093</v>
      </c>
      <c r="B436" s="85" t="s">
        <v>494</v>
      </c>
      <c r="C436" s="85" t="s">
        <v>6</v>
      </c>
      <c r="D436" s="85" t="s">
        <v>896</v>
      </c>
      <c r="E436" s="85" t="s">
        <v>137</v>
      </c>
      <c r="F436" s="85" t="s">
        <v>47</v>
      </c>
      <c r="G436" s="85" t="s">
        <v>871</v>
      </c>
      <c r="H436" s="35" t="s">
        <v>49</v>
      </c>
      <c r="I436" s="85" t="s">
        <v>872</v>
      </c>
      <c r="J436" s="144" t="s">
        <v>873</v>
      </c>
      <c r="K436" s="144"/>
      <c r="L436" s="30"/>
      <c r="M436" s="30"/>
      <c r="N436" s="30"/>
      <c r="O436" s="243"/>
      <c r="P436" s="119"/>
      <c r="Q436" s="233"/>
      <c r="R436" s="85" t="s">
        <v>878</v>
      </c>
      <c r="S436" s="132" t="s">
        <v>897</v>
      </c>
      <c r="T436" s="85"/>
      <c r="U436" s="133"/>
      <c r="V436" s="133"/>
      <c r="W436" s="85"/>
      <c r="X436" s="85"/>
      <c r="Y436" s="85"/>
      <c r="Z436" s="243"/>
      <c r="AA436" s="119"/>
      <c r="AB436" s="233"/>
    </row>
    <row r="437" spans="1:28" s="242" customFormat="1" ht="63" customHeight="1">
      <c r="A437" s="144">
        <v>1094</v>
      </c>
      <c r="B437" s="85" t="s">
        <v>494</v>
      </c>
      <c r="C437" s="85" t="s">
        <v>6</v>
      </c>
      <c r="D437" s="85" t="s">
        <v>896</v>
      </c>
      <c r="E437" s="85" t="s">
        <v>137</v>
      </c>
      <c r="F437" s="85" t="s">
        <v>47</v>
      </c>
      <c r="G437" s="85" t="s">
        <v>871</v>
      </c>
      <c r="H437" s="35" t="s">
        <v>49</v>
      </c>
      <c r="I437" s="85" t="s">
        <v>872</v>
      </c>
      <c r="J437" s="144" t="s">
        <v>873</v>
      </c>
      <c r="K437" s="144"/>
      <c r="L437" s="30"/>
      <c r="M437" s="30"/>
      <c r="N437" s="30"/>
      <c r="O437" s="243"/>
      <c r="P437" s="119"/>
      <c r="Q437" s="233"/>
      <c r="R437" s="85" t="s">
        <v>878</v>
      </c>
      <c r="S437" s="132" t="s">
        <v>897</v>
      </c>
      <c r="T437" s="85"/>
      <c r="U437" s="133"/>
      <c r="V437" s="133"/>
      <c r="W437" s="85"/>
      <c r="X437" s="85"/>
      <c r="Y437" s="85"/>
      <c r="Z437" s="243"/>
      <c r="AA437" s="119"/>
      <c r="AB437" s="233"/>
    </row>
    <row r="438" spans="1:28" s="242" customFormat="1" ht="88.5" customHeight="1">
      <c r="A438" s="144">
        <v>1095</v>
      </c>
      <c r="B438" s="85" t="s">
        <v>494</v>
      </c>
      <c r="C438" s="85" t="s">
        <v>6</v>
      </c>
      <c r="D438" s="85" t="s">
        <v>896</v>
      </c>
      <c r="E438" s="85" t="s">
        <v>137</v>
      </c>
      <c r="F438" s="85" t="s">
        <v>47</v>
      </c>
      <c r="G438" s="85" t="s">
        <v>871</v>
      </c>
      <c r="H438" s="35" t="s">
        <v>49</v>
      </c>
      <c r="I438" s="85" t="s">
        <v>872</v>
      </c>
      <c r="J438" s="144" t="s">
        <v>873</v>
      </c>
      <c r="K438" s="144"/>
      <c r="L438" s="30"/>
      <c r="M438" s="30"/>
      <c r="N438" s="30"/>
      <c r="O438" s="72"/>
      <c r="P438" s="392"/>
      <c r="Q438" s="233"/>
      <c r="R438" s="85" t="s">
        <v>874</v>
      </c>
      <c r="S438" s="132" t="s">
        <v>900</v>
      </c>
      <c r="T438" s="85" t="s">
        <v>901</v>
      </c>
      <c r="U438" s="133">
        <v>0</v>
      </c>
      <c r="V438" s="133">
        <v>1</v>
      </c>
      <c r="W438" s="85" t="s">
        <v>141</v>
      </c>
      <c r="X438" s="85" t="s">
        <v>902</v>
      </c>
      <c r="Y438" s="85" t="s">
        <v>55</v>
      </c>
      <c r="Z438" s="72">
        <v>0.96</v>
      </c>
      <c r="AA438" s="394">
        <v>0.96</v>
      </c>
      <c r="AB438" s="233" t="s">
        <v>1511</v>
      </c>
    </row>
    <row r="439" spans="1:28" s="242" customFormat="1" ht="63" customHeight="1">
      <c r="A439" s="144">
        <v>1096</v>
      </c>
      <c r="B439" s="85" t="s">
        <v>494</v>
      </c>
      <c r="C439" s="85" t="s">
        <v>6</v>
      </c>
      <c r="D439" s="85" t="s">
        <v>896</v>
      </c>
      <c r="E439" s="85" t="s">
        <v>137</v>
      </c>
      <c r="F439" s="85" t="s">
        <v>47</v>
      </c>
      <c r="G439" s="85" t="s">
        <v>871</v>
      </c>
      <c r="H439" s="35" t="s">
        <v>49</v>
      </c>
      <c r="I439" s="85" t="s">
        <v>872</v>
      </c>
      <c r="J439" s="144" t="s">
        <v>873</v>
      </c>
      <c r="K439" s="144"/>
      <c r="L439" s="30"/>
      <c r="M439" s="30"/>
      <c r="N439" s="30"/>
      <c r="O439" s="243"/>
      <c r="P439" s="119"/>
      <c r="Q439" s="233"/>
      <c r="R439" s="85" t="s">
        <v>874</v>
      </c>
      <c r="S439" s="132" t="s">
        <v>900</v>
      </c>
      <c r="T439" s="85"/>
      <c r="U439" s="133"/>
      <c r="V439" s="133"/>
      <c r="W439" s="85"/>
      <c r="X439" s="85"/>
      <c r="Y439" s="85"/>
      <c r="Z439" s="243"/>
      <c r="AA439" s="119"/>
      <c r="AB439" s="233"/>
    </row>
    <row r="440" spans="1:28" s="242" customFormat="1" ht="63" customHeight="1">
      <c r="A440" s="144">
        <v>1097</v>
      </c>
      <c r="B440" s="85" t="s">
        <v>494</v>
      </c>
      <c r="C440" s="85" t="s">
        <v>6</v>
      </c>
      <c r="D440" s="85" t="s">
        <v>896</v>
      </c>
      <c r="E440" s="85" t="s">
        <v>137</v>
      </c>
      <c r="F440" s="85" t="s">
        <v>47</v>
      </c>
      <c r="G440" s="85" t="s">
        <v>871</v>
      </c>
      <c r="H440" s="35" t="s">
        <v>49</v>
      </c>
      <c r="I440" s="85" t="s">
        <v>872</v>
      </c>
      <c r="J440" s="144" t="s">
        <v>873</v>
      </c>
      <c r="K440" s="144"/>
      <c r="L440" s="30"/>
      <c r="M440" s="30"/>
      <c r="N440" s="30"/>
      <c r="O440" s="243"/>
      <c r="P440" s="119"/>
      <c r="Q440" s="233"/>
      <c r="R440" s="85" t="s">
        <v>874</v>
      </c>
      <c r="S440" s="132" t="s">
        <v>900</v>
      </c>
      <c r="T440" s="85"/>
      <c r="U440" s="133"/>
      <c r="V440" s="133"/>
      <c r="W440" s="85"/>
      <c r="X440" s="85"/>
      <c r="Y440" s="85"/>
      <c r="Z440" s="243"/>
      <c r="AA440" s="119"/>
      <c r="AB440" s="233"/>
    </row>
    <row r="441" spans="1:28" s="242" customFormat="1" ht="63" customHeight="1">
      <c r="A441" s="144">
        <v>1098</v>
      </c>
      <c r="B441" s="85" t="s">
        <v>494</v>
      </c>
      <c r="C441" s="85" t="s">
        <v>6</v>
      </c>
      <c r="D441" s="85" t="s">
        <v>896</v>
      </c>
      <c r="E441" s="85" t="s">
        <v>137</v>
      </c>
      <c r="F441" s="85" t="s">
        <v>47</v>
      </c>
      <c r="G441" s="85" t="s">
        <v>871</v>
      </c>
      <c r="H441" s="35" t="s">
        <v>49</v>
      </c>
      <c r="I441" s="85" t="s">
        <v>872</v>
      </c>
      <c r="J441" s="144" t="s">
        <v>873</v>
      </c>
      <c r="K441" s="144"/>
      <c r="L441" s="30"/>
      <c r="M441" s="30"/>
      <c r="N441" s="30"/>
      <c r="O441" s="243"/>
      <c r="P441" s="119"/>
      <c r="Q441" s="233"/>
      <c r="R441" s="85" t="s">
        <v>874</v>
      </c>
      <c r="S441" s="132" t="s">
        <v>900</v>
      </c>
      <c r="T441" s="85"/>
      <c r="U441" s="133"/>
      <c r="V441" s="133"/>
      <c r="W441" s="85"/>
      <c r="X441" s="85"/>
      <c r="Y441" s="85"/>
      <c r="Z441" s="243"/>
      <c r="AA441" s="119"/>
      <c r="AB441" s="233"/>
    </row>
    <row r="442" spans="1:28" s="242" customFormat="1" ht="63" customHeight="1">
      <c r="A442" s="144">
        <v>1099</v>
      </c>
      <c r="B442" s="85" t="s">
        <v>494</v>
      </c>
      <c r="C442" s="85" t="s">
        <v>6</v>
      </c>
      <c r="D442" s="85" t="s">
        <v>896</v>
      </c>
      <c r="E442" s="85" t="s">
        <v>137</v>
      </c>
      <c r="F442" s="85" t="s">
        <v>47</v>
      </c>
      <c r="G442" s="85" t="s">
        <v>871</v>
      </c>
      <c r="H442" s="35" t="s">
        <v>49</v>
      </c>
      <c r="I442" s="85" t="s">
        <v>872</v>
      </c>
      <c r="J442" s="144" t="s">
        <v>873</v>
      </c>
      <c r="K442" s="144"/>
      <c r="L442" s="30"/>
      <c r="M442" s="30"/>
      <c r="N442" s="30"/>
      <c r="O442" s="243"/>
      <c r="P442" s="119"/>
      <c r="Q442" s="233"/>
      <c r="R442" s="85" t="s">
        <v>874</v>
      </c>
      <c r="S442" s="132" t="s">
        <v>900</v>
      </c>
      <c r="T442" s="85"/>
      <c r="U442" s="133"/>
      <c r="V442" s="133"/>
      <c r="W442" s="85"/>
      <c r="X442" s="85"/>
      <c r="Y442" s="85"/>
      <c r="Z442" s="243"/>
      <c r="AA442" s="119"/>
      <c r="AB442" s="233"/>
    </row>
    <row r="443" spans="1:28" s="242" customFormat="1" ht="63" customHeight="1">
      <c r="A443" s="144">
        <v>1100</v>
      </c>
      <c r="B443" s="85" t="s">
        <v>494</v>
      </c>
      <c r="C443" s="85" t="s">
        <v>6</v>
      </c>
      <c r="D443" s="85" t="s">
        <v>896</v>
      </c>
      <c r="E443" s="85" t="s">
        <v>137</v>
      </c>
      <c r="F443" s="85" t="s">
        <v>47</v>
      </c>
      <c r="G443" s="85" t="s">
        <v>871</v>
      </c>
      <c r="H443" s="35" t="s">
        <v>49</v>
      </c>
      <c r="I443" s="85" t="s">
        <v>872</v>
      </c>
      <c r="J443" s="144" t="s">
        <v>873</v>
      </c>
      <c r="K443" s="144"/>
      <c r="L443" s="30"/>
      <c r="M443" s="30"/>
      <c r="N443" s="30"/>
      <c r="O443" s="243"/>
      <c r="P443" s="119"/>
      <c r="Q443" s="233"/>
      <c r="R443" s="85" t="s">
        <v>874</v>
      </c>
      <c r="S443" s="132" t="s">
        <v>900</v>
      </c>
      <c r="T443" s="85"/>
      <c r="U443" s="133"/>
      <c r="V443" s="133"/>
      <c r="W443" s="85"/>
      <c r="X443" s="85"/>
      <c r="Y443" s="85"/>
      <c r="Z443" s="243"/>
      <c r="AA443" s="119"/>
      <c r="AB443" s="233"/>
    </row>
    <row r="444" spans="1:28" s="242" customFormat="1" ht="63" customHeight="1">
      <c r="A444" s="144">
        <v>1101</v>
      </c>
      <c r="B444" s="85" t="s">
        <v>494</v>
      </c>
      <c r="C444" s="85" t="s">
        <v>6</v>
      </c>
      <c r="D444" s="85" t="s">
        <v>896</v>
      </c>
      <c r="E444" s="85" t="s">
        <v>137</v>
      </c>
      <c r="F444" s="85" t="s">
        <v>47</v>
      </c>
      <c r="G444" s="85" t="s">
        <v>871</v>
      </c>
      <c r="H444" s="35" t="s">
        <v>49</v>
      </c>
      <c r="I444" s="85" t="s">
        <v>872</v>
      </c>
      <c r="J444" s="144" t="s">
        <v>873</v>
      </c>
      <c r="K444" s="144"/>
      <c r="L444" s="30"/>
      <c r="M444" s="30"/>
      <c r="N444" s="30"/>
      <c r="O444" s="243"/>
      <c r="P444" s="119"/>
      <c r="Q444" s="233"/>
      <c r="R444" s="85" t="s">
        <v>874</v>
      </c>
      <c r="S444" s="132" t="s">
        <v>900</v>
      </c>
      <c r="T444" s="85"/>
      <c r="U444" s="133"/>
      <c r="V444" s="133"/>
      <c r="W444" s="85"/>
      <c r="X444" s="85"/>
      <c r="Y444" s="85"/>
      <c r="Z444" s="243"/>
      <c r="AA444" s="119"/>
      <c r="AB444" s="233"/>
    </row>
    <row r="445" spans="1:28" s="242" customFormat="1" ht="63" customHeight="1">
      <c r="A445" s="144">
        <v>1102</v>
      </c>
      <c r="B445" s="85" t="s">
        <v>494</v>
      </c>
      <c r="C445" s="85" t="s">
        <v>6</v>
      </c>
      <c r="D445" s="85" t="s">
        <v>896</v>
      </c>
      <c r="E445" s="85" t="s">
        <v>137</v>
      </c>
      <c r="F445" s="85" t="s">
        <v>47</v>
      </c>
      <c r="G445" s="85" t="s">
        <v>871</v>
      </c>
      <c r="H445" s="35" t="s">
        <v>49</v>
      </c>
      <c r="I445" s="85" t="s">
        <v>872</v>
      </c>
      <c r="J445" s="144" t="s">
        <v>873</v>
      </c>
      <c r="K445" s="144"/>
      <c r="L445" s="30"/>
      <c r="M445" s="30"/>
      <c r="N445" s="30"/>
      <c r="O445" s="243"/>
      <c r="P445" s="119"/>
      <c r="Q445" s="233"/>
      <c r="R445" s="85" t="s">
        <v>874</v>
      </c>
      <c r="S445" s="132" t="s">
        <v>900</v>
      </c>
      <c r="T445" s="85"/>
      <c r="U445" s="133"/>
      <c r="V445" s="133"/>
      <c r="W445" s="85"/>
      <c r="X445" s="85"/>
      <c r="Y445" s="85"/>
      <c r="Z445" s="243"/>
      <c r="AA445" s="119"/>
      <c r="AB445" s="233"/>
    </row>
    <row r="446" spans="1:28" s="242" customFormat="1" ht="63" customHeight="1">
      <c r="A446" s="144">
        <v>1103</v>
      </c>
      <c r="B446" s="85" t="s">
        <v>494</v>
      </c>
      <c r="C446" s="85" t="s">
        <v>6</v>
      </c>
      <c r="D446" s="85" t="s">
        <v>896</v>
      </c>
      <c r="E446" s="85" t="s">
        <v>137</v>
      </c>
      <c r="F446" s="85" t="s">
        <v>47</v>
      </c>
      <c r="G446" s="85" t="s">
        <v>871</v>
      </c>
      <c r="H446" s="35" t="s">
        <v>49</v>
      </c>
      <c r="I446" s="85" t="s">
        <v>872</v>
      </c>
      <c r="J446" s="144" t="s">
        <v>873</v>
      </c>
      <c r="K446" s="144"/>
      <c r="L446" s="30"/>
      <c r="M446" s="30"/>
      <c r="N446" s="30"/>
      <c r="O446" s="243"/>
      <c r="P446" s="119"/>
      <c r="Q446" s="233"/>
      <c r="R446" s="85" t="s">
        <v>874</v>
      </c>
      <c r="S446" s="132" t="s">
        <v>900</v>
      </c>
      <c r="T446" s="85"/>
      <c r="U446" s="133"/>
      <c r="V446" s="133"/>
      <c r="W446" s="85"/>
      <c r="X446" s="85"/>
      <c r="Y446" s="85"/>
      <c r="Z446" s="243"/>
      <c r="AA446" s="119"/>
      <c r="AB446" s="233"/>
    </row>
    <row r="447" spans="1:28" s="242" customFormat="1" ht="63" customHeight="1">
      <c r="A447" s="144">
        <v>1104</v>
      </c>
      <c r="B447" s="85" t="s">
        <v>494</v>
      </c>
      <c r="C447" s="85" t="s">
        <v>6</v>
      </c>
      <c r="D447" s="85" t="s">
        <v>896</v>
      </c>
      <c r="E447" s="85" t="s">
        <v>137</v>
      </c>
      <c r="F447" s="85" t="s">
        <v>47</v>
      </c>
      <c r="G447" s="85" t="s">
        <v>871</v>
      </c>
      <c r="H447" s="35" t="s">
        <v>49</v>
      </c>
      <c r="I447" s="85" t="s">
        <v>872</v>
      </c>
      <c r="J447" s="144" t="s">
        <v>873</v>
      </c>
      <c r="K447" s="144"/>
      <c r="L447" s="30"/>
      <c r="M447" s="30"/>
      <c r="N447" s="30"/>
      <c r="O447" s="243"/>
      <c r="P447" s="119"/>
      <c r="Q447" s="233"/>
      <c r="R447" s="85" t="s">
        <v>874</v>
      </c>
      <c r="S447" s="132" t="s">
        <v>900</v>
      </c>
      <c r="T447" s="85"/>
      <c r="U447" s="133"/>
      <c r="V447" s="133"/>
      <c r="W447" s="85"/>
      <c r="X447" s="85"/>
      <c r="Y447" s="85"/>
      <c r="Z447" s="243"/>
      <c r="AA447" s="119"/>
      <c r="AB447" s="233"/>
    </row>
    <row r="448" spans="1:28" s="242" customFormat="1" ht="63" customHeight="1">
      <c r="A448" s="144">
        <v>1105</v>
      </c>
      <c r="B448" s="85" t="s">
        <v>494</v>
      </c>
      <c r="C448" s="85" t="s">
        <v>6</v>
      </c>
      <c r="D448" s="85" t="s">
        <v>896</v>
      </c>
      <c r="E448" s="85" t="s">
        <v>137</v>
      </c>
      <c r="F448" s="85" t="s">
        <v>47</v>
      </c>
      <c r="G448" s="85" t="s">
        <v>871</v>
      </c>
      <c r="H448" s="35" t="s">
        <v>49</v>
      </c>
      <c r="I448" s="85" t="s">
        <v>872</v>
      </c>
      <c r="J448" s="144" t="s">
        <v>873</v>
      </c>
      <c r="K448" s="144"/>
      <c r="L448" s="30"/>
      <c r="M448" s="30"/>
      <c r="N448" s="30"/>
      <c r="O448" s="243"/>
      <c r="P448" s="119"/>
      <c r="Q448" s="233"/>
      <c r="R448" s="85" t="s">
        <v>874</v>
      </c>
      <c r="S448" s="132" t="s">
        <v>900</v>
      </c>
      <c r="T448" s="85"/>
      <c r="U448" s="133"/>
      <c r="V448" s="133"/>
      <c r="W448" s="85"/>
      <c r="X448" s="85"/>
      <c r="Y448" s="85"/>
      <c r="Z448" s="243"/>
      <c r="AA448" s="119"/>
      <c r="AB448" s="233"/>
    </row>
    <row r="449" spans="1:28" s="242" customFormat="1" ht="63" customHeight="1">
      <c r="A449" s="144">
        <v>1106</v>
      </c>
      <c r="B449" s="85" t="s">
        <v>494</v>
      </c>
      <c r="C449" s="85" t="s">
        <v>6</v>
      </c>
      <c r="D449" s="85" t="s">
        <v>896</v>
      </c>
      <c r="E449" s="85" t="s">
        <v>137</v>
      </c>
      <c r="F449" s="85" t="s">
        <v>47</v>
      </c>
      <c r="G449" s="85" t="s">
        <v>871</v>
      </c>
      <c r="H449" s="35" t="s">
        <v>49</v>
      </c>
      <c r="I449" s="85" t="s">
        <v>872</v>
      </c>
      <c r="J449" s="144" t="s">
        <v>873</v>
      </c>
      <c r="K449" s="144"/>
      <c r="L449" s="30"/>
      <c r="M449" s="30"/>
      <c r="N449" s="30"/>
      <c r="O449" s="243"/>
      <c r="P449" s="119"/>
      <c r="Q449" s="233"/>
      <c r="R449" s="85" t="s">
        <v>874</v>
      </c>
      <c r="S449" s="132" t="s">
        <v>900</v>
      </c>
      <c r="T449" s="85"/>
      <c r="U449" s="133"/>
      <c r="V449" s="133"/>
      <c r="W449" s="85"/>
      <c r="X449" s="85"/>
      <c r="Y449" s="85"/>
      <c r="Z449" s="243"/>
      <c r="AA449" s="119"/>
      <c r="AB449" s="233"/>
    </row>
    <row r="450" spans="1:28" s="242" customFormat="1" ht="63" customHeight="1">
      <c r="A450" s="144">
        <v>1107</v>
      </c>
      <c r="B450" s="85" t="s">
        <v>494</v>
      </c>
      <c r="C450" s="85" t="s">
        <v>6</v>
      </c>
      <c r="D450" s="85" t="s">
        <v>896</v>
      </c>
      <c r="E450" s="85" t="s">
        <v>137</v>
      </c>
      <c r="F450" s="85" t="s">
        <v>47</v>
      </c>
      <c r="G450" s="85" t="s">
        <v>871</v>
      </c>
      <c r="H450" s="35" t="s">
        <v>49</v>
      </c>
      <c r="I450" s="85" t="s">
        <v>872</v>
      </c>
      <c r="J450" s="144" t="s">
        <v>873</v>
      </c>
      <c r="K450" s="144"/>
      <c r="L450" s="30"/>
      <c r="M450" s="30"/>
      <c r="N450" s="30"/>
      <c r="O450" s="119"/>
      <c r="P450" s="119"/>
      <c r="Q450" s="233"/>
      <c r="R450" s="85" t="s">
        <v>874</v>
      </c>
      <c r="S450" s="132" t="s">
        <v>903</v>
      </c>
      <c r="T450" s="85" t="s">
        <v>531</v>
      </c>
      <c r="U450" s="133"/>
      <c r="V450" s="133"/>
      <c r="W450" s="85"/>
      <c r="X450" s="85"/>
      <c r="Y450" s="85"/>
      <c r="Z450" s="119"/>
      <c r="AA450" s="119"/>
      <c r="AB450" s="233"/>
    </row>
    <row r="451" spans="1:28" s="242" customFormat="1" ht="63" customHeight="1">
      <c r="A451" s="144">
        <v>1108</v>
      </c>
      <c r="B451" s="85" t="s">
        <v>494</v>
      </c>
      <c r="C451" s="85" t="s">
        <v>6</v>
      </c>
      <c r="D451" s="85" t="s">
        <v>896</v>
      </c>
      <c r="E451" s="85" t="s">
        <v>137</v>
      </c>
      <c r="F451" s="85" t="s">
        <v>47</v>
      </c>
      <c r="G451" s="85" t="s">
        <v>871</v>
      </c>
      <c r="H451" s="35" t="s">
        <v>49</v>
      </c>
      <c r="I451" s="85" t="s">
        <v>872</v>
      </c>
      <c r="J451" s="144" t="s">
        <v>873</v>
      </c>
      <c r="K451" s="144"/>
      <c r="L451" s="30"/>
      <c r="M451" s="30"/>
      <c r="N451" s="30"/>
      <c r="O451" s="243"/>
      <c r="P451" s="119"/>
      <c r="Q451" s="233"/>
      <c r="R451" s="85" t="s">
        <v>874</v>
      </c>
      <c r="S451" s="132" t="s">
        <v>903</v>
      </c>
      <c r="T451" s="85" t="s">
        <v>531</v>
      </c>
      <c r="U451" s="133"/>
      <c r="V451" s="133"/>
      <c r="W451" s="85"/>
      <c r="X451" s="85"/>
      <c r="Y451" s="85"/>
      <c r="Z451" s="243"/>
      <c r="AA451" s="119"/>
      <c r="AB451" s="233"/>
    </row>
    <row r="452" spans="1:28" s="242" customFormat="1" ht="63" customHeight="1">
      <c r="A452" s="144">
        <v>1109</v>
      </c>
      <c r="B452" s="85" t="s">
        <v>494</v>
      </c>
      <c r="C452" s="85" t="s">
        <v>6</v>
      </c>
      <c r="D452" s="85" t="s">
        <v>896</v>
      </c>
      <c r="E452" s="85" t="s">
        <v>137</v>
      </c>
      <c r="F452" s="85" t="s">
        <v>47</v>
      </c>
      <c r="G452" s="85" t="s">
        <v>871</v>
      </c>
      <c r="H452" s="35" t="s">
        <v>49</v>
      </c>
      <c r="I452" s="85" t="s">
        <v>872</v>
      </c>
      <c r="J452" s="144" t="s">
        <v>873</v>
      </c>
      <c r="K452" s="144"/>
      <c r="L452" s="30"/>
      <c r="M452" s="30"/>
      <c r="N452" s="30"/>
      <c r="O452" s="243"/>
      <c r="P452" s="119"/>
      <c r="Q452" s="233"/>
      <c r="R452" s="85" t="s">
        <v>874</v>
      </c>
      <c r="S452" s="132" t="s">
        <v>903</v>
      </c>
      <c r="T452" s="85" t="s">
        <v>531</v>
      </c>
      <c r="U452" s="133"/>
      <c r="V452" s="133"/>
      <c r="W452" s="85"/>
      <c r="X452" s="85"/>
      <c r="Y452" s="85"/>
      <c r="Z452" s="243"/>
      <c r="AA452" s="119"/>
      <c r="AB452" s="233"/>
    </row>
    <row r="453" spans="1:28" s="242" customFormat="1" ht="63" customHeight="1">
      <c r="A453" s="144">
        <v>1110</v>
      </c>
      <c r="B453" s="85" t="s">
        <v>494</v>
      </c>
      <c r="C453" s="85" t="s">
        <v>6</v>
      </c>
      <c r="D453" s="85" t="s">
        <v>896</v>
      </c>
      <c r="E453" s="85" t="s">
        <v>137</v>
      </c>
      <c r="F453" s="85" t="s">
        <v>47</v>
      </c>
      <c r="G453" s="85" t="s">
        <v>871</v>
      </c>
      <c r="H453" s="35" t="s">
        <v>49</v>
      </c>
      <c r="I453" s="85" t="s">
        <v>872</v>
      </c>
      <c r="J453" s="144" t="s">
        <v>873</v>
      </c>
      <c r="K453" s="144"/>
      <c r="L453" s="30"/>
      <c r="M453" s="30"/>
      <c r="N453" s="30"/>
      <c r="O453" s="243"/>
      <c r="P453" s="119"/>
      <c r="Q453" s="233"/>
      <c r="R453" s="85" t="s">
        <v>874</v>
      </c>
      <c r="S453" s="132" t="s">
        <v>903</v>
      </c>
      <c r="T453" s="85" t="s">
        <v>531</v>
      </c>
      <c r="U453" s="133"/>
      <c r="V453" s="133"/>
      <c r="W453" s="85"/>
      <c r="X453" s="85"/>
      <c r="Y453" s="85"/>
      <c r="Z453" s="243"/>
      <c r="AA453" s="119"/>
      <c r="AB453" s="233"/>
    </row>
    <row r="454" spans="1:28" s="242" customFormat="1" ht="63" customHeight="1">
      <c r="A454" s="144">
        <v>1111</v>
      </c>
      <c r="B454" s="85" t="s">
        <v>494</v>
      </c>
      <c r="C454" s="85" t="s">
        <v>6</v>
      </c>
      <c r="D454" s="85" t="s">
        <v>896</v>
      </c>
      <c r="E454" s="85" t="s">
        <v>137</v>
      </c>
      <c r="F454" s="85" t="s">
        <v>47</v>
      </c>
      <c r="G454" s="85" t="s">
        <v>871</v>
      </c>
      <c r="H454" s="35" t="s">
        <v>49</v>
      </c>
      <c r="I454" s="85" t="s">
        <v>872</v>
      </c>
      <c r="J454" s="144" t="s">
        <v>873</v>
      </c>
      <c r="K454" s="144"/>
      <c r="L454" s="30"/>
      <c r="M454" s="30"/>
      <c r="N454" s="30"/>
      <c r="O454" s="243"/>
      <c r="P454" s="119"/>
      <c r="Q454" s="233"/>
      <c r="R454" s="85" t="s">
        <v>877</v>
      </c>
      <c r="S454" s="132" t="s">
        <v>903</v>
      </c>
      <c r="T454" s="85" t="s">
        <v>531</v>
      </c>
      <c r="U454" s="133"/>
      <c r="V454" s="133"/>
      <c r="W454" s="85"/>
      <c r="X454" s="85"/>
      <c r="Y454" s="85"/>
      <c r="Z454" s="243"/>
      <c r="AA454" s="119"/>
      <c r="AB454" s="233"/>
    </row>
    <row r="455" spans="1:28" s="242" customFormat="1" ht="63" customHeight="1">
      <c r="A455" s="144" t="s">
        <v>904</v>
      </c>
      <c r="B455" s="85" t="s">
        <v>494</v>
      </c>
      <c r="C455" s="85" t="s">
        <v>6</v>
      </c>
      <c r="D455" s="85" t="s">
        <v>896</v>
      </c>
      <c r="E455" s="85" t="s">
        <v>137</v>
      </c>
      <c r="F455" s="85" t="s">
        <v>47</v>
      </c>
      <c r="G455" s="85" t="s">
        <v>871</v>
      </c>
      <c r="H455" s="35" t="s">
        <v>49</v>
      </c>
      <c r="I455" s="85" t="s">
        <v>872</v>
      </c>
      <c r="J455" s="144" t="s">
        <v>873</v>
      </c>
      <c r="K455" s="144"/>
      <c r="L455" s="30"/>
      <c r="M455" s="30"/>
      <c r="N455" s="30"/>
      <c r="O455" s="243"/>
      <c r="P455" s="119"/>
      <c r="Q455" s="233"/>
      <c r="R455" s="85" t="s">
        <v>877</v>
      </c>
      <c r="S455" s="132" t="s">
        <v>903</v>
      </c>
      <c r="T455" s="85" t="s">
        <v>531</v>
      </c>
      <c r="U455" s="133"/>
      <c r="V455" s="133"/>
      <c r="W455" s="85"/>
      <c r="X455" s="85"/>
      <c r="Y455" s="85"/>
      <c r="Z455" s="243"/>
      <c r="AA455" s="119"/>
      <c r="AB455" s="233"/>
    </row>
    <row r="456" spans="1:28" s="242" customFormat="1" ht="63" customHeight="1">
      <c r="A456" s="144" t="s">
        <v>905</v>
      </c>
      <c r="B456" s="85" t="s">
        <v>494</v>
      </c>
      <c r="C456" s="85" t="s">
        <v>6</v>
      </c>
      <c r="D456" s="85" t="s">
        <v>896</v>
      </c>
      <c r="E456" s="85" t="s">
        <v>137</v>
      </c>
      <c r="F456" s="85" t="s">
        <v>47</v>
      </c>
      <c r="G456" s="85" t="s">
        <v>871</v>
      </c>
      <c r="H456" s="35" t="s">
        <v>49</v>
      </c>
      <c r="I456" s="85" t="s">
        <v>872</v>
      </c>
      <c r="J456" s="144" t="s">
        <v>873</v>
      </c>
      <c r="K456" s="144"/>
      <c r="L456" s="30"/>
      <c r="M456" s="30"/>
      <c r="N456" s="30"/>
      <c r="O456" s="243"/>
      <c r="P456" s="119"/>
      <c r="Q456" s="233"/>
      <c r="R456" s="85" t="s">
        <v>877</v>
      </c>
      <c r="S456" s="132" t="s">
        <v>903</v>
      </c>
      <c r="T456" s="85" t="s">
        <v>531</v>
      </c>
      <c r="U456" s="133"/>
      <c r="V456" s="133"/>
      <c r="W456" s="85"/>
      <c r="X456" s="85"/>
      <c r="Y456" s="85"/>
      <c r="Z456" s="243"/>
      <c r="AA456" s="119"/>
      <c r="AB456" s="233"/>
    </row>
    <row r="457" spans="1:28" s="242" customFormat="1" ht="108" customHeight="1">
      <c r="A457" s="144">
        <v>1112</v>
      </c>
      <c r="B457" s="85" t="s">
        <v>494</v>
      </c>
      <c r="C457" s="85" t="s">
        <v>6</v>
      </c>
      <c r="D457" s="85" t="s">
        <v>896</v>
      </c>
      <c r="E457" s="85" t="s">
        <v>137</v>
      </c>
      <c r="F457" s="85" t="s">
        <v>47</v>
      </c>
      <c r="G457" s="85" t="s">
        <v>871</v>
      </c>
      <c r="H457" s="35" t="s">
        <v>49</v>
      </c>
      <c r="I457" s="85" t="s">
        <v>872</v>
      </c>
      <c r="J457" s="144" t="s">
        <v>873</v>
      </c>
      <c r="K457" s="144"/>
      <c r="L457" s="30"/>
      <c r="M457" s="30"/>
      <c r="N457" s="30"/>
      <c r="O457" s="119"/>
      <c r="P457" s="392"/>
      <c r="Q457" s="233"/>
      <c r="R457" s="85" t="s">
        <v>878</v>
      </c>
      <c r="S457" s="132" t="s">
        <v>906</v>
      </c>
      <c r="T457" s="85" t="s">
        <v>907</v>
      </c>
      <c r="U457" s="133">
        <v>0</v>
      </c>
      <c r="V457" s="133">
        <v>1</v>
      </c>
      <c r="W457" s="85" t="s">
        <v>141</v>
      </c>
      <c r="X457" s="85" t="s">
        <v>908</v>
      </c>
      <c r="Y457" s="85" t="s">
        <v>299</v>
      </c>
      <c r="Z457" s="119">
        <v>1</v>
      </c>
      <c r="AA457" s="394">
        <v>1</v>
      </c>
      <c r="AB457" s="233" t="s">
        <v>1512</v>
      </c>
    </row>
    <row r="458" spans="1:28" s="242" customFormat="1" ht="56.25" customHeight="1">
      <c r="A458" s="144">
        <v>1113</v>
      </c>
      <c r="B458" s="85" t="s">
        <v>494</v>
      </c>
      <c r="C458" s="85" t="s">
        <v>6</v>
      </c>
      <c r="D458" s="85" t="s">
        <v>896</v>
      </c>
      <c r="E458" s="85" t="s">
        <v>137</v>
      </c>
      <c r="F458" s="85" t="s">
        <v>47</v>
      </c>
      <c r="G458" s="85" t="s">
        <v>871</v>
      </c>
      <c r="H458" s="35" t="s">
        <v>49</v>
      </c>
      <c r="I458" s="85" t="s">
        <v>872</v>
      </c>
      <c r="J458" s="144" t="s">
        <v>873</v>
      </c>
      <c r="K458" s="144"/>
      <c r="L458" s="30"/>
      <c r="M458" s="30"/>
      <c r="N458" s="30"/>
      <c r="O458" s="243"/>
      <c r="P458" s="119"/>
      <c r="Q458" s="233"/>
      <c r="R458" s="85" t="s">
        <v>878</v>
      </c>
      <c r="S458" s="132" t="s">
        <v>906</v>
      </c>
      <c r="T458" s="85"/>
      <c r="U458" s="133"/>
      <c r="V458" s="133"/>
      <c r="W458" s="85"/>
      <c r="X458" s="85"/>
      <c r="Y458" s="85"/>
      <c r="Z458" s="243"/>
      <c r="AA458" s="119"/>
      <c r="AB458" s="233"/>
    </row>
    <row r="459" spans="1:28" s="242" customFormat="1" ht="88.5" customHeight="1">
      <c r="A459" s="144">
        <v>1114</v>
      </c>
      <c r="B459" s="85" t="s">
        <v>494</v>
      </c>
      <c r="C459" s="85" t="s">
        <v>6</v>
      </c>
      <c r="D459" s="85" t="s">
        <v>896</v>
      </c>
      <c r="E459" s="85" t="s">
        <v>137</v>
      </c>
      <c r="F459" s="85" t="s">
        <v>47</v>
      </c>
      <c r="G459" s="85" t="s">
        <v>871</v>
      </c>
      <c r="H459" s="35" t="s">
        <v>49</v>
      </c>
      <c r="I459" s="85" t="s">
        <v>872</v>
      </c>
      <c r="J459" s="144" t="s">
        <v>873</v>
      </c>
      <c r="K459" s="144"/>
      <c r="L459" s="30"/>
      <c r="M459" s="30"/>
      <c r="N459" s="30"/>
      <c r="O459" s="72"/>
      <c r="P459" s="392"/>
      <c r="Q459" s="233"/>
      <c r="R459" s="85" t="s">
        <v>878</v>
      </c>
      <c r="S459" s="132" t="s">
        <v>909</v>
      </c>
      <c r="T459" s="85" t="s">
        <v>910</v>
      </c>
      <c r="U459" s="133">
        <v>0</v>
      </c>
      <c r="V459" s="133">
        <v>0.8</v>
      </c>
      <c r="W459" s="85" t="s">
        <v>141</v>
      </c>
      <c r="X459" s="85" t="s">
        <v>911</v>
      </c>
      <c r="Y459" s="85" t="s">
        <v>55</v>
      </c>
      <c r="Z459" s="72">
        <v>0.28000000000000003</v>
      </c>
      <c r="AA459" s="394">
        <v>0.35000000000000003</v>
      </c>
      <c r="AB459" s="233" t="s">
        <v>1513</v>
      </c>
    </row>
    <row r="460" spans="1:28" s="242" customFormat="1" ht="63" customHeight="1">
      <c r="A460" s="144">
        <v>1115</v>
      </c>
      <c r="B460" s="85" t="s">
        <v>494</v>
      </c>
      <c r="C460" s="85" t="s">
        <v>6</v>
      </c>
      <c r="D460" s="85" t="s">
        <v>896</v>
      </c>
      <c r="E460" s="85" t="s">
        <v>137</v>
      </c>
      <c r="F460" s="85" t="s">
        <v>47</v>
      </c>
      <c r="G460" s="85" t="s">
        <v>871</v>
      </c>
      <c r="H460" s="35" t="s">
        <v>49</v>
      </c>
      <c r="I460" s="85" t="s">
        <v>872</v>
      </c>
      <c r="J460" s="144" t="s">
        <v>873</v>
      </c>
      <c r="K460" s="144"/>
      <c r="L460" s="30"/>
      <c r="M460" s="30"/>
      <c r="N460" s="30"/>
      <c r="O460" s="243"/>
      <c r="P460" s="119"/>
      <c r="Q460" s="233"/>
      <c r="R460" s="85" t="s">
        <v>878</v>
      </c>
      <c r="S460" s="132" t="s">
        <v>909</v>
      </c>
      <c r="T460" s="85"/>
      <c r="U460" s="133"/>
      <c r="V460" s="133"/>
      <c r="W460" s="85"/>
      <c r="X460" s="85"/>
      <c r="Y460" s="85"/>
      <c r="Z460" s="243"/>
      <c r="AA460" s="119"/>
      <c r="AB460" s="233"/>
    </row>
    <row r="461" spans="1:28" s="242" customFormat="1" ht="63" customHeight="1">
      <c r="A461" s="144">
        <v>1116</v>
      </c>
      <c r="B461" s="85" t="s">
        <v>494</v>
      </c>
      <c r="C461" s="85" t="s">
        <v>6</v>
      </c>
      <c r="D461" s="85" t="s">
        <v>896</v>
      </c>
      <c r="E461" s="85" t="s">
        <v>137</v>
      </c>
      <c r="F461" s="85" t="s">
        <v>47</v>
      </c>
      <c r="G461" s="85" t="s">
        <v>871</v>
      </c>
      <c r="H461" s="35" t="s">
        <v>49</v>
      </c>
      <c r="I461" s="85" t="s">
        <v>872</v>
      </c>
      <c r="J461" s="144" t="s">
        <v>873</v>
      </c>
      <c r="K461" s="144"/>
      <c r="L461" s="30"/>
      <c r="M461" s="30"/>
      <c r="N461" s="30"/>
      <c r="O461" s="243"/>
      <c r="P461" s="119"/>
      <c r="Q461" s="233"/>
      <c r="R461" s="85" t="s">
        <v>878</v>
      </c>
      <c r="S461" s="132" t="s">
        <v>909</v>
      </c>
      <c r="T461" s="85"/>
      <c r="U461" s="133"/>
      <c r="V461" s="133"/>
      <c r="W461" s="85"/>
      <c r="X461" s="85"/>
      <c r="Y461" s="85"/>
      <c r="Z461" s="243"/>
      <c r="AA461" s="119"/>
      <c r="AB461" s="233"/>
    </row>
    <row r="462" spans="1:28" s="242" customFormat="1" ht="63" customHeight="1">
      <c r="A462" s="144">
        <v>1117</v>
      </c>
      <c r="B462" s="85" t="s">
        <v>494</v>
      </c>
      <c r="C462" s="85" t="s">
        <v>6</v>
      </c>
      <c r="D462" s="85" t="s">
        <v>896</v>
      </c>
      <c r="E462" s="85" t="s">
        <v>137</v>
      </c>
      <c r="F462" s="85" t="s">
        <v>47</v>
      </c>
      <c r="G462" s="85" t="s">
        <v>871</v>
      </c>
      <c r="H462" s="35" t="s">
        <v>49</v>
      </c>
      <c r="I462" s="85" t="s">
        <v>872</v>
      </c>
      <c r="J462" s="144" t="s">
        <v>873</v>
      </c>
      <c r="K462" s="144"/>
      <c r="L462" s="30"/>
      <c r="M462" s="30"/>
      <c r="N462" s="30"/>
      <c r="O462" s="243"/>
      <c r="P462" s="119"/>
      <c r="Q462" s="233"/>
      <c r="R462" s="85" t="s">
        <v>878</v>
      </c>
      <c r="S462" s="132" t="s">
        <v>909</v>
      </c>
      <c r="T462" s="85"/>
      <c r="U462" s="133"/>
      <c r="V462" s="133"/>
      <c r="W462" s="85"/>
      <c r="X462" s="85"/>
      <c r="Y462" s="85"/>
      <c r="Z462" s="243"/>
      <c r="AA462" s="119"/>
      <c r="AB462" s="233"/>
    </row>
    <row r="463" spans="1:28" s="242" customFormat="1" ht="63" customHeight="1">
      <c r="A463" s="144">
        <v>1118</v>
      </c>
      <c r="B463" s="85" t="s">
        <v>494</v>
      </c>
      <c r="C463" s="85" t="s">
        <v>6</v>
      </c>
      <c r="D463" s="85" t="s">
        <v>896</v>
      </c>
      <c r="E463" s="85" t="s">
        <v>137</v>
      </c>
      <c r="F463" s="85" t="s">
        <v>47</v>
      </c>
      <c r="G463" s="85" t="s">
        <v>871</v>
      </c>
      <c r="H463" s="35" t="s">
        <v>49</v>
      </c>
      <c r="I463" s="85" t="s">
        <v>872</v>
      </c>
      <c r="J463" s="144" t="s">
        <v>873</v>
      </c>
      <c r="K463" s="144"/>
      <c r="L463" s="30"/>
      <c r="M463" s="30"/>
      <c r="N463" s="30"/>
      <c r="O463" s="243"/>
      <c r="P463" s="119"/>
      <c r="Q463" s="233"/>
      <c r="R463" s="85" t="s">
        <v>878</v>
      </c>
      <c r="S463" s="132" t="s">
        <v>909</v>
      </c>
      <c r="T463" s="85"/>
      <c r="U463" s="133"/>
      <c r="V463" s="133"/>
      <c r="W463" s="85"/>
      <c r="X463" s="85"/>
      <c r="Y463" s="85"/>
      <c r="Z463" s="243"/>
      <c r="AA463" s="119"/>
      <c r="AB463" s="233"/>
    </row>
    <row r="464" spans="1:28" s="242" customFormat="1" ht="63" customHeight="1">
      <c r="A464" s="144">
        <v>1119</v>
      </c>
      <c r="B464" s="85" t="s">
        <v>494</v>
      </c>
      <c r="C464" s="85" t="s">
        <v>6</v>
      </c>
      <c r="D464" s="85" t="s">
        <v>896</v>
      </c>
      <c r="E464" s="85" t="s">
        <v>137</v>
      </c>
      <c r="F464" s="85" t="s">
        <v>47</v>
      </c>
      <c r="G464" s="85" t="s">
        <v>871</v>
      </c>
      <c r="H464" s="35" t="s">
        <v>49</v>
      </c>
      <c r="I464" s="85" t="s">
        <v>872</v>
      </c>
      <c r="J464" s="144" t="s">
        <v>873</v>
      </c>
      <c r="K464" s="144"/>
      <c r="L464" s="30"/>
      <c r="M464" s="30"/>
      <c r="N464" s="30"/>
      <c r="O464" s="243"/>
      <c r="P464" s="119"/>
      <c r="Q464" s="233"/>
      <c r="R464" s="85" t="s">
        <v>878</v>
      </c>
      <c r="S464" s="132" t="s">
        <v>909</v>
      </c>
      <c r="T464" s="85"/>
      <c r="U464" s="133"/>
      <c r="V464" s="133"/>
      <c r="W464" s="85"/>
      <c r="X464" s="85"/>
      <c r="Y464" s="85"/>
      <c r="Z464" s="243"/>
      <c r="AA464" s="119"/>
      <c r="AB464" s="233"/>
    </row>
    <row r="465" spans="1:28" s="242" customFormat="1" ht="63" customHeight="1">
      <c r="A465" s="144">
        <v>1120</v>
      </c>
      <c r="B465" s="85" t="s">
        <v>494</v>
      </c>
      <c r="C465" s="85" t="s">
        <v>6</v>
      </c>
      <c r="D465" s="85" t="s">
        <v>896</v>
      </c>
      <c r="E465" s="85" t="s">
        <v>137</v>
      </c>
      <c r="F465" s="85" t="s">
        <v>47</v>
      </c>
      <c r="G465" s="85" t="s">
        <v>871</v>
      </c>
      <c r="H465" s="35" t="s">
        <v>49</v>
      </c>
      <c r="I465" s="85" t="s">
        <v>872</v>
      </c>
      <c r="J465" s="144" t="s">
        <v>873</v>
      </c>
      <c r="K465" s="144"/>
      <c r="L465" s="30"/>
      <c r="M465" s="30"/>
      <c r="N465" s="30"/>
      <c r="O465" s="243"/>
      <c r="P465" s="119"/>
      <c r="Q465" s="233"/>
      <c r="R465" s="85" t="s">
        <v>878</v>
      </c>
      <c r="S465" s="132" t="s">
        <v>909</v>
      </c>
      <c r="T465" s="85"/>
      <c r="U465" s="133"/>
      <c r="V465" s="133"/>
      <c r="W465" s="85"/>
      <c r="X465" s="85"/>
      <c r="Y465" s="85"/>
      <c r="Z465" s="243"/>
      <c r="AA465" s="119"/>
      <c r="AB465" s="233"/>
    </row>
    <row r="466" spans="1:28" s="242" customFormat="1" ht="63" customHeight="1">
      <c r="A466" s="144">
        <v>1121</v>
      </c>
      <c r="B466" s="85" t="s">
        <v>494</v>
      </c>
      <c r="C466" s="85" t="s">
        <v>6</v>
      </c>
      <c r="D466" s="85" t="s">
        <v>896</v>
      </c>
      <c r="E466" s="85" t="s">
        <v>137</v>
      </c>
      <c r="F466" s="85" t="s">
        <v>47</v>
      </c>
      <c r="G466" s="85" t="s">
        <v>871</v>
      </c>
      <c r="H466" s="35" t="s">
        <v>49</v>
      </c>
      <c r="I466" s="85" t="s">
        <v>872</v>
      </c>
      <c r="J466" s="144" t="s">
        <v>873</v>
      </c>
      <c r="K466" s="144"/>
      <c r="L466" s="30"/>
      <c r="M466" s="30"/>
      <c r="N466" s="30"/>
      <c r="O466" s="243"/>
      <c r="P466" s="119"/>
      <c r="Q466" s="233"/>
      <c r="R466" s="85" t="s">
        <v>878</v>
      </c>
      <c r="S466" s="132" t="s">
        <v>909</v>
      </c>
      <c r="T466" s="85"/>
      <c r="U466" s="133"/>
      <c r="V466" s="133"/>
      <c r="W466" s="85"/>
      <c r="X466" s="85"/>
      <c r="Y466" s="85"/>
      <c r="Z466" s="243"/>
      <c r="AA466" s="119"/>
      <c r="AB466" s="233"/>
    </row>
    <row r="467" spans="1:28" s="242" customFormat="1" ht="63" customHeight="1">
      <c r="A467" s="144">
        <v>1122</v>
      </c>
      <c r="B467" s="85" t="s">
        <v>494</v>
      </c>
      <c r="C467" s="85" t="s">
        <v>6</v>
      </c>
      <c r="D467" s="85" t="s">
        <v>896</v>
      </c>
      <c r="E467" s="85" t="s">
        <v>137</v>
      </c>
      <c r="F467" s="85" t="s">
        <v>47</v>
      </c>
      <c r="G467" s="85" t="s">
        <v>871</v>
      </c>
      <c r="H467" s="35" t="s">
        <v>49</v>
      </c>
      <c r="I467" s="85" t="s">
        <v>872</v>
      </c>
      <c r="J467" s="144" t="s">
        <v>873</v>
      </c>
      <c r="K467" s="144"/>
      <c r="L467" s="30"/>
      <c r="M467" s="30"/>
      <c r="N467" s="30"/>
      <c r="O467" s="243"/>
      <c r="P467" s="119"/>
      <c r="Q467" s="233"/>
      <c r="R467" s="85" t="s">
        <v>878</v>
      </c>
      <c r="S467" s="132" t="s">
        <v>909</v>
      </c>
      <c r="T467" s="85"/>
      <c r="U467" s="133"/>
      <c r="V467" s="133"/>
      <c r="W467" s="85"/>
      <c r="X467" s="85"/>
      <c r="Y467" s="85"/>
      <c r="Z467" s="243"/>
      <c r="AA467" s="119"/>
      <c r="AB467" s="233"/>
    </row>
    <row r="468" spans="1:28" s="242" customFormat="1" ht="63" customHeight="1">
      <c r="A468" s="144">
        <v>1123</v>
      </c>
      <c r="B468" s="85" t="s">
        <v>494</v>
      </c>
      <c r="C468" s="85" t="s">
        <v>6</v>
      </c>
      <c r="D468" s="85" t="s">
        <v>896</v>
      </c>
      <c r="E468" s="85" t="s">
        <v>137</v>
      </c>
      <c r="F468" s="85" t="s">
        <v>47</v>
      </c>
      <c r="G468" s="85" t="s">
        <v>871</v>
      </c>
      <c r="H468" s="35" t="s">
        <v>49</v>
      </c>
      <c r="I468" s="85" t="s">
        <v>872</v>
      </c>
      <c r="J468" s="144" t="s">
        <v>873</v>
      </c>
      <c r="K468" s="144"/>
      <c r="L468" s="30"/>
      <c r="M468" s="30"/>
      <c r="N468" s="30"/>
      <c r="O468" s="243"/>
      <c r="P468" s="119"/>
      <c r="Q468" s="233"/>
      <c r="R468" s="85" t="s">
        <v>878</v>
      </c>
      <c r="S468" s="132" t="s">
        <v>909</v>
      </c>
      <c r="T468" s="85"/>
      <c r="U468" s="133"/>
      <c r="V468" s="133"/>
      <c r="W468" s="85"/>
      <c r="X468" s="85"/>
      <c r="Y468" s="85"/>
      <c r="Z468" s="243"/>
      <c r="AA468" s="119"/>
      <c r="AB468" s="233"/>
    </row>
    <row r="469" spans="1:28" s="242" customFormat="1" ht="63" customHeight="1">
      <c r="A469" s="144">
        <v>1124</v>
      </c>
      <c r="B469" s="85" t="s">
        <v>494</v>
      </c>
      <c r="C469" s="85" t="s">
        <v>6</v>
      </c>
      <c r="D469" s="85" t="s">
        <v>896</v>
      </c>
      <c r="E469" s="85" t="s">
        <v>137</v>
      </c>
      <c r="F469" s="85" t="s">
        <v>47</v>
      </c>
      <c r="G469" s="85" t="s">
        <v>871</v>
      </c>
      <c r="H469" s="35" t="s">
        <v>49</v>
      </c>
      <c r="I469" s="85" t="s">
        <v>872</v>
      </c>
      <c r="J469" s="144" t="s">
        <v>873</v>
      </c>
      <c r="K469" s="144"/>
      <c r="L469" s="30"/>
      <c r="M469" s="30"/>
      <c r="N469" s="30"/>
      <c r="O469" s="243"/>
      <c r="P469" s="119"/>
      <c r="Q469" s="233"/>
      <c r="R469" s="85" t="s">
        <v>878</v>
      </c>
      <c r="S469" s="132" t="s">
        <v>909</v>
      </c>
      <c r="T469" s="85"/>
      <c r="U469" s="133"/>
      <c r="V469" s="133"/>
      <c r="W469" s="85"/>
      <c r="X469" s="85"/>
      <c r="Y469" s="85"/>
      <c r="Z469" s="243"/>
      <c r="AA469" s="119"/>
      <c r="AB469" s="233"/>
    </row>
    <row r="470" spans="1:28" s="242" customFormat="1" ht="96" customHeight="1">
      <c r="A470" s="144">
        <v>1125</v>
      </c>
      <c r="B470" s="85" t="s">
        <v>494</v>
      </c>
      <c r="C470" s="85" t="s">
        <v>6</v>
      </c>
      <c r="D470" s="85" t="s">
        <v>870</v>
      </c>
      <c r="E470" s="85" t="s">
        <v>137</v>
      </c>
      <c r="F470" s="85" t="s">
        <v>47</v>
      </c>
      <c r="G470" s="85" t="s">
        <v>871</v>
      </c>
      <c r="H470" s="35" t="s">
        <v>49</v>
      </c>
      <c r="I470" s="85" t="s">
        <v>872</v>
      </c>
      <c r="J470" s="144" t="s">
        <v>873</v>
      </c>
      <c r="K470" s="144"/>
      <c r="L470" s="30"/>
      <c r="M470" s="30"/>
      <c r="N470" s="30"/>
      <c r="O470" s="72"/>
      <c r="P470" s="392"/>
      <c r="Q470" s="233"/>
      <c r="R470" s="85" t="s">
        <v>874</v>
      </c>
      <c r="S470" s="132" t="s">
        <v>912</v>
      </c>
      <c r="T470" s="85" t="s">
        <v>882</v>
      </c>
      <c r="U470" s="245">
        <v>0</v>
      </c>
      <c r="V470" s="133">
        <v>1</v>
      </c>
      <c r="W470" s="85" t="s">
        <v>141</v>
      </c>
      <c r="X470" s="85" t="s">
        <v>899</v>
      </c>
      <c r="Y470" s="31" t="s">
        <v>55</v>
      </c>
      <c r="Z470" s="72">
        <v>1</v>
      </c>
      <c r="AA470" s="394">
        <v>1</v>
      </c>
      <c r="AB470" s="233" t="s">
        <v>1514</v>
      </c>
    </row>
    <row r="471" spans="1:28" s="242" customFormat="1" ht="63" customHeight="1">
      <c r="A471" s="144" t="s">
        <v>913</v>
      </c>
      <c r="B471" s="85" t="s">
        <v>494</v>
      </c>
      <c r="C471" s="85" t="s">
        <v>6</v>
      </c>
      <c r="D471" s="85" t="s">
        <v>870</v>
      </c>
      <c r="E471" s="85" t="s">
        <v>137</v>
      </c>
      <c r="F471" s="85" t="s">
        <v>47</v>
      </c>
      <c r="G471" s="85" t="s">
        <v>871</v>
      </c>
      <c r="H471" s="35" t="s">
        <v>49</v>
      </c>
      <c r="I471" s="85" t="s">
        <v>872</v>
      </c>
      <c r="J471" s="144" t="s">
        <v>873</v>
      </c>
      <c r="K471" s="144"/>
      <c r="L471" s="30"/>
      <c r="M471" s="30"/>
      <c r="N471" s="30"/>
      <c r="O471" s="119"/>
      <c r="P471" s="119"/>
      <c r="Q471" s="233"/>
      <c r="R471" s="85" t="s">
        <v>874</v>
      </c>
      <c r="S471" s="132"/>
      <c r="T471" s="85"/>
      <c r="U471" s="245"/>
      <c r="V471" s="133"/>
      <c r="W471" s="85"/>
      <c r="X471" s="85"/>
      <c r="Y471" s="85"/>
      <c r="Z471" s="119"/>
      <c r="AA471" s="119"/>
      <c r="AB471" s="233"/>
    </row>
    <row r="472" spans="1:28" s="242" customFormat="1" ht="63" customHeight="1">
      <c r="A472" s="144">
        <v>1126</v>
      </c>
      <c r="B472" s="85" t="s">
        <v>494</v>
      </c>
      <c r="C472" s="85" t="s">
        <v>6</v>
      </c>
      <c r="D472" s="85" t="s">
        <v>870</v>
      </c>
      <c r="E472" s="85" t="s">
        <v>137</v>
      </c>
      <c r="F472" s="85" t="s">
        <v>47</v>
      </c>
      <c r="G472" s="85" t="s">
        <v>871</v>
      </c>
      <c r="H472" s="35" t="s">
        <v>49</v>
      </c>
      <c r="I472" s="85" t="s">
        <v>872</v>
      </c>
      <c r="J472" s="144" t="s">
        <v>873</v>
      </c>
      <c r="K472" s="144"/>
      <c r="L472" s="30"/>
      <c r="M472" s="30"/>
      <c r="N472" s="30"/>
      <c r="O472" s="243"/>
      <c r="P472" s="119"/>
      <c r="Q472" s="233"/>
      <c r="R472" s="85" t="s">
        <v>874</v>
      </c>
      <c r="S472" s="132" t="s">
        <v>912</v>
      </c>
      <c r="T472" s="85"/>
      <c r="U472" s="245"/>
      <c r="V472" s="133"/>
      <c r="W472" s="85"/>
      <c r="X472" s="85"/>
      <c r="Y472" s="85"/>
      <c r="Z472" s="243"/>
      <c r="AA472" s="119"/>
      <c r="AB472" s="233"/>
    </row>
    <row r="473" spans="1:28" s="242" customFormat="1" ht="63" customHeight="1">
      <c r="A473" s="144">
        <v>1127</v>
      </c>
      <c r="B473" s="85" t="s">
        <v>494</v>
      </c>
      <c r="C473" s="85" t="s">
        <v>6</v>
      </c>
      <c r="D473" s="85" t="s">
        <v>870</v>
      </c>
      <c r="E473" s="85" t="s">
        <v>137</v>
      </c>
      <c r="F473" s="85" t="s">
        <v>47</v>
      </c>
      <c r="G473" s="85" t="s">
        <v>756</v>
      </c>
      <c r="H473" s="35" t="s">
        <v>49</v>
      </c>
      <c r="I473" s="85" t="s">
        <v>872</v>
      </c>
      <c r="J473" s="144" t="s">
        <v>873</v>
      </c>
      <c r="K473" s="144"/>
      <c r="L473" s="30"/>
      <c r="M473" s="30"/>
      <c r="N473" s="30"/>
      <c r="O473" s="243"/>
      <c r="P473" s="119"/>
      <c r="Q473" s="233"/>
      <c r="R473" s="85" t="s">
        <v>874</v>
      </c>
      <c r="S473" s="132" t="s">
        <v>912</v>
      </c>
      <c r="T473" s="85"/>
      <c r="U473" s="86"/>
      <c r="V473" s="86"/>
      <c r="W473" s="85"/>
      <c r="X473" s="85"/>
      <c r="Y473" s="85"/>
      <c r="Z473" s="243"/>
      <c r="AA473" s="119"/>
      <c r="AB473" s="233"/>
    </row>
    <row r="474" spans="1:28" s="242" customFormat="1" ht="167.25" customHeight="1">
      <c r="A474" s="144">
        <v>1128</v>
      </c>
      <c r="B474" s="85" t="s">
        <v>494</v>
      </c>
      <c r="C474" s="85" t="s">
        <v>6</v>
      </c>
      <c r="D474" s="85" t="s">
        <v>914</v>
      </c>
      <c r="E474" s="85" t="s">
        <v>137</v>
      </c>
      <c r="F474" s="85" t="s">
        <v>47</v>
      </c>
      <c r="G474" s="85" t="s">
        <v>871</v>
      </c>
      <c r="H474" s="35" t="s">
        <v>49</v>
      </c>
      <c r="I474" s="246" t="s">
        <v>872</v>
      </c>
      <c r="J474" s="144" t="s">
        <v>873</v>
      </c>
      <c r="K474" s="144"/>
      <c r="L474" s="30"/>
      <c r="M474" s="30"/>
      <c r="N474" s="30"/>
      <c r="O474" s="72"/>
      <c r="P474" s="392"/>
      <c r="Q474" s="233"/>
      <c r="R474" s="85" t="s">
        <v>878</v>
      </c>
      <c r="S474" s="132" t="s">
        <v>915</v>
      </c>
      <c r="T474" s="31" t="s">
        <v>761</v>
      </c>
      <c r="U474" s="133">
        <v>0</v>
      </c>
      <c r="V474" s="235">
        <v>2.4990169950631306E-2</v>
      </c>
      <c r="W474" s="85" t="s">
        <v>916</v>
      </c>
      <c r="X474" s="85" t="s">
        <v>917</v>
      </c>
      <c r="Y474" s="85" t="s">
        <v>55</v>
      </c>
      <c r="Z474" s="72"/>
      <c r="AA474" s="394">
        <v>0</v>
      </c>
      <c r="AB474" s="233" t="s">
        <v>918</v>
      </c>
    </row>
    <row r="475" spans="1:28" s="242" customFormat="1" ht="63" customHeight="1">
      <c r="A475" s="144">
        <v>1129</v>
      </c>
      <c r="B475" s="85" t="s">
        <v>494</v>
      </c>
      <c r="C475" s="85" t="s">
        <v>6</v>
      </c>
      <c r="D475" s="85" t="s">
        <v>914</v>
      </c>
      <c r="E475" s="85" t="s">
        <v>137</v>
      </c>
      <c r="F475" s="85" t="s">
        <v>47</v>
      </c>
      <c r="G475" s="85" t="s">
        <v>871</v>
      </c>
      <c r="H475" s="35" t="s">
        <v>49</v>
      </c>
      <c r="I475" s="85" t="s">
        <v>872</v>
      </c>
      <c r="J475" s="144" t="s">
        <v>873</v>
      </c>
      <c r="K475" s="144"/>
      <c r="L475" s="30"/>
      <c r="M475" s="30"/>
      <c r="N475" s="30"/>
      <c r="O475" s="243"/>
      <c r="P475" s="119"/>
      <c r="Q475" s="233"/>
      <c r="R475" s="85" t="s">
        <v>878</v>
      </c>
      <c r="S475" s="132" t="s">
        <v>915</v>
      </c>
      <c r="T475" s="85"/>
      <c r="U475" s="86"/>
      <c r="V475" s="86"/>
      <c r="W475" s="85"/>
      <c r="X475" s="85"/>
      <c r="Y475" s="85"/>
      <c r="Z475" s="243"/>
      <c r="AA475" s="119"/>
      <c r="AB475" s="233"/>
    </row>
    <row r="476" spans="1:28" s="242" customFormat="1" ht="63" customHeight="1">
      <c r="A476" s="144">
        <v>1130</v>
      </c>
      <c r="B476" s="85" t="s">
        <v>494</v>
      </c>
      <c r="C476" s="85" t="s">
        <v>6</v>
      </c>
      <c r="D476" s="85" t="s">
        <v>914</v>
      </c>
      <c r="E476" s="85" t="s">
        <v>137</v>
      </c>
      <c r="F476" s="85" t="s">
        <v>47</v>
      </c>
      <c r="G476" s="85" t="s">
        <v>871</v>
      </c>
      <c r="H476" s="35" t="s">
        <v>49</v>
      </c>
      <c r="I476" s="85" t="s">
        <v>872</v>
      </c>
      <c r="J476" s="144" t="s">
        <v>873</v>
      </c>
      <c r="K476" s="144"/>
      <c r="L476" s="30"/>
      <c r="M476" s="30"/>
      <c r="N476" s="30"/>
      <c r="O476" s="243"/>
      <c r="P476" s="119"/>
      <c r="Q476" s="233"/>
      <c r="R476" s="85" t="s">
        <v>878</v>
      </c>
      <c r="S476" s="132" t="s">
        <v>915</v>
      </c>
      <c r="T476" s="85"/>
      <c r="U476" s="86"/>
      <c r="V476" s="86"/>
      <c r="W476" s="85"/>
      <c r="X476" s="85"/>
      <c r="Y476" s="85"/>
      <c r="Z476" s="243"/>
      <c r="AA476" s="119"/>
      <c r="AB476" s="233"/>
    </row>
    <row r="477" spans="1:28" s="242" customFormat="1" ht="63" customHeight="1">
      <c r="A477" s="144">
        <v>1131</v>
      </c>
      <c r="B477" s="85" t="s">
        <v>494</v>
      </c>
      <c r="C477" s="85" t="s">
        <v>6</v>
      </c>
      <c r="D477" s="85" t="s">
        <v>914</v>
      </c>
      <c r="E477" s="85" t="s">
        <v>137</v>
      </c>
      <c r="F477" s="85" t="s">
        <v>47</v>
      </c>
      <c r="G477" s="85" t="s">
        <v>871</v>
      </c>
      <c r="H477" s="35" t="s">
        <v>49</v>
      </c>
      <c r="I477" s="85" t="s">
        <v>872</v>
      </c>
      <c r="J477" s="144" t="s">
        <v>873</v>
      </c>
      <c r="K477" s="144"/>
      <c r="L477" s="30"/>
      <c r="M477" s="30"/>
      <c r="N477" s="30"/>
      <c r="O477" s="243"/>
      <c r="P477" s="119"/>
      <c r="Q477" s="233"/>
      <c r="R477" s="85" t="s">
        <v>878</v>
      </c>
      <c r="S477" s="132" t="s">
        <v>915</v>
      </c>
      <c r="T477" s="85"/>
      <c r="U477" s="86"/>
      <c r="V477" s="86"/>
      <c r="W477" s="85"/>
      <c r="X477" s="85"/>
      <c r="Y477" s="85"/>
      <c r="Z477" s="243"/>
      <c r="AA477" s="119"/>
      <c r="AB477" s="233"/>
    </row>
    <row r="478" spans="1:28" s="242" customFormat="1" ht="110.25" customHeight="1">
      <c r="A478" s="144">
        <v>1132</v>
      </c>
      <c r="B478" s="85" t="s">
        <v>494</v>
      </c>
      <c r="C478" s="85" t="s">
        <v>6</v>
      </c>
      <c r="D478" s="85" t="s">
        <v>914</v>
      </c>
      <c r="E478" s="85" t="s">
        <v>137</v>
      </c>
      <c r="F478" s="85" t="s">
        <v>47</v>
      </c>
      <c r="G478" s="85" t="s">
        <v>871</v>
      </c>
      <c r="H478" s="35" t="s">
        <v>49</v>
      </c>
      <c r="I478" s="85" t="s">
        <v>872</v>
      </c>
      <c r="J478" s="144" t="s">
        <v>873</v>
      </c>
      <c r="K478" s="144"/>
      <c r="L478" s="30"/>
      <c r="M478" s="30"/>
      <c r="N478" s="30"/>
      <c r="O478" s="72"/>
      <c r="P478" s="392"/>
      <c r="Q478" s="233"/>
      <c r="R478" s="85" t="s">
        <v>880</v>
      </c>
      <c r="S478" s="132" t="s">
        <v>919</v>
      </c>
      <c r="T478" s="31" t="s">
        <v>761</v>
      </c>
      <c r="U478" s="86">
        <v>0</v>
      </c>
      <c r="V478" s="133">
        <v>1</v>
      </c>
      <c r="W478" s="85" t="s">
        <v>920</v>
      </c>
      <c r="X478" s="85" t="s">
        <v>921</v>
      </c>
      <c r="Y478" s="85" t="s">
        <v>55</v>
      </c>
      <c r="Z478" s="90" t="e">
        <f>#REF!</f>
        <v>#REF!</v>
      </c>
      <c r="AA478" s="394">
        <v>0.58330000000000004</v>
      </c>
      <c r="AB478" s="233" t="s">
        <v>1515</v>
      </c>
    </row>
    <row r="479" spans="1:28" s="242" customFormat="1" ht="63" customHeight="1">
      <c r="A479" s="144">
        <v>1133</v>
      </c>
      <c r="B479" s="85" t="s">
        <v>494</v>
      </c>
      <c r="C479" s="85" t="s">
        <v>6</v>
      </c>
      <c r="D479" s="85" t="s">
        <v>914</v>
      </c>
      <c r="E479" s="85" t="s">
        <v>137</v>
      </c>
      <c r="F479" s="85" t="s">
        <v>47</v>
      </c>
      <c r="G479" s="85" t="s">
        <v>871</v>
      </c>
      <c r="H479" s="35" t="s">
        <v>49</v>
      </c>
      <c r="I479" s="85" t="s">
        <v>872</v>
      </c>
      <c r="J479" s="144" t="s">
        <v>873</v>
      </c>
      <c r="K479" s="144"/>
      <c r="L479" s="30"/>
      <c r="M479" s="30"/>
      <c r="N479" s="30"/>
      <c r="O479" s="243"/>
      <c r="P479" s="119"/>
      <c r="Q479" s="233"/>
      <c r="R479" s="85" t="s">
        <v>880</v>
      </c>
      <c r="S479" s="132" t="s">
        <v>919</v>
      </c>
      <c r="T479" s="85"/>
      <c r="U479" s="86"/>
      <c r="V479" s="86"/>
      <c r="W479" s="85"/>
      <c r="X479" s="85"/>
      <c r="Y479" s="85"/>
      <c r="Z479" s="243"/>
      <c r="AA479" s="119"/>
      <c r="AB479" s="233"/>
    </row>
    <row r="480" spans="1:28" s="242" customFormat="1" ht="63" customHeight="1">
      <c r="A480" s="144">
        <v>1134</v>
      </c>
      <c r="B480" s="85" t="s">
        <v>494</v>
      </c>
      <c r="C480" s="85" t="s">
        <v>6</v>
      </c>
      <c r="D480" s="85" t="s">
        <v>914</v>
      </c>
      <c r="E480" s="85" t="s">
        <v>137</v>
      </c>
      <c r="F480" s="85" t="s">
        <v>47</v>
      </c>
      <c r="G480" s="85" t="s">
        <v>871</v>
      </c>
      <c r="H480" s="35" t="s">
        <v>49</v>
      </c>
      <c r="I480" s="85" t="s">
        <v>872</v>
      </c>
      <c r="J480" s="144" t="s">
        <v>873</v>
      </c>
      <c r="K480" s="144"/>
      <c r="L480" s="30"/>
      <c r="M480" s="30"/>
      <c r="N480" s="30"/>
      <c r="O480" s="243"/>
      <c r="P480" s="119"/>
      <c r="Q480" s="233"/>
      <c r="R480" s="85" t="s">
        <v>880</v>
      </c>
      <c r="S480" s="132" t="s">
        <v>919</v>
      </c>
      <c r="T480" s="85"/>
      <c r="U480" s="86"/>
      <c r="V480" s="86"/>
      <c r="W480" s="85"/>
      <c r="X480" s="85"/>
      <c r="Y480" s="85"/>
      <c r="Z480" s="243"/>
      <c r="AA480" s="119"/>
      <c r="AB480" s="233"/>
    </row>
    <row r="481" spans="1:28" s="242" customFormat="1" ht="156.75" customHeight="1">
      <c r="A481" s="144">
        <v>1135</v>
      </c>
      <c r="B481" s="85" t="s">
        <v>494</v>
      </c>
      <c r="C481" s="85" t="s">
        <v>6</v>
      </c>
      <c r="D481" s="85" t="s">
        <v>914</v>
      </c>
      <c r="E481" s="85" t="s">
        <v>137</v>
      </c>
      <c r="F481" s="85" t="s">
        <v>47</v>
      </c>
      <c r="G481" s="85" t="s">
        <v>756</v>
      </c>
      <c r="H481" s="35" t="s">
        <v>49</v>
      </c>
      <c r="I481" s="85" t="s">
        <v>872</v>
      </c>
      <c r="J481" s="144" t="s">
        <v>873</v>
      </c>
      <c r="K481" s="144"/>
      <c r="L481" s="30"/>
      <c r="M481" s="30"/>
      <c r="N481" s="30"/>
      <c r="O481" s="72"/>
      <c r="P481" s="392"/>
      <c r="Q481" s="233"/>
      <c r="R481" s="85" t="s">
        <v>880</v>
      </c>
      <c r="S481" s="132" t="s">
        <v>922</v>
      </c>
      <c r="T481" s="85" t="s">
        <v>923</v>
      </c>
      <c r="U481" s="86">
        <v>0</v>
      </c>
      <c r="V481" s="133">
        <v>1</v>
      </c>
      <c r="W481" s="85" t="s">
        <v>924</v>
      </c>
      <c r="X481" s="85" t="s">
        <v>925</v>
      </c>
      <c r="Y481" s="85" t="s">
        <v>55</v>
      </c>
      <c r="Z481" s="72"/>
      <c r="AA481" s="394"/>
      <c r="AB481" s="233"/>
    </row>
    <row r="482" spans="1:28" s="242" customFormat="1" ht="63" customHeight="1">
      <c r="A482" s="144">
        <v>1136</v>
      </c>
      <c r="B482" s="85" t="s">
        <v>494</v>
      </c>
      <c r="C482" s="85" t="s">
        <v>6</v>
      </c>
      <c r="D482" s="85" t="s">
        <v>914</v>
      </c>
      <c r="E482" s="85" t="s">
        <v>137</v>
      </c>
      <c r="F482" s="85" t="s">
        <v>47</v>
      </c>
      <c r="G482" s="85" t="s">
        <v>756</v>
      </c>
      <c r="H482" s="35" t="s">
        <v>49</v>
      </c>
      <c r="I482" s="85" t="s">
        <v>872</v>
      </c>
      <c r="J482" s="144" t="s">
        <v>873</v>
      </c>
      <c r="K482" s="144"/>
      <c r="L482" s="30"/>
      <c r="M482" s="30"/>
      <c r="N482" s="30"/>
      <c r="O482" s="243"/>
      <c r="P482" s="119"/>
      <c r="Q482" s="233"/>
      <c r="R482" s="85" t="s">
        <v>880</v>
      </c>
      <c r="S482" s="132" t="s">
        <v>922</v>
      </c>
      <c r="T482" s="85"/>
      <c r="U482" s="86"/>
      <c r="V482" s="86"/>
      <c r="W482" s="85"/>
      <c r="X482" s="85"/>
      <c r="Y482" s="85"/>
      <c r="Z482" s="243"/>
      <c r="AA482" s="119"/>
      <c r="AB482" s="233"/>
    </row>
    <row r="483" spans="1:28" s="242" customFormat="1" ht="82.5" customHeight="1">
      <c r="A483" s="144">
        <v>1137</v>
      </c>
      <c r="B483" s="85" t="s">
        <v>494</v>
      </c>
      <c r="C483" s="85" t="s">
        <v>6</v>
      </c>
      <c r="D483" s="85" t="s">
        <v>914</v>
      </c>
      <c r="E483" s="85" t="s">
        <v>137</v>
      </c>
      <c r="F483" s="85" t="s">
        <v>47</v>
      </c>
      <c r="G483" s="85" t="s">
        <v>756</v>
      </c>
      <c r="H483" s="35" t="s">
        <v>49</v>
      </c>
      <c r="I483" s="85" t="s">
        <v>872</v>
      </c>
      <c r="J483" s="144" t="s">
        <v>873</v>
      </c>
      <c r="K483" s="144"/>
      <c r="L483" s="30"/>
      <c r="M483" s="30"/>
      <c r="N483" s="30"/>
      <c r="O483" s="72"/>
      <c r="P483" s="392"/>
      <c r="Q483" s="233"/>
      <c r="R483" s="85" t="s">
        <v>877</v>
      </c>
      <c r="S483" s="132" t="s">
        <v>926</v>
      </c>
      <c r="T483" s="31" t="s">
        <v>761</v>
      </c>
      <c r="U483" s="86">
        <v>0</v>
      </c>
      <c r="V483" s="133">
        <v>1</v>
      </c>
      <c r="W483" s="85" t="s">
        <v>924</v>
      </c>
      <c r="X483" s="85" t="s">
        <v>927</v>
      </c>
      <c r="Y483" s="85" t="s">
        <v>55</v>
      </c>
      <c r="Z483" s="72"/>
      <c r="AA483" s="394"/>
      <c r="AB483" s="233"/>
    </row>
    <row r="484" spans="1:28" s="242" customFormat="1" ht="77.25" customHeight="1">
      <c r="A484" s="144">
        <v>1138</v>
      </c>
      <c r="B484" s="85" t="s">
        <v>494</v>
      </c>
      <c r="C484" s="85" t="s">
        <v>6</v>
      </c>
      <c r="D484" s="85" t="s">
        <v>914</v>
      </c>
      <c r="E484" s="85" t="s">
        <v>137</v>
      </c>
      <c r="F484" s="85" t="s">
        <v>47</v>
      </c>
      <c r="G484" s="85" t="s">
        <v>756</v>
      </c>
      <c r="H484" s="35" t="s">
        <v>49</v>
      </c>
      <c r="I484" s="85" t="s">
        <v>872</v>
      </c>
      <c r="J484" s="144" t="s">
        <v>873</v>
      </c>
      <c r="K484" s="144"/>
      <c r="L484" s="30"/>
      <c r="M484" s="30"/>
      <c r="N484" s="30"/>
      <c r="O484" s="72"/>
      <c r="P484" s="392"/>
      <c r="Q484" s="233"/>
      <c r="R484" s="85" t="s">
        <v>880</v>
      </c>
      <c r="S484" s="132" t="s">
        <v>928</v>
      </c>
      <c r="T484" s="31" t="s">
        <v>761</v>
      </c>
      <c r="U484" s="86">
        <v>0</v>
      </c>
      <c r="V484" s="133">
        <v>1</v>
      </c>
      <c r="W484" s="85" t="s">
        <v>929</v>
      </c>
      <c r="X484" s="85" t="s">
        <v>930</v>
      </c>
      <c r="Y484" s="85" t="s">
        <v>55</v>
      </c>
      <c r="Z484" s="72"/>
      <c r="AA484" s="394"/>
      <c r="AB484" s="233"/>
    </row>
    <row r="485" spans="1:28" s="242" customFormat="1" ht="63" customHeight="1">
      <c r="A485" s="144">
        <v>1139</v>
      </c>
      <c r="B485" s="85" t="s">
        <v>494</v>
      </c>
      <c r="C485" s="85" t="s">
        <v>6</v>
      </c>
      <c r="D485" s="85" t="s">
        <v>914</v>
      </c>
      <c r="E485" s="85" t="s">
        <v>137</v>
      </c>
      <c r="F485" s="85" t="s">
        <v>47</v>
      </c>
      <c r="G485" s="85" t="s">
        <v>756</v>
      </c>
      <c r="H485" s="35" t="s">
        <v>49</v>
      </c>
      <c r="I485" s="85" t="s">
        <v>872</v>
      </c>
      <c r="J485" s="144" t="s">
        <v>873</v>
      </c>
      <c r="K485" s="144"/>
      <c r="L485" s="30"/>
      <c r="M485" s="30"/>
      <c r="N485" s="30"/>
      <c r="O485" s="243"/>
      <c r="P485" s="392"/>
      <c r="Q485" s="233"/>
      <c r="R485" s="85" t="s">
        <v>880</v>
      </c>
      <c r="S485" s="132" t="s">
        <v>928</v>
      </c>
      <c r="T485" s="85"/>
      <c r="U485" s="86"/>
      <c r="V485" s="133"/>
      <c r="W485" s="85"/>
      <c r="X485" s="85"/>
      <c r="Y485" s="85"/>
      <c r="Z485" s="243"/>
      <c r="AA485" s="392"/>
      <c r="AB485" s="233"/>
    </row>
    <row r="486" spans="1:28" s="242" customFormat="1" ht="63" customHeight="1">
      <c r="A486" s="144" t="s">
        <v>931</v>
      </c>
      <c r="B486" s="85" t="s">
        <v>494</v>
      </c>
      <c r="C486" s="85" t="s">
        <v>6</v>
      </c>
      <c r="D486" s="85" t="s">
        <v>914</v>
      </c>
      <c r="E486" s="85" t="s">
        <v>137</v>
      </c>
      <c r="F486" s="85" t="s">
        <v>47</v>
      </c>
      <c r="G486" s="85" t="s">
        <v>756</v>
      </c>
      <c r="H486" s="35" t="s">
        <v>49</v>
      </c>
      <c r="I486" s="85" t="s">
        <v>872</v>
      </c>
      <c r="J486" s="144" t="s">
        <v>873</v>
      </c>
      <c r="K486" s="144"/>
      <c r="L486" s="30"/>
      <c r="M486" s="30"/>
      <c r="N486" s="30"/>
      <c r="O486" s="243"/>
      <c r="P486" s="392"/>
      <c r="Q486" s="233"/>
      <c r="R486" s="85" t="s">
        <v>880</v>
      </c>
      <c r="S486" s="132" t="s">
        <v>928</v>
      </c>
      <c r="T486" s="85"/>
      <c r="U486" s="86"/>
      <c r="V486" s="133"/>
      <c r="W486" s="85"/>
      <c r="X486" s="85"/>
      <c r="Y486" s="85"/>
      <c r="Z486" s="243"/>
      <c r="AA486" s="392"/>
      <c r="AB486" s="233"/>
    </row>
    <row r="487" spans="1:28" s="242" customFormat="1" ht="63" customHeight="1">
      <c r="A487" s="144">
        <v>1140</v>
      </c>
      <c r="B487" s="85" t="s">
        <v>494</v>
      </c>
      <c r="C487" s="85" t="s">
        <v>6</v>
      </c>
      <c r="D487" s="85" t="s">
        <v>914</v>
      </c>
      <c r="E487" s="85" t="s">
        <v>137</v>
      </c>
      <c r="F487" s="85" t="s">
        <v>47</v>
      </c>
      <c r="G487" s="85" t="s">
        <v>756</v>
      </c>
      <c r="H487" s="35" t="s">
        <v>49</v>
      </c>
      <c r="I487" s="85" t="s">
        <v>872</v>
      </c>
      <c r="J487" s="144" t="s">
        <v>873</v>
      </c>
      <c r="K487" s="144"/>
      <c r="L487" s="30"/>
      <c r="M487" s="30"/>
      <c r="N487" s="30"/>
      <c r="O487" s="243"/>
      <c r="P487" s="119"/>
      <c r="Q487" s="233"/>
      <c r="R487" s="85" t="s">
        <v>880</v>
      </c>
      <c r="S487" s="132" t="s">
        <v>928</v>
      </c>
      <c r="T487" s="85"/>
      <c r="U487" s="85"/>
      <c r="V487" s="85"/>
      <c r="W487" s="85"/>
      <c r="X487" s="85"/>
      <c r="Y487" s="85"/>
      <c r="Z487" s="243"/>
      <c r="AA487" s="119"/>
      <c r="AB487" s="233"/>
    </row>
    <row r="488" spans="1:28" s="242" customFormat="1" ht="63" customHeight="1">
      <c r="A488" s="144">
        <v>1141</v>
      </c>
      <c r="B488" s="85" t="s">
        <v>494</v>
      </c>
      <c r="C488" s="85" t="s">
        <v>6</v>
      </c>
      <c r="D488" s="85" t="s">
        <v>914</v>
      </c>
      <c r="E488" s="85" t="s">
        <v>137</v>
      </c>
      <c r="F488" s="85" t="s">
        <v>47</v>
      </c>
      <c r="G488" s="85" t="s">
        <v>756</v>
      </c>
      <c r="H488" s="35" t="s">
        <v>49</v>
      </c>
      <c r="I488" s="85" t="s">
        <v>872</v>
      </c>
      <c r="J488" s="144" t="s">
        <v>873</v>
      </c>
      <c r="K488" s="144"/>
      <c r="L488" s="30"/>
      <c r="M488" s="30"/>
      <c r="N488" s="30"/>
      <c r="O488" s="243"/>
      <c r="P488" s="119"/>
      <c r="Q488" s="233"/>
      <c r="R488" s="85" t="s">
        <v>880</v>
      </c>
      <c r="S488" s="132" t="s">
        <v>928</v>
      </c>
      <c r="T488" s="85"/>
      <c r="U488" s="86"/>
      <c r="V488" s="86"/>
      <c r="W488" s="85"/>
      <c r="X488" s="85"/>
      <c r="Y488" s="85"/>
      <c r="Z488" s="243"/>
      <c r="AA488" s="119"/>
      <c r="AB488" s="233"/>
    </row>
    <row r="489" spans="1:28" s="242" customFormat="1" ht="63" customHeight="1">
      <c r="A489" s="144">
        <v>1142</v>
      </c>
      <c r="B489" s="85" t="s">
        <v>494</v>
      </c>
      <c r="C489" s="85" t="s">
        <v>6</v>
      </c>
      <c r="D489" s="85" t="s">
        <v>914</v>
      </c>
      <c r="E489" s="85" t="s">
        <v>137</v>
      </c>
      <c r="F489" s="85" t="s">
        <v>47</v>
      </c>
      <c r="G489" s="85" t="s">
        <v>756</v>
      </c>
      <c r="H489" s="35" t="s">
        <v>49</v>
      </c>
      <c r="I489" s="85" t="s">
        <v>872</v>
      </c>
      <c r="J489" s="144" t="s">
        <v>873</v>
      </c>
      <c r="K489" s="144"/>
      <c r="L489" s="30"/>
      <c r="M489" s="30"/>
      <c r="N489" s="30"/>
      <c r="O489" s="243"/>
      <c r="P489" s="119"/>
      <c r="Q489" s="233"/>
      <c r="R489" s="85" t="s">
        <v>880</v>
      </c>
      <c r="S489" s="132" t="s">
        <v>928</v>
      </c>
      <c r="T489" s="85"/>
      <c r="U489" s="86"/>
      <c r="V489" s="86"/>
      <c r="W489" s="85"/>
      <c r="X489" s="85"/>
      <c r="Y489" s="85"/>
      <c r="Z489" s="243"/>
      <c r="AA489" s="119"/>
      <c r="AB489" s="233"/>
    </row>
    <row r="490" spans="1:28" s="242" customFormat="1" ht="63" customHeight="1">
      <c r="A490" s="144">
        <v>1143</v>
      </c>
      <c r="B490" s="85" t="s">
        <v>494</v>
      </c>
      <c r="C490" s="85" t="s">
        <v>6</v>
      </c>
      <c r="D490" s="85" t="s">
        <v>914</v>
      </c>
      <c r="E490" s="85" t="s">
        <v>137</v>
      </c>
      <c r="F490" s="85" t="s">
        <v>47</v>
      </c>
      <c r="G490" s="85" t="s">
        <v>756</v>
      </c>
      <c r="H490" s="35" t="s">
        <v>49</v>
      </c>
      <c r="I490" s="85" t="s">
        <v>872</v>
      </c>
      <c r="J490" s="144" t="s">
        <v>873</v>
      </c>
      <c r="K490" s="144"/>
      <c r="L490" s="30"/>
      <c r="M490" s="30"/>
      <c r="N490" s="30"/>
      <c r="O490" s="243"/>
      <c r="P490" s="119"/>
      <c r="Q490" s="233"/>
      <c r="R490" s="85" t="s">
        <v>880</v>
      </c>
      <c r="S490" s="132" t="s">
        <v>922</v>
      </c>
      <c r="T490" s="85"/>
      <c r="U490" s="86"/>
      <c r="V490" s="86"/>
      <c r="W490" s="85"/>
      <c r="X490" s="85"/>
      <c r="Y490" s="85"/>
      <c r="Z490" s="243"/>
      <c r="AA490" s="119"/>
      <c r="AB490" s="233"/>
    </row>
    <row r="491" spans="1:28" s="242" customFormat="1" ht="63" customHeight="1">
      <c r="A491" s="144">
        <v>1144</v>
      </c>
      <c r="B491" s="85" t="s">
        <v>494</v>
      </c>
      <c r="C491" s="85" t="s">
        <v>6</v>
      </c>
      <c r="D491" s="85" t="s">
        <v>914</v>
      </c>
      <c r="E491" s="85" t="s">
        <v>137</v>
      </c>
      <c r="F491" s="85" t="s">
        <v>47</v>
      </c>
      <c r="G491" s="85" t="s">
        <v>756</v>
      </c>
      <c r="H491" s="35" t="s">
        <v>49</v>
      </c>
      <c r="I491" s="85" t="s">
        <v>872</v>
      </c>
      <c r="J491" s="144" t="s">
        <v>873</v>
      </c>
      <c r="K491" s="144"/>
      <c r="L491" s="30"/>
      <c r="M491" s="30"/>
      <c r="N491" s="30"/>
      <c r="O491" s="243"/>
      <c r="P491" s="119"/>
      <c r="Q491" s="233"/>
      <c r="R491" s="85" t="s">
        <v>880</v>
      </c>
      <c r="S491" s="132" t="s">
        <v>922</v>
      </c>
      <c r="T491" s="85"/>
      <c r="U491" s="86"/>
      <c r="V491" s="86"/>
      <c r="W491" s="85"/>
      <c r="X491" s="85"/>
      <c r="Y491" s="85"/>
      <c r="Z491" s="243"/>
      <c r="AA491" s="119"/>
      <c r="AB491" s="233"/>
    </row>
    <row r="492" spans="1:28" s="242" customFormat="1" ht="63" customHeight="1">
      <c r="A492" s="144">
        <v>1145</v>
      </c>
      <c r="B492" s="85" t="s">
        <v>494</v>
      </c>
      <c r="C492" s="85" t="s">
        <v>6</v>
      </c>
      <c r="D492" s="85" t="s">
        <v>914</v>
      </c>
      <c r="E492" s="85" t="s">
        <v>137</v>
      </c>
      <c r="F492" s="85" t="s">
        <v>47</v>
      </c>
      <c r="G492" s="85" t="s">
        <v>756</v>
      </c>
      <c r="H492" s="35" t="s">
        <v>49</v>
      </c>
      <c r="I492" s="85" t="s">
        <v>872</v>
      </c>
      <c r="J492" s="144" t="s">
        <v>873</v>
      </c>
      <c r="K492" s="144"/>
      <c r="L492" s="30"/>
      <c r="M492" s="30"/>
      <c r="N492" s="30"/>
      <c r="O492" s="243"/>
      <c r="P492" s="119"/>
      <c r="Q492" s="233"/>
      <c r="R492" s="85" t="s">
        <v>880</v>
      </c>
      <c r="S492" s="132" t="s">
        <v>922</v>
      </c>
      <c r="T492" s="85"/>
      <c r="U492" s="86"/>
      <c r="V492" s="86"/>
      <c r="W492" s="85"/>
      <c r="X492" s="85"/>
      <c r="Y492" s="85"/>
      <c r="Z492" s="243"/>
      <c r="AA492" s="119"/>
      <c r="AB492" s="233"/>
    </row>
    <row r="493" spans="1:28" s="242" customFormat="1" ht="63" customHeight="1">
      <c r="A493" s="144">
        <v>1146</v>
      </c>
      <c r="B493" s="85" t="s">
        <v>494</v>
      </c>
      <c r="C493" s="85" t="s">
        <v>6</v>
      </c>
      <c r="D493" s="85" t="s">
        <v>914</v>
      </c>
      <c r="E493" s="85" t="s">
        <v>137</v>
      </c>
      <c r="F493" s="85" t="s">
        <v>47</v>
      </c>
      <c r="G493" s="85" t="s">
        <v>756</v>
      </c>
      <c r="H493" s="35" t="s">
        <v>49</v>
      </c>
      <c r="I493" s="85" t="s">
        <v>872</v>
      </c>
      <c r="J493" s="144" t="s">
        <v>873</v>
      </c>
      <c r="K493" s="144"/>
      <c r="L493" s="30"/>
      <c r="M493" s="30"/>
      <c r="N493" s="30"/>
      <c r="O493" s="243"/>
      <c r="P493" s="119"/>
      <c r="Q493" s="233"/>
      <c r="R493" s="85" t="s">
        <v>880</v>
      </c>
      <c r="S493" s="132" t="s">
        <v>922</v>
      </c>
      <c r="T493" s="85"/>
      <c r="U493" s="86"/>
      <c r="V493" s="86"/>
      <c r="W493" s="85"/>
      <c r="X493" s="85"/>
      <c r="Y493" s="85"/>
      <c r="Z493" s="243"/>
      <c r="AA493" s="119"/>
      <c r="AB493" s="233"/>
    </row>
    <row r="494" spans="1:28" s="242" customFormat="1" ht="63" customHeight="1">
      <c r="A494" s="144">
        <v>1147</v>
      </c>
      <c r="B494" s="85" t="s">
        <v>494</v>
      </c>
      <c r="C494" s="85" t="s">
        <v>6</v>
      </c>
      <c r="D494" s="85" t="s">
        <v>914</v>
      </c>
      <c r="E494" s="85" t="s">
        <v>137</v>
      </c>
      <c r="F494" s="85" t="s">
        <v>47</v>
      </c>
      <c r="G494" s="85" t="s">
        <v>756</v>
      </c>
      <c r="H494" s="35" t="s">
        <v>49</v>
      </c>
      <c r="I494" s="85" t="s">
        <v>872</v>
      </c>
      <c r="J494" s="144" t="s">
        <v>873</v>
      </c>
      <c r="K494" s="144"/>
      <c r="L494" s="30"/>
      <c r="M494" s="30"/>
      <c r="N494" s="30"/>
      <c r="O494" s="243"/>
      <c r="P494" s="119"/>
      <c r="Q494" s="233"/>
      <c r="R494" s="85" t="s">
        <v>880</v>
      </c>
      <c r="S494" s="132" t="s">
        <v>922</v>
      </c>
      <c r="T494" s="85"/>
      <c r="U494" s="86"/>
      <c r="V494" s="86"/>
      <c r="W494" s="85"/>
      <c r="X494" s="85"/>
      <c r="Y494" s="85"/>
      <c r="Z494" s="243"/>
      <c r="AA494" s="119"/>
      <c r="AB494" s="233"/>
    </row>
    <row r="495" spans="1:28" s="242" customFormat="1" ht="63" customHeight="1">
      <c r="A495" s="144">
        <v>1148</v>
      </c>
      <c r="B495" s="85" t="s">
        <v>494</v>
      </c>
      <c r="C495" s="85" t="s">
        <v>6</v>
      </c>
      <c r="D495" s="85" t="s">
        <v>914</v>
      </c>
      <c r="E495" s="85" t="s">
        <v>137</v>
      </c>
      <c r="F495" s="85" t="s">
        <v>47</v>
      </c>
      <c r="G495" s="85" t="s">
        <v>756</v>
      </c>
      <c r="H495" s="35" t="s">
        <v>49</v>
      </c>
      <c r="I495" s="85" t="s">
        <v>872</v>
      </c>
      <c r="J495" s="144" t="s">
        <v>873</v>
      </c>
      <c r="K495" s="144"/>
      <c r="L495" s="30"/>
      <c r="M495" s="30"/>
      <c r="N495" s="30"/>
      <c r="O495" s="243"/>
      <c r="P495" s="119"/>
      <c r="Q495" s="233"/>
      <c r="R495" s="85" t="s">
        <v>880</v>
      </c>
      <c r="S495" s="132" t="s">
        <v>922</v>
      </c>
      <c r="T495" s="85"/>
      <c r="U495" s="86"/>
      <c r="V495" s="86"/>
      <c r="W495" s="85"/>
      <c r="X495" s="85"/>
      <c r="Y495" s="85"/>
      <c r="Z495" s="243"/>
      <c r="AA495" s="119"/>
      <c r="AB495" s="233"/>
    </row>
    <row r="496" spans="1:28" s="242" customFormat="1" ht="63" customHeight="1">
      <c r="A496" s="144">
        <v>1149</v>
      </c>
      <c r="B496" s="85" t="s">
        <v>494</v>
      </c>
      <c r="C496" s="85" t="s">
        <v>6</v>
      </c>
      <c r="D496" s="85" t="s">
        <v>914</v>
      </c>
      <c r="E496" s="85" t="s">
        <v>137</v>
      </c>
      <c r="F496" s="85" t="s">
        <v>47</v>
      </c>
      <c r="G496" s="85" t="s">
        <v>756</v>
      </c>
      <c r="H496" s="35" t="s">
        <v>49</v>
      </c>
      <c r="I496" s="85" t="s">
        <v>872</v>
      </c>
      <c r="J496" s="144" t="s">
        <v>873</v>
      </c>
      <c r="K496" s="144"/>
      <c r="L496" s="30"/>
      <c r="M496" s="30"/>
      <c r="N496" s="30"/>
      <c r="O496" s="243"/>
      <c r="P496" s="119"/>
      <c r="Q496" s="233"/>
      <c r="R496" s="85" t="s">
        <v>880</v>
      </c>
      <c r="S496" s="132" t="s">
        <v>922</v>
      </c>
      <c r="T496" s="85"/>
      <c r="U496" s="86"/>
      <c r="V496" s="86"/>
      <c r="W496" s="85"/>
      <c r="X496" s="85"/>
      <c r="Y496" s="85"/>
      <c r="Z496" s="243"/>
      <c r="AA496" s="119"/>
      <c r="AB496" s="233"/>
    </row>
    <row r="497" spans="1:28" s="242" customFormat="1" ht="63" customHeight="1">
      <c r="A497" s="144">
        <v>1150</v>
      </c>
      <c r="B497" s="85" t="s">
        <v>494</v>
      </c>
      <c r="C497" s="85" t="s">
        <v>6</v>
      </c>
      <c r="D497" s="85" t="s">
        <v>914</v>
      </c>
      <c r="E497" s="85" t="s">
        <v>137</v>
      </c>
      <c r="F497" s="85" t="s">
        <v>47</v>
      </c>
      <c r="G497" s="85" t="s">
        <v>756</v>
      </c>
      <c r="H497" s="35" t="s">
        <v>49</v>
      </c>
      <c r="I497" s="85" t="s">
        <v>872</v>
      </c>
      <c r="J497" s="144" t="s">
        <v>873</v>
      </c>
      <c r="K497" s="144"/>
      <c r="L497" s="30"/>
      <c r="M497" s="30"/>
      <c r="N497" s="30"/>
      <c r="O497" s="243"/>
      <c r="P497" s="119"/>
      <c r="Q497" s="233"/>
      <c r="R497" s="85" t="s">
        <v>880</v>
      </c>
      <c r="S497" s="132" t="s">
        <v>922</v>
      </c>
      <c r="T497" s="85"/>
      <c r="U497" s="86"/>
      <c r="V497" s="86"/>
      <c r="W497" s="85"/>
      <c r="X497" s="85"/>
      <c r="Y497" s="85"/>
      <c r="Z497" s="243"/>
      <c r="AA497" s="119"/>
      <c r="AB497" s="233"/>
    </row>
    <row r="498" spans="1:28" s="242" customFormat="1" ht="1.5" customHeight="1">
      <c r="A498" s="144">
        <v>1151</v>
      </c>
      <c r="B498" s="85" t="s">
        <v>494</v>
      </c>
      <c r="C498" s="85" t="s">
        <v>6</v>
      </c>
      <c r="D498" s="85" t="s">
        <v>914</v>
      </c>
      <c r="E498" s="85" t="s">
        <v>137</v>
      </c>
      <c r="F498" s="85" t="s">
        <v>47</v>
      </c>
      <c r="G498" s="85" t="s">
        <v>871</v>
      </c>
      <c r="H498" s="35" t="s">
        <v>49</v>
      </c>
      <c r="I498" s="85" t="s">
        <v>872</v>
      </c>
      <c r="J498" s="144" t="s">
        <v>873</v>
      </c>
      <c r="K498" s="144"/>
      <c r="L498" s="30"/>
      <c r="M498" s="30"/>
      <c r="N498" s="30"/>
      <c r="O498" s="243"/>
      <c r="P498" s="119"/>
      <c r="Q498" s="233"/>
      <c r="R498" s="85" t="s">
        <v>880</v>
      </c>
      <c r="S498" s="132" t="s">
        <v>919</v>
      </c>
      <c r="T498" s="85"/>
      <c r="U498" s="86"/>
      <c r="V498" s="86"/>
      <c r="W498" s="85"/>
      <c r="X498" s="85"/>
      <c r="Y498" s="85"/>
      <c r="Z498" s="243"/>
      <c r="AA498" s="119"/>
      <c r="AB498" s="233"/>
    </row>
    <row r="499" spans="1:28" s="242" customFormat="1" ht="162" customHeight="1">
      <c r="A499" s="144">
        <v>1152</v>
      </c>
      <c r="B499" s="85" t="s">
        <v>494</v>
      </c>
      <c r="C499" s="85" t="s">
        <v>6</v>
      </c>
      <c r="D499" s="85" t="s">
        <v>914</v>
      </c>
      <c r="E499" s="85" t="s">
        <v>137</v>
      </c>
      <c r="F499" s="85" t="s">
        <v>47</v>
      </c>
      <c r="G499" s="85" t="s">
        <v>756</v>
      </c>
      <c r="H499" s="35" t="s">
        <v>49</v>
      </c>
      <c r="I499" s="85" t="s">
        <v>872</v>
      </c>
      <c r="J499" s="144" t="s">
        <v>873</v>
      </c>
      <c r="K499" s="144"/>
      <c r="L499" s="30"/>
      <c r="M499" s="30"/>
      <c r="N499" s="30"/>
      <c r="O499" s="72"/>
      <c r="P499" s="392"/>
      <c r="Q499" s="233"/>
      <c r="R499" s="85" t="s">
        <v>874</v>
      </c>
      <c r="S499" s="132" t="s">
        <v>932</v>
      </c>
      <c r="T499" s="31" t="s">
        <v>761</v>
      </c>
      <c r="U499" s="86">
        <v>0</v>
      </c>
      <c r="V499" s="133">
        <v>0.8</v>
      </c>
      <c r="W499" s="85" t="s">
        <v>933</v>
      </c>
      <c r="X499" s="85" t="s">
        <v>934</v>
      </c>
      <c r="Y499" s="85" t="s">
        <v>55</v>
      </c>
      <c r="Z499" s="72">
        <v>0.9</v>
      </c>
      <c r="AA499" s="394">
        <v>1</v>
      </c>
      <c r="AB499" s="233" t="s">
        <v>1516</v>
      </c>
    </row>
    <row r="500" spans="1:28" s="242" customFormat="1" ht="63" customHeight="1">
      <c r="A500" s="144">
        <v>1153</v>
      </c>
      <c r="B500" s="85" t="s">
        <v>494</v>
      </c>
      <c r="C500" s="85" t="s">
        <v>6</v>
      </c>
      <c r="D500" s="85" t="s">
        <v>914</v>
      </c>
      <c r="E500" s="85" t="s">
        <v>137</v>
      </c>
      <c r="F500" s="85" t="s">
        <v>47</v>
      </c>
      <c r="G500" s="85" t="s">
        <v>756</v>
      </c>
      <c r="H500" s="35" t="s">
        <v>49</v>
      </c>
      <c r="I500" s="85" t="s">
        <v>872</v>
      </c>
      <c r="J500" s="144" t="s">
        <v>873</v>
      </c>
      <c r="K500" s="144"/>
      <c r="L500" s="30"/>
      <c r="M500" s="30"/>
      <c r="N500" s="30"/>
      <c r="O500" s="243"/>
      <c r="P500" s="119"/>
      <c r="Q500" s="233"/>
      <c r="R500" s="85" t="s">
        <v>874</v>
      </c>
      <c r="S500" s="132" t="s">
        <v>932</v>
      </c>
      <c r="T500" s="85"/>
      <c r="U500" s="86"/>
      <c r="V500" s="86"/>
      <c r="W500" s="85"/>
      <c r="X500" s="85"/>
      <c r="Y500" s="85"/>
      <c r="Z500" s="243"/>
      <c r="AA500" s="119"/>
      <c r="AB500" s="233"/>
    </row>
    <row r="501" spans="1:28" s="242" customFormat="1" ht="63" customHeight="1">
      <c r="A501" s="144">
        <v>1154</v>
      </c>
      <c r="B501" s="85" t="s">
        <v>494</v>
      </c>
      <c r="C501" s="85" t="s">
        <v>6</v>
      </c>
      <c r="D501" s="85" t="s">
        <v>914</v>
      </c>
      <c r="E501" s="85" t="s">
        <v>137</v>
      </c>
      <c r="F501" s="85" t="s">
        <v>47</v>
      </c>
      <c r="G501" s="85" t="s">
        <v>756</v>
      </c>
      <c r="H501" s="35" t="s">
        <v>49</v>
      </c>
      <c r="I501" s="85" t="s">
        <v>872</v>
      </c>
      <c r="J501" s="144" t="s">
        <v>873</v>
      </c>
      <c r="K501" s="144"/>
      <c r="L501" s="30"/>
      <c r="M501" s="30"/>
      <c r="N501" s="30"/>
      <c r="O501" s="243"/>
      <c r="P501" s="119"/>
      <c r="Q501" s="233"/>
      <c r="R501" s="85" t="s">
        <v>874</v>
      </c>
      <c r="S501" s="132" t="s">
        <v>932</v>
      </c>
      <c r="T501" s="85"/>
      <c r="U501" s="86"/>
      <c r="V501" s="86"/>
      <c r="W501" s="85"/>
      <c r="X501" s="85"/>
      <c r="Y501" s="85"/>
      <c r="Z501" s="243"/>
      <c r="AA501" s="119"/>
      <c r="AB501" s="233"/>
    </row>
    <row r="502" spans="1:28" s="242" customFormat="1" ht="63" customHeight="1">
      <c r="A502" s="144">
        <v>1155</v>
      </c>
      <c r="B502" s="85" t="s">
        <v>494</v>
      </c>
      <c r="C502" s="85" t="s">
        <v>6</v>
      </c>
      <c r="D502" s="85" t="s">
        <v>914</v>
      </c>
      <c r="E502" s="85" t="s">
        <v>137</v>
      </c>
      <c r="F502" s="85" t="s">
        <v>47</v>
      </c>
      <c r="G502" s="85" t="s">
        <v>756</v>
      </c>
      <c r="H502" s="35" t="s">
        <v>49</v>
      </c>
      <c r="I502" s="85" t="s">
        <v>872</v>
      </c>
      <c r="J502" s="144" t="s">
        <v>873</v>
      </c>
      <c r="K502" s="144"/>
      <c r="L502" s="30"/>
      <c r="M502" s="30"/>
      <c r="N502" s="30"/>
      <c r="O502" s="243"/>
      <c r="P502" s="119"/>
      <c r="Q502" s="233"/>
      <c r="R502" s="85" t="s">
        <v>874</v>
      </c>
      <c r="S502" s="132" t="s">
        <v>932</v>
      </c>
      <c r="T502" s="85"/>
      <c r="U502" s="86"/>
      <c r="V502" s="86"/>
      <c r="W502" s="85"/>
      <c r="X502" s="85"/>
      <c r="Y502" s="85"/>
      <c r="Z502" s="243"/>
      <c r="AA502" s="119"/>
      <c r="AB502" s="233"/>
    </row>
    <row r="503" spans="1:28" s="242" customFormat="1" ht="63" customHeight="1">
      <c r="A503" s="144">
        <v>1156</v>
      </c>
      <c r="B503" s="85" t="s">
        <v>494</v>
      </c>
      <c r="C503" s="85" t="s">
        <v>6</v>
      </c>
      <c r="D503" s="85" t="s">
        <v>914</v>
      </c>
      <c r="E503" s="85" t="s">
        <v>137</v>
      </c>
      <c r="F503" s="85" t="s">
        <v>47</v>
      </c>
      <c r="G503" s="85" t="s">
        <v>756</v>
      </c>
      <c r="H503" s="35" t="s">
        <v>49</v>
      </c>
      <c r="I503" s="85" t="s">
        <v>872</v>
      </c>
      <c r="J503" s="144" t="s">
        <v>873</v>
      </c>
      <c r="K503" s="144"/>
      <c r="L503" s="30"/>
      <c r="M503" s="30"/>
      <c r="N503" s="30"/>
      <c r="O503" s="243"/>
      <c r="P503" s="119"/>
      <c r="Q503" s="233"/>
      <c r="R503" s="85" t="s">
        <v>874</v>
      </c>
      <c r="S503" s="132" t="s">
        <v>932</v>
      </c>
      <c r="T503" s="85"/>
      <c r="U503" s="86"/>
      <c r="V503" s="86"/>
      <c r="W503" s="85"/>
      <c r="X503" s="85"/>
      <c r="Y503" s="85"/>
      <c r="Z503" s="243"/>
      <c r="AA503" s="119"/>
      <c r="AB503" s="233"/>
    </row>
    <row r="504" spans="1:28" s="242" customFormat="1" ht="81" customHeight="1">
      <c r="A504" s="144">
        <v>1157</v>
      </c>
      <c r="B504" s="85" t="s">
        <v>494</v>
      </c>
      <c r="C504" s="85" t="s">
        <v>6</v>
      </c>
      <c r="D504" s="85" t="s">
        <v>914</v>
      </c>
      <c r="E504" s="85" t="s">
        <v>137</v>
      </c>
      <c r="F504" s="85" t="s">
        <v>47</v>
      </c>
      <c r="G504" s="85" t="s">
        <v>756</v>
      </c>
      <c r="H504" s="35" t="s">
        <v>49</v>
      </c>
      <c r="I504" s="85" t="s">
        <v>872</v>
      </c>
      <c r="J504" s="144" t="s">
        <v>873</v>
      </c>
      <c r="K504" s="144"/>
      <c r="L504" s="30"/>
      <c r="M504" s="30"/>
      <c r="N504" s="30"/>
      <c r="O504" s="243"/>
      <c r="P504" s="119"/>
      <c r="Q504" s="233"/>
      <c r="R504" s="85" t="s">
        <v>874</v>
      </c>
      <c r="S504" s="132" t="s">
        <v>932</v>
      </c>
      <c r="T504" s="85"/>
      <c r="U504" s="86"/>
      <c r="V504" s="86"/>
      <c r="W504" s="85"/>
      <c r="X504" s="85"/>
      <c r="Y504" s="85"/>
      <c r="Z504" s="243"/>
      <c r="AA504" s="119"/>
      <c r="AB504" s="233"/>
    </row>
    <row r="505" spans="1:28" s="242" customFormat="1" ht="63" customHeight="1">
      <c r="A505" s="144">
        <v>1158</v>
      </c>
      <c r="B505" s="85" t="s">
        <v>494</v>
      </c>
      <c r="C505" s="85" t="s">
        <v>6</v>
      </c>
      <c r="D505" s="85" t="s">
        <v>914</v>
      </c>
      <c r="E505" s="85" t="s">
        <v>137</v>
      </c>
      <c r="F505" s="85" t="s">
        <v>47</v>
      </c>
      <c r="G505" s="85" t="s">
        <v>756</v>
      </c>
      <c r="H505" s="35" t="s">
        <v>49</v>
      </c>
      <c r="I505" s="85" t="s">
        <v>872</v>
      </c>
      <c r="J505" s="144" t="s">
        <v>873</v>
      </c>
      <c r="K505" s="144"/>
      <c r="L505" s="30"/>
      <c r="M505" s="30"/>
      <c r="N505" s="30"/>
      <c r="O505" s="243"/>
      <c r="P505" s="119"/>
      <c r="Q505" s="233"/>
      <c r="R505" s="85" t="s">
        <v>874</v>
      </c>
      <c r="S505" s="132" t="s">
        <v>932</v>
      </c>
      <c r="T505" s="85"/>
      <c r="U505" s="86"/>
      <c r="V505" s="86"/>
      <c r="W505" s="85"/>
      <c r="X505" s="85"/>
      <c r="Y505" s="85"/>
      <c r="Z505" s="243"/>
      <c r="AA505" s="119"/>
      <c r="AB505" s="233"/>
    </row>
    <row r="506" spans="1:28" s="242" customFormat="1" ht="249" customHeight="1">
      <c r="A506" s="144">
        <v>1159</v>
      </c>
      <c r="B506" s="85" t="s">
        <v>494</v>
      </c>
      <c r="C506" s="85" t="s">
        <v>6</v>
      </c>
      <c r="D506" s="85" t="s">
        <v>914</v>
      </c>
      <c r="E506" s="85" t="s">
        <v>137</v>
      </c>
      <c r="F506" s="85" t="s">
        <v>47</v>
      </c>
      <c r="G506" s="85" t="s">
        <v>871</v>
      </c>
      <c r="H506" s="35" t="s">
        <v>49</v>
      </c>
      <c r="I506" s="246" t="s">
        <v>872</v>
      </c>
      <c r="J506" s="144" t="s">
        <v>873</v>
      </c>
      <c r="K506" s="144"/>
      <c r="L506" s="30"/>
      <c r="M506" s="30"/>
      <c r="N506" s="30"/>
      <c r="O506" s="72"/>
      <c r="P506" s="392"/>
      <c r="Q506" s="233"/>
      <c r="R506" s="85" t="s">
        <v>880</v>
      </c>
      <c r="S506" s="132" t="s">
        <v>935</v>
      </c>
      <c r="T506" s="85" t="s">
        <v>109</v>
      </c>
      <c r="U506" s="86">
        <v>0</v>
      </c>
      <c r="V506" s="133">
        <f>31/31</f>
        <v>1</v>
      </c>
      <c r="W506" s="85" t="s">
        <v>611</v>
      </c>
      <c r="X506" s="85" t="s">
        <v>936</v>
      </c>
      <c r="Y506" s="85" t="s">
        <v>55</v>
      </c>
      <c r="Z506" s="72"/>
      <c r="AA506" s="394"/>
      <c r="AB506" s="233"/>
    </row>
    <row r="507" spans="1:28" s="242" customFormat="1" ht="63" customHeight="1">
      <c r="A507" s="144">
        <v>1160</v>
      </c>
      <c r="B507" s="85" t="s">
        <v>494</v>
      </c>
      <c r="C507" s="85" t="s">
        <v>6</v>
      </c>
      <c r="D507" s="85" t="s">
        <v>914</v>
      </c>
      <c r="E507" s="85" t="s">
        <v>137</v>
      </c>
      <c r="F507" s="85" t="s">
        <v>47</v>
      </c>
      <c r="G507" s="85" t="s">
        <v>871</v>
      </c>
      <c r="H507" s="35" t="s">
        <v>49</v>
      </c>
      <c r="I507" s="246" t="s">
        <v>872</v>
      </c>
      <c r="J507" s="144" t="s">
        <v>873</v>
      </c>
      <c r="K507" s="144"/>
      <c r="L507" s="30"/>
      <c r="M507" s="30"/>
      <c r="N507" s="30"/>
      <c r="O507" s="243"/>
      <c r="P507" s="119"/>
      <c r="Q507" s="233"/>
      <c r="R507" s="85" t="s">
        <v>880</v>
      </c>
      <c r="S507" s="132" t="s">
        <v>935</v>
      </c>
      <c r="T507" s="85"/>
      <c r="U507" s="86"/>
      <c r="V507" s="86"/>
      <c r="W507" s="85"/>
      <c r="X507" s="85"/>
      <c r="Y507" s="85"/>
      <c r="Z507" s="243"/>
      <c r="AA507" s="119"/>
      <c r="AB507" s="233"/>
    </row>
    <row r="508" spans="1:28" s="242" customFormat="1" ht="63" customHeight="1">
      <c r="A508" s="144">
        <v>1161</v>
      </c>
      <c r="B508" s="85" t="s">
        <v>494</v>
      </c>
      <c r="C508" s="85" t="s">
        <v>6</v>
      </c>
      <c r="D508" s="85" t="s">
        <v>914</v>
      </c>
      <c r="E508" s="85" t="s">
        <v>137</v>
      </c>
      <c r="F508" s="85" t="s">
        <v>47</v>
      </c>
      <c r="G508" s="85" t="s">
        <v>871</v>
      </c>
      <c r="H508" s="35" t="s">
        <v>49</v>
      </c>
      <c r="I508" s="246" t="s">
        <v>872</v>
      </c>
      <c r="J508" s="144" t="s">
        <v>873</v>
      </c>
      <c r="K508" s="144"/>
      <c r="L508" s="30"/>
      <c r="M508" s="30"/>
      <c r="N508" s="30"/>
      <c r="O508" s="243"/>
      <c r="P508" s="119"/>
      <c r="Q508" s="233"/>
      <c r="R508" s="85" t="s">
        <v>880</v>
      </c>
      <c r="S508" s="132" t="s">
        <v>935</v>
      </c>
      <c r="T508" s="85"/>
      <c r="U508" s="86"/>
      <c r="V508" s="86"/>
      <c r="W508" s="85"/>
      <c r="X508" s="85"/>
      <c r="Y508" s="85"/>
      <c r="Z508" s="243"/>
      <c r="AA508" s="119"/>
      <c r="AB508" s="233"/>
    </row>
    <row r="509" spans="1:28" s="242" customFormat="1" ht="63" customHeight="1">
      <c r="A509" s="144">
        <v>1162</v>
      </c>
      <c r="B509" s="85" t="s">
        <v>494</v>
      </c>
      <c r="C509" s="85" t="s">
        <v>6</v>
      </c>
      <c r="D509" s="85" t="s">
        <v>914</v>
      </c>
      <c r="E509" s="85" t="s">
        <v>137</v>
      </c>
      <c r="F509" s="85" t="s">
        <v>47</v>
      </c>
      <c r="G509" s="85" t="s">
        <v>756</v>
      </c>
      <c r="H509" s="35" t="s">
        <v>49</v>
      </c>
      <c r="I509" s="85" t="s">
        <v>872</v>
      </c>
      <c r="J509" s="144" t="s">
        <v>873</v>
      </c>
      <c r="K509" s="144"/>
      <c r="L509" s="30"/>
      <c r="M509" s="30"/>
      <c r="N509" s="30"/>
      <c r="O509" s="243"/>
      <c r="P509" s="119"/>
      <c r="Q509" s="233"/>
      <c r="R509" s="85" t="s">
        <v>877</v>
      </c>
      <c r="S509" s="132" t="s">
        <v>926</v>
      </c>
      <c r="T509" s="85"/>
      <c r="U509" s="86"/>
      <c r="V509" s="86"/>
      <c r="W509" s="85"/>
      <c r="X509" s="85"/>
      <c r="Y509" s="85"/>
      <c r="Z509" s="243"/>
      <c r="AA509" s="119"/>
      <c r="AB509" s="233"/>
    </row>
    <row r="510" spans="1:28" s="242" customFormat="1" ht="63" customHeight="1">
      <c r="A510" s="144">
        <v>1163</v>
      </c>
      <c r="B510" s="85" t="s">
        <v>494</v>
      </c>
      <c r="C510" s="85" t="s">
        <v>6</v>
      </c>
      <c r="D510" s="85" t="s">
        <v>914</v>
      </c>
      <c r="E510" s="85" t="s">
        <v>137</v>
      </c>
      <c r="F510" s="85" t="s">
        <v>47</v>
      </c>
      <c r="G510" s="85" t="s">
        <v>756</v>
      </c>
      <c r="H510" s="35" t="s">
        <v>49</v>
      </c>
      <c r="I510" s="85" t="s">
        <v>872</v>
      </c>
      <c r="J510" s="144" t="s">
        <v>873</v>
      </c>
      <c r="K510" s="144"/>
      <c r="L510" s="30"/>
      <c r="M510" s="30"/>
      <c r="N510" s="30"/>
      <c r="O510" s="243"/>
      <c r="P510" s="119"/>
      <c r="Q510" s="233"/>
      <c r="R510" s="85" t="s">
        <v>877</v>
      </c>
      <c r="S510" s="132" t="s">
        <v>926</v>
      </c>
      <c r="T510" s="85"/>
      <c r="U510" s="86"/>
      <c r="V510" s="86"/>
      <c r="W510" s="85"/>
      <c r="X510" s="85"/>
      <c r="Y510" s="85"/>
      <c r="Z510" s="243"/>
      <c r="AA510" s="119"/>
      <c r="AB510" s="233"/>
    </row>
    <row r="511" spans="1:28" s="242" customFormat="1" ht="63" customHeight="1">
      <c r="A511" s="144">
        <v>1164</v>
      </c>
      <c r="B511" s="85" t="s">
        <v>494</v>
      </c>
      <c r="C511" s="85" t="s">
        <v>6</v>
      </c>
      <c r="D511" s="85" t="s">
        <v>914</v>
      </c>
      <c r="E511" s="85" t="s">
        <v>137</v>
      </c>
      <c r="F511" s="85" t="s">
        <v>47</v>
      </c>
      <c r="G511" s="85" t="s">
        <v>756</v>
      </c>
      <c r="H511" s="35" t="s">
        <v>49</v>
      </c>
      <c r="I511" s="85" t="s">
        <v>872</v>
      </c>
      <c r="J511" s="144" t="s">
        <v>873</v>
      </c>
      <c r="K511" s="144"/>
      <c r="L511" s="30"/>
      <c r="M511" s="30"/>
      <c r="N511" s="30"/>
      <c r="O511" s="243"/>
      <c r="P511" s="119"/>
      <c r="Q511" s="233"/>
      <c r="R511" s="85" t="s">
        <v>877</v>
      </c>
      <c r="S511" s="132" t="s">
        <v>926</v>
      </c>
      <c r="T511" s="85"/>
      <c r="U511" s="86"/>
      <c r="V511" s="86"/>
      <c r="W511" s="85"/>
      <c r="X511" s="85"/>
      <c r="Y511" s="85"/>
      <c r="Z511" s="243"/>
      <c r="AA511" s="119"/>
      <c r="AB511" s="233"/>
    </row>
    <row r="512" spans="1:28" s="242" customFormat="1" ht="63" customHeight="1">
      <c r="A512" s="144">
        <v>1165</v>
      </c>
      <c r="B512" s="85" t="s">
        <v>494</v>
      </c>
      <c r="C512" s="85" t="s">
        <v>6</v>
      </c>
      <c r="D512" s="85" t="s">
        <v>914</v>
      </c>
      <c r="E512" s="85" t="s">
        <v>137</v>
      </c>
      <c r="F512" s="85" t="s">
        <v>47</v>
      </c>
      <c r="G512" s="85" t="s">
        <v>871</v>
      </c>
      <c r="H512" s="35" t="s">
        <v>49</v>
      </c>
      <c r="I512" s="85" t="s">
        <v>872</v>
      </c>
      <c r="J512" s="144" t="s">
        <v>873</v>
      </c>
      <c r="K512" s="144"/>
      <c r="L512" s="30"/>
      <c r="M512" s="30"/>
      <c r="N512" s="30"/>
      <c r="O512" s="243"/>
      <c r="P512" s="119"/>
      <c r="Q512" s="233"/>
      <c r="R512" s="85" t="s">
        <v>880</v>
      </c>
      <c r="S512" s="132" t="s">
        <v>919</v>
      </c>
      <c r="T512" s="85"/>
      <c r="U512" s="86"/>
      <c r="V512" s="86"/>
      <c r="W512" s="85"/>
      <c r="X512" s="85"/>
      <c r="Y512" s="85"/>
      <c r="Z512" s="243"/>
      <c r="AA512" s="119"/>
      <c r="AB512" s="233"/>
    </row>
    <row r="513" spans="1:28" s="242" customFormat="1" ht="63" customHeight="1">
      <c r="A513" s="144">
        <v>1166</v>
      </c>
      <c r="B513" s="85" t="s">
        <v>494</v>
      </c>
      <c r="C513" s="85" t="s">
        <v>6</v>
      </c>
      <c r="D513" s="85" t="s">
        <v>914</v>
      </c>
      <c r="E513" s="85" t="s">
        <v>137</v>
      </c>
      <c r="F513" s="85" t="s">
        <v>47</v>
      </c>
      <c r="G513" s="85" t="s">
        <v>871</v>
      </c>
      <c r="H513" s="35" t="s">
        <v>49</v>
      </c>
      <c r="I513" s="85" t="s">
        <v>872</v>
      </c>
      <c r="J513" s="144" t="s">
        <v>873</v>
      </c>
      <c r="K513" s="144"/>
      <c r="L513" s="30"/>
      <c r="M513" s="30"/>
      <c r="N513" s="30"/>
      <c r="O513" s="243"/>
      <c r="P513" s="119"/>
      <c r="Q513" s="233"/>
      <c r="R513" s="85" t="s">
        <v>880</v>
      </c>
      <c r="S513" s="132" t="s">
        <v>919</v>
      </c>
      <c r="T513" s="85"/>
      <c r="U513" s="86"/>
      <c r="V513" s="86"/>
      <c r="W513" s="85"/>
      <c r="X513" s="85"/>
      <c r="Y513" s="85"/>
      <c r="Z513" s="243"/>
      <c r="AA513" s="119"/>
      <c r="AB513" s="233"/>
    </row>
    <row r="514" spans="1:28" s="242" customFormat="1" ht="63" customHeight="1">
      <c r="A514" s="144">
        <v>1167</v>
      </c>
      <c r="B514" s="85" t="s">
        <v>494</v>
      </c>
      <c r="C514" s="85" t="s">
        <v>6</v>
      </c>
      <c r="D514" s="85" t="s">
        <v>914</v>
      </c>
      <c r="E514" s="85" t="s">
        <v>137</v>
      </c>
      <c r="F514" s="85" t="s">
        <v>47</v>
      </c>
      <c r="G514" s="85" t="s">
        <v>871</v>
      </c>
      <c r="H514" s="35" t="s">
        <v>49</v>
      </c>
      <c r="I514" s="246" t="s">
        <v>872</v>
      </c>
      <c r="J514" s="144" t="s">
        <v>873</v>
      </c>
      <c r="K514" s="144"/>
      <c r="L514" s="30"/>
      <c r="M514" s="30"/>
      <c r="N514" s="30"/>
      <c r="O514" s="243"/>
      <c r="P514" s="119"/>
      <c r="Q514" s="233"/>
      <c r="R514" s="85" t="s">
        <v>880</v>
      </c>
      <c r="S514" s="132" t="s">
        <v>935</v>
      </c>
      <c r="T514" s="85"/>
      <c r="U514" s="86"/>
      <c r="V514" s="86"/>
      <c r="W514" s="85"/>
      <c r="X514" s="85"/>
      <c r="Y514" s="85"/>
      <c r="Z514" s="243"/>
      <c r="AA514" s="119"/>
      <c r="AB514" s="233"/>
    </row>
    <row r="515" spans="1:28" s="242" customFormat="1" ht="63" customHeight="1">
      <c r="A515" s="144">
        <v>1168</v>
      </c>
      <c r="B515" s="85" t="s">
        <v>494</v>
      </c>
      <c r="C515" s="85" t="s">
        <v>6</v>
      </c>
      <c r="D515" s="85" t="s">
        <v>914</v>
      </c>
      <c r="E515" s="85" t="s">
        <v>137</v>
      </c>
      <c r="F515" s="85" t="s">
        <v>47</v>
      </c>
      <c r="G515" s="85" t="s">
        <v>871</v>
      </c>
      <c r="H515" s="35" t="s">
        <v>49</v>
      </c>
      <c r="I515" s="246" t="s">
        <v>872</v>
      </c>
      <c r="J515" s="144" t="s">
        <v>873</v>
      </c>
      <c r="K515" s="144"/>
      <c r="L515" s="30"/>
      <c r="M515" s="30"/>
      <c r="N515" s="30"/>
      <c r="O515" s="243"/>
      <c r="P515" s="119"/>
      <c r="Q515" s="233"/>
      <c r="R515" s="85" t="s">
        <v>880</v>
      </c>
      <c r="S515" s="132" t="s">
        <v>935</v>
      </c>
      <c r="T515" s="85"/>
      <c r="U515" s="86"/>
      <c r="V515" s="86"/>
      <c r="W515" s="85"/>
      <c r="X515" s="85"/>
      <c r="Y515" s="85"/>
      <c r="Z515" s="243"/>
      <c r="AA515" s="119"/>
      <c r="AB515" s="233"/>
    </row>
    <row r="516" spans="1:28" s="242" customFormat="1" ht="95.25" customHeight="1">
      <c r="A516" s="144">
        <v>1169</v>
      </c>
      <c r="B516" s="85" t="s">
        <v>494</v>
      </c>
      <c r="C516" s="85" t="s">
        <v>6</v>
      </c>
      <c r="D516" s="85" t="s">
        <v>914</v>
      </c>
      <c r="E516" s="85" t="s">
        <v>137</v>
      </c>
      <c r="F516" s="85" t="s">
        <v>47</v>
      </c>
      <c r="G516" s="85" t="s">
        <v>756</v>
      </c>
      <c r="H516" s="35" t="s">
        <v>49</v>
      </c>
      <c r="I516" s="85" t="s">
        <v>872</v>
      </c>
      <c r="J516" s="144" t="s">
        <v>873</v>
      </c>
      <c r="K516" s="144"/>
      <c r="L516" s="30"/>
      <c r="M516" s="30"/>
      <c r="N516" s="30"/>
      <c r="O516" s="72"/>
      <c r="P516" s="392"/>
      <c r="Q516" s="233"/>
      <c r="R516" s="85" t="s">
        <v>878</v>
      </c>
      <c r="S516" s="132" t="s">
        <v>937</v>
      </c>
      <c r="T516" s="85" t="s">
        <v>109</v>
      </c>
      <c r="U516" s="86">
        <v>0</v>
      </c>
      <c r="V516" s="133">
        <v>0.8</v>
      </c>
      <c r="W516" s="85" t="s">
        <v>611</v>
      </c>
      <c r="X516" s="85" t="s">
        <v>938</v>
      </c>
      <c r="Y516" s="85" t="s">
        <v>55</v>
      </c>
      <c r="Z516" s="72"/>
      <c r="AA516" s="394"/>
      <c r="AB516" s="233"/>
    </row>
    <row r="517" spans="1:28" s="242" customFormat="1" ht="63" customHeight="1">
      <c r="A517" s="144">
        <v>1170</v>
      </c>
      <c r="B517" s="85" t="s">
        <v>494</v>
      </c>
      <c r="C517" s="85" t="s">
        <v>6</v>
      </c>
      <c r="D517" s="85" t="s">
        <v>914</v>
      </c>
      <c r="E517" s="85" t="s">
        <v>137</v>
      </c>
      <c r="F517" s="85" t="s">
        <v>47</v>
      </c>
      <c r="G517" s="85" t="s">
        <v>756</v>
      </c>
      <c r="H517" s="35" t="s">
        <v>49</v>
      </c>
      <c r="I517" s="85" t="s">
        <v>872</v>
      </c>
      <c r="J517" s="144" t="s">
        <v>873</v>
      </c>
      <c r="K517" s="144"/>
      <c r="L517" s="30"/>
      <c r="M517" s="30"/>
      <c r="N517" s="30"/>
      <c r="O517" s="243"/>
      <c r="P517" s="395"/>
      <c r="Q517" s="233"/>
      <c r="R517" s="85" t="s">
        <v>878</v>
      </c>
      <c r="S517" s="132" t="s">
        <v>937</v>
      </c>
      <c r="T517" s="85"/>
      <c r="U517" s="86"/>
      <c r="V517" s="86"/>
      <c r="W517" s="85"/>
      <c r="X517" s="85"/>
      <c r="Y517" s="85"/>
      <c r="Z517" s="243"/>
      <c r="AA517" s="395"/>
      <c r="AB517" s="233"/>
    </row>
    <row r="518" spans="1:28" s="242" customFormat="1" ht="63" customHeight="1">
      <c r="A518" s="144">
        <v>1171</v>
      </c>
      <c r="B518" s="85" t="s">
        <v>494</v>
      </c>
      <c r="C518" s="85" t="s">
        <v>6</v>
      </c>
      <c r="D518" s="85" t="s">
        <v>914</v>
      </c>
      <c r="E518" s="85" t="s">
        <v>137</v>
      </c>
      <c r="F518" s="85" t="s">
        <v>47</v>
      </c>
      <c r="G518" s="85" t="s">
        <v>756</v>
      </c>
      <c r="H518" s="35" t="s">
        <v>49</v>
      </c>
      <c r="I518" s="85" t="s">
        <v>872</v>
      </c>
      <c r="J518" s="144" t="s">
        <v>873</v>
      </c>
      <c r="K518" s="144"/>
      <c r="L518" s="30"/>
      <c r="M518" s="30"/>
      <c r="N518" s="30"/>
      <c r="O518" s="243"/>
      <c r="P518" s="119"/>
      <c r="Q518" s="233"/>
      <c r="R518" s="85" t="s">
        <v>878</v>
      </c>
      <c r="S518" s="132" t="s">
        <v>937</v>
      </c>
      <c r="T518" s="85"/>
      <c r="U518" s="86"/>
      <c r="V518" s="86"/>
      <c r="W518" s="85"/>
      <c r="X518" s="85"/>
      <c r="Y518" s="85"/>
      <c r="Z518" s="243"/>
      <c r="AA518" s="119"/>
      <c r="AB518" s="233"/>
    </row>
    <row r="519" spans="1:28" s="242" customFormat="1" ht="63" customHeight="1">
      <c r="A519" s="144">
        <v>1172</v>
      </c>
      <c r="B519" s="85" t="s">
        <v>494</v>
      </c>
      <c r="C519" s="85" t="s">
        <v>6</v>
      </c>
      <c r="D519" s="85" t="s">
        <v>914</v>
      </c>
      <c r="E519" s="85" t="s">
        <v>137</v>
      </c>
      <c r="F519" s="85" t="s">
        <v>47</v>
      </c>
      <c r="G519" s="85" t="s">
        <v>756</v>
      </c>
      <c r="H519" s="35" t="s">
        <v>49</v>
      </c>
      <c r="I519" s="85" t="s">
        <v>872</v>
      </c>
      <c r="J519" s="144" t="s">
        <v>873</v>
      </c>
      <c r="K519" s="144"/>
      <c r="L519" s="30"/>
      <c r="M519" s="30"/>
      <c r="N519" s="30"/>
      <c r="O519" s="243"/>
      <c r="P519" s="119"/>
      <c r="Q519" s="233"/>
      <c r="R519" s="85" t="s">
        <v>878</v>
      </c>
      <c r="S519" s="132" t="s">
        <v>937</v>
      </c>
      <c r="T519" s="85"/>
      <c r="U519" s="86"/>
      <c r="V519" s="86"/>
      <c r="W519" s="85"/>
      <c r="X519" s="85"/>
      <c r="Y519" s="85"/>
      <c r="Z519" s="243"/>
      <c r="AA519" s="119"/>
      <c r="AB519" s="233"/>
    </row>
    <row r="520" spans="1:28" s="242" customFormat="1" ht="120" customHeight="1">
      <c r="A520" s="144">
        <v>1173</v>
      </c>
      <c r="B520" s="85" t="s">
        <v>494</v>
      </c>
      <c r="C520" s="85" t="s">
        <v>6</v>
      </c>
      <c r="D520" s="85" t="s">
        <v>914</v>
      </c>
      <c r="E520" s="85" t="s">
        <v>137</v>
      </c>
      <c r="F520" s="85" t="s">
        <v>47</v>
      </c>
      <c r="G520" s="85" t="s">
        <v>756</v>
      </c>
      <c r="H520" s="85" t="s">
        <v>631</v>
      </c>
      <c r="I520" s="85" t="s">
        <v>939</v>
      </c>
      <c r="J520" s="144" t="s">
        <v>531</v>
      </c>
      <c r="K520" s="144" t="s">
        <v>272</v>
      </c>
      <c r="L520" s="30"/>
      <c r="M520" s="30"/>
      <c r="N520" s="30"/>
      <c r="O520" s="72"/>
      <c r="P520" s="392"/>
      <c r="Q520" s="233"/>
      <c r="R520" s="85" t="s">
        <v>878</v>
      </c>
      <c r="S520" s="132" t="s">
        <v>940</v>
      </c>
      <c r="T520" s="85" t="s">
        <v>109</v>
      </c>
      <c r="U520" s="86">
        <v>0</v>
      </c>
      <c r="V520" s="133">
        <f>11/11</f>
        <v>1</v>
      </c>
      <c r="W520" s="85" t="s">
        <v>941</v>
      </c>
      <c r="X520" s="85" t="s">
        <v>942</v>
      </c>
      <c r="Y520" s="85" t="s">
        <v>55</v>
      </c>
      <c r="Z520" s="72"/>
      <c r="AA520" s="394"/>
      <c r="AB520" s="233"/>
    </row>
    <row r="521" spans="1:28" s="242" customFormat="1" ht="63" customHeight="1">
      <c r="A521" s="144">
        <v>1174</v>
      </c>
      <c r="B521" s="85" t="s">
        <v>494</v>
      </c>
      <c r="C521" s="85" t="s">
        <v>6</v>
      </c>
      <c r="D521" s="85" t="s">
        <v>914</v>
      </c>
      <c r="E521" s="85" t="s">
        <v>137</v>
      </c>
      <c r="F521" s="85" t="s">
        <v>47</v>
      </c>
      <c r="G521" s="85" t="s">
        <v>756</v>
      </c>
      <c r="H521" s="85" t="s">
        <v>631</v>
      </c>
      <c r="I521" s="85" t="s">
        <v>939</v>
      </c>
      <c r="J521" s="144" t="s">
        <v>531</v>
      </c>
      <c r="K521" s="144"/>
      <c r="L521" s="30"/>
      <c r="M521" s="30"/>
      <c r="N521" s="30"/>
      <c r="O521" s="243"/>
      <c r="P521" s="119"/>
      <c r="Q521" s="233"/>
      <c r="R521" s="85" t="s">
        <v>878</v>
      </c>
      <c r="S521" s="132" t="s">
        <v>940</v>
      </c>
      <c r="T521" s="85"/>
      <c r="U521" s="86"/>
      <c r="V521" s="86"/>
      <c r="W521" s="85"/>
      <c r="X521" s="85"/>
      <c r="Y521" s="85"/>
      <c r="Z521" s="243"/>
      <c r="AA521" s="119"/>
      <c r="AB521" s="233"/>
    </row>
    <row r="522" spans="1:28" s="242" customFormat="1" ht="63" customHeight="1">
      <c r="A522" s="144">
        <v>1175</v>
      </c>
      <c r="B522" s="85" t="s">
        <v>494</v>
      </c>
      <c r="C522" s="85" t="s">
        <v>6</v>
      </c>
      <c r="D522" s="85" t="s">
        <v>914</v>
      </c>
      <c r="E522" s="85" t="s">
        <v>137</v>
      </c>
      <c r="F522" s="85" t="s">
        <v>47</v>
      </c>
      <c r="G522" s="85" t="s">
        <v>756</v>
      </c>
      <c r="H522" s="85" t="s">
        <v>631</v>
      </c>
      <c r="I522" s="85" t="s">
        <v>939</v>
      </c>
      <c r="J522" s="144" t="s">
        <v>531</v>
      </c>
      <c r="K522" s="144"/>
      <c r="L522" s="30"/>
      <c r="M522" s="30"/>
      <c r="N522" s="30"/>
      <c r="O522" s="243"/>
      <c r="P522" s="119"/>
      <c r="Q522" s="233"/>
      <c r="R522" s="85" t="s">
        <v>878</v>
      </c>
      <c r="S522" s="132" t="s">
        <v>940</v>
      </c>
      <c r="T522" s="85"/>
      <c r="U522" s="86"/>
      <c r="V522" s="86"/>
      <c r="W522" s="85"/>
      <c r="X522" s="85"/>
      <c r="Y522" s="85"/>
      <c r="Z522" s="243"/>
      <c r="AA522" s="119"/>
      <c r="AB522" s="233"/>
    </row>
    <row r="523" spans="1:28" s="242" customFormat="1" ht="63" customHeight="1">
      <c r="A523" s="144">
        <v>1176</v>
      </c>
      <c r="B523" s="85" t="s">
        <v>494</v>
      </c>
      <c r="C523" s="85" t="s">
        <v>6</v>
      </c>
      <c r="D523" s="85" t="s">
        <v>914</v>
      </c>
      <c r="E523" s="85" t="s">
        <v>137</v>
      </c>
      <c r="F523" s="85" t="s">
        <v>47</v>
      </c>
      <c r="G523" s="85" t="s">
        <v>756</v>
      </c>
      <c r="H523" s="85" t="s">
        <v>631</v>
      </c>
      <c r="I523" s="85" t="s">
        <v>939</v>
      </c>
      <c r="J523" s="144" t="s">
        <v>531</v>
      </c>
      <c r="K523" s="144"/>
      <c r="L523" s="30"/>
      <c r="M523" s="30"/>
      <c r="N523" s="30"/>
      <c r="O523" s="243"/>
      <c r="P523" s="119"/>
      <c r="Q523" s="233"/>
      <c r="R523" s="85" t="s">
        <v>878</v>
      </c>
      <c r="S523" s="132" t="s">
        <v>940</v>
      </c>
      <c r="T523" s="85"/>
      <c r="U523" s="86"/>
      <c r="V523" s="86"/>
      <c r="W523" s="85"/>
      <c r="X523" s="85"/>
      <c r="Y523" s="85"/>
      <c r="Z523" s="243"/>
      <c r="AA523" s="119"/>
      <c r="AB523" s="233"/>
    </row>
    <row r="524" spans="1:28" s="242" customFormat="1" ht="63" customHeight="1">
      <c r="A524" s="144">
        <v>1177</v>
      </c>
      <c r="B524" s="85" t="s">
        <v>494</v>
      </c>
      <c r="C524" s="85" t="s">
        <v>6</v>
      </c>
      <c r="D524" s="85" t="s">
        <v>914</v>
      </c>
      <c r="E524" s="85" t="s">
        <v>137</v>
      </c>
      <c r="F524" s="85" t="s">
        <v>47</v>
      </c>
      <c r="G524" s="85" t="s">
        <v>871</v>
      </c>
      <c r="H524" s="35" t="s">
        <v>49</v>
      </c>
      <c r="I524" s="85" t="s">
        <v>872</v>
      </c>
      <c r="J524" s="144" t="s">
        <v>873</v>
      </c>
      <c r="K524" s="144"/>
      <c r="L524" s="30"/>
      <c r="M524" s="30"/>
      <c r="N524" s="30"/>
      <c r="O524" s="243"/>
      <c r="P524" s="119"/>
      <c r="Q524" s="233"/>
      <c r="R524" s="85" t="s">
        <v>880</v>
      </c>
      <c r="S524" s="132" t="s">
        <v>919</v>
      </c>
      <c r="T524" s="85"/>
      <c r="U524" s="86"/>
      <c r="V524" s="86"/>
      <c r="W524" s="85"/>
      <c r="X524" s="85"/>
      <c r="Y524" s="85"/>
      <c r="Z524" s="243"/>
      <c r="AA524" s="119"/>
      <c r="AB524" s="233"/>
    </row>
    <row r="525" spans="1:28" s="242" customFormat="1" ht="63" customHeight="1">
      <c r="A525" s="144">
        <v>1178</v>
      </c>
      <c r="B525" s="85" t="s">
        <v>494</v>
      </c>
      <c r="C525" s="85" t="s">
        <v>6</v>
      </c>
      <c r="D525" s="85" t="s">
        <v>914</v>
      </c>
      <c r="E525" s="85" t="s">
        <v>137</v>
      </c>
      <c r="F525" s="85" t="s">
        <v>47</v>
      </c>
      <c r="G525" s="85" t="s">
        <v>871</v>
      </c>
      <c r="H525" s="35" t="s">
        <v>49</v>
      </c>
      <c r="I525" s="85" t="s">
        <v>872</v>
      </c>
      <c r="J525" s="144" t="s">
        <v>873</v>
      </c>
      <c r="K525" s="144"/>
      <c r="L525" s="30"/>
      <c r="M525" s="30"/>
      <c r="N525" s="30"/>
      <c r="O525" s="243"/>
      <c r="P525" s="119"/>
      <c r="Q525" s="233"/>
      <c r="R525" s="85" t="s">
        <v>880</v>
      </c>
      <c r="S525" s="132" t="s">
        <v>919</v>
      </c>
      <c r="T525" s="85"/>
      <c r="U525" s="86"/>
      <c r="V525" s="86"/>
      <c r="W525" s="85"/>
      <c r="X525" s="85"/>
      <c r="Y525" s="85"/>
      <c r="Z525" s="243"/>
      <c r="AA525" s="119"/>
      <c r="AB525" s="233"/>
    </row>
    <row r="526" spans="1:28" s="242" customFormat="1" ht="63" customHeight="1">
      <c r="A526" s="144" t="s">
        <v>943</v>
      </c>
      <c r="B526" s="85" t="s">
        <v>494</v>
      </c>
      <c r="C526" s="85" t="s">
        <v>6</v>
      </c>
      <c r="D526" s="85" t="s">
        <v>914</v>
      </c>
      <c r="E526" s="85" t="s">
        <v>137</v>
      </c>
      <c r="F526" s="85" t="s">
        <v>47</v>
      </c>
      <c r="G526" s="85" t="s">
        <v>871</v>
      </c>
      <c r="H526" s="35" t="s">
        <v>49</v>
      </c>
      <c r="I526" s="85" t="s">
        <v>872</v>
      </c>
      <c r="J526" s="144" t="s">
        <v>873</v>
      </c>
      <c r="K526" s="144"/>
      <c r="L526" s="30"/>
      <c r="M526" s="30"/>
      <c r="N526" s="30"/>
      <c r="O526" s="243"/>
      <c r="P526" s="119"/>
      <c r="Q526" s="233"/>
      <c r="R526" s="85" t="s">
        <v>880</v>
      </c>
      <c r="S526" s="132" t="s">
        <v>919</v>
      </c>
      <c r="T526" s="85"/>
      <c r="U526" s="86"/>
      <c r="V526" s="86"/>
      <c r="W526" s="85"/>
      <c r="X526" s="85"/>
      <c r="Y526" s="85"/>
      <c r="Z526" s="243"/>
      <c r="AA526" s="119"/>
      <c r="AB526" s="233"/>
    </row>
    <row r="527" spans="1:28" s="242" customFormat="1" ht="63" customHeight="1">
      <c r="A527" s="144">
        <v>1179</v>
      </c>
      <c r="B527" s="85" t="s">
        <v>494</v>
      </c>
      <c r="C527" s="85" t="s">
        <v>6</v>
      </c>
      <c r="D527" s="85" t="s">
        <v>914</v>
      </c>
      <c r="E527" s="85" t="s">
        <v>137</v>
      </c>
      <c r="F527" s="85" t="s">
        <v>47</v>
      </c>
      <c r="G527" s="85" t="s">
        <v>756</v>
      </c>
      <c r="H527" s="35" t="s">
        <v>49</v>
      </c>
      <c r="I527" s="85" t="s">
        <v>872</v>
      </c>
      <c r="J527" s="144" t="s">
        <v>873</v>
      </c>
      <c r="K527" s="144"/>
      <c r="L527" s="30"/>
      <c r="M527" s="30"/>
      <c r="N527" s="30"/>
      <c r="O527" s="243"/>
      <c r="P527" s="119"/>
      <c r="Q527" s="233"/>
      <c r="R527" s="85" t="s">
        <v>880</v>
      </c>
      <c r="S527" s="132" t="s">
        <v>928</v>
      </c>
      <c r="T527" s="85"/>
      <c r="U527" s="86"/>
      <c r="V527" s="86"/>
      <c r="W527" s="85"/>
      <c r="X527" s="85"/>
      <c r="Y527" s="85"/>
      <c r="Z527" s="243"/>
      <c r="AA527" s="119"/>
      <c r="AB527" s="233"/>
    </row>
    <row r="528" spans="1:28" s="242" customFormat="1" ht="63" customHeight="1">
      <c r="A528" s="144">
        <v>1180</v>
      </c>
      <c r="B528" s="85" t="s">
        <v>494</v>
      </c>
      <c r="C528" s="85" t="s">
        <v>6</v>
      </c>
      <c r="D528" s="85" t="s">
        <v>914</v>
      </c>
      <c r="E528" s="85" t="s">
        <v>137</v>
      </c>
      <c r="F528" s="85" t="s">
        <v>47</v>
      </c>
      <c r="G528" s="85" t="s">
        <v>756</v>
      </c>
      <c r="H528" s="35" t="s">
        <v>49</v>
      </c>
      <c r="I528" s="85" t="s">
        <v>872</v>
      </c>
      <c r="J528" s="144" t="s">
        <v>873</v>
      </c>
      <c r="K528" s="144"/>
      <c r="L528" s="30"/>
      <c r="M528" s="30"/>
      <c r="N528" s="30"/>
      <c r="O528" s="243"/>
      <c r="P528" s="119"/>
      <c r="Q528" s="233"/>
      <c r="R528" s="85" t="s">
        <v>880</v>
      </c>
      <c r="S528" s="132" t="s">
        <v>928</v>
      </c>
      <c r="T528" s="85"/>
      <c r="U528" s="86"/>
      <c r="V528" s="86"/>
      <c r="W528" s="85"/>
      <c r="X528" s="85"/>
      <c r="Y528" s="85"/>
      <c r="Z528" s="243"/>
      <c r="AA528" s="119"/>
      <c r="AB528" s="233"/>
    </row>
    <row r="529" spans="1:28" s="242" customFormat="1" ht="63" customHeight="1">
      <c r="A529" s="144">
        <v>1181</v>
      </c>
      <c r="B529" s="85" t="s">
        <v>494</v>
      </c>
      <c r="C529" s="85" t="s">
        <v>6</v>
      </c>
      <c r="D529" s="85" t="s">
        <v>914</v>
      </c>
      <c r="E529" s="85" t="s">
        <v>137</v>
      </c>
      <c r="F529" s="85" t="s">
        <v>47</v>
      </c>
      <c r="G529" s="85" t="s">
        <v>871</v>
      </c>
      <c r="H529" s="35" t="s">
        <v>49</v>
      </c>
      <c r="I529" s="246" t="s">
        <v>872</v>
      </c>
      <c r="J529" s="144" t="s">
        <v>873</v>
      </c>
      <c r="K529" s="144"/>
      <c r="L529" s="30"/>
      <c r="M529" s="30"/>
      <c r="N529" s="30"/>
      <c r="O529" s="243"/>
      <c r="P529" s="119"/>
      <c r="Q529" s="233"/>
      <c r="R529" s="85" t="s">
        <v>880</v>
      </c>
      <c r="S529" s="132" t="s">
        <v>935</v>
      </c>
      <c r="T529" s="85"/>
      <c r="U529" s="86"/>
      <c r="V529" s="86"/>
      <c r="W529" s="85"/>
      <c r="X529" s="85"/>
      <c r="Y529" s="85"/>
      <c r="Z529" s="243"/>
      <c r="AA529" s="119"/>
      <c r="AB529" s="233"/>
    </row>
    <row r="530" spans="1:28" s="242" customFormat="1" ht="63" customHeight="1">
      <c r="A530" s="144">
        <v>1182</v>
      </c>
      <c r="B530" s="85" t="s">
        <v>494</v>
      </c>
      <c r="C530" s="85" t="s">
        <v>6</v>
      </c>
      <c r="D530" s="85" t="s">
        <v>914</v>
      </c>
      <c r="E530" s="85" t="s">
        <v>137</v>
      </c>
      <c r="F530" s="85" t="s">
        <v>47</v>
      </c>
      <c r="G530" s="85" t="s">
        <v>871</v>
      </c>
      <c r="H530" s="35" t="s">
        <v>49</v>
      </c>
      <c r="I530" s="246" t="s">
        <v>872</v>
      </c>
      <c r="J530" s="144" t="s">
        <v>873</v>
      </c>
      <c r="K530" s="144"/>
      <c r="L530" s="30"/>
      <c r="M530" s="30"/>
      <c r="N530" s="30"/>
      <c r="O530" s="243"/>
      <c r="P530" s="119"/>
      <c r="Q530" s="233"/>
      <c r="R530" s="85" t="s">
        <v>880</v>
      </c>
      <c r="S530" s="132" t="s">
        <v>935</v>
      </c>
      <c r="T530" s="85"/>
      <c r="U530" s="86"/>
      <c r="V530" s="86"/>
      <c r="W530" s="85"/>
      <c r="X530" s="85"/>
      <c r="Y530" s="85"/>
      <c r="Z530" s="243"/>
      <c r="AA530" s="119"/>
      <c r="AB530" s="233"/>
    </row>
    <row r="531" spans="1:28" s="242" customFormat="1" ht="63" customHeight="1">
      <c r="A531" s="144">
        <v>1183</v>
      </c>
      <c r="B531" s="85" t="s">
        <v>494</v>
      </c>
      <c r="C531" s="85" t="s">
        <v>6</v>
      </c>
      <c r="D531" s="85" t="s">
        <v>914</v>
      </c>
      <c r="E531" s="85" t="s">
        <v>137</v>
      </c>
      <c r="F531" s="85" t="s">
        <v>47</v>
      </c>
      <c r="G531" s="85" t="s">
        <v>871</v>
      </c>
      <c r="H531" s="35" t="s">
        <v>49</v>
      </c>
      <c r="I531" s="246" t="s">
        <v>872</v>
      </c>
      <c r="J531" s="144" t="s">
        <v>873</v>
      </c>
      <c r="K531" s="144"/>
      <c r="L531" s="30"/>
      <c r="M531" s="30"/>
      <c r="N531" s="30"/>
      <c r="O531" s="243"/>
      <c r="P531" s="119"/>
      <c r="Q531" s="233"/>
      <c r="R531" s="85" t="s">
        <v>880</v>
      </c>
      <c r="S531" s="132" t="s">
        <v>935</v>
      </c>
      <c r="T531" s="85"/>
      <c r="U531" s="86"/>
      <c r="V531" s="86"/>
      <c r="W531" s="85"/>
      <c r="X531" s="85"/>
      <c r="Y531" s="85"/>
      <c r="Z531" s="243"/>
      <c r="AA531" s="119"/>
      <c r="AB531" s="233"/>
    </row>
    <row r="532" spans="1:28" s="242" customFormat="1" ht="190.5" customHeight="1">
      <c r="A532" s="144">
        <v>1184</v>
      </c>
      <c r="B532" s="85" t="s">
        <v>494</v>
      </c>
      <c r="C532" s="85" t="s">
        <v>6</v>
      </c>
      <c r="D532" s="85" t="s">
        <v>944</v>
      </c>
      <c r="E532" s="85" t="s">
        <v>137</v>
      </c>
      <c r="F532" s="85" t="s">
        <v>945</v>
      </c>
      <c r="G532" s="85" t="s">
        <v>756</v>
      </c>
      <c r="H532" s="85" t="s">
        <v>631</v>
      </c>
      <c r="I532" s="85" t="s">
        <v>939</v>
      </c>
      <c r="J532" s="144" t="s">
        <v>531</v>
      </c>
      <c r="K532" s="144"/>
      <c r="L532" s="30"/>
      <c r="M532" s="30"/>
      <c r="N532" s="30"/>
      <c r="O532" s="72"/>
      <c r="P532" s="119"/>
      <c r="Q532" s="233"/>
      <c r="R532" s="85" t="s">
        <v>946</v>
      </c>
      <c r="S532" s="132" t="s">
        <v>947</v>
      </c>
      <c r="T532" s="85" t="s">
        <v>286</v>
      </c>
      <c r="U532" s="86">
        <v>0</v>
      </c>
      <c r="V532" s="86">
        <v>1</v>
      </c>
      <c r="W532" s="85" t="s">
        <v>948</v>
      </c>
      <c r="X532" s="85" t="s">
        <v>949</v>
      </c>
      <c r="Y532" s="31" t="s">
        <v>55</v>
      </c>
      <c r="Z532" s="72">
        <v>0</v>
      </c>
      <c r="AA532" s="399">
        <v>0</v>
      </c>
      <c r="AB532" s="233" t="s">
        <v>1517</v>
      </c>
    </row>
    <row r="533" spans="1:28" s="242" customFormat="1" ht="148.5" customHeight="1">
      <c r="A533" s="144">
        <v>1185</v>
      </c>
      <c r="B533" s="85" t="s">
        <v>494</v>
      </c>
      <c r="C533" s="85" t="s">
        <v>6</v>
      </c>
      <c r="D533" s="85" t="s">
        <v>944</v>
      </c>
      <c r="E533" s="85" t="s">
        <v>137</v>
      </c>
      <c r="F533" s="85" t="s">
        <v>945</v>
      </c>
      <c r="G533" s="85" t="s">
        <v>756</v>
      </c>
      <c r="H533" s="85" t="s">
        <v>631</v>
      </c>
      <c r="I533" s="85" t="s">
        <v>939</v>
      </c>
      <c r="J533" s="144" t="s">
        <v>531</v>
      </c>
      <c r="K533" s="144"/>
      <c r="L533" s="30"/>
      <c r="M533" s="30"/>
      <c r="N533" s="30"/>
      <c r="O533" s="233"/>
      <c r="P533" s="119"/>
      <c r="Q533" s="233"/>
      <c r="R533" s="85" t="s">
        <v>946</v>
      </c>
      <c r="S533" s="132" t="s">
        <v>947</v>
      </c>
      <c r="T533" s="85"/>
      <c r="U533" s="86"/>
      <c r="V533" s="86"/>
      <c r="W533" s="85"/>
      <c r="X533" s="85"/>
      <c r="Y533" s="85"/>
      <c r="Z533" s="233"/>
      <c r="AA533" s="119"/>
      <c r="AB533" s="233" t="s">
        <v>1518</v>
      </c>
    </row>
    <row r="534" spans="1:28" s="242" customFormat="1" ht="309" customHeight="1">
      <c r="A534" s="144">
        <v>1186</v>
      </c>
      <c r="B534" s="85" t="s">
        <v>494</v>
      </c>
      <c r="C534" s="85" t="s">
        <v>6</v>
      </c>
      <c r="D534" s="85" t="s">
        <v>944</v>
      </c>
      <c r="E534" s="85" t="s">
        <v>137</v>
      </c>
      <c r="F534" s="85" t="s">
        <v>945</v>
      </c>
      <c r="G534" s="85" t="s">
        <v>756</v>
      </c>
      <c r="H534" s="85" t="s">
        <v>631</v>
      </c>
      <c r="I534" s="85" t="s">
        <v>939</v>
      </c>
      <c r="J534" s="144" t="s">
        <v>531</v>
      </c>
      <c r="K534" s="144"/>
      <c r="L534" s="30"/>
      <c r="M534" s="30"/>
      <c r="N534" s="30"/>
      <c r="O534" s="233"/>
      <c r="P534" s="119"/>
      <c r="Q534" s="233"/>
      <c r="R534" s="85" t="s">
        <v>946</v>
      </c>
      <c r="S534" s="132" t="s">
        <v>947</v>
      </c>
      <c r="T534" s="85"/>
      <c r="U534" s="86"/>
      <c r="V534" s="86"/>
      <c r="W534" s="85"/>
      <c r="X534" s="85"/>
      <c r="Y534" s="85"/>
      <c r="Z534" s="233"/>
      <c r="AA534" s="119"/>
      <c r="AB534" s="233" t="s">
        <v>1519</v>
      </c>
    </row>
    <row r="535" spans="1:28" s="242" customFormat="1" ht="80.25" customHeight="1">
      <c r="A535" s="144">
        <v>1187</v>
      </c>
      <c r="B535" s="85" t="s">
        <v>494</v>
      </c>
      <c r="C535" s="85" t="s">
        <v>6</v>
      </c>
      <c r="D535" s="85" t="s">
        <v>944</v>
      </c>
      <c r="E535" s="85" t="s">
        <v>137</v>
      </c>
      <c r="F535" s="85" t="s">
        <v>945</v>
      </c>
      <c r="G535" s="85" t="s">
        <v>756</v>
      </c>
      <c r="H535" s="85" t="s">
        <v>631</v>
      </c>
      <c r="I535" s="85" t="s">
        <v>939</v>
      </c>
      <c r="J535" s="144" t="s">
        <v>531</v>
      </c>
      <c r="K535" s="144"/>
      <c r="L535" s="30"/>
      <c r="M535" s="30"/>
      <c r="N535" s="30"/>
      <c r="O535" s="72"/>
      <c r="P535" s="392"/>
      <c r="Q535" s="233"/>
      <c r="R535" s="85" t="s">
        <v>946</v>
      </c>
      <c r="S535" s="132" t="s">
        <v>950</v>
      </c>
      <c r="T535" s="85" t="s">
        <v>286</v>
      </c>
      <c r="U535" s="86">
        <v>0</v>
      </c>
      <c r="V535" s="86">
        <v>3</v>
      </c>
      <c r="W535" s="85" t="s">
        <v>951</v>
      </c>
      <c r="X535" s="85" t="s">
        <v>952</v>
      </c>
      <c r="Y535" s="31" t="s">
        <v>55</v>
      </c>
      <c r="Z535" s="72"/>
      <c r="AA535" s="394"/>
      <c r="AB535" s="233" t="s">
        <v>1520</v>
      </c>
    </row>
    <row r="536" spans="1:28" s="242" customFormat="1" ht="81.75" customHeight="1">
      <c r="A536" s="144">
        <v>1188</v>
      </c>
      <c r="B536" s="85" t="s">
        <v>494</v>
      </c>
      <c r="C536" s="85" t="s">
        <v>6</v>
      </c>
      <c r="D536" s="85" t="s">
        <v>944</v>
      </c>
      <c r="E536" s="85" t="s">
        <v>137</v>
      </c>
      <c r="F536" s="85" t="s">
        <v>945</v>
      </c>
      <c r="G536" s="85" t="s">
        <v>756</v>
      </c>
      <c r="H536" s="85" t="s">
        <v>631</v>
      </c>
      <c r="I536" s="85" t="s">
        <v>939</v>
      </c>
      <c r="J536" s="144" t="s">
        <v>531</v>
      </c>
      <c r="K536" s="144"/>
      <c r="L536" s="30"/>
      <c r="M536" s="30"/>
      <c r="N536" s="30"/>
      <c r="O536" s="72"/>
      <c r="P536" s="392"/>
      <c r="Q536" s="233"/>
      <c r="R536" s="85" t="s">
        <v>946</v>
      </c>
      <c r="S536" s="132" t="s">
        <v>953</v>
      </c>
      <c r="T536" s="85" t="s">
        <v>286</v>
      </c>
      <c r="U536" s="86">
        <v>0</v>
      </c>
      <c r="V536" s="86">
        <v>5</v>
      </c>
      <c r="W536" s="85" t="s">
        <v>954</v>
      </c>
      <c r="X536" s="85" t="s">
        <v>955</v>
      </c>
      <c r="Y536" s="31" t="s">
        <v>55</v>
      </c>
      <c r="Z536" s="72">
        <v>4</v>
      </c>
      <c r="AA536" s="394">
        <v>0.8</v>
      </c>
      <c r="AB536" s="233" t="s">
        <v>1521</v>
      </c>
    </row>
    <row r="537" spans="1:28" s="242" customFormat="1" ht="191.25" customHeight="1">
      <c r="A537" s="144">
        <v>1189</v>
      </c>
      <c r="B537" s="85" t="s">
        <v>494</v>
      </c>
      <c r="C537" s="85" t="s">
        <v>6</v>
      </c>
      <c r="D537" s="85" t="s">
        <v>944</v>
      </c>
      <c r="E537" s="85" t="s">
        <v>137</v>
      </c>
      <c r="F537" s="85" t="s">
        <v>945</v>
      </c>
      <c r="G537" s="85" t="s">
        <v>756</v>
      </c>
      <c r="H537" s="85" t="s">
        <v>631</v>
      </c>
      <c r="I537" s="85" t="s">
        <v>939</v>
      </c>
      <c r="J537" s="144" t="s">
        <v>531</v>
      </c>
      <c r="K537" s="144"/>
      <c r="L537" s="30"/>
      <c r="M537" s="30"/>
      <c r="N537" s="30"/>
      <c r="O537" s="72"/>
      <c r="P537" s="392"/>
      <c r="Q537" s="233"/>
      <c r="R537" s="85" t="s">
        <v>946</v>
      </c>
      <c r="S537" s="132" t="s">
        <v>5</v>
      </c>
      <c r="T537" s="85" t="s">
        <v>286</v>
      </c>
      <c r="U537" s="86">
        <v>0</v>
      </c>
      <c r="V537" s="86">
        <v>5</v>
      </c>
      <c r="W537" s="85" t="s">
        <v>954</v>
      </c>
      <c r="X537" s="85" t="s">
        <v>955</v>
      </c>
      <c r="Y537" s="31" t="s">
        <v>55</v>
      </c>
      <c r="Z537" s="72">
        <v>2</v>
      </c>
      <c r="AA537" s="394">
        <v>0.4</v>
      </c>
      <c r="AB537" s="233" t="s">
        <v>1522</v>
      </c>
    </row>
    <row r="538" spans="1:28" s="242" customFormat="1" ht="148.5" customHeight="1">
      <c r="A538" s="144">
        <v>1190</v>
      </c>
      <c r="B538" s="85" t="s">
        <v>494</v>
      </c>
      <c r="C538" s="85" t="s">
        <v>6</v>
      </c>
      <c r="D538" s="85" t="s">
        <v>944</v>
      </c>
      <c r="E538" s="85" t="s">
        <v>137</v>
      </c>
      <c r="F538" s="85" t="s">
        <v>945</v>
      </c>
      <c r="G538" s="85" t="s">
        <v>756</v>
      </c>
      <c r="H538" s="85" t="s">
        <v>631</v>
      </c>
      <c r="I538" s="85" t="s">
        <v>939</v>
      </c>
      <c r="J538" s="144" t="s">
        <v>531</v>
      </c>
      <c r="K538" s="144"/>
      <c r="L538" s="30"/>
      <c r="M538" s="30"/>
      <c r="N538" s="30"/>
      <c r="O538" s="248"/>
      <c r="P538" s="119"/>
      <c r="Q538" s="233"/>
      <c r="R538" s="85" t="s">
        <v>946</v>
      </c>
      <c r="S538" s="132" t="s">
        <v>5</v>
      </c>
      <c r="T538" s="85"/>
      <c r="U538" s="86"/>
      <c r="V538" s="86"/>
      <c r="W538" s="85"/>
      <c r="X538" s="85"/>
      <c r="Y538" s="85"/>
      <c r="Z538" s="248"/>
      <c r="AA538" s="119"/>
      <c r="AB538" s="233" t="s">
        <v>1523</v>
      </c>
    </row>
    <row r="539" spans="1:28" s="242" customFormat="1" ht="87.75" customHeight="1">
      <c r="A539" s="144">
        <v>1191</v>
      </c>
      <c r="B539" s="85" t="s">
        <v>494</v>
      </c>
      <c r="C539" s="85" t="s">
        <v>6</v>
      </c>
      <c r="D539" s="85" t="s">
        <v>944</v>
      </c>
      <c r="E539" s="85" t="s">
        <v>137</v>
      </c>
      <c r="F539" s="85" t="s">
        <v>945</v>
      </c>
      <c r="G539" s="85" t="s">
        <v>756</v>
      </c>
      <c r="H539" s="85" t="s">
        <v>631</v>
      </c>
      <c r="I539" s="85" t="s">
        <v>939</v>
      </c>
      <c r="J539" s="144" t="s">
        <v>531</v>
      </c>
      <c r="K539" s="144"/>
      <c r="L539" s="30"/>
      <c r="M539" s="30"/>
      <c r="N539" s="30"/>
      <c r="O539" s="248"/>
      <c r="P539" s="119"/>
      <c r="Q539" s="233"/>
      <c r="R539" s="85" t="s">
        <v>946</v>
      </c>
      <c r="S539" s="132" t="s">
        <v>5</v>
      </c>
      <c r="T539" s="85"/>
      <c r="U539" s="86"/>
      <c r="V539" s="86"/>
      <c r="W539" s="85"/>
      <c r="X539" s="85"/>
      <c r="Y539" s="85"/>
      <c r="Z539" s="248"/>
      <c r="AA539" s="119"/>
      <c r="AB539" s="233" t="s">
        <v>1524</v>
      </c>
    </row>
    <row r="540" spans="1:28" s="242" customFormat="1" ht="321.75" customHeight="1">
      <c r="A540" s="144">
        <v>1192</v>
      </c>
      <c r="B540" s="85" t="s">
        <v>494</v>
      </c>
      <c r="C540" s="85" t="s">
        <v>6</v>
      </c>
      <c r="D540" s="85" t="s">
        <v>944</v>
      </c>
      <c r="E540" s="85" t="s">
        <v>137</v>
      </c>
      <c r="F540" s="85" t="s">
        <v>47</v>
      </c>
      <c r="G540" s="85" t="s">
        <v>756</v>
      </c>
      <c r="H540" s="35" t="s">
        <v>49</v>
      </c>
      <c r="I540" s="85" t="s">
        <v>872</v>
      </c>
      <c r="J540" s="144" t="s">
        <v>873</v>
      </c>
      <c r="K540" s="144"/>
      <c r="L540" s="30"/>
      <c r="M540" s="30"/>
      <c r="N540" s="30"/>
      <c r="O540" s="72"/>
      <c r="P540" s="392"/>
      <c r="Q540" s="233"/>
      <c r="R540" s="85" t="s">
        <v>946</v>
      </c>
      <c r="S540" s="132" t="s">
        <v>956</v>
      </c>
      <c r="T540" s="85" t="s">
        <v>286</v>
      </c>
      <c r="U540" s="86">
        <v>0</v>
      </c>
      <c r="V540" s="86">
        <v>1</v>
      </c>
      <c r="W540" s="85" t="s">
        <v>141</v>
      </c>
      <c r="X540" s="85" t="s">
        <v>957</v>
      </c>
      <c r="Y540" s="31" t="s">
        <v>55</v>
      </c>
      <c r="Z540" s="72">
        <v>1</v>
      </c>
      <c r="AA540" s="394">
        <v>1</v>
      </c>
      <c r="AB540" s="233" t="s">
        <v>958</v>
      </c>
    </row>
    <row r="541" spans="1:28" s="242" customFormat="1" ht="63" customHeight="1">
      <c r="A541" s="144">
        <v>1193</v>
      </c>
      <c r="B541" s="85" t="s">
        <v>494</v>
      </c>
      <c r="C541" s="85" t="s">
        <v>6</v>
      </c>
      <c r="D541" s="85" t="s">
        <v>944</v>
      </c>
      <c r="E541" s="85" t="s">
        <v>137</v>
      </c>
      <c r="F541" s="85" t="s">
        <v>47</v>
      </c>
      <c r="G541" s="85" t="s">
        <v>959</v>
      </c>
      <c r="H541" s="35" t="s">
        <v>49</v>
      </c>
      <c r="I541" s="85" t="s">
        <v>872</v>
      </c>
      <c r="J541" s="144" t="s">
        <v>873</v>
      </c>
      <c r="K541" s="144"/>
      <c r="L541" s="30"/>
      <c r="M541" s="30"/>
      <c r="N541" s="30"/>
      <c r="O541" s="241"/>
      <c r="P541" s="119"/>
      <c r="Q541" s="233"/>
      <c r="R541" s="85" t="s">
        <v>946</v>
      </c>
      <c r="S541" s="132" t="s">
        <v>956</v>
      </c>
      <c r="T541" s="85"/>
      <c r="U541" s="86"/>
      <c r="V541" s="86"/>
      <c r="W541" s="85"/>
      <c r="X541" s="85"/>
      <c r="Y541" s="85"/>
      <c r="Z541" s="241"/>
      <c r="AA541" s="119"/>
      <c r="AB541" s="233"/>
    </row>
    <row r="542" spans="1:28" s="242" customFormat="1" ht="63" customHeight="1">
      <c r="A542" s="144">
        <v>1194</v>
      </c>
      <c r="B542" s="85" t="s">
        <v>494</v>
      </c>
      <c r="C542" s="85" t="s">
        <v>6</v>
      </c>
      <c r="D542" s="85" t="s">
        <v>944</v>
      </c>
      <c r="E542" s="85" t="s">
        <v>137</v>
      </c>
      <c r="F542" s="85" t="s">
        <v>47</v>
      </c>
      <c r="G542" s="85" t="s">
        <v>959</v>
      </c>
      <c r="H542" s="35" t="s">
        <v>49</v>
      </c>
      <c r="I542" s="85" t="s">
        <v>872</v>
      </c>
      <c r="J542" s="144" t="s">
        <v>873</v>
      </c>
      <c r="K542" s="144"/>
      <c r="L542" s="30"/>
      <c r="M542" s="30"/>
      <c r="N542" s="30"/>
      <c r="O542" s="119"/>
      <c r="P542" s="119"/>
      <c r="Q542" s="233"/>
      <c r="R542" s="85" t="s">
        <v>946</v>
      </c>
      <c r="S542" s="132" t="s">
        <v>956</v>
      </c>
      <c r="T542" s="85"/>
      <c r="U542" s="86"/>
      <c r="V542" s="86"/>
      <c r="W542" s="85"/>
      <c r="X542" s="85"/>
      <c r="Y542" s="85"/>
      <c r="Z542" s="119"/>
      <c r="AA542" s="119"/>
      <c r="AB542" s="233"/>
    </row>
    <row r="543" spans="1:28" s="45" customFormat="1" ht="81.75" customHeight="1">
      <c r="A543" s="144">
        <v>1195</v>
      </c>
      <c r="B543" s="85" t="s">
        <v>494</v>
      </c>
      <c r="C543" s="85" t="s">
        <v>6</v>
      </c>
      <c r="D543" s="85" t="s">
        <v>870</v>
      </c>
      <c r="E543" s="85" t="s">
        <v>137</v>
      </c>
      <c r="F543" s="85" t="s">
        <v>47</v>
      </c>
      <c r="G543" s="85" t="s">
        <v>871</v>
      </c>
      <c r="H543" s="35" t="s">
        <v>49</v>
      </c>
      <c r="I543" s="85" t="s">
        <v>872</v>
      </c>
      <c r="J543" s="144" t="s">
        <v>873</v>
      </c>
      <c r="K543" s="144"/>
      <c r="L543" s="30"/>
      <c r="M543" s="30"/>
      <c r="N543" s="30"/>
      <c r="O543" s="233"/>
      <c r="P543" s="119"/>
      <c r="Q543" s="233"/>
      <c r="R543" s="85" t="s">
        <v>874</v>
      </c>
      <c r="S543" s="132"/>
      <c r="T543" s="85"/>
      <c r="U543" s="133"/>
      <c r="V543" s="133"/>
      <c r="W543" s="85"/>
      <c r="X543" s="85" t="s">
        <v>876</v>
      </c>
      <c r="Y543" s="85"/>
      <c r="Z543" s="233"/>
      <c r="AA543" s="119"/>
      <c r="AB543" s="233"/>
    </row>
    <row r="544" spans="1:28" s="45" customFormat="1" ht="90">
      <c r="A544" s="144">
        <v>1196</v>
      </c>
      <c r="B544" s="85" t="s">
        <v>494</v>
      </c>
      <c r="C544" s="85" t="s">
        <v>6</v>
      </c>
      <c r="D544" s="85" t="s">
        <v>870</v>
      </c>
      <c r="E544" s="85" t="s">
        <v>137</v>
      </c>
      <c r="F544" s="85" t="s">
        <v>47</v>
      </c>
      <c r="G544" s="85" t="s">
        <v>871</v>
      </c>
      <c r="H544" s="35" t="s">
        <v>49</v>
      </c>
      <c r="I544" s="85" t="s">
        <v>872</v>
      </c>
      <c r="J544" s="144" t="s">
        <v>873</v>
      </c>
      <c r="K544" s="144"/>
      <c r="L544" s="30"/>
      <c r="M544" s="30"/>
      <c r="N544" s="30"/>
      <c r="O544" s="243"/>
      <c r="P544" s="396"/>
      <c r="Q544" s="233"/>
      <c r="R544" s="85" t="s">
        <v>874</v>
      </c>
      <c r="S544" s="132" t="s">
        <v>875</v>
      </c>
      <c r="T544" s="249"/>
      <c r="U544" s="249"/>
      <c r="V544" s="249"/>
      <c r="W544" s="249"/>
      <c r="X544" s="249"/>
      <c r="Y544" s="249"/>
      <c r="Z544" s="243"/>
      <c r="AA544" s="396"/>
      <c r="AB544" s="233"/>
    </row>
    <row r="545" spans="1:28" s="124" customFormat="1" ht="203.25" customHeight="1">
      <c r="A545" s="30">
        <v>1197</v>
      </c>
      <c r="B545" s="31" t="s">
        <v>494</v>
      </c>
      <c r="C545" s="31" t="s">
        <v>7</v>
      </c>
      <c r="D545" s="31" t="s">
        <v>960</v>
      </c>
      <c r="E545" s="31" t="s">
        <v>137</v>
      </c>
      <c r="F545" s="31" t="s">
        <v>168</v>
      </c>
      <c r="G545" s="31" t="s">
        <v>961</v>
      </c>
      <c r="H545" s="31" t="s">
        <v>962</v>
      </c>
      <c r="I545" s="85" t="s">
        <v>963</v>
      </c>
      <c r="J545" s="30" t="s">
        <v>531</v>
      </c>
      <c r="K545" s="30" t="s">
        <v>277</v>
      </c>
      <c r="L545" s="30">
        <v>500000</v>
      </c>
      <c r="M545" s="30">
        <v>68080</v>
      </c>
      <c r="N545" s="30">
        <v>110000</v>
      </c>
      <c r="O545" s="250">
        <v>111682</v>
      </c>
      <c r="P545" s="389">
        <f>TablaPrincipalConsolidada8[[#This Row],[IR - Avance cuantitativo diciembre]]/TablaPrincipalConsolidada8[[#This Row],[IR - Meta Acumulada 2019]]</f>
        <v>1.015290909090909</v>
      </c>
      <c r="Q545" s="9" t="s">
        <v>1525</v>
      </c>
      <c r="R545" s="31" t="s">
        <v>964</v>
      </c>
      <c r="S545" s="85" t="s">
        <v>965</v>
      </c>
      <c r="T545" s="31" t="s">
        <v>503</v>
      </c>
      <c r="U545" s="330">
        <v>0.13</v>
      </c>
      <c r="V545" s="330">
        <v>0.22</v>
      </c>
      <c r="W545" s="31" t="s">
        <v>717</v>
      </c>
      <c r="X545" s="31" t="s">
        <v>966</v>
      </c>
      <c r="Y545" s="30" t="s">
        <v>188</v>
      </c>
      <c r="Z545" s="149">
        <v>0.22</v>
      </c>
      <c r="AA545" s="397">
        <v>1</v>
      </c>
      <c r="AB545" s="9" t="s">
        <v>1621</v>
      </c>
    </row>
    <row r="546" spans="1:28" s="124" customFormat="1" ht="86.25" customHeight="1">
      <c r="A546" s="30">
        <v>1198</v>
      </c>
      <c r="B546" s="31" t="s">
        <v>494</v>
      </c>
      <c r="C546" s="31" t="s">
        <v>7</v>
      </c>
      <c r="D546" s="31" t="s">
        <v>960</v>
      </c>
      <c r="E546" s="31" t="s">
        <v>137</v>
      </c>
      <c r="F546" s="31" t="s">
        <v>168</v>
      </c>
      <c r="G546" s="31" t="s">
        <v>961</v>
      </c>
      <c r="H546" s="31" t="s">
        <v>962</v>
      </c>
      <c r="I546" s="85" t="s">
        <v>963</v>
      </c>
      <c r="J546" s="30" t="s">
        <v>531</v>
      </c>
      <c r="K546" s="30"/>
      <c r="L546" s="30"/>
      <c r="M546" s="30"/>
      <c r="N546" s="30"/>
      <c r="O546" s="14"/>
      <c r="P546" s="13"/>
      <c r="Q546" s="14"/>
      <c r="R546" s="31" t="s">
        <v>964</v>
      </c>
      <c r="S546" s="85" t="s">
        <v>965</v>
      </c>
      <c r="T546" s="31"/>
      <c r="U546" s="217"/>
      <c r="V546" s="217"/>
      <c r="W546" s="31"/>
      <c r="X546" s="31" t="s">
        <v>966</v>
      </c>
      <c r="Y546" s="30"/>
      <c r="Z546" s="14"/>
      <c r="AA546" s="13"/>
      <c r="AB546" s="14"/>
    </row>
    <row r="547" spans="1:28" s="124" customFormat="1" ht="86.25" customHeight="1">
      <c r="A547" s="30">
        <v>1199</v>
      </c>
      <c r="B547" s="31" t="s">
        <v>494</v>
      </c>
      <c r="C547" s="31" t="s">
        <v>7</v>
      </c>
      <c r="D547" s="31" t="s">
        <v>960</v>
      </c>
      <c r="E547" s="31" t="s">
        <v>137</v>
      </c>
      <c r="F547" s="31" t="s">
        <v>168</v>
      </c>
      <c r="G547" s="31" t="s">
        <v>961</v>
      </c>
      <c r="H547" s="31" t="s">
        <v>962</v>
      </c>
      <c r="I547" s="85" t="s">
        <v>963</v>
      </c>
      <c r="J547" s="30" t="s">
        <v>531</v>
      </c>
      <c r="K547" s="30"/>
      <c r="L547" s="30"/>
      <c r="M547" s="30"/>
      <c r="N547" s="30"/>
      <c r="O547" s="14"/>
      <c r="P547" s="13"/>
      <c r="Q547" s="14"/>
      <c r="R547" s="31" t="s">
        <v>964</v>
      </c>
      <c r="S547" s="85" t="s">
        <v>965</v>
      </c>
      <c r="T547" s="31"/>
      <c r="U547" s="217"/>
      <c r="V547" s="217"/>
      <c r="W547" s="31"/>
      <c r="X547" s="31" t="s">
        <v>967</v>
      </c>
      <c r="Y547" s="30"/>
      <c r="Z547" s="14"/>
      <c r="AA547" s="13"/>
      <c r="AB547" s="14"/>
    </row>
    <row r="548" spans="1:28" s="124" customFormat="1" ht="175.5" customHeight="1">
      <c r="A548" s="30">
        <v>1200</v>
      </c>
      <c r="B548" s="31" t="s">
        <v>494</v>
      </c>
      <c r="C548" s="31" t="s">
        <v>7</v>
      </c>
      <c r="D548" s="31" t="s">
        <v>960</v>
      </c>
      <c r="E548" s="31" t="s">
        <v>137</v>
      </c>
      <c r="F548" s="31" t="s">
        <v>168</v>
      </c>
      <c r="G548" s="31" t="s">
        <v>961</v>
      </c>
      <c r="H548" s="31" t="s">
        <v>962</v>
      </c>
      <c r="I548" s="85" t="s">
        <v>963</v>
      </c>
      <c r="J548" s="30" t="s">
        <v>531</v>
      </c>
      <c r="K548" s="30"/>
      <c r="L548" s="30"/>
      <c r="M548" s="30"/>
      <c r="N548" s="30"/>
      <c r="O548" s="149"/>
      <c r="P548" s="393"/>
      <c r="Q548" s="9"/>
      <c r="R548" s="31" t="s">
        <v>968</v>
      </c>
      <c r="S548" s="85" t="s">
        <v>969</v>
      </c>
      <c r="T548" s="31" t="s">
        <v>296</v>
      </c>
      <c r="U548" s="71">
        <v>0</v>
      </c>
      <c r="V548" s="71">
        <v>1</v>
      </c>
      <c r="W548" s="31" t="s">
        <v>717</v>
      </c>
      <c r="X548" s="31" t="s">
        <v>970</v>
      </c>
      <c r="Y548" s="30" t="s">
        <v>236</v>
      </c>
      <c r="Z548" s="149">
        <v>1</v>
      </c>
      <c r="AA548" s="397">
        <v>1</v>
      </c>
      <c r="AB548" s="9" t="s">
        <v>1622</v>
      </c>
    </row>
    <row r="549" spans="1:28" s="124" customFormat="1" ht="153" customHeight="1">
      <c r="A549" s="30">
        <v>1201</v>
      </c>
      <c r="B549" s="31" t="s">
        <v>494</v>
      </c>
      <c r="C549" s="31" t="s">
        <v>7</v>
      </c>
      <c r="D549" s="31" t="s">
        <v>960</v>
      </c>
      <c r="E549" s="31" t="s">
        <v>137</v>
      </c>
      <c r="F549" s="31" t="s">
        <v>168</v>
      </c>
      <c r="G549" s="31" t="s">
        <v>961</v>
      </c>
      <c r="H549" s="31" t="s">
        <v>962</v>
      </c>
      <c r="I549" s="85" t="s">
        <v>963</v>
      </c>
      <c r="J549" s="30" t="s">
        <v>531</v>
      </c>
      <c r="K549" s="30"/>
      <c r="L549" s="30"/>
      <c r="M549" s="30"/>
      <c r="N549" s="30"/>
      <c r="O549" s="149"/>
      <c r="P549" s="393"/>
      <c r="Q549" s="9"/>
      <c r="R549" s="31" t="s">
        <v>964</v>
      </c>
      <c r="S549" s="85" t="s">
        <v>972</v>
      </c>
      <c r="T549" s="31" t="s">
        <v>503</v>
      </c>
      <c r="U549" s="71">
        <v>0</v>
      </c>
      <c r="V549" s="71">
        <v>1</v>
      </c>
      <c r="W549" s="31" t="s">
        <v>717</v>
      </c>
      <c r="X549" s="31" t="s">
        <v>973</v>
      </c>
      <c r="Y549" s="30" t="s">
        <v>188</v>
      </c>
      <c r="Z549" s="149">
        <v>1</v>
      </c>
      <c r="AA549" s="397">
        <v>1</v>
      </c>
      <c r="AB549" s="9" t="s">
        <v>1623</v>
      </c>
    </row>
    <row r="550" spans="1:28" s="124" customFormat="1" ht="86.25" customHeight="1">
      <c r="A550" s="30">
        <v>1202</v>
      </c>
      <c r="B550" s="31" t="s">
        <v>494</v>
      </c>
      <c r="C550" s="31" t="s">
        <v>7</v>
      </c>
      <c r="D550" s="31" t="s">
        <v>960</v>
      </c>
      <c r="E550" s="31" t="s">
        <v>137</v>
      </c>
      <c r="F550" s="31" t="s">
        <v>168</v>
      </c>
      <c r="G550" s="31" t="s">
        <v>961</v>
      </c>
      <c r="H550" s="31" t="s">
        <v>962</v>
      </c>
      <c r="I550" s="85" t="s">
        <v>963</v>
      </c>
      <c r="J550" s="30" t="s">
        <v>531</v>
      </c>
      <c r="K550" s="30"/>
      <c r="L550" s="30"/>
      <c r="M550" s="30"/>
      <c r="N550" s="30"/>
      <c r="O550" s="14">
        <v>0</v>
      </c>
      <c r="P550" s="13"/>
      <c r="Q550" s="14"/>
      <c r="R550" s="31" t="s">
        <v>964</v>
      </c>
      <c r="S550" s="85" t="s">
        <v>972</v>
      </c>
      <c r="T550" s="31"/>
      <c r="U550" s="217"/>
      <c r="V550" s="217"/>
      <c r="W550" s="31"/>
      <c r="X550" s="31"/>
      <c r="Y550" s="30"/>
      <c r="Z550" s="14"/>
      <c r="AA550" s="13"/>
      <c r="AB550" s="14"/>
    </row>
    <row r="551" spans="1:28" s="124" customFormat="1" ht="86.25" customHeight="1">
      <c r="A551" s="30">
        <v>1203</v>
      </c>
      <c r="B551" s="31" t="s">
        <v>494</v>
      </c>
      <c r="C551" s="31" t="s">
        <v>7</v>
      </c>
      <c r="D551" s="31" t="s">
        <v>960</v>
      </c>
      <c r="E551" s="31" t="s">
        <v>137</v>
      </c>
      <c r="F551" s="31" t="s">
        <v>168</v>
      </c>
      <c r="G551" s="31" t="s">
        <v>961</v>
      </c>
      <c r="H551" s="31" t="s">
        <v>962</v>
      </c>
      <c r="I551" s="85" t="s">
        <v>963</v>
      </c>
      <c r="J551" s="30" t="s">
        <v>531</v>
      </c>
      <c r="K551" s="30"/>
      <c r="L551" s="30"/>
      <c r="M551" s="30"/>
      <c r="N551" s="30"/>
      <c r="O551" s="14">
        <v>0</v>
      </c>
      <c r="P551" s="13"/>
      <c r="Q551" s="14"/>
      <c r="R551" s="31" t="s">
        <v>964</v>
      </c>
      <c r="S551" s="85" t="s">
        <v>965</v>
      </c>
      <c r="T551" s="31"/>
      <c r="U551" s="217"/>
      <c r="V551" s="217"/>
      <c r="W551" s="31"/>
      <c r="X551" s="31" t="s">
        <v>974</v>
      </c>
      <c r="Y551" s="30"/>
      <c r="Z551" s="14"/>
      <c r="AA551" s="13"/>
      <c r="AB551" s="14"/>
    </row>
    <row r="552" spans="1:28" s="124" customFormat="1" ht="86.25" customHeight="1">
      <c r="A552" s="30" t="s">
        <v>975</v>
      </c>
      <c r="B552" s="31" t="s">
        <v>494</v>
      </c>
      <c r="C552" s="31" t="s">
        <v>7</v>
      </c>
      <c r="D552" s="31" t="s">
        <v>960</v>
      </c>
      <c r="E552" s="31" t="s">
        <v>137</v>
      </c>
      <c r="F552" s="31" t="s">
        <v>168</v>
      </c>
      <c r="G552" s="31" t="s">
        <v>961</v>
      </c>
      <c r="H552" s="31" t="s">
        <v>962</v>
      </c>
      <c r="I552" s="85" t="s">
        <v>963</v>
      </c>
      <c r="J552" s="30" t="s">
        <v>531</v>
      </c>
      <c r="K552" s="30"/>
      <c r="L552" s="30"/>
      <c r="M552" s="30"/>
      <c r="N552" s="30"/>
      <c r="O552" s="14">
        <v>0</v>
      </c>
      <c r="P552" s="13"/>
      <c r="Q552" s="14"/>
      <c r="R552" s="31" t="s">
        <v>964</v>
      </c>
      <c r="S552" s="85" t="s">
        <v>965</v>
      </c>
      <c r="T552" s="31"/>
      <c r="U552" s="217"/>
      <c r="V552" s="217"/>
      <c r="W552" s="31"/>
      <c r="X552" s="31"/>
      <c r="Y552" s="30"/>
      <c r="Z552" s="14"/>
      <c r="AA552" s="13"/>
      <c r="AB552" s="14"/>
    </row>
    <row r="553" spans="1:28" s="124" customFormat="1" ht="86.25" customHeight="1">
      <c r="A553" s="30" t="s">
        <v>976</v>
      </c>
      <c r="B553" s="31" t="s">
        <v>494</v>
      </c>
      <c r="C553" s="31" t="s">
        <v>7</v>
      </c>
      <c r="D553" s="31" t="s">
        <v>960</v>
      </c>
      <c r="E553" s="31" t="s">
        <v>137</v>
      </c>
      <c r="F553" s="31" t="s">
        <v>168</v>
      </c>
      <c r="G553" s="31" t="s">
        <v>961</v>
      </c>
      <c r="H553" s="31" t="s">
        <v>962</v>
      </c>
      <c r="I553" s="85" t="s">
        <v>963</v>
      </c>
      <c r="J553" s="30" t="s">
        <v>531</v>
      </c>
      <c r="K553" s="30"/>
      <c r="L553" s="30"/>
      <c r="M553" s="30"/>
      <c r="N553" s="30"/>
      <c r="O553" s="14">
        <v>0</v>
      </c>
      <c r="P553" s="13"/>
      <c r="Q553" s="14"/>
      <c r="R553" s="31" t="s">
        <v>964</v>
      </c>
      <c r="S553" s="85" t="s">
        <v>965</v>
      </c>
      <c r="T553" s="31"/>
      <c r="U553" s="217"/>
      <c r="V553" s="217"/>
      <c r="W553" s="31"/>
      <c r="X553" s="31"/>
      <c r="Y553" s="30"/>
      <c r="Z553" s="14"/>
      <c r="AA553" s="13"/>
      <c r="AB553" s="14"/>
    </row>
    <row r="554" spans="1:28" s="124" customFormat="1" ht="86.25" customHeight="1">
      <c r="A554" s="30" t="s">
        <v>977</v>
      </c>
      <c r="B554" s="31" t="s">
        <v>494</v>
      </c>
      <c r="C554" s="31" t="s">
        <v>7</v>
      </c>
      <c r="D554" s="31" t="s">
        <v>960</v>
      </c>
      <c r="E554" s="31" t="s">
        <v>137</v>
      </c>
      <c r="F554" s="31" t="s">
        <v>168</v>
      </c>
      <c r="G554" s="31" t="s">
        <v>961</v>
      </c>
      <c r="H554" s="31" t="s">
        <v>962</v>
      </c>
      <c r="I554" s="85" t="s">
        <v>963</v>
      </c>
      <c r="J554" s="30" t="s">
        <v>531</v>
      </c>
      <c r="K554" s="30"/>
      <c r="L554" s="30"/>
      <c r="M554" s="30"/>
      <c r="N554" s="30"/>
      <c r="O554" s="14">
        <v>0</v>
      </c>
      <c r="P554" s="13"/>
      <c r="Q554" s="14"/>
      <c r="R554" s="31" t="s">
        <v>964</v>
      </c>
      <c r="S554" s="85" t="s">
        <v>965</v>
      </c>
      <c r="T554" s="31"/>
      <c r="U554" s="217"/>
      <c r="V554" s="217"/>
      <c r="W554" s="31"/>
      <c r="X554" s="31"/>
      <c r="Y554" s="30"/>
      <c r="Z554" s="14"/>
      <c r="AA554" s="13"/>
      <c r="AB554" s="14"/>
    </row>
    <row r="555" spans="1:28" s="124" customFormat="1" ht="86.25" customHeight="1">
      <c r="A555" s="30" t="s">
        <v>978</v>
      </c>
      <c r="B555" s="31" t="s">
        <v>494</v>
      </c>
      <c r="C555" s="31" t="s">
        <v>7</v>
      </c>
      <c r="D555" s="31" t="s">
        <v>960</v>
      </c>
      <c r="E555" s="31" t="s">
        <v>137</v>
      </c>
      <c r="F555" s="31" t="s">
        <v>168</v>
      </c>
      <c r="G555" s="31" t="s">
        <v>961</v>
      </c>
      <c r="H555" s="31" t="s">
        <v>962</v>
      </c>
      <c r="I555" s="85" t="s">
        <v>963</v>
      </c>
      <c r="J555" s="30" t="s">
        <v>531</v>
      </c>
      <c r="K555" s="30"/>
      <c r="L555" s="30"/>
      <c r="M555" s="30"/>
      <c r="N555" s="30"/>
      <c r="O555" s="14">
        <v>0</v>
      </c>
      <c r="P555" s="13"/>
      <c r="Q555" s="14"/>
      <c r="R555" s="31" t="s">
        <v>964</v>
      </c>
      <c r="S555" s="85" t="s">
        <v>965</v>
      </c>
      <c r="T555" s="31"/>
      <c r="U555" s="217"/>
      <c r="V555" s="217"/>
      <c r="W555" s="31"/>
      <c r="X555" s="31"/>
      <c r="Y555" s="30"/>
      <c r="Z555" s="14"/>
      <c r="AA555" s="13"/>
      <c r="AB555" s="14"/>
    </row>
    <row r="556" spans="1:28" s="124" customFormat="1" ht="86.25" customHeight="1">
      <c r="A556" s="30" t="s">
        <v>979</v>
      </c>
      <c r="B556" s="31" t="s">
        <v>494</v>
      </c>
      <c r="C556" s="31" t="s">
        <v>7</v>
      </c>
      <c r="D556" s="31" t="s">
        <v>960</v>
      </c>
      <c r="E556" s="31" t="s">
        <v>137</v>
      </c>
      <c r="F556" s="31" t="s">
        <v>168</v>
      </c>
      <c r="G556" s="31" t="s">
        <v>961</v>
      </c>
      <c r="H556" s="31" t="s">
        <v>962</v>
      </c>
      <c r="I556" s="85" t="s">
        <v>963</v>
      </c>
      <c r="J556" s="30" t="s">
        <v>531</v>
      </c>
      <c r="K556" s="30"/>
      <c r="L556" s="30"/>
      <c r="M556" s="30"/>
      <c r="N556" s="30"/>
      <c r="O556" s="14">
        <v>0</v>
      </c>
      <c r="P556" s="13"/>
      <c r="Q556" s="14"/>
      <c r="R556" s="31" t="s">
        <v>964</v>
      </c>
      <c r="S556" s="85" t="s">
        <v>965</v>
      </c>
      <c r="T556" s="31"/>
      <c r="U556" s="217"/>
      <c r="V556" s="217"/>
      <c r="W556" s="31"/>
      <c r="X556" s="31"/>
      <c r="Y556" s="30"/>
      <c r="Z556" s="14"/>
      <c r="AA556" s="13"/>
      <c r="AB556" s="14"/>
    </row>
    <row r="557" spans="1:28" s="124" customFormat="1" ht="86.25" customHeight="1">
      <c r="A557" s="30" t="s">
        <v>980</v>
      </c>
      <c r="B557" s="31" t="s">
        <v>494</v>
      </c>
      <c r="C557" s="31" t="s">
        <v>7</v>
      </c>
      <c r="D557" s="31" t="s">
        <v>960</v>
      </c>
      <c r="E557" s="31" t="s">
        <v>137</v>
      </c>
      <c r="F557" s="31" t="s">
        <v>168</v>
      </c>
      <c r="G557" s="31" t="s">
        <v>961</v>
      </c>
      <c r="H557" s="31" t="s">
        <v>962</v>
      </c>
      <c r="I557" s="85" t="s">
        <v>963</v>
      </c>
      <c r="J557" s="30" t="s">
        <v>531</v>
      </c>
      <c r="K557" s="30"/>
      <c r="L557" s="30"/>
      <c r="M557" s="30"/>
      <c r="N557" s="30"/>
      <c r="O557" s="14">
        <v>0</v>
      </c>
      <c r="P557" s="13"/>
      <c r="Q557" s="14"/>
      <c r="R557" s="31" t="s">
        <v>964</v>
      </c>
      <c r="S557" s="85" t="s">
        <v>965</v>
      </c>
      <c r="T557" s="31"/>
      <c r="U557" s="217"/>
      <c r="V557" s="217"/>
      <c r="W557" s="31"/>
      <c r="X557" s="31"/>
      <c r="Y557" s="30"/>
      <c r="Z557" s="14"/>
      <c r="AA557" s="13"/>
      <c r="AB557" s="14"/>
    </row>
    <row r="558" spans="1:28" s="124" customFormat="1" ht="86.25" customHeight="1">
      <c r="A558" s="30" t="s">
        <v>981</v>
      </c>
      <c r="B558" s="31" t="s">
        <v>494</v>
      </c>
      <c r="C558" s="31" t="s">
        <v>7</v>
      </c>
      <c r="D558" s="31" t="s">
        <v>960</v>
      </c>
      <c r="E558" s="31" t="s">
        <v>137</v>
      </c>
      <c r="F558" s="31" t="s">
        <v>168</v>
      </c>
      <c r="G558" s="31" t="s">
        <v>961</v>
      </c>
      <c r="H558" s="31" t="s">
        <v>962</v>
      </c>
      <c r="I558" s="85" t="s">
        <v>963</v>
      </c>
      <c r="J558" s="30" t="s">
        <v>531</v>
      </c>
      <c r="K558" s="30"/>
      <c r="L558" s="30"/>
      <c r="M558" s="30"/>
      <c r="N558" s="30"/>
      <c r="O558" s="14">
        <v>0</v>
      </c>
      <c r="P558" s="13"/>
      <c r="Q558" s="14"/>
      <c r="R558" s="31" t="s">
        <v>964</v>
      </c>
      <c r="S558" s="85" t="s">
        <v>965</v>
      </c>
      <c r="T558" s="31"/>
      <c r="U558" s="217"/>
      <c r="V558" s="217"/>
      <c r="W558" s="31"/>
      <c r="X558" s="31"/>
      <c r="Y558" s="30"/>
      <c r="Z558" s="14"/>
      <c r="AA558" s="13"/>
      <c r="AB558" s="14"/>
    </row>
    <row r="559" spans="1:28" s="124" customFormat="1" ht="86.25" customHeight="1">
      <c r="A559" s="30" t="s">
        <v>982</v>
      </c>
      <c r="B559" s="31" t="s">
        <v>494</v>
      </c>
      <c r="C559" s="31" t="s">
        <v>7</v>
      </c>
      <c r="D559" s="31" t="s">
        <v>960</v>
      </c>
      <c r="E559" s="31" t="s">
        <v>137</v>
      </c>
      <c r="F559" s="31" t="s">
        <v>168</v>
      </c>
      <c r="G559" s="31" t="s">
        <v>961</v>
      </c>
      <c r="H559" s="31" t="s">
        <v>962</v>
      </c>
      <c r="I559" s="85" t="s">
        <v>963</v>
      </c>
      <c r="J559" s="30" t="s">
        <v>531</v>
      </c>
      <c r="K559" s="30"/>
      <c r="L559" s="30"/>
      <c r="M559" s="30"/>
      <c r="N559" s="30"/>
      <c r="O559" s="14">
        <v>0</v>
      </c>
      <c r="P559" s="13"/>
      <c r="Q559" s="14"/>
      <c r="R559" s="31" t="s">
        <v>964</v>
      </c>
      <c r="S559" s="85" t="s">
        <v>965</v>
      </c>
      <c r="T559" s="31"/>
      <c r="U559" s="217"/>
      <c r="V559" s="217"/>
      <c r="W559" s="31"/>
      <c r="X559" s="31"/>
      <c r="Y559" s="30"/>
      <c r="Z559" s="14"/>
      <c r="AA559" s="13"/>
      <c r="AB559" s="14"/>
    </row>
    <row r="560" spans="1:28" s="124" customFormat="1" ht="86.25" customHeight="1">
      <c r="A560" s="30" t="s">
        <v>983</v>
      </c>
      <c r="B560" s="31" t="s">
        <v>494</v>
      </c>
      <c r="C560" s="31" t="s">
        <v>7</v>
      </c>
      <c r="D560" s="31" t="s">
        <v>960</v>
      </c>
      <c r="E560" s="31" t="s">
        <v>137</v>
      </c>
      <c r="F560" s="31" t="s">
        <v>168</v>
      </c>
      <c r="G560" s="31" t="s">
        <v>961</v>
      </c>
      <c r="H560" s="31" t="s">
        <v>962</v>
      </c>
      <c r="I560" s="85" t="s">
        <v>963</v>
      </c>
      <c r="J560" s="30" t="s">
        <v>531</v>
      </c>
      <c r="K560" s="30"/>
      <c r="L560" s="30"/>
      <c r="M560" s="30"/>
      <c r="N560" s="30"/>
      <c r="O560" s="14">
        <v>0</v>
      </c>
      <c r="P560" s="13"/>
      <c r="Q560" s="14"/>
      <c r="R560" s="31" t="s">
        <v>964</v>
      </c>
      <c r="S560" s="85" t="s">
        <v>965</v>
      </c>
      <c r="T560" s="31"/>
      <c r="U560" s="217"/>
      <c r="V560" s="217"/>
      <c r="W560" s="31"/>
      <c r="X560" s="31"/>
      <c r="Y560" s="30"/>
      <c r="Z560" s="14"/>
      <c r="AA560" s="13"/>
      <c r="AB560" s="14"/>
    </row>
    <row r="561" spans="1:28" s="124" customFormat="1" ht="86.25" customHeight="1">
      <c r="A561" s="30" t="s">
        <v>984</v>
      </c>
      <c r="B561" s="31" t="s">
        <v>494</v>
      </c>
      <c r="C561" s="31" t="s">
        <v>7</v>
      </c>
      <c r="D561" s="31" t="s">
        <v>960</v>
      </c>
      <c r="E561" s="31" t="s">
        <v>137</v>
      </c>
      <c r="F561" s="31" t="s">
        <v>168</v>
      </c>
      <c r="G561" s="31" t="s">
        <v>961</v>
      </c>
      <c r="H561" s="31" t="s">
        <v>962</v>
      </c>
      <c r="I561" s="85" t="s">
        <v>963</v>
      </c>
      <c r="J561" s="30" t="s">
        <v>531</v>
      </c>
      <c r="K561" s="30"/>
      <c r="L561" s="30"/>
      <c r="M561" s="30"/>
      <c r="N561" s="30"/>
      <c r="O561" s="14">
        <v>0</v>
      </c>
      <c r="P561" s="13"/>
      <c r="Q561" s="14"/>
      <c r="R561" s="31" t="s">
        <v>964</v>
      </c>
      <c r="S561" s="85" t="s">
        <v>965</v>
      </c>
      <c r="T561" s="31"/>
      <c r="U561" s="217"/>
      <c r="V561" s="217"/>
      <c r="W561" s="31"/>
      <c r="X561" s="31"/>
      <c r="Y561" s="30"/>
      <c r="Z561" s="14"/>
      <c r="AA561" s="13"/>
      <c r="AB561" s="14"/>
    </row>
    <row r="562" spans="1:28" s="124" customFormat="1" ht="86.25" customHeight="1">
      <c r="A562" s="30" t="s">
        <v>985</v>
      </c>
      <c r="B562" s="31" t="s">
        <v>494</v>
      </c>
      <c r="C562" s="31" t="s">
        <v>7</v>
      </c>
      <c r="D562" s="31" t="s">
        <v>960</v>
      </c>
      <c r="E562" s="31" t="s">
        <v>137</v>
      </c>
      <c r="F562" s="31" t="s">
        <v>168</v>
      </c>
      <c r="G562" s="31" t="s">
        <v>961</v>
      </c>
      <c r="H562" s="31" t="s">
        <v>962</v>
      </c>
      <c r="I562" s="85" t="s">
        <v>963</v>
      </c>
      <c r="J562" s="30" t="s">
        <v>531</v>
      </c>
      <c r="K562" s="30"/>
      <c r="L562" s="30"/>
      <c r="M562" s="30"/>
      <c r="N562" s="30"/>
      <c r="O562" s="14">
        <v>0</v>
      </c>
      <c r="P562" s="13"/>
      <c r="Q562" s="14"/>
      <c r="R562" s="31" t="s">
        <v>964</v>
      </c>
      <c r="S562" s="85" t="s">
        <v>965</v>
      </c>
      <c r="T562" s="31"/>
      <c r="U562" s="217"/>
      <c r="V562" s="217"/>
      <c r="W562" s="31"/>
      <c r="X562" s="31"/>
      <c r="Y562" s="30"/>
      <c r="Z562" s="14"/>
      <c r="AA562" s="13"/>
      <c r="AB562" s="14"/>
    </row>
    <row r="563" spans="1:28" s="124" customFormat="1" ht="86.25" customHeight="1">
      <c r="A563" s="30" t="s">
        <v>986</v>
      </c>
      <c r="B563" s="31" t="s">
        <v>494</v>
      </c>
      <c r="C563" s="31" t="s">
        <v>7</v>
      </c>
      <c r="D563" s="31" t="s">
        <v>960</v>
      </c>
      <c r="E563" s="31" t="s">
        <v>137</v>
      </c>
      <c r="F563" s="31" t="s">
        <v>168</v>
      </c>
      <c r="G563" s="31" t="s">
        <v>961</v>
      </c>
      <c r="H563" s="31" t="s">
        <v>962</v>
      </c>
      <c r="I563" s="85" t="s">
        <v>963</v>
      </c>
      <c r="J563" s="30" t="s">
        <v>531</v>
      </c>
      <c r="K563" s="30"/>
      <c r="L563" s="30"/>
      <c r="M563" s="30"/>
      <c r="N563" s="30"/>
      <c r="O563" s="14">
        <v>0</v>
      </c>
      <c r="P563" s="13"/>
      <c r="Q563" s="14"/>
      <c r="R563" s="31" t="s">
        <v>964</v>
      </c>
      <c r="S563" s="85" t="s">
        <v>965</v>
      </c>
      <c r="T563" s="31"/>
      <c r="U563" s="217"/>
      <c r="V563" s="217"/>
      <c r="W563" s="31"/>
      <c r="X563" s="31"/>
      <c r="Y563" s="30"/>
      <c r="Z563" s="14"/>
      <c r="AA563" s="13"/>
      <c r="AB563" s="14"/>
    </row>
    <row r="564" spans="1:28" s="124" customFormat="1" ht="86.25" customHeight="1">
      <c r="A564" s="30" t="s">
        <v>987</v>
      </c>
      <c r="B564" s="31" t="s">
        <v>494</v>
      </c>
      <c r="C564" s="31" t="s">
        <v>7</v>
      </c>
      <c r="D564" s="31" t="s">
        <v>960</v>
      </c>
      <c r="E564" s="31" t="s">
        <v>137</v>
      </c>
      <c r="F564" s="31" t="s">
        <v>168</v>
      </c>
      <c r="G564" s="31" t="s">
        <v>961</v>
      </c>
      <c r="H564" s="31" t="s">
        <v>962</v>
      </c>
      <c r="I564" s="85" t="s">
        <v>963</v>
      </c>
      <c r="J564" s="30" t="s">
        <v>531</v>
      </c>
      <c r="K564" s="30"/>
      <c r="L564" s="30"/>
      <c r="M564" s="30"/>
      <c r="N564" s="30"/>
      <c r="O564" s="14">
        <v>0</v>
      </c>
      <c r="P564" s="13"/>
      <c r="Q564" s="14"/>
      <c r="R564" s="31" t="s">
        <v>964</v>
      </c>
      <c r="S564" s="85" t="s">
        <v>965</v>
      </c>
      <c r="T564" s="31"/>
      <c r="U564" s="217"/>
      <c r="V564" s="217"/>
      <c r="W564" s="31"/>
      <c r="X564" s="31"/>
      <c r="Y564" s="30"/>
      <c r="Z564" s="14"/>
      <c r="AA564" s="13"/>
      <c r="AB564" s="14"/>
    </row>
    <row r="565" spans="1:28" s="124" customFormat="1" ht="86.25" customHeight="1">
      <c r="A565" s="30" t="s">
        <v>988</v>
      </c>
      <c r="B565" s="31" t="s">
        <v>494</v>
      </c>
      <c r="C565" s="31" t="s">
        <v>7</v>
      </c>
      <c r="D565" s="31" t="s">
        <v>960</v>
      </c>
      <c r="E565" s="31" t="s">
        <v>137</v>
      </c>
      <c r="F565" s="31" t="s">
        <v>168</v>
      </c>
      <c r="G565" s="31" t="s">
        <v>961</v>
      </c>
      <c r="H565" s="31" t="s">
        <v>962</v>
      </c>
      <c r="I565" s="85" t="s">
        <v>963</v>
      </c>
      <c r="J565" s="30" t="s">
        <v>531</v>
      </c>
      <c r="K565" s="30"/>
      <c r="L565" s="30"/>
      <c r="M565" s="30"/>
      <c r="N565" s="30"/>
      <c r="O565" s="14">
        <v>0</v>
      </c>
      <c r="P565" s="13"/>
      <c r="Q565" s="14"/>
      <c r="R565" s="31" t="s">
        <v>964</v>
      </c>
      <c r="S565" s="85" t="s">
        <v>965</v>
      </c>
      <c r="T565" s="31"/>
      <c r="U565" s="217"/>
      <c r="V565" s="217"/>
      <c r="W565" s="31"/>
      <c r="X565" s="31"/>
      <c r="Y565" s="30"/>
      <c r="Z565" s="14"/>
      <c r="AA565" s="13"/>
      <c r="AB565" s="14"/>
    </row>
    <row r="566" spans="1:28" s="124" customFormat="1" ht="86.25" customHeight="1">
      <c r="A566" s="30" t="s">
        <v>989</v>
      </c>
      <c r="B566" s="31" t="s">
        <v>494</v>
      </c>
      <c r="C566" s="31" t="s">
        <v>7</v>
      </c>
      <c r="D566" s="31" t="s">
        <v>960</v>
      </c>
      <c r="E566" s="31" t="s">
        <v>137</v>
      </c>
      <c r="F566" s="31" t="s">
        <v>168</v>
      </c>
      <c r="G566" s="31" t="s">
        <v>961</v>
      </c>
      <c r="H566" s="31" t="s">
        <v>962</v>
      </c>
      <c r="I566" s="85" t="s">
        <v>963</v>
      </c>
      <c r="J566" s="30" t="s">
        <v>531</v>
      </c>
      <c r="K566" s="30"/>
      <c r="L566" s="30"/>
      <c r="M566" s="30"/>
      <c r="N566" s="30"/>
      <c r="O566" s="14">
        <v>0</v>
      </c>
      <c r="P566" s="13"/>
      <c r="Q566" s="14"/>
      <c r="R566" s="31" t="s">
        <v>964</v>
      </c>
      <c r="S566" s="85" t="s">
        <v>965</v>
      </c>
      <c r="T566" s="31"/>
      <c r="U566" s="217"/>
      <c r="V566" s="217"/>
      <c r="W566" s="31"/>
      <c r="X566" s="31"/>
      <c r="Y566" s="30"/>
      <c r="Z566" s="14"/>
      <c r="AA566" s="13"/>
      <c r="AB566" s="14"/>
    </row>
    <row r="567" spans="1:28" s="124" customFormat="1" ht="86.25" customHeight="1">
      <c r="A567" s="30" t="s">
        <v>990</v>
      </c>
      <c r="B567" s="31" t="s">
        <v>494</v>
      </c>
      <c r="C567" s="31" t="s">
        <v>7</v>
      </c>
      <c r="D567" s="31" t="s">
        <v>960</v>
      </c>
      <c r="E567" s="31" t="s">
        <v>137</v>
      </c>
      <c r="F567" s="31" t="s">
        <v>168</v>
      </c>
      <c r="G567" s="31" t="s">
        <v>961</v>
      </c>
      <c r="H567" s="31" t="s">
        <v>962</v>
      </c>
      <c r="I567" s="85" t="s">
        <v>963</v>
      </c>
      <c r="J567" s="30" t="s">
        <v>531</v>
      </c>
      <c r="K567" s="30"/>
      <c r="L567" s="30"/>
      <c r="M567" s="30"/>
      <c r="N567" s="30"/>
      <c r="O567" s="14">
        <v>0</v>
      </c>
      <c r="P567" s="13"/>
      <c r="Q567" s="14"/>
      <c r="R567" s="31" t="s">
        <v>964</v>
      </c>
      <c r="S567" s="85" t="s">
        <v>965</v>
      </c>
      <c r="T567" s="31"/>
      <c r="U567" s="217"/>
      <c r="V567" s="217"/>
      <c r="W567" s="31"/>
      <c r="X567" s="31"/>
      <c r="Y567" s="30"/>
      <c r="Z567" s="14"/>
      <c r="AA567" s="13"/>
      <c r="AB567" s="14"/>
    </row>
    <row r="568" spans="1:28" s="124" customFormat="1" ht="86.25" customHeight="1">
      <c r="A568" s="30" t="s">
        <v>989</v>
      </c>
      <c r="B568" s="31" t="s">
        <v>494</v>
      </c>
      <c r="C568" s="31" t="s">
        <v>7</v>
      </c>
      <c r="D568" s="31" t="s">
        <v>960</v>
      </c>
      <c r="E568" s="31" t="s">
        <v>137</v>
      </c>
      <c r="F568" s="31" t="s">
        <v>168</v>
      </c>
      <c r="G568" s="31" t="s">
        <v>961</v>
      </c>
      <c r="H568" s="31" t="s">
        <v>962</v>
      </c>
      <c r="I568" s="85" t="s">
        <v>963</v>
      </c>
      <c r="J568" s="30" t="s">
        <v>531</v>
      </c>
      <c r="K568" s="30"/>
      <c r="L568" s="30"/>
      <c r="M568" s="30"/>
      <c r="N568" s="30"/>
      <c r="O568" s="14">
        <v>0</v>
      </c>
      <c r="P568" s="13"/>
      <c r="Q568" s="14"/>
      <c r="R568" s="31" t="s">
        <v>964</v>
      </c>
      <c r="S568" s="85" t="s">
        <v>965</v>
      </c>
      <c r="T568" s="31"/>
      <c r="U568" s="217"/>
      <c r="V568" s="217"/>
      <c r="W568" s="31"/>
      <c r="X568" s="31"/>
      <c r="Y568" s="30"/>
      <c r="Z568" s="14"/>
      <c r="AA568" s="13"/>
      <c r="AB568" s="14"/>
    </row>
    <row r="569" spans="1:28" s="124" customFormat="1" ht="168" customHeight="1">
      <c r="A569" s="30">
        <v>1204</v>
      </c>
      <c r="B569" s="31" t="s">
        <v>494</v>
      </c>
      <c r="C569" s="31" t="s">
        <v>7</v>
      </c>
      <c r="D569" s="31" t="s">
        <v>960</v>
      </c>
      <c r="E569" s="31" t="s">
        <v>137</v>
      </c>
      <c r="F569" s="31" t="s">
        <v>168</v>
      </c>
      <c r="G569" s="31" t="s">
        <v>961</v>
      </c>
      <c r="H569" s="31" t="s">
        <v>962</v>
      </c>
      <c r="I569" s="85" t="s">
        <v>963</v>
      </c>
      <c r="J569" s="30" t="s">
        <v>531</v>
      </c>
      <c r="K569" s="30"/>
      <c r="L569" s="30"/>
      <c r="M569" s="30"/>
      <c r="N569" s="30"/>
      <c r="O569" s="251"/>
      <c r="P569" s="9"/>
      <c r="Q569" s="9"/>
      <c r="R569" s="31" t="s">
        <v>991</v>
      </c>
      <c r="S569" s="85" t="s">
        <v>992</v>
      </c>
      <c r="T569" s="31"/>
      <c r="U569" s="252">
        <v>2222</v>
      </c>
      <c r="V569" s="252">
        <v>2900</v>
      </c>
      <c r="W569" s="31" t="s">
        <v>717</v>
      </c>
      <c r="X569" s="31" t="s">
        <v>993</v>
      </c>
      <c r="Y569" s="30" t="s">
        <v>188</v>
      </c>
      <c r="Z569" s="251">
        <v>3626</v>
      </c>
      <c r="AA569" s="384">
        <v>1</v>
      </c>
      <c r="AB569" s="9" t="s">
        <v>1624</v>
      </c>
    </row>
    <row r="570" spans="1:28" s="124" customFormat="1" ht="86.25" customHeight="1">
      <c r="A570" s="30">
        <v>1205</v>
      </c>
      <c r="B570" s="31" t="s">
        <v>494</v>
      </c>
      <c r="C570" s="31" t="s">
        <v>7</v>
      </c>
      <c r="D570" s="31" t="s">
        <v>960</v>
      </c>
      <c r="E570" s="31" t="s">
        <v>137</v>
      </c>
      <c r="F570" s="31" t="s">
        <v>168</v>
      </c>
      <c r="G570" s="31" t="s">
        <v>961</v>
      </c>
      <c r="H570" s="31" t="s">
        <v>962</v>
      </c>
      <c r="I570" s="85" t="s">
        <v>963</v>
      </c>
      <c r="J570" s="30" t="s">
        <v>531</v>
      </c>
      <c r="K570" s="30"/>
      <c r="L570" s="30"/>
      <c r="M570" s="30"/>
      <c r="N570" s="30"/>
      <c r="O570" s="14">
        <v>0</v>
      </c>
      <c r="P570" s="13"/>
      <c r="Q570" s="14"/>
      <c r="R570" s="31" t="s">
        <v>991</v>
      </c>
      <c r="S570" s="85" t="s">
        <v>992</v>
      </c>
      <c r="T570" s="31"/>
      <c r="U570" s="217"/>
      <c r="V570" s="217"/>
      <c r="W570" s="31"/>
      <c r="X570" s="31"/>
      <c r="Y570" s="30"/>
      <c r="Z570" s="14"/>
      <c r="AA570" s="13"/>
      <c r="AB570" s="14"/>
    </row>
    <row r="571" spans="1:28" s="124" customFormat="1" ht="86.25" customHeight="1">
      <c r="A571" s="30">
        <v>1206</v>
      </c>
      <c r="B571" s="31" t="s">
        <v>494</v>
      </c>
      <c r="C571" s="31" t="s">
        <v>7</v>
      </c>
      <c r="D571" s="31" t="s">
        <v>960</v>
      </c>
      <c r="E571" s="31" t="s">
        <v>137</v>
      </c>
      <c r="F571" s="31" t="s">
        <v>168</v>
      </c>
      <c r="G571" s="31" t="s">
        <v>961</v>
      </c>
      <c r="H571" s="31" t="s">
        <v>962</v>
      </c>
      <c r="I571" s="85" t="s">
        <v>963</v>
      </c>
      <c r="J571" s="30" t="s">
        <v>531</v>
      </c>
      <c r="K571" s="30"/>
      <c r="L571" s="30"/>
      <c r="M571" s="30"/>
      <c r="N571" s="30"/>
      <c r="O571" s="14">
        <v>0</v>
      </c>
      <c r="P571" s="13"/>
      <c r="Q571" s="14"/>
      <c r="R571" s="31" t="s">
        <v>991</v>
      </c>
      <c r="S571" s="85" t="s">
        <v>992</v>
      </c>
      <c r="T571" s="31"/>
      <c r="U571" s="217"/>
      <c r="V571" s="217"/>
      <c r="W571" s="31"/>
      <c r="X571" s="31"/>
      <c r="Y571" s="30"/>
      <c r="Z571" s="14"/>
      <c r="AA571" s="13"/>
      <c r="AB571" s="14"/>
    </row>
    <row r="572" spans="1:28" s="124" customFormat="1" ht="86.25" customHeight="1">
      <c r="A572" s="30" t="s">
        <v>994</v>
      </c>
      <c r="B572" s="31" t="s">
        <v>494</v>
      </c>
      <c r="C572" s="31" t="s">
        <v>7</v>
      </c>
      <c r="D572" s="31" t="s">
        <v>960</v>
      </c>
      <c r="E572" s="31" t="s">
        <v>137</v>
      </c>
      <c r="F572" s="31" t="s">
        <v>168</v>
      </c>
      <c r="G572" s="31" t="s">
        <v>961</v>
      </c>
      <c r="H572" s="31" t="s">
        <v>962</v>
      </c>
      <c r="I572" s="85" t="s">
        <v>963</v>
      </c>
      <c r="J572" s="30" t="s">
        <v>531</v>
      </c>
      <c r="K572" s="30"/>
      <c r="L572" s="30"/>
      <c r="M572" s="30"/>
      <c r="N572" s="30"/>
      <c r="O572" s="14">
        <v>0</v>
      </c>
      <c r="P572" s="13"/>
      <c r="Q572" s="14"/>
      <c r="R572" s="31" t="s">
        <v>991</v>
      </c>
      <c r="S572" s="85" t="s">
        <v>992</v>
      </c>
      <c r="T572" s="31"/>
      <c r="U572" s="217"/>
      <c r="V572" s="217"/>
      <c r="W572" s="31"/>
      <c r="X572" s="31"/>
      <c r="Y572" s="30"/>
      <c r="Z572" s="14"/>
      <c r="AA572" s="13"/>
      <c r="AB572" s="14"/>
    </row>
    <row r="573" spans="1:28" s="124" customFormat="1" ht="86.25" customHeight="1">
      <c r="A573" s="30" t="s">
        <v>995</v>
      </c>
      <c r="B573" s="31" t="s">
        <v>494</v>
      </c>
      <c r="C573" s="31" t="s">
        <v>7</v>
      </c>
      <c r="D573" s="31" t="s">
        <v>960</v>
      </c>
      <c r="E573" s="31" t="s">
        <v>137</v>
      </c>
      <c r="F573" s="31" t="s">
        <v>168</v>
      </c>
      <c r="G573" s="31" t="s">
        <v>961</v>
      </c>
      <c r="H573" s="31" t="s">
        <v>962</v>
      </c>
      <c r="I573" s="85" t="s">
        <v>963</v>
      </c>
      <c r="J573" s="30" t="s">
        <v>531</v>
      </c>
      <c r="K573" s="30"/>
      <c r="L573" s="30"/>
      <c r="M573" s="30"/>
      <c r="N573" s="30"/>
      <c r="O573" s="14">
        <v>0</v>
      </c>
      <c r="P573" s="13"/>
      <c r="Q573" s="14"/>
      <c r="R573" s="31" t="s">
        <v>991</v>
      </c>
      <c r="S573" s="85" t="s">
        <v>992</v>
      </c>
      <c r="T573" s="31"/>
      <c r="U573" s="217"/>
      <c r="V573" s="217"/>
      <c r="W573" s="31"/>
      <c r="X573" s="31"/>
      <c r="Y573" s="30"/>
      <c r="Z573" s="14"/>
      <c r="AA573" s="13"/>
      <c r="AB573" s="14"/>
    </row>
    <row r="574" spans="1:28" s="124" customFormat="1" ht="86.25" customHeight="1">
      <c r="A574" s="30" t="s">
        <v>996</v>
      </c>
      <c r="B574" s="31" t="s">
        <v>494</v>
      </c>
      <c r="C574" s="31" t="s">
        <v>7</v>
      </c>
      <c r="D574" s="31" t="s">
        <v>960</v>
      </c>
      <c r="E574" s="31" t="s">
        <v>137</v>
      </c>
      <c r="F574" s="31" t="s">
        <v>168</v>
      </c>
      <c r="G574" s="31" t="s">
        <v>961</v>
      </c>
      <c r="H574" s="31" t="s">
        <v>962</v>
      </c>
      <c r="I574" s="85" t="s">
        <v>963</v>
      </c>
      <c r="J574" s="30" t="s">
        <v>531</v>
      </c>
      <c r="K574" s="30"/>
      <c r="L574" s="30"/>
      <c r="M574" s="30"/>
      <c r="N574" s="30"/>
      <c r="O574" s="14">
        <v>0</v>
      </c>
      <c r="P574" s="13"/>
      <c r="Q574" s="14"/>
      <c r="R574" s="31" t="s">
        <v>991</v>
      </c>
      <c r="S574" s="85" t="s">
        <v>992</v>
      </c>
      <c r="T574" s="31"/>
      <c r="U574" s="217"/>
      <c r="V574" s="217"/>
      <c r="W574" s="31"/>
      <c r="X574" s="31"/>
      <c r="Y574" s="30"/>
      <c r="Z574" s="14"/>
      <c r="AA574" s="13"/>
      <c r="AB574" s="14"/>
    </row>
    <row r="575" spans="1:28" s="124" customFormat="1" ht="86.25" customHeight="1">
      <c r="A575" s="30">
        <v>1207</v>
      </c>
      <c r="B575" s="31" t="s">
        <v>494</v>
      </c>
      <c r="C575" s="31" t="s">
        <v>7</v>
      </c>
      <c r="D575" s="31" t="s">
        <v>960</v>
      </c>
      <c r="E575" s="31" t="s">
        <v>137</v>
      </c>
      <c r="F575" s="31" t="s">
        <v>168</v>
      </c>
      <c r="G575" s="31" t="s">
        <v>961</v>
      </c>
      <c r="H575" s="31" t="s">
        <v>962</v>
      </c>
      <c r="I575" s="85" t="s">
        <v>963</v>
      </c>
      <c r="J575" s="30" t="s">
        <v>531</v>
      </c>
      <c r="K575" s="30"/>
      <c r="L575" s="30"/>
      <c r="M575" s="30"/>
      <c r="N575" s="30"/>
      <c r="O575" s="14">
        <v>0</v>
      </c>
      <c r="P575" s="13"/>
      <c r="Q575" s="14"/>
      <c r="R575" s="31" t="s">
        <v>964</v>
      </c>
      <c r="S575" s="85" t="s">
        <v>972</v>
      </c>
      <c r="T575" s="31"/>
      <c r="U575" s="217"/>
      <c r="V575" s="217"/>
      <c r="W575" s="31"/>
      <c r="X575" s="31"/>
      <c r="Y575" s="30"/>
      <c r="Z575" s="14"/>
      <c r="AA575" s="13"/>
      <c r="AB575" s="14"/>
    </row>
    <row r="576" spans="1:28" s="124" customFormat="1" ht="86.25" customHeight="1">
      <c r="A576" s="30">
        <v>1208</v>
      </c>
      <c r="B576" s="31" t="s">
        <v>494</v>
      </c>
      <c r="C576" s="31" t="s">
        <v>7</v>
      </c>
      <c r="D576" s="31" t="s">
        <v>960</v>
      </c>
      <c r="E576" s="31" t="s">
        <v>137</v>
      </c>
      <c r="F576" s="31" t="s">
        <v>168</v>
      </c>
      <c r="G576" s="31" t="s">
        <v>961</v>
      </c>
      <c r="H576" s="31" t="s">
        <v>962</v>
      </c>
      <c r="I576" s="85" t="s">
        <v>963</v>
      </c>
      <c r="J576" s="30" t="s">
        <v>531</v>
      </c>
      <c r="K576" s="30"/>
      <c r="L576" s="30"/>
      <c r="M576" s="30"/>
      <c r="N576" s="30"/>
      <c r="O576" s="14">
        <v>0</v>
      </c>
      <c r="P576" s="13"/>
      <c r="Q576" s="14"/>
      <c r="R576" s="31" t="s">
        <v>964</v>
      </c>
      <c r="S576" s="85" t="s">
        <v>972</v>
      </c>
      <c r="T576" s="31"/>
      <c r="U576" s="217"/>
      <c r="V576" s="217"/>
      <c r="W576" s="31"/>
      <c r="X576" s="31"/>
      <c r="Y576" s="30"/>
      <c r="Z576" s="14"/>
      <c r="AA576" s="13"/>
      <c r="AB576" s="14"/>
    </row>
    <row r="577" spans="1:28" s="124" customFormat="1" ht="86.25" customHeight="1">
      <c r="A577" s="30">
        <v>1209</v>
      </c>
      <c r="B577" s="31" t="s">
        <v>494</v>
      </c>
      <c r="C577" s="31" t="s">
        <v>7</v>
      </c>
      <c r="D577" s="31" t="s">
        <v>960</v>
      </c>
      <c r="E577" s="31" t="s">
        <v>137</v>
      </c>
      <c r="F577" s="31" t="s">
        <v>168</v>
      </c>
      <c r="G577" s="31" t="s">
        <v>961</v>
      </c>
      <c r="H577" s="31" t="s">
        <v>962</v>
      </c>
      <c r="I577" s="85" t="s">
        <v>963</v>
      </c>
      <c r="J577" s="30" t="s">
        <v>531</v>
      </c>
      <c r="K577" s="30"/>
      <c r="L577" s="30"/>
      <c r="M577" s="30"/>
      <c r="N577" s="30"/>
      <c r="O577" s="14">
        <v>0</v>
      </c>
      <c r="P577" s="13"/>
      <c r="Q577" s="14"/>
      <c r="R577" s="31" t="s">
        <v>964</v>
      </c>
      <c r="S577" s="85" t="s">
        <v>972</v>
      </c>
      <c r="T577" s="31"/>
      <c r="U577" s="217"/>
      <c r="V577" s="217"/>
      <c r="W577" s="31"/>
      <c r="X577" s="31"/>
      <c r="Y577" s="30"/>
      <c r="Z577" s="14"/>
      <c r="AA577" s="13"/>
      <c r="AB577" s="14"/>
    </row>
    <row r="578" spans="1:28" s="124" customFormat="1" ht="86.25" customHeight="1">
      <c r="A578" s="30">
        <v>1210</v>
      </c>
      <c r="B578" s="31" t="s">
        <v>494</v>
      </c>
      <c r="C578" s="31" t="s">
        <v>7</v>
      </c>
      <c r="D578" s="31" t="s">
        <v>960</v>
      </c>
      <c r="E578" s="31" t="s">
        <v>137</v>
      </c>
      <c r="F578" s="31" t="s">
        <v>168</v>
      </c>
      <c r="G578" s="31" t="s">
        <v>961</v>
      </c>
      <c r="H578" s="31" t="s">
        <v>962</v>
      </c>
      <c r="I578" s="85" t="s">
        <v>963</v>
      </c>
      <c r="J578" s="30" t="s">
        <v>531</v>
      </c>
      <c r="K578" s="30"/>
      <c r="L578" s="30"/>
      <c r="M578" s="30"/>
      <c r="N578" s="30"/>
      <c r="O578" s="14">
        <v>0</v>
      </c>
      <c r="P578" s="13"/>
      <c r="Q578" s="14"/>
      <c r="R578" s="31" t="s">
        <v>964</v>
      </c>
      <c r="S578" s="85" t="s">
        <v>972</v>
      </c>
      <c r="T578" s="31"/>
      <c r="U578" s="217"/>
      <c r="V578" s="217"/>
      <c r="W578" s="31"/>
      <c r="X578" s="31"/>
      <c r="Y578" s="30"/>
      <c r="Z578" s="14"/>
      <c r="AA578" s="13"/>
      <c r="AB578" s="14"/>
    </row>
    <row r="579" spans="1:28" s="124" customFormat="1" ht="86.25" customHeight="1">
      <c r="A579" s="30">
        <v>1211</v>
      </c>
      <c r="B579" s="31" t="s">
        <v>494</v>
      </c>
      <c r="C579" s="31" t="s">
        <v>7</v>
      </c>
      <c r="D579" s="31" t="s">
        <v>960</v>
      </c>
      <c r="E579" s="31" t="s">
        <v>137</v>
      </c>
      <c r="F579" s="31" t="s">
        <v>168</v>
      </c>
      <c r="G579" s="31" t="s">
        <v>961</v>
      </c>
      <c r="H579" s="31" t="s">
        <v>962</v>
      </c>
      <c r="I579" s="85" t="s">
        <v>963</v>
      </c>
      <c r="J579" s="30" t="s">
        <v>531</v>
      </c>
      <c r="K579" s="30"/>
      <c r="L579" s="30"/>
      <c r="M579" s="30"/>
      <c r="N579" s="30"/>
      <c r="O579" s="14">
        <v>0</v>
      </c>
      <c r="P579" s="13"/>
      <c r="Q579" s="14"/>
      <c r="R579" s="31" t="s">
        <v>964</v>
      </c>
      <c r="S579" s="85" t="s">
        <v>972</v>
      </c>
      <c r="T579" s="31"/>
      <c r="U579" s="217"/>
      <c r="V579" s="217"/>
      <c r="W579" s="31"/>
      <c r="X579" s="31"/>
      <c r="Y579" s="30"/>
      <c r="Z579" s="14"/>
      <c r="AA579" s="13"/>
      <c r="AB579" s="14"/>
    </row>
    <row r="580" spans="1:28" s="124" customFormat="1" ht="86.25" customHeight="1">
      <c r="A580" s="30" t="s">
        <v>997</v>
      </c>
      <c r="B580" s="31" t="s">
        <v>494</v>
      </c>
      <c r="C580" s="31" t="s">
        <v>7</v>
      </c>
      <c r="D580" s="31" t="s">
        <v>960</v>
      </c>
      <c r="E580" s="31" t="s">
        <v>137</v>
      </c>
      <c r="F580" s="31" t="s">
        <v>168</v>
      </c>
      <c r="G580" s="31" t="s">
        <v>961</v>
      </c>
      <c r="H580" s="31" t="s">
        <v>962</v>
      </c>
      <c r="I580" s="85" t="s">
        <v>963</v>
      </c>
      <c r="J580" s="30" t="s">
        <v>531</v>
      </c>
      <c r="K580" s="30"/>
      <c r="L580" s="30"/>
      <c r="M580" s="30"/>
      <c r="N580" s="30"/>
      <c r="O580" s="14">
        <v>0</v>
      </c>
      <c r="P580" s="13"/>
      <c r="Q580" s="14"/>
      <c r="R580" s="31" t="s">
        <v>964</v>
      </c>
      <c r="S580" s="85" t="s">
        <v>972</v>
      </c>
      <c r="T580" s="31"/>
      <c r="U580" s="217"/>
      <c r="V580" s="217"/>
      <c r="W580" s="31"/>
      <c r="X580" s="31"/>
      <c r="Y580" s="30"/>
      <c r="Z580" s="14"/>
      <c r="AA580" s="13"/>
      <c r="AB580" s="14"/>
    </row>
    <row r="581" spans="1:28" s="124" customFormat="1" ht="174" customHeight="1">
      <c r="A581" s="30">
        <v>1212</v>
      </c>
      <c r="B581" s="31" t="s">
        <v>494</v>
      </c>
      <c r="C581" s="31" t="s">
        <v>7</v>
      </c>
      <c r="D581" s="31" t="s">
        <v>998</v>
      </c>
      <c r="E581" s="31" t="s">
        <v>137</v>
      </c>
      <c r="F581" s="31" t="s">
        <v>168</v>
      </c>
      <c r="G581" s="31" t="s">
        <v>961</v>
      </c>
      <c r="H581" s="31" t="s">
        <v>962</v>
      </c>
      <c r="I581" s="85" t="s">
        <v>963</v>
      </c>
      <c r="J581" s="30" t="s">
        <v>531</v>
      </c>
      <c r="K581" s="30"/>
      <c r="L581" s="30"/>
      <c r="M581" s="30"/>
      <c r="N581" s="30"/>
      <c r="O581" s="253"/>
      <c r="P581" s="9"/>
      <c r="Q581" s="9"/>
      <c r="R581" s="254" t="s">
        <v>999</v>
      </c>
      <c r="S581" s="85" t="s">
        <v>1000</v>
      </c>
      <c r="T581" s="31" t="s">
        <v>503</v>
      </c>
      <c r="U581" s="255">
        <v>3920</v>
      </c>
      <c r="V581" s="255">
        <v>13000</v>
      </c>
      <c r="W581" s="85" t="s">
        <v>717</v>
      </c>
      <c r="X581" s="31" t="s">
        <v>1001</v>
      </c>
      <c r="Y581" s="30" t="s">
        <v>236</v>
      </c>
      <c r="Z581" s="253">
        <v>12456</v>
      </c>
      <c r="AA581" s="384">
        <v>0.94008810572687229</v>
      </c>
      <c r="AB581" s="9" t="s">
        <v>1625</v>
      </c>
    </row>
    <row r="582" spans="1:28" s="124" customFormat="1" ht="141" customHeight="1">
      <c r="A582" s="30">
        <v>1213</v>
      </c>
      <c r="B582" s="31" t="s">
        <v>494</v>
      </c>
      <c r="C582" s="31" t="s">
        <v>7</v>
      </c>
      <c r="D582" s="31" t="s">
        <v>998</v>
      </c>
      <c r="E582" s="31" t="s">
        <v>137</v>
      </c>
      <c r="F582" s="31" t="s">
        <v>168</v>
      </c>
      <c r="G582" s="31" t="s">
        <v>961</v>
      </c>
      <c r="H582" s="31" t="s">
        <v>962</v>
      </c>
      <c r="I582" s="85" t="s">
        <v>963</v>
      </c>
      <c r="J582" s="30" t="s">
        <v>531</v>
      </c>
      <c r="K582" s="30"/>
      <c r="L582" s="30"/>
      <c r="M582" s="30"/>
      <c r="N582" s="30"/>
      <c r="O582" s="14">
        <v>0</v>
      </c>
      <c r="P582" s="9"/>
      <c r="Q582" s="14"/>
      <c r="R582" s="254" t="s">
        <v>999</v>
      </c>
      <c r="S582" s="85" t="s">
        <v>1000</v>
      </c>
      <c r="T582" s="31"/>
      <c r="U582" s="256"/>
      <c r="V582" s="256"/>
      <c r="W582" s="31"/>
      <c r="X582" s="31"/>
      <c r="Y582" s="30"/>
      <c r="Z582" s="14"/>
      <c r="AA582" s="9"/>
      <c r="AB582" s="14"/>
    </row>
    <row r="583" spans="1:28" s="124" customFormat="1" ht="86.25" customHeight="1">
      <c r="A583" s="30">
        <v>1214</v>
      </c>
      <c r="B583" s="31" t="s">
        <v>494</v>
      </c>
      <c r="C583" s="31" t="s">
        <v>7</v>
      </c>
      <c r="D583" s="31" t="s">
        <v>960</v>
      </c>
      <c r="E583" s="31" t="s">
        <v>137</v>
      </c>
      <c r="F583" s="31" t="s">
        <v>168</v>
      </c>
      <c r="G583" s="31" t="s">
        <v>961</v>
      </c>
      <c r="H583" s="31" t="s">
        <v>962</v>
      </c>
      <c r="I583" s="85" t="s">
        <v>963</v>
      </c>
      <c r="J583" s="30" t="s">
        <v>531</v>
      </c>
      <c r="K583" s="30"/>
      <c r="L583" s="30"/>
      <c r="M583" s="30"/>
      <c r="N583" s="30"/>
      <c r="O583" s="14">
        <v>0</v>
      </c>
      <c r="P583" s="13"/>
      <c r="Q583" s="14"/>
      <c r="R583" s="31" t="s">
        <v>964</v>
      </c>
      <c r="S583" s="85" t="s">
        <v>965</v>
      </c>
      <c r="T583" s="31"/>
      <c r="U583" s="217"/>
      <c r="V583" s="217"/>
      <c r="W583" s="31"/>
      <c r="X583" s="31" t="s">
        <v>1002</v>
      </c>
      <c r="Y583" s="30"/>
      <c r="Z583" s="14"/>
      <c r="AA583" s="13"/>
      <c r="AB583" s="14"/>
    </row>
    <row r="584" spans="1:28" s="124" customFormat="1" ht="86.25" customHeight="1">
      <c r="A584" s="30">
        <v>1215</v>
      </c>
      <c r="B584" s="31" t="s">
        <v>494</v>
      </c>
      <c r="C584" s="31" t="s">
        <v>7</v>
      </c>
      <c r="D584" s="31" t="s">
        <v>960</v>
      </c>
      <c r="E584" s="31" t="s">
        <v>137</v>
      </c>
      <c r="F584" s="31" t="s">
        <v>168</v>
      </c>
      <c r="G584" s="31" t="s">
        <v>961</v>
      </c>
      <c r="H584" s="31" t="s">
        <v>962</v>
      </c>
      <c r="I584" s="85" t="s">
        <v>963</v>
      </c>
      <c r="J584" s="30" t="s">
        <v>531</v>
      </c>
      <c r="K584" s="30"/>
      <c r="L584" s="30"/>
      <c r="M584" s="30"/>
      <c r="N584" s="30"/>
      <c r="O584" s="14">
        <v>0</v>
      </c>
      <c r="P584" s="13"/>
      <c r="Q584" s="14"/>
      <c r="R584" s="31" t="s">
        <v>964</v>
      </c>
      <c r="S584" s="85" t="s">
        <v>965</v>
      </c>
      <c r="T584" s="31"/>
      <c r="U584" s="217"/>
      <c r="V584" s="217"/>
      <c r="W584" s="31"/>
      <c r="X584" s="31" t="s">
        <v>1002</v>
      </c>
      <c r="Y584" s="30"/>
      <c r="Z584" s="14"/>
      <c r="AA584" s="13"/>
      <c r="AB584" s="14"/>
    </row>
    <row r="585" spans="1:28" s="124" customFormat="1" ht="86.25" customHeight="1">
      <c r="A585" s="30">
        <v>1216</v>
      </c>
      <c r="B585" s="31" t="s">
        <v>494</v>
      </c>
      <c r="C585" s="31" t="s">
        <v>7</v>
      </c>
      <c r="D585" s="31" t="s">
        <v>960</v>
      </c>
      <c r="E585" s="31" t="s">
        <v>137</v>
      </c>
      <c r="F585" s="31" t="s">
        <v>168</v>
      </c>
      <c r="G585" s="31" t="s">
        <v>961</v>
      </c>
      <c r="H585" s="31" t="s">
        <v>962</v>
      </c>
      <c r="I585" s="85" t="s">
        <v>963</v>
      </c>
      <c r="J585" s="30" t="s">
        <v>531</v>
      </c>
      <c r="K585" s="30"/>
      <c r="L585" s="30"/>
      <c r="M585" s="30"/>
      <c r="N585" s="30"/>
      <c r="O585" s="14">
        <v>0</v>
      </c>
      <c r="P585" s="13"/>
      <c r="Q585" s="14"/>
      <c r="R585" s="31" t="s">
        <v>964</v>
      </c>
      <c r="S585" s="85" t="s">
        <v>965</v>
      </c>
      <c r="T585" s="31"/>
      <c r="U585" s="217"/>
      <c r="V585" s="217"/>
      <c r="W585" s="31"/>
      <c r="X585" s="31" t="s">
        <v>1002</v>
      </c>
      <c r="Y585" s="30"/>
      <c r="Z585" s="14"/>
      <c r="AA585" s="13"/>
      <c r="AB585" s="14"/>
    </row>
    <row r="586" spans="1:28" s="124" customFormat="1" ht="86.25" customHeight="1">
      <c r="A586" s="30">
        <v>1217</v>
      </c>
      <c r="B586" s="31" t="s">
        <v>494</v>
      </c>
      <c r="C586" s="31" t="s">
        <v>7</v>
      </c>
      <c r="D586" s="31" t="s">
        <v>960</v>
      </c>
      <c r="E586" s="31" t="s">
        <v>137</v>
      </c>
      <c r="F586" s="31" t="s">
        <v>168</v>
      </c>
      <c r="G586" s="31" t="s">
        <v>961</v>
      </c>
      <c r="H586" s="31" t="s">
        <v>962</v>
      </c>
      <c r="I586" s="85" t="s">
        <v>963</v>
      </c>
      <c r="J586" s="30" t="s">
        <v>531</v>
      </c>
      <c r="K586" s="30"/>
      <c r="L586" s="30"/>
      <c r="M586" s="30"/>
      <c r="N586" s="30"/>
      <c r="O586" s="14">
        <v>0</v>
      </c>
      <c r="P586" s="13"/>
      <c r="Q586" s="14"/>
      <c r="R586" s="31" t="s">
        <v>964</v>
      </c>
      <c r="S586" s="85" t="s">
        <v>965</v>
      </c>
      <c r="T586" s="31"/>
      <c r="U586" s="217"/>
      <c r="V586" s="217"/>
      <c r="W586" s="31"/>
      <c r="X586" s="31" t="s">
        <v>1002</v>
      </c>
      <c r="Y586" s="30"/>
      <c r="Z586" s="14"/>
      <c r="AA586" s="13"/>
      <c r="AB586" s="14"/>
    </row>
    <row r="587" spans="1:28" s="124" customFormat="1" ht="86.25" customHeight="1">
      <c r="A587" s="30">
        <v>1218</v>
      </c>
      <c r="B587" s="31" t="s">
        <v>494</v>
      </c>
      <c r="C587" s="31" t="s">
        <v>7</v>
      </c>
      <c r="D587" s="31" t="s">
        <v>960</v>
      </c>
      <c r="E587" s="31" t="s">
        <v>137</v>
      </c>
      <c r="F587" s="31" t="s">
        <v>168</v>
      </c>
      <c r="G587" s="31" t="s">
        <v>961</v>
      </c>
      <c r="H587" s="31" t="s">
        <v>962</v>
      </c>
      <c r="I587" s="85" t="s">
        <v>963</v>
      </c>
      <c r="J587" s="30" t="s">
        <v>531</v>
      </c>
      <c r="K587" s="30"/>
      <c r="L587" s="30"/>
      <c r="M587" s="30"/>
      <c r="N587" s="30"/>
      <c r="O587" s="14">
        <v>0</v>
      </c>
      <c r="P587" s="13"/>
      <c r="Q587" s="14"/>
      <c r="R587" s="31" t="s">
        <v>964</v>
      </c>
      <c r="S587" s="85" t="s">
        <v>965</v>
      </c>
      <c r="T587" s="31"/>
      <c r="U587" s="217"/>
      <c r="V587" s="217"/>
      <c r="W587" s="31"/>
      <c r="X587" s="31" t="s">
        <v>1002</v>
      </c>
      <c r="Y587" s="30"/>
      <c r="Z587" s="14"/>
      <c r="AA587" s="13"/>
      <c r="AB587" s="14"/>
    </row>
    <row r="588" spans="1:28" s="124" customFormat="1" ht="86.25" customHeight="1">
      <c r="A588" s="30" t="s">
        <v>1003</v>
      </c>
      <c r="B588" s="31" t="s">
        <v>494</v>
      </c>
      <c r="C588" s="31" t="s">
        <v>7</v>
      </c>
      <c r="D588" s="31" t="s">
        <v>960</v>
      </c>
      <c r="E588" s="31" t="s">
        <v>137</v>
      </c>
      <c r="F588" s="31" t="s">
        <v>168</v>
      </c>
      <c r="G588" s="31" t="s">
        <v>961</v>
      </c>
      <c r="H588" s="31" t="s">
        <v>962</v>
      </c>
      <c r="I588" s="85" t="s">
        <v>963</v>
      </c>
      <c r="J588" s="30" t="s">
        <v>531</v>
      </c>
      <c r="K588" s="30"/>
      <c r="L588" s="30"/>
      <c r="M588" s="30"/>
      <c r="N588" s="30"/>
      <c r="O588" s="14">
        <v>0</v>
      </c>
      <c r="P588" s="13"/>
      <c r="Q588" s="14"/>
      <c r="R588" s="31" t="s">
        <v>964</v>
      </c>
      <c r="S588" s="85" t="s">
        <v>965</v>
      </c>
      <c r="T588" s="31"/>
      <c r="U588" s="217"/>
      <c r="V588" s="217"/>
      <c r="W588" s="31"/>
      <c r="X588" s="31"/>
      <c r="Y588" s="30"/>
      <c r="Z588" s="14"/>
      <c r="AA588" s="13"/>
      <c r="AB588" s="14"/>
    </row>
    <row r="589" spans="1:28" s="124" customFormat="1" ht="86.25" customHeight="1">
      <c r="A589" s="30" t="s">
        <v>1004</v>
      </c>
      <c r="B589" s="31" t="s">
        <v>494</v>
      </c>
      <c r="C589" s="31" t="s">
        <v>7</v>
      </c>
      <c r="D589" s="31" t="s">
        <v>960</v>
      </c>
      <c r="E589" s="31" t="s">
        <v>137</v>
      </c>
      <c r="F589" s="31" t="s">
        <v>168</v>
      </c>
      <c r="G589" s="31" t="s">
        <v>961</v>
      </c>
      <c r="H589" s="31" t="s">
        <v>962</v>
      </c>
      <c r="I589" s="85" t="s">
        <v>963</v>
      </c>
      <c r="J589" s="30" t="s">
        <v>531</v>
      </c>
      <c r="K589" s="30"/>
      <c r="L589" s="30"/>
      <c r="M589" s="30"/>
      <c r="N589" s="30"/>
      <c r="O589" s="14">
        <v>0</v>
      </c>
      <c r="P589" s="13"/>
      <c r="Q589" s="14"/>
      <c r="R589" s="31" t="s">
        <v>964</v>
      </c>
      <c r="S589" s="85" t="s">
        <v>965</v>
      </c>
      <c r="T589" s="31"/>
      <c r="U589" s="217"/>
      <c r="V589" s="217"/>
      <c r="W589" s="31"/>
      <c r="X589" s="31"/>
      <c r="Y589" s="30"/>
      <c r="Z589" s="14"/>
      <c r="AA589" s="13"/>
      <c r="AB589" s="14"/>
    </row>
    <row r="590" spans="1:28" s="124" customFormat="1" ht="86.25" customHeight="1">
      <c r="A590" s="30" t="s">
        <v>1005</v>
      </c>
      <c r="B590" s="31" t="s">
        <v>494</v>
      </c>
      <c r="C590" s="31" t="s">
        <v>7</v>
      </c>
      <c r="D590" s="31" t="s">
        <v>960</v>
      </c>
      <c r="E590" s="31" t="s">
        <v>137</v>
      </c>
      <c r="F590" s="31" t="s">
        <v>168</v>
      </c>
      <c r="G590" s="31" t="s">
        <v>961</v>
      </c>
      <c r="H590" s="31" t="s">
        <v>962</v>
      </c>
      <c r="I590" s="85" t="s">
        <v>963</v>
      </c>
      <c r="J590" s="30" t="s">
        <v>531</v>
      </c>
      <c r="K590" s="30"/>
      <c r="L590" s="30"/>
      <c r="M590" s="30"/>
      <c r="N590" s="30"/>
      <c r="O590" s="14">
        <v>0</v>
      </c>
      <c r="P590" s="13"/>
      <c r="Q590" s="14"/>
      <c r="R590" s="31" t="s">
        <v>964</v>
      </c>
      <c r="S590" s="85" t="s">
        <v>965</v>
      </c>
      <c r="T590" s="31"/>
      <c r="U590" s="217"/>
      <c r="V590" s="217"/>
      <c r="W590" s="31"/>
      <c r="X590" s="31"/>
      <c r="Y590" s="30"/>
      <c r="Z590" s="14"/>
      <c r="AA590" s="13"/>
      <c r="AB590" s="14"/>
    </row>
    <row r="591" spans="1:28" s="124" customFormat="1" ht="86.25" customHeight="1">
      <c r="A591" s="30">
        <v>1219</v>
      </c>
      <c r="B591" s="31" t="s">
        <v>494</v>
      </c>
      <c r="C591" s="31" t="s">
        <v>7</v>
      </c>
      <c r="D591" s="31" t="s">
        <v>960</v>
      </c>
      <c r="E591" s="31" t="s">
        <v>137</v>
      </c>
      <c r="F591" s="31" t="s">
        <v>168</v>
      </c>
      <c r="G591" s="31" t="s">
        <v>961</v>
      </c>
      <c r="H591" s="31" t="s">
        <v>962</v>
      </c>
      <c r="I591" s="85" t="s">
        <v>963</v>
      </c>
      <c r="J591" s="30" t="s">
        <v>531</v>
      </c>
      <c r="K591" s="30"/>
      <c r="L591" s="30"/>
      <c r="M591" s="30"/>
      <c r="N591" s="30"/>
      <c r="O591" s="14">
        <v>0</v>
      </c>
      <c r="P591" s="13"/>
      <c r="Q591" s="14"/>
      <c r="R591" s="31" t="s">
        <v>964</v>
      </c>
      <c r="S591" s="85" t="s">
        <v>965</v>
      </c>
      <c r="T591" s="31"/>
      <c r="U591" s="217"/>
      <c r="V591" s="217"/>
      <c r="W591" s="31"/>
      <c r="X591" s="31" t="s">
        <v>971</v>
      </c>
      <c r="Y591" s="30"/>
      <c r="Z591" s="14"/>
      <c r="AA591" s="13"/>
      <c r="AB591" s="14"/>
    </row>
    <row r="592" spans="1:28" s="124" customFormat="1" ht="86.25" customHeight="1">
      <c r="A592" s="30">
        <v>1220</v>
      </c>
      <c r="B592" s="31" t="s">
        <v>494</v>
      </c>
      <c r="C592" s="31" t="s">
        <v>7</v>
      </c>
      <c r="D592" s="31" t="s">
        <v>960</v>
      </c>
      <c r="E592" s="31" t="s">
        <v>137</v>
      </c>
      <c r="F592" s="31" t="s">
        <v>168</v>
      </c>
      <c r="G592" s="31" t="s">
        <v>961</v>
      </c>
      <c r="H592" s="31" t="s">
        <v>962</v>
      </c>
      <c r="I592" s="85" t="s">
        <v>963</v>
      </c>
      <c r="J592" s="30" t="s">
        <v>531</v>
      </c>
      <c r="K592" s="30"/>
      <c r="L592" s="30"/>
      <c r="M592" s="30"/>
      <c r="N592" s="30"/>
      <c r="O592" s="14">
        <v>0</v>
      </c>
      <c r="P592" s="13"/>
      <c r="Q592" s="14"/>
      <c r="R592" s="31" t="s">
        <v>964</v>
      </c>
      <c r="S592" s="85" t="s">
        <v>965</v>
      </c>
      <c r="T592" s="31"/>
      <c r="U592" s="217"/>
      <c r="V592" s="217"/>
      <c r="W592" s="31"/>
      <c r="X592" s="31" t="s">
        <v>971</v>
      </c>
      <c r="Y592" s="30"/>
      <c r="Z592" s="14"/>
      <c r="AA592" s="13"/>
      <c r="AB592" s="14"/>
    </row>
    <row r="593" spans="1:28" s="124" customFormat="1" ht="86.25" customHeight="1">
      <c r="A593" s="30" t="s">
        <v>1006</v>
      </c>
      <c r="B593" s="31" t="s">
        <v>494</v>
      </c>
      <c r="C593" s="31" t="s">
        <v>7</v>
      </c>
      <c r="D593" s="31" t="s">
        <v>960</v>
      </c>
      <c r="E593" s="31" t="s">
        <v>137</v>
      </c>
      <c r="F593" s="31" t="s">
        <v>168</v>
      </c>
      <c r="G593" s="31" t="s">
        <v>961</v>
      </c>
      <c r="H593" s="31" t="s">
        <v>962</v>
      </c>
      <c r="I593" s="85" t="s">
        <v>963</v>
      </c>
      <c r="J593" s="30" t="s">
        <v>531</v>
      </c>
      <c r="K593" s="30"/>
      <c r="L593" s="30"/>
      <c r="M593" s="30"/>
      <c r="N593" s="30"/>
      <c r="O593" s="14">
        <v>0</v>
      </c>
      <c r="P593" s="13"/>
      <c r="Q593" s="14"/>
      <c r="R593" s="31" t="s">
        <v>964</v>
      </c>
      <c r="S593" s="85" t="s">
        <v>965</v>
      </c>
      <c r="T593" s="31"/>
      <c r="U593" s="217"/>
      <c r="V593" s="217"/>
      <c r="W593" s="31"/>
      <c r="X593" s="31"/>
      <c r="Y593" s="30"/>
      <c r="Z593" s="14"/>
      <c r="AA593" s="13"/>
      <c r="AB593" s="14"/>
    </row>
    <row r="594" spans="1:28" s="124" customFormat="1" ht="86.25" customHeight="1">
      <c r="A594" s="30">
        <v>1221</v>
      </c>
      <c r="B594" s="31" t="s">
        <v>494</v>
      </c>
      <c r="C594" s="31" t="s">
        <v>7</v>
      </c>
      <c r="D594" s="31" t="s">
        <v>960</v>
      </c>
      <c r="E594" s="31" t="s">
        <v>137</v>
      </c>
      <c r="F594" s="31" t="s">
        <v>168</v>
      </c>
      <c r="G594" s="31" t="s">
        <v>961</v>
      </c>
      <c r="H594" s="31" t="s">
        <v>962</v>
      </c>
      <c r="I594" s="85" t="s">
        <v>963</v>
      </c>
      <c r="J594" s="30" t="s">
        <v>531</v>
      </c>
      <c r="K594" s="30"/>
      <c r="L594" s="30"/>
      <c r="M594" s="30"/>
      <c r="N594" s="30"/>
      <c r="O594" s="14">
        <v>0</v>
      </c>
      <c r="P594" s="13"/>
      <c r="Q594" s="14"/>
      <c r="R594" s="31" t="s">
        <v>964</v>
      </c>
      <c r="S594" s="85" t="s">
        <v>965</v>
      </c>
      <c r="T594" s="31"/>
      <c r="U594" s="217"/>
      <c r="V594" s="217"/>
      <c r="W594" s="31"/>
      <c r="X594" s="31" t="s">
        <v>1007</v>
      </c>
      <c r="Y594" s="30"/>
      <c r="Z594" s="14"/>
      <c r="AA594" s="13"/>
      <c r="AB594" s="14"/>
    </row>
    <row r="595" spans="1:28" s="124" customFormat="1" ht="86.25" customHeight="1">
      <c r="A595" s="30" t="s">
        <v>1008</v>
      </c>
      <c r="B595" s="31" t="s">
        <v>494</v>
      </c>
      <c r="C595" s="31" t="s">
        <v>7</v>
      </c>
      <c r="D595" s="31" t="s">
        <v>960</v>
      </c>
      <c r="E595" s="31" t="s">
        <v>137</v>
      </c>
      <c r="F595" s="31" t="s">
        <v>168</v>
      </c>
      <c r="G595" s="31" t="s">
        <v>961</v>
      </c>
      <c r="H595" s="31" t="s">
        <v>962</v>
      </c>
      <c r="I595" s="85" t="s">
        <v>963</v>
      </c>
      <c r="J595" s="30" t="s">
        <v>531</v>
      </c>
      <c r="K595" s="30"/>
      <c r="L595" s="30"/>
      <c r="M595" s="30"/>
      <c r="N595" s="30"/>
      <c r="O595" s="14">
        <v>0</v>
      </c>
      <c r="P595" s="13"/>
      <c r="Q595" s="14"/>
      <c r="R595" s="31" t="s">
        <v>964</v>
      </c>
      <c r="S595" s="85" t="s">
        <v>965</v>
      </c>
      <c r="T595" s="31"/>
      <c r="U595" s="217"/>
      <c r="V595" s="217"/>
      <c r="W595" s="31"/>
      <c r="X595" s="31"/>
      <c r="Y595" s="30"/>
      <c r="Z595" s="14"/>
      <c r="AA595" s="13"/>
      <c r="AB595" s="14"/>
    </row>
    <row r="596" spans="1:28" s="124" customFormat="1" ht="86.25" customHeight="1">
      <c r="A596" s="30">
        <v>1222</v>
      </c>
      <c r="B596" s="31" t="s">
        <v>494</v>
      </c>
      <c r="C596" s="31" t="s">
        <v>7</v>
      </c>
      <c r="D596" s="31" t="s">
        <v>960</v>
      </c>
      <c r="E596" s="31" t="s">
        <v>137</v>
      </c>
      <c r="F596" s="31" t="s">
        <v>168</v>
      </c>
      <c r="G596" s="31" t="s">
        <v>961</v>
      </c>
      <c r="H596" s="31" t="s">
        <v>962</v>
      </c>
      <c r="I596" s="85" t="s">
        <v>963</v>
      </c>
      <c r="J596" s="30" t="s">
        <v>531</v>
      </c>
      <c r="K596" s="30"/>
      <c r="L596" s="30"/>
      <c r="M596" s="30"/>
      <c r="N596" s="30"/>
      <c r="O596" s="14">
        <v>0</v>
      </c>
      <c r="P596" s="13"/>
      <c r="Q596" s="14"/>
      <c r="R596" s="31" t="s">
        <v>964</v>
      </c>
      <c r="S596" s="85" t="s">
        <v>965</v>
      </c>
      <c r="T596" s="31"/>
      <c r="U596" s="217"/>
      <c r="V596" s="217"/>
      <c r="W596" s="31"/>
      <c r="X596" s="31" t="s">
        <v>1009</v>
      </c>
      <c r="Y596" s="30"/>
      <c r="Z596" s="14"/>
      <c r="AA596" s="13"/>
      <c r="AB596" s="14"/>
    </row>
    <row r="597" spans="1:28" s="124" customFormat="1" ht="86.25" customHeight="1">
      <c r="A597" s="30" t="s">
        <v>1010</v>
      </c>
      <c r="B597" s="31" t="s">
        <v>494</v>
      </c>
      <c r="C597" s="31" t="s">
        <v>7</v>
      </c>
      <c r="D597" s="31" t="s">
        <v>960</v>
      </c>
      <c r="E597" s="31" t="s">
        <v>137</v>
      </c>
      <c r="F597" s="31" t="s">
        <v>168</v>
      </c>
      <c r="G597" s="31" t="s">
        <v>961</v>
      </c>
      <c r="H597" s="31" t="s">
        <v>962</v>
      </c>
      <c r="I597" s="85" t="s">
        <v>963</v>
      </c>
      <c r="J597" s="30" t="s">
        <v>531</v>
      </c>
      <c r="K597" s="30"/>
      <c r="L597" s="30"/>
      <c r="M597" s="30"/>
      <c r="N597" s="30"/>
      <c r="O597" s="14">
        <v>0</v>
      </c>
      <c r="P597" s="13"/>
      <c r="Q597" s="14"/>
      <c r="R597" s="31" t="s">
        <v>964</v>
      </c>
      <c r="S597" s="85" t="s">
        <v>965</v>
      </c>
      <c r="T597" s="31"/>
      <c r="U597" s="217"/>
      <c r="V597" s="217"/>
      <c r="W597" s="31"/>
      <c r="X597" s="31"/>
      <c r="Y597" s="30"/>
      <c r="Z597" s="14"/>
      <c r="AA597" s="13"/>
      <c r="AB597" s="14"/>
    </row>
    <row r="598" spans="1:28" s="124" customFormat="1" ht="86.25" customHeight="1">
      <c r="A598" s="30" t="s">
        <v>1011</v>
      </c>
      <c r="B598" s="31" t="s">
        <v>494</v>
      </c>
      <c r="C598" s="31" t="s">
        <v>7</v>
      </c>
      <c r="D598" s="31" t="s">
        <v>960</v>
      </c>
      <c r="E598" s="31" t="s">
        <v>137</v>
      </c>
      <c r="F598" s="31" t="s">
        <v>168</v>
      </c>
      <c r="G598" s="31" t="s">
        <v>961</v>
      </c>
      <c r="H598" s="31" t="s">
        <v>962</v>
      </c>
      <c r="I598" s="85" t="s">
        <v>963</v>
      </c>
      <c r="J598" s="30" t="s">
        <v>531</v>
      </c>
      <c r="K598" s="30"/>
      <c r="L598" s="30"/>
      <c r="M598" s="30"/>
      <c r="N598" s="30"/>
      <c r="O598" s="14">
        <v>0</v>
      </c>
      <c r="P598" s="13"/>
      <c r="Q598" s="14"/>
      <c r="R598" s="31" t="s">
        <v>964</v>
      </c>
      <c r="S598" s="85" t="s">
        <v>965</v>
      </c>
      <c r="T598" s="31"/>
      <c r="U598" s="217"/>
      <c r="V598" s="217"/>
      <c r="W598" s="31"/>
      <c r="X598" s="31"/>
      <c r="Y598" s="30"/>
      <c r="Z598" s="14"/>
      <c r="AA598" s="13"/>
      <c r="AB598" s="14"/>
    </row>
    <row r="599" spans="1:28" s="124" customFormat="1" ht="86.25" customHeight="1">
      <c r="A599" s="30" t="s">
        <v>1012</v>
      </c>
      <c r="B599" s="31" t="s">
        <v>494</v>
      </c>
      <c r="C599" s="31" t="s">
        <v>7</v>
      </c>
      <c r="D599" s="31" t="s">
        <v>960</v>
      </c>
      <c r="E599" s="31" t="s">
        <v>137</v>
      </c>
      <c r="F599" s="31" t="s">
        <v>168</v>
      </c>
      <c r="G599" s="31" t="s">
        <v>961</v>
      </c>
      <c r="H599" s="31" t="s">
        <v>962</v>
      </c>
      <c r="I599" s="85" t="s">
        <v>963</v>
      </c>
      <c r="J599" s="30" t="s">
        <v>531</v>
      </c>
      <c r="K599" s="30"/>
      <c r="L599" s="30"/>
      <c r="M599" s="30"/>
      <c r="N599" s="30"/>
      <c r="O599" s="14">
        <v>0</v>
      </c>
      <c r="P599" s="13"/>
      <c r="Q599" s="14"/>
      <c r="R599" s="31" t="s">
        <v>964</v>
      </c>
      <c r="S599" s="85" t="s">
        <v>965</v>
      </c>
      <c r="T599" s="31"/>
      <c r="U599" s="217"/>
      <c r="V599" s="217"/>
      <c r="W599" s="31"/>
      <c r="X599" s="31"/>
      <c r="Y599" s="30"/>
      <c r="Z599" s="14"/>
      <c r="AA599" s="13"/>
      <c r="AB599" s="14"/>
    </row>
    <row r="600" spans="1:28" s="124" customFormat="1" ht="86.25" customHeight="1">
      <c r="A600" s="30" t="s">
        <v>1013</v>
      </c>
      <c r="B600" s="31" t="s">
        <v>494</v>
      </c>
      <c r="C600" s="31" t="s">
        <v>7</v>
      </c>
      <c r="D600" s="31" t="s">
        <v>960</v>
      </c>
      <c r="E600" s="31" t="s">
        <v>137</v>
      </c>
      <c r="F600" s="31" t="s">
        <v>168</v>
      </c>
      <c r="G600" s="31" t="s">
        <v>961</v>
      </c>
      <c r="H600" s="31" t="s">
        <v>962</v>
      </c>
      <c r="I600" s="85" t="s">
        <v>963</v>
      </c>
      <c r="J600" s="30" t="s">
        <v>531</v>
      </c>
      <c r="K600" s="30"/>
      <c r="L600" s="30"/>
      <c r="M600" s="30"/>
      <c r="N600" s="30"/>
      <c r="O600" s="14">
        <v>0</v>
      </c>
      <c r="P600" s="13"/>
      <c r="Q600" s="14"/>
      <c r="R600" s="31" t="s">
        <v>964</v>
      </c>
      <c r="S600" s="85" t="s">
        <v>965</v>
      </c>
      <c r="T600" s="31"/>
      <c r="U600" s="217"/>
      <c r="V600" s="217"/>
      <c r="W600" s="31"/>
      <c r="X600" s="31"/>
      <c r="Y600" s="30"/>
      <c r="Z600" s="14"/>
      <c r="AA600" s="13"/>
      <c r="AB600" s="14"/>
    </row>
    <row r="601" spans="1:28" s="124" customFormat="1" ht="86.25" customHeight="1">
      <c r="A601" s="30" t="s">
        <v>1014</v>
      </c>
      <c r="B601" s="31" t="s">
        <v>494</v>
      </c>
      <c r="C601" s="31" t="s">
        <v>7</v>
      </c>
      <c r="D601" s="31" t="s">
        <v>960</v>
      </c>
      <c r="E601" s="31" t="s">
        <v>137</v>
      </c>
      <c r="F601" s="31" t="s">
        <v>168</v>
      </c>
      <c r="G601" s="31" t="s">
        <v>961</v>
      </c>
      <c r="H601" s="31" t="s">
        <v>962</v>
      </c>
      <c r="I601" s="85" t="s">
        <v>963</v>
      </c>
      <c r="J601" s="30" t="s">
        <v>531</v>
      </c>
      <c r="K601" s="30"/>
      <c r="L601" s="30"/>
      <c r="M601" s="30"/>
      <c r="N601" s="30"/>
      <c r="O601" s="14">
        <v>0</v>
      </c>
      <c r="P601" s="13"/>
      <c r="Q601" s="14"/>
      <c r="R601" s="31" t="s">
        <v>964</v>
      </c>
      <c r="S601" s="85" t="s">
        <v>965</v>
      </c>
      <c r="T601" s="31"/>
      <c r="U601" s="217"/>
      <c r="V601" s="217"/>
      <c r="W601" s="31"/>
      <c r="X601" s="31"/>
      <c r="Y601" s="30"/>
      <c r="Z601" s="14"/>
      <c r="AA601" s="13"/>
      <c r="AB601" s="14"/>
    </row>
    <row r="602" spans="1:28" s="124" customFormat="1" ht="86.25" customHeight="1">
      <c r="A602" s="30" t="s">
        <v>1015</v>
      </c>
      <c r="B602" s="31" t="s">
        <v>494</v>
      </c>
      <c r="C602" s="31" t="s">
        <v>7</v>
      </c>
      <c r="D602" s="31" t="s">
        <v>960</v>
      </c>
      <c r="E602" s="31" t="s">
        <v>137</v>
      </c>
      <c r="F602" s="31" t="s">
        <v>168</v>
      </c>
      <c r="G602" s="31" t="s">
        <v>961</v>
      </c>
      <c r="H602" s="31" t="s">
        <v>962</v>
      </c>
      <c r="I602" s="85" t="s">
        <v>963</v>
      </c>
      <c r="J602" s="30" t="s">
        <v>531</v>
      </c>
      <c r="K602" s="30"/>
      <c r="L602" s="30"/>
      <c r="M602" s="30"/>
      <c r="N602" s="30"/>
      <c r="O602" s="14">
        <v>0</v>
      </c>
      <c r="P602" s="13"/>
      <c r="Q602" s="14"/>
      <c r="R602" s="31" t="s">
        <v>964</v>
      </c>
      <c r="S602" s="85" t="s">
        <v>965</v>
      </c>
      <c r="T602" s="31"/>
      <c r="U602" s="217"/>
      <c r="V602" s="217"/>
      <c r="W602" s="31"/>
      <c r="X602" s="31"/>
      <c r="Y602" s="30"/>
      <c r="Z602" s="14"/>
      <c r="AA602" s="13"/>
      <c r="AB602" s="14"/>
    </row>
    <row r="603" spans="1:28" s="124" customFormat="1" ht="86.25" customHeight="1">
      <c r="A603" s="30" t="s">
        <v>1016</v>
      </c>
      <c r="B603" s="31" t="s">
        <v>494</v>
      </c>
      <c r="C603" s="31" t="s">
        <v>7</v>
      </c>
      <c r="D603" s="31" t="s">
        <v>960</v>
      </c>
      <c r="E603" s="31" t="s">
        <v>137</v>
      </c>
      <c r="F603" s="31" t="s">
        <v>168</v>
      </c>
      <c r="G603" s="31" t="s">
        <v>961</v>
      </c>
      <c r="H603" s="31" t="s">
        <v>962</v>
      </c>
      <c r="I603" s="85" t="s">
        <v>963</v>
      </c>
      <c r="J603" s="30" t="s">
        <v>531</v>
      </c>
      <c r="K603" s="30"/>
      <c r="L603" s="30"/>
      <c r="M603" s="30"/>
      <c r="N603" s="30"/>
      <c r="O603" s="14">
        <v>0</v>
      </c>
      <c r="P603" s="13"/>
      <c r="Q603" s="14"/>
      <c r="R603" s="31" t="s">
        <v>964</v>
      </c>
      <c r="S603" s="85" t="s">
        <v>965</v>
      </c>
      <c r="T603" s="31"/>
      <c r="U603" s="217"/>
      <c r="V603" s="217"/>
      <c r="W603" s="31"/>
      <c r="X603" s="31"/>
      <c r="Y603" s="30"/>
      <c r="Z603" s="14"/>
      <c r="AA603" s="13"/>
      <c r="AB603" s="14"/>
    </row>
    <row r="604" spans="1:28" s="124" customFormat="1" ht="86.25" customHeight="1">
      <c r="A604" s="30" t="s">
        <v>1017</v>
      </c>
      <c r="B604" s="31" t="s">
        <v>494</v>
      </c>
      <c r="C604" s="31" t="s">
        <v>7</v>
      </c>
      <c r="D604" s="31" t="s">
        <v>960</v>
      </c>
      <c r="E604" s="31" t="s">
        <v>137</v>
      </c>
      <c r="F604" s="31" t="s">
        <v>168</v>
      </c>
      <c r="G604" s="31" t="s">
        <v>961</v>
      </c>
      <c r="H604" s="31" t="s">
        <v>962</v>
      </c>
      <c r="I604" s="85" t="s">
        <v>963</v>
      </c>
      <c r="J604" s="30" t="s">
        <v>531</v>
      </c>
      <c r="K604" s="30"/>
      <c r="L604" s="30"/>
      <c r="M604" s="30"/>
      <c r="N604" s="30"/>
      <c r="O604" s="14">
        <v>0</v>
      </c>
      <c r="P604" s="13"/>
      <c r="Q604" s="14"/>
      <c r="R604" s="31" t="s">
        <v>964</v>
      </c>
      <c r="S604" s="85" t="s">
        <v>965</v>
      </c>
      <c r="T604" s="31"/>
      <c r="U604" s="217"/>
      <c r="V604" s="217"/>
      <c r="W604" s="31"/>
      <c r="X604" s="31"/>
      <c r="Y604" s="30"/>
      <c r="Z604" s="14"/>
      <c r="AA604" s="13"/>
      <c r="AB604" s="14"/>
    </row>
    <row r="605" spans="1:28" s="124" customFormat="1" ht="86.25" customHeight="1">
      <c r="A605" s="30" t="s">
        <v>1018</v>
      </c>
      <c r="B605" s="31" t="s">
        <v>494</v>
      </c>
      <c r="C605" s="31" t="s">
        <v>7</v>
      </c>
      <c r="D605" s="31" t="s">
        <v>960</v>
      </c>
      <c r="E605" s="31" t="s">
        <v>137</v>
      </c>
      <c r="F605" s="31" t="s">
        <v>168</v>
      </c>
      <c r="G605" s="31" t="s">
        <v>961</v>
      </c>
      <c r="H605" s="31" t="s">
        <v>962</v>
      </c>
      <c r="I605" s="85" t="s">
        <v>963</v>
      </c>
      <c r="J605" s="30" t="s">
        <v>531</v>
      </c>
      <c r="K605" s="30"/>
      <c r="L605" s="30"/>
      <c r="M605" s="30"/>
      <c r="N605" s="30"/>
      <c r="O605" s="14">
        <v>0</v>
      </c>
      <c r="P605" s="13"/>
      <c r="Q605" s="14"/>
      <c r="R605" s="31" t="s">
        <v>964</v>
      </c>
      <c r="S605" s="85" t="s">
        <v>965</v>
      </c>
      <c r="T605" s="31"/>
      <c r="U605" s="217"/>
      <c r="V605" s="217"/>
      <c r="W605" s="31"/>
      <c r="X605" s="31"/>
      <c r="Y605" s="30"/>
      <c r="Z605" s="14"/>
      <c r="AA605" s="13"/>
      <c r="AB605" s="14"/>
    </row>
    <row r="606" spans="1:28" s="124" customFormat="1" ht="86.25" customHeight="1">
      <c r="A606" s="30" t="s">
        <v>1019</v>
      </c>
      <c r="B606" s="31" t="s">
        <v>494</v>
      </c>
      <c r="C606" s="31" t="s">
        <v>7</v>
      </c>
      <c r="D606" s="31" t="s">
        <v>960</v>
      </c>
      <c r="E606" s="31" t="s">
        <v>137</v>
      </c>
      <c r="F606" s="31" t="s">
        <v>168</v>
      </c>
      <c r="G606" s="31" t="s">
        <v>961</v>
      </c>
      <c r="H606" s="31" t="s">
        <v>962</v>
      </c>
      <c r="I606" s="85" t="s">
        <v>963</v>
      </c>
      <c r="J606" s="30" t="s">
        <v>531</v>
      </c>
      <c r="K606" s="30"/>
      <c r="L606" s="30"/>
      <c r="M606" s="30"/>
      <c r="N606" s="30"/>
      <c r="O606" s="14">
        <v>0</v>
      </c>
      <c r="P606" s="13"/>
      <c r="Q606" s="14"/>
      <c r="R606" s="31" t="s">
        <v>964</v>
      </c>
      <c r="S606" s="85" t="s">
        <v>965</v>
      </c>
      <c r="T606" s="31"/>
      <c r="U606" s="217"/>
      <c r="V606" s="217"/>
      <c r="W606" s="31"/>
      <c r="X606" s="31"/>
      <c r="Y606" s="30"/>
      <c r="Z606" s="14"/>
      <c r="AA606" s="13"/>
      <c r="AB606" s="14"/>
    </row>
    <row r="607" spans="1:28" s="124" customFormat="1" ht="86.25" customHeight="1">
      <c r="A607" s="30" t="s">
        <v>1020</v>
      </c>
      <c r="B607" s="31" t="s">
        <v>494</v>
      </c>
      <c r="C607" s="31" t="s">
        <v>7</v>
      </c>
      <c r="D607" s="31" t="s">
        <v>960</v>
      </c>
      <c r="E607" s="31" t="s">
        <v>137</v>
      </c>
      <c r="F607" s="31" t="s">
        <v>168</v>
      </c>
      <c r="G607" s="31" t="s">
        <v>961</v>
      </c>
      <c r="H607" s="31" t="s">
        <v>962</v>
      </c>
      <c r="I607" s="85" t="s">
        <v>963</v>
      </c>
      <c r="J607" s="30" t="s">
        <v>531</v>
      </c>
      <c r="K607" s="30"/>
      <c r="L607" s="30"/>
      <c r="M607" s="30"/>
      <c r="N607" s="30"/>
      <c r="O607" s="14">
        <v>0</v>
      </c>
      <c r="P607" s="13"/>
      <c r="Q607" s="14"/>
      <c r="R607" s="31" t="s">
        <v>964</v>
      </c>
      <c r="S607" s="85" t="s">
        <v>965</v>
      </c>
      <c r="T607" s="31"/>
      <c r="U607" s="217"/>
      <c r="V607" s="217"/>
      <c r="W607" s="31"/>
      <c r="X607" s="31"/>
      <c r="Y607" s="30"/>
      <c r="Z607" s="14"/>
      <c r="AA607" s="13"/>
      <c r="AB607" s="14"/>
    </row>
    <row r="608" spans="1:28" s="124" customFormat="1" ht="86.25" customHeight="1">
      <c r="A608" s="30" t="s">
        <v>1021</v>
      </c>
      <c r="B608" s="31" t="s">
        <v>494</v>
      </c>
      <c r="C608" s="31" t="s">
        <v>7</v>
      </c>
      <c r="D608" s="31" t="s">
        <v>960</v>
      </c>
      <c r="E608" s="31" t="s">
        <v>137</v>
      </c>
      <c r="F608" s="31" t="s">
        <v>168</v>
      </c>
      <c r="G608" s="31" t="s">
        <v>961</v>
      </c>
      <c r="H608" s="31" t="s">
        <v>962</v>
      </c>
      <c r="I608" s="85" t="s">
        <v>963</v>
      </c>
      <c r="J608" s="30" t="s">
        <v>531</v>
      </c>
      <c r="K608" s="30"/>
      <c r="L608" s="30"/>
      <c r="M608" s="30"/>
      <c r="N608" s="30"/>
      <c r="O608" s="14">
        <v>0</v>
      </c>
      <c r="P608" s="13"/>
      <c r="Q608" s="14"/>
      <c r="R608" s="31" t="s">
        <v>964</v>
      </c>
      <c r="S608" s="85" t="s">
        <v>965</v>
      </c>
      <c r="T608" s="31"/>
      <c r="U608" s="217"/>
      <c r="V608" s="217"/>
      <c r="W608" s="31"/>
      <c r="X608" s="31"/>
      <c r="Y608" s="30"/>
      <c r="Z608" s="14"/>
      <c r="AA608" s="13"/>
      <c r="AB608" s="14"/>
    </row>
    <row r="609" spans="1:28" s="124" customFormat="1" ht="86.25" customHeight="1">
      <c r="A609" s="30" t="s">
        <v>1022</v>
      </c>
      <c r="B609" s="31" t="s">
        <v>494</v>
      </c>
      <c r="C609" s="31" t="s">
        <v>7</v>
      </c>
      <c r="D609" s="31" t="s">
        <v>960</v>
      </c>
      <c r="E609" s="31" t="s">
        <v>137</v>
      </c>
      <c r="F609" s="31" t="s">
        <v>168</v>
      </c>
      <c r="G609" s="31" t="s">
        <v>961</v>
      </c>
      <c r="H609" s="31" t="s">
        <v>962</v>
      </c>
      <c r="I609" s="85" t="s">
        <v>963</v>
      </c>
      <c r="J609" s="30" t="s">
        <v>531</v>
      </c>
      <c r="K609" s="30"/>
      <c r="L609" s="30"/>
      <c r="M609" s="30"/>
      <c r="N609" s="30"/>
      <c r="O609" s="14">
        <v>0</v>
      </c>
      <c r="P609" s="13"/>
      <c r="Q609" s="14"/>
      <c r="R609" s="31" t="s">
        <v>964</v>
      </c>
      <c r="S609" s="85" t="s">
        <v>965</v>
      </c>
      <c r="T609" s="31"/>
      <c r="U609" s="217"/>
      <c r="V609" s="217"/>
      <c r="W609" s="31"/>
      <c r="X609" s="31"/>
      <c r="Y609" s="30"/>
      <c r="Z609" s="14"/>
      <c r="AA609" s="13"/>
      <c r="AB609" s="14"/>
    </row>
    <row r="610" spans="1:28" s="124" customFormat="1" ht="86.25" customHeight="1">
      <c r="A610" s="30" t="s">
        <v>1023</v>
      </c>
      <c r="B610" s="31" t="s">
        <v>494</v>
      </c>
      <c r="C610" s="31" t="s">
        <v>7</v>
      </c>
      <c r="D610" s="31" t="s">
        <v>960</v>
      </c>
      <c r="E610" s="31" t="s">
        <v>137</v>
      </c>
      <c r="F610" s="31" t="s">
        <v>168</v>
      </c>
      <c r="G610" s="31" t="s">
        <v>961</v>
      </c>
      <c r="H610" s="31" t="s">
        <v>962</v>
      </c>
      <c r="I610" s="85" t="s">
        <v>963</v>
      </c>
      <c r="J610" s="30" t="s">
        <v>531</v>
      </c>
      <c r="K610" s="30"/>
      <c r="L610" s="30"/>
      <c r="M610" s="30"/>
      <c r="N610" s="30"/>
      <c r="O610" s="14">
        <v>0</v>
      </c>
      <c r="P610" s="13"/>
      <c r="Q610" s="14"/>
      <c r="R610" s="31" t="s">
        <v>964</v>
      </c>
      <c r="S610" s="85" t="s">
        <v>965</v>
      </c>
      <c r="T610" s="31"/>
      <c r="U610" s="217"/>
      <c r="V610" s="217"/>
      <c r="W610" s="31"/>
      <c r="X610" s="31"/>
      <c r="Y610" s="30"/>
      <c r="Z610" s="14"/>
      <c r="AA610" s="13"/>
      <c r="AB610" s="14"/>
    </row>
    <row r="611" spans="1:28" s="124" customFormat="1" ht="86.25" customHeight="1">
      <c r="A611" s="30" t="s">
        <v>1024</v>
      </c>
      <c r="B611" s="31" t="s">
        <v>494</v>
      </c>
      <c r="C611" s="31" t="s">
        <v>7</v>
      </c>
      <c r="D611" s="31" t="s">
        <v>960</v>
      </c>
      <c r="E611" s="31" t="s">
        <v>137</v>
      </c>
      <c r="F611" s="31" t="s">
        <v>168</v>
      </c>
      <c r="G611" s="31" t="s">
        <v>961</v>
      </c>
      <c r="H611" s="31" t="s">
        <v>962</v>
      </c>
      <c r="I611" s="85" t="s">
        <v>963</v>
      </c>
      <c r="J611" s="30" t="s">
        <v>531</v>
      </c>
      <c r="K611" s="30"/>
      <c r="L611" s="30"/>
      <c r="M611" s="30"/>
      <c r="N611" s="30"/>
      <c r="O611" s="14">
        <v>0</v>
      </c>
      <c r="P611" s="13"/>
      <c r="Q611" s="14"/>
      <c r="R611" s="31" t="s">
        <v>964</v>
      </c>
      <c r="S611" s="85" t="s">
        <v>965</v>
      </c>
      <c r="T611" s="31"/>
      <c r="U611" s="217"/>
      <c r="V611" s="217"/>
      <c r="W611" s="31"/>
      <c r="X611" s="31"/>
      <c r="Y611" s="30"/>
      <c r="Z611" s="14"/>
      <c r="AA611" s="13"/>
      <c r="AB611" s="14"/>
    </row>
    <row r="612" spans="1:28" s="124" customFormat="1" ht="86.25" customHeight="1">
      <c r="A612" s="30" t="s">
        <v>1025</v>
      </c>
      <c r="B612" s="31" t="s">
        <v>494</v>
      </c>
      <c r="C612" s="31" t="s">
        <v>7</v>
      </c>
      <c r="D612" s="31" t="s">
        <v>960</v>
      </c>
      <c r="E612" s="31" t="s">
        <v>137</v>
      </c>
      <c r="F612" s="31" t="s">
        <v>168</v>
      </c>
      <c r="G612" s="31" t="s">
        <v>961</v>
      </c>
      <c r="H612" s="31" t="s">
        <v>962</v>
      </c>
      <c r="I612" s="85" t="s">
        <v>963</v>
      </c>
      <c r="J612" s="30" t="s">
        <v>531</v>
      </c>
      <c r="K612" s="30"/>
      <c r="L612" s="30"/>
      <c r="M612" s="30"/>
      <c r="N612" s="30"/>
      <c r="O612" s="14">
        <v>0</v>
      </c>
      <c r="P612" s="13"/>
      <c r="Q612" s="14"/>
      <c r="R612" s="31" t="s">
        <v>964</v>
      </c>
      <c r="S612" s="85" t="s">
        <v>965</v>
      </c>
      <c r="T612" s="31"/>
      <c r="U612" s="217"/>
      <c r="V612" s="217"/>
      <c r="W612" s="31"/>
      <c r="X612" s="31"/>
      <c r="Y612" s="30"/>
      <c r="Z612" s="14"/>
      <c r="AA612" s="13"/>
      <c r="AB612" s="14"/>
    </row>
    <row r="613" spans="1:28" s="124" customFormat="1" ht="86.25" customHeight="1">
      <c r="A613" s="30" t="s">
        <v>1026</v>
      </c>
      <c r="B613" s="31" t="s">
        <v>494</v>
      </c>
      <c r="C613" s="31" t="s">
        <v>7</v>
      </c>
      <c r="D613" s="31" t="s">
        <v>960</v>
      </c>
      <c r="E613" s="31" t="s">
        <v>137</v>
      </c>
      <c r="F613" s="31" t="s">
        <v>168</v>
      </c>
      <c r="G613" s="31" t="s">
        <v>961</v>
      </c>
      <c r="H613" s="31" t="s">
        <v>962</v>
      </c>
      <c r="I613" s="85" t="s">
        <v>963</v>
      </c>
      <c r="J613" s="30" t="s">
        <v>531</v>
      </c>
      <c r="K613" s="30"/>
      <c r="L613" s="30"/>
      <c r="M613" s="30"/>
      <c r="N613" s="30"/>
      <c r="O613" s="14">
        <v>0</v>
      </c>
      <c r="P613" s="13"/>
      <c r="Q613" s="14"/>
      <c r="R613" s="31" t="s">
        <v>964</v>
      </c>
      <c r="S613" s="85" t="s">
        <v>965</v>
      </c>
      <c r="T613" s="31"/>
      <c r="U613" s="217"/>
      <c r="V613" s="217"/>
      <c r="W613" s="31"/>
      <c r="X613" s="31"/>
      <c r="Y613" s="30"/>
      <c r="Z613" s="14"/>
      <c r="AA613" s="13"/>
      <c r="AB613" s="14"/>
    </row>
    <row r="614" spans="1:28" s="124" customFormat="1" ht="86.25" customHeight="1">
      <c r="A614" s="30" t="s">
        <v>1027</v>
      </c>
      <c r="B614" s="31" t="s">
        <v>494</v>
      </c>
      <c r="C614" s="31" t="s">
        <v>7</v>
      </c>
      <c r="D614" s="31" t="s">
        <v>960</v>
      </c>
      <c r="E614" s="31" t="s">
        <v>137</v>
      </c>
      <c r="F614" s="31" t="s">
        <v>168</v>
      </c>
      <c r="G614" s="31" t="s">
        <v>961</v>
      </c>
      <c r="H614" s="31" t="s">
        <v>962</v>
      </c>
      <c r="I614" s="85" t="s">
        <v>963</v>
      </c>
      <c r="J614" s="30" t="s">
        <v>531</v>
      </c>
      <c r="K614" s="30"/>
      <c r="L614" s="30"/>
      <c r="M614" s="30"/>
      <c r="N614" s="30"/>
      <c r="O614" s="14">
        <v>0</v>
      </c>
      <c r="P614" s="13"/>
      <c r="Q614" s="14"/>
      <c r="R614" s="31" t="s">
        <v>964</v>
      </c>
      <c r="S614" s="85" t="s">
        <v>965</v>
      </c>
      <c r="T614" s="31"/>
      <c r="U614" s="217"/>
      <c r="V614" s="217"/>
      <c r="W614" s="31"/>
      <c r="X614" s="31"/>
      <c r="Y614" s="30"/>
      <c r="Z614" s="14"/>
      <c r="AA614" s="13"/>
      <c r="AB614" s="14"/>
    </row>
    <row r="615" spans="1:28" s="124" customFormat="1" ht="86.25" customHeight="1">
      <c r="A615" s="30" t="s">
        <v>1028</v>
      </c>
      <c r="B615" s="31" t="s">
        <v>494</v>
      </c>
      <c r="C615" s="31" t="s">
        <v>7</v>
      </c>
      <c r="D615" s="31" t="s">
        <v>960</v>
      </c>
      <c r="E615" s="31" t="s">
        <v>137</v>
      </c>
      <c r="F615" s="31" t="s">
        <v>168</v>
      </c>
      <c r="G615" s="31" t="s">
        <v>961</v>
      </c>
      <c r="H615" s="31" t="s">
        <v>962</v>
      </c>
      <c r="I615" s="85" t="s">
        <v>963</v>
      </c>
      <c r="J615" s="30" t="s">
        <v>531</v>
      </c>
      <c r="K615" s="30"/>
      <c r="L615" s="30"/>
      <c r="M615" s="30"/>
      <c r="N615" s="30"/>
      <c r="O615" s="14">
        <v>0</v>
      </c>
      <c r="P615" s="13"/>
      <c r="Q615" s="14"/>
      <c r="R615" s="31" t="s">
        <v>964</v>
      </c>
      <c r="S615" s="85" t="s">
        <v>965</v>
      </c>
      <c r="T615" s="31"/>
      <c r="U615" s="217"/>
      <c r="V615" s="217"/>
      <c r="W615" s="31"/>
      <c r="X615" s="31"/>
      <c r="Y615" s="30"/>
      <c r="Z615" s="14"/>
      <c r="AA615" s="13"/>
      <c r="AB615" s="14"/>
    </row>
    <row r="616" spans="1:28" s="124" customFormat="1" ht="86.25" customHeight="1">
      <c r="A616" s="30" t="s">
        <v>1029</v>
      </c>
      <c r="B616" s="31" t="s">
        <v>494</v>
      </c>
      <c r="C616" s="31" t="s">
        <v>7</v>
      </c>
      <c r="D616" s="31" t="s">
        <v>960</v>
      </c>
      <c r="E616" s="31" t="s">
        <v>137</v>
      </c>
      <c r="F616" s="31" t="s">
        <v>168</v>
      </c>
      <c r="G616" s="31" t="s">
        <v>961</v>
      </c>
      <c r="H616" s="31" t="s">
        <v>962</v>
      </c>
      <c r="I616" s="85" t="s">
        <v>963</v>
      </c>
      <c r="J616" s="30" t="s">
        <v>531</v>
      </c>
      <c r="K616" s="30"/>
      <c r="L616" s="30"/>
      <c r="M616" s="30"/>
      <c r="N616" s="30"/>
      <c r="O616" s="14">
        <v>0</v>
      </c>
      <c r="P616" s="13"/>
      <c r="Q616" s="14"/>
      <c r="R616" s="31" t="s">
        <v>964</v>
      </c>
      <c r="S616" s="85" t="s">
        <v>965</v>
      </c>
      <c r="T616" s="31"/>
      <c r="U616" s="217"/>
      <c r="V616" s="217"/>
      <c r="W616" s="31"/>
      <c r="X616" s="31"/>
      <c r="Y616" s="30"/>
      <c r="Z616" s="14"/>
      <c r="AA616" s="13"/>
      <c r="AB616" s="14"/>
    </row>
    <row r="617" spans="1:28" s="124" customFormat="1" ht="86.25" customHeight="1">
      <c r="A617" s="30" t="s">
        <v>1030</v>
      </c>
      <c r="B617" s="31" t="s">
        <v>494</v>
      </c>
      <c r="C617" s="31" t="s">
        <v>7</v>
      </c>
      <c r="D617" s="31" t="s">
        <v>960</v>
      </c>
      <c r="E617" s="31" t="s">
        <v>137</v>
      </c>
      <c r="F617" s="31" t="s">
        <v>168</v>
      </c>
      <c r="G617" s="31" t="s">
        <v>961</v>
      </c>
      <c r="H617" s="31" t="s">
        <v>962</v>
      </c>
      <c r="I617" s="85" t="s">
        <v>963</v>
      </c>
      <c r="J617" s="30" t="s">
        <v>531</v>
      </c>
      <c r="K617" s="30"/>
      <c r="L617" s="30"/>
      <c r="M617" s="30"/>
      <c r="N617" s="30"/>
      <c r="O617" s="14">
        <v>0</v>
      </c>
      <c r="P617" s="13"/>
      <c r="Q617" s="14"/>
      <c r="R617" s="31" t="s">
        <v>964</v>
      </c>
      <c r="S617" s="85" t="s">
        <v>965</v>
      </c>
      <c r="T617" s="31"/>
      <c r="U617" s="217"/>
      <c r="V617" s="217"/>
      <c r="W617" s="31"/>
      <c r="X617" s="31"/>
      <c r="Y617" s="30"/>
      <c r="Z617" s="14"/>
      <c r="AA617" s="13"/>
      <c r="AB617" s="14"/>
    </row>
    <row r="618" spans="1:28" s="124" customFormat="1" ht="86.25" customHeight="1">
      <c r="A618" s="30" t="s">
        <v>1031</v>
      </c>
      <c r="B618" s="31" t="s">
        <v>494</v>
      </c>
      <c r="C618" s="31" t="s">
        <v>7</v>
      </c>
      <c r="D618" s="31" t="s">
        <v>960</v>
      </c>
      <c r="E618" s="31" t="s">
        <v>137</v>
      </c>
      <c r="F618" s="31" t="s">
        <v>168</v>
      </c>
      <c r="G618" s="31" t="s">
        <v>961</v>
      </c>
      <c r="H618" s="31" t="s">
        <v>962</v>
      </c>
      <c r="I618" s="85" t="s">
        <v>963</v>
      </c>
      <c r="J618" s="30" t="s">
        <v>531</v>
      </c>
      <c r="K618" s="30"/>
      <c r="L618" s="30"/>
      <c r="M618" s="30"/>
      <c r="N618" s="30"/>
      <c r="O618" s="14">
        <v>0</v>
      </c>
      <c r="P618" s="13"/>
      <c r="Q618" s="14"/>
      <c r="R618" s="31" t="s">
        <v>964</v>
      </c>
      <c r="S618" s="85" t="s">
        <v>965</v>
      </c>
      <c r="T618" s="31"/>
      <c r="U618" s="217"/>
      <c r="V618" s="217"/>
      <c r="W618" s="31"/>
      <c r="X618" s="31"/>
      <c r="Y618" s="30"/>
      <c r="Z618" s="14"/>
      <c r="AA618" s="13"/>
      <c r="AB618" s="14"/>
    </row>
    <row r="619" spans="1:28" s="124" customFormat="1" ht="86.25" customHeight="1">
      <c r="A619" s="30">
        <v>1223</v>
      </c>
      <c r="B619" s="31" t="s">
        <v>494</v>
      </c>
      <c r="C619" s="31" t="s">
        <v>7</v>
      </c>
      <c r="D619" s="31" t="s">
        <v>960</v>
      </c>
      <c r="E619" s="31" t="s">
        <v>137</v>
      </c>
      <c r="F619" s="31" t="s">
        <v>168</v>
      </c>
      <c r="G619" s="31" t="s">
        <v>961</v>
      </c>
      <c r="H619" s="31" t="s">
        <v>962</v>
      </c>
      <c r="I619" s="85" t="s">
        <v>963</v>
      </c>
      <c r="J619" s="30" t="s">
        <v>531</v>
      </c>
      <c r="K619" s="30"/>
      <c r="L619" s="30"/>
      <c r="M619" s="30"/>
      <c r="N619" s="30"/>
      <c r="O619" s="14">
        <v>0</v>
      </c>
      <c r="P619" s="13"/>
      <c r="Q619" s="14"/>
      <c r="R619" s="31" t="s">
        <v>964</v>
      </c>
      <c r="S619" s="85" t="s">
        <v>965</v>
      </c>
      <c r="T619" s="31"/>
      <c r="U619" s="217"/>
      <c r="V619" s="217"/>
      <c r="W619" s="31"/>
      <c r="X619" s="31" t="s">
        <v>1032</v>
      </c>
      <c r="Y619" s="30"/>
      <c r="Z619" s="14"/>
      <c r="AA619" s="13"/>
      <c r="AB619" s="14"/>
    </row>
    <row r="620" spans="1:28" s="124" customFormat="1" ht="86.25" customHeight="1">
      <c r="A620" s="30">
        <v>1224</v>
      </c>
      <c r="B620" s="31" t="s">
        <v>494</v>
      </c>
      <c r="C620" s="31" t="s">
        <v>7</v>
      </c>
      <c r="D620" s="31" t="s">
        <v>960</v>
      </c>
      <c r="E620" s="31" t="s">
        <v>137</v>
      </c>
      <c r="F620" s="31" t="s">
        <v>168</v>
      </c>
      <c r="G620" s="31" t="s">
        <v>961</v>
      </c>
      <c r="H620" s="31" t="s">
        <v>962</v>
      </c>
      <c r="I620" s="85" t="s">
        <v>963</v>
      </c>
      <c r="J620" s="30" t="s">
        <v>531</v>
      </c>
      <c r="K620" s="30"/>
      <c r="L620" s="30"/>
      <c r="M620" s="30"/>
      <c r="N620" s="30"/>
      <c r="O620" s="14">
        <v>0</v>
      </c>
      <c r="P620" s="13"/>
      <c r="Q620" s="14"/>
      <c r="R620" s="31" t="s">
        <v>964</v>
      </c>
      <c r="S620" s="85" t="s">
        <v>965</v>
      </c>
      <c r="T620" s="31"/>
      <c r="U620" s="217"/>
      <c r="V620" s="217"/>
      <c r="W620" s="31"/>
      <c r="X620" s="31" t="s">
        <v>1033</v>
      </c>
      <c r="Y620" s="30"/>
      <c r="Z620" s="14"/>
      <c r="AA620" s="13"/>
      <c r="AB620" s="14"/>
    </row>
    <row r="621" spans="1:28" s="124" customFormat="1" ht="86.25" customHeight="1">
      <c r="A621" s="30">
        <v>1225</v>
      </c>
      <c r="B621" s="31" t="s">
        <v>494</v>
      </c>
      <c r="C621" s="31" t="s">
        <v>7</v>
      </c>
      <c r="D621" s="31" t="s">
        <v>960</v>
      </c>
      <c r="E621" s="31" t="s">
        <v>137</v>
      </c>
      <c r="F621" s="31" t="s">
        <v>168</v>
      </c>
      <c r="G621" s="31" t="s">
        <v>961</v>
      </c>
      <c r="H621" s="31" t="s">
        <v>962</v>
      </c>
      <c r="I621" s="85" t="s">
        <v>963</v>
      </c>
      <c r="J621" s="30" t="s">
        <v>531</v>
      </c>
      <c r="K621" s="30"/>
      <c r="L621" s="30"/>
      <c r="M621" s="30"/>
      <c r="N621" s="30"/>
      <c r="O621" s="14">
        <v>0</v>
      </c>
      <c r="P621" s="13"/>
      <c r="Q621" s="14"/>
      <c r="R621" s="31" t="s">
        <v>964</v>
      </c>
      <c r="S621" s="85" t="s">
        <v>965</v>
      </c>
      <c r="T621" s="31"/>
      <c r="U621" s="217"/>
      <c r="V621" s="217"/>
      <c r="W621" s="31"/>
      <c r="X621" s="31" t="s">
        <v>1033</v>
      </c>
      <c r="Y621" s="30"/>
      <c r="Z621" s="14"/>
      <c r="AA621" s="13"/>
      <c r="AB621" s="14"/>
    </row>
    <row r="622" spans="1:28" s="124" customFormat="1" ht="86.25" customHeight="1">
      <c r="A622" s="30" t="s">
        <v>1034</v>
      </c>
      <c r="B622" s="31" t="s">
        <v>494</v>
      </c>
      <c r="C622" s="31" t="s">
        <v>7</v>
      </c>
      <c r="D622" s="31" t="s">
        <v>960</v>
      </c>
      <c r="E622" s="31" t="s">
        <v>137</v>
      </c>
      <c r="F622" s="31" t="s">
        <v>168</v>
      </c>
      <c r="G622" s="31" t="s">
        <v>961</v>
      </c>
      <c r="H622" s="31" t="s">
        <v>962</v>
      </c>
      <c r="I622" s="85" t="s">
        <v>963</v>
      </c>
      <c r="J622" s="30" t="s">
        <v>531</v>
      </c>
      <c r="K622" s="30"/>
      <c r="L622" s="30"/>
      <c r="M622" s="30"/>
      <c r="N622" s="30"/>
      <c r="O622" s="14">
        <v>0</v>
      </c>
      <c r="P622" s="13"/>
      <c r="Q622" s="14"/>
      <c r="R622" s="31" t="s">
        <v>964</v>
      </c>
      <c r="S622" s="85" t="s">
        <v>965</v>
      </c>
      <c r="T622" s="31"/>
      <c r="U622" s="217"/>
      <c r="V622" s="217"/>
      <c r="W622" s="31"/>
      <c r="X622" s="31"/>
      <c r="Y622" s="30"/>
      <c r="Z622" s="14"/>
      <c r="AA622" s="13"/>
      <c r="AB622" s="14"/>
    </row>
    <row r="623" spans="1:28" s="124" customFormat="1" ht="86.25" customHeight="1">
      <c r="A623" s="30">
        <v>1226</v>
      </c>
      <c r="B623" s="31" t="s">
        <v>494</v>
      </c>
      <c r="C623" s="31" t="s">
        <v>7</v>
      </c>
      <c r="D623" s="31" t="s">
        <v>960</v>
      </c>
      <c r="E623" s="31" t="s">
        <v>137</v>
      </c>
      <c r="F623" s="31" t="s">
        <v>168</v>
      </c>
      <c r="G623" s="31" t="s">
        <v>961</v>
      </c>
      <c r="H623" s="31" t="s">
        <v>962</v>
      </c>
      <c r="I623" s="85" t="s">
        <v>963</v>
      </c>
      <c r="J623" s="30" t="s">
        <v>531</v>
      </c>
      <c r="K623" s="30"/>
      <c r="L623" s="30"/>
      <c r="M623" s="30"/>
      <c r="N623" s="30"/>
      <c r="O623" s="14">
        <v>0</v>
      </c>
      <c r="P623" s="13"/>
      <c r="Q623" s="14"/>
      <c r="R623" s="254" t="s">
        <v>1035</v>
      </c>
      <c r="S623" s="85" t="s">
        <v>965</v>
      </c>
      <c r="T623" s="31"/>
      <c r="U623" s="217"/>
      <c r="V623" s="217"/>
      <c r="W623" s="31"/>
      <c r="X623" s="31" t="s">
        <v>1033</v>
      </c>
      <c r="Y623" s="30"/>
      <c r="Z623" s="14"/>
      <c r="AA623" s="13"/>
      <c r="AB623" s="14"/>
    </row>
    <row r="624" spans="1:28" s="124" customFormat="1" ht="86.25" customHeight="1">
      <c r="A624" s="30">
        <v>1227</v>
      </c>
      <c r="B624" s="31" t="s">
        <v>494</v>
      </c>
      <c r="C624" s="31" t="s">
        <v>7</v>
      </c>
      <c r="D624" s="31" t="s">
        <v>960</v>
      </c>
      <c r="E624" s="31" t="s">
        <v>137</v>
      </c>
      <c r="F624" s="31" t="s">
        <v>168</v>
      </c>
      <c r="G624" s="31" t="s">
        <v>961</v>
      </c>
      <c r="H624" s="31" t="s">
        <v>962</v>
      </c>
      <c r="I624" s="85" t="s">
        <v>963</v>
      </c>
      <c r="J624" s="30" t="s">
        <v>531</v>
      </c>
      <c r="K624" s="30"/>
      <c r="L624" s="30"/>
      <c r="M624" s="30"/>
      <c r="N624" s="30"/>
      <c r="O624" s="14">
        <v>0</v>
      </c>
      <c r="P624" s="13"/>
      <c r="Q624" s="14"/>
      <c r="R624" s="31" t="s">
        <v>964</v>
      </c>
      <c r="S624" s="85" t="s">
        <v>972</v>
      </c>
      <c r="T624" s="31"/>
      <c r="U624" s="217"/>
      <c r="V624" s="217"/>
      <c r="W624" s="31"/>
      <c r="X624" s="31"/>
      <c r="Y624" s="30"/>
      <c r="Z624" s="14"/>
      <c r="AA624" s="13"/>
      <c r="AB624" s="14"/>
    </row>
    <row r="625" spans="1:28" s="242" customFormat="1" ht="120" customHeight="1">
      <c r="A625" s="144">
        <v>342</v>
      </c>
      <c r="B625" s="85" t="s">
        <v>1036</v>
      </c>
      <c r="C625" s="85" t="s">
        <v>1037</v>
      </c>
      <c r="D625" s="85" t="s">
        <v>1038</v>
      </c>
      <c r="E625" s="85" t="s">
        <v>137</v>
      </c>
      <c r="F625" s="85" t="s">
        <v>168</v>
      </c>
      <c r="G625" s="85" t="s">
        <v>1039</v>
      </c>
      <c r="H625" s="85" t="s">
        <v>1040</v>
      </c>
      <c r="I625" s="85" t="s">
        <v>1041</v>
      </c>
      <c r="J625" s="144" t="s">
        <v>531</v>
      </c>
      <c r="K625" s="97" t="s">
        <v>232</v>
      </c>
      <c r="L625" s="30">
        <v>1</v>
      </c>
      <c r="M625" s="30">
        <v>0</v>
      </c>
      <c r="N625" s="30">
        <v>30</v>
      </c>
      <c r="O625" s="98">
        <v>27</v>
      </c>
      <c r="P625" s="398">
        <f>TablaPrincipalConsolidada8[[#This Row],[IR - Avance cuantitativo diciembre]]/TablaPrincipalConsolidada8[[#This Row],[IR - Meta Acumulada 2019]]</f>
        <v>0.9</v>
      </c>
      <c r="Q625" s="233"/>
      <c r="R625" s="85" t="s">
        <v>1042</v>
      </c>
      <c r="S625" s="85" t="s">
        <v>1043</v>
      </c>
      <c r="T625" s="85" t="s">
        <v>1044</v>
      </c>
      <c r="U625" s="86">
        <v>0</v>
      </c>
      <c r="V625" s="258">
        <v>1</v>
      </c>
      <c r="W625" s="85" t="s">
        <v>48</v>
      </c>
      <c r="X625" s="85" t="s">
        <v>1045</v>
      </c>
      <c r="Y625" s="85" t="s">
        <v>277</v>
      </c>
      <c r="Z625" s="259">
        <v>0.8</v>
      </c>
      <c r="AA625" s="399">
        <v>0.8</v>
      </c>
      <c r="AB625" s="233" t="s">
        <v>1526</v>
      </c>
    </row>
    <row r="626" spans="1:28" s="242" customFormat="1" ht="60" customHeight="1">
      <c r="A626" s="144">
        <v>343</v>
      </c>
      <c r="B626" s="85" t="s">
        <v>1036</v>
      </c>
      <c r="C626" s="85" t="s">
        <v>1037</v>
      </c>
      <c r="D626" s="85" t="s">
        <v>1038</v>
      </c>
      <c r="E626" s="85" t="s">
        <v>137</v>
      </c>
      <c r="F626" s="85" t="s">
        <v>168</v>
      </c>
      <c r="G626" s="85" t="s">
        <v>1039</v>
      </c>
      <c r="H626" s="85" t="s">
        <v>1040</v>
      </c>
      <c r="I626" s="85" t="s">
        <v>1041</v>
      </c>
      <c r="J626" s="144" t="s">
        <v>531</v>
      </c>
      <c r="K626" s="144"/>
      <c r="L626" s="30"/>
      <c r="M626" s="30"/>
      <c r="N626" s="30"/>
      <c r="O626" s="261"/>
      <c r="P626" s="395"/>
      <c r="Q626" s="233"/>
      <c r="R626" s="85" t="s">
        <v>1042</v>
      </c>
      <c r="S626" s="85" t="s">
        <v>1043</v>
      </c>
      <c r="T626" s="85"/>
      <c r="U626" s="86"/>
      <c r="V626" s="117"/>
      <c r="W626" s="85"/>
      <c r="X626" s="85"/>
      <c r="Y626" s="85"/>
      <c r="Z626" s="261"/>
      <c r="AA626" s="395"/>
      <c r="AB626" s="233"/>
    </row>
    <row r="627" spans="1:28" s="265" customFormat="1" ht="54" customHeight="1">
      <c r="A627" s="262">
        <v>344</v>
      </c>
      <c r="B627" s="122" t="s">
        <v>1036</v>
      </c>
      <c r="C627" s="122" t="s">
        <v>1037</v>
      </c>
      <c r="D627" s="122" t="s">
        <v>1038</v>
      </c>
      <c r="E627" s="122" t="s">
        <v>137</v>
      </c>
      <c r="F627" s="122" t="s">
        <v>168</v>
      </c>
      <c r="G627" s="122" t="s">
        <v>1039</v>
      </c>
      <c r="H627" s="122" t="s">
        <v>1040</v>
      </c>
      <c r="I627" s="122" t="s">
        <v>1041</v>
      </c>
      <c r="J627" s="262" t="s">
        <v>531</v>
      </c>
      <c r="K627" s="262"/>
      <c r="L627" s="30"/>
      <c r="M627" s="30"/>
      <c r="N627" s="30"/>
      <c r="O627" s="259"/>
      <c r="P627" s="395"/>
      <c r="Q627" s="233"/>
      <c r="R627" s="122" t="s">
        <v>1042</v>
      </c>
      <c r="S627" s="122" t="s">
        <v>1046</v>
      </c>
      <c r="T627" s="122" t="s">
        <v>1044</v>
      </c>
      <c r="U627" s="263">
        <v>0</v>
      </c>
      <c r="V627" s="264">
        <v>1</v>
      </c>
      <c r="W627" s="122" t="s">
        <v>48</v>
      </c>
      <c r="X627" s="122" t="s">
        <v>1047</v>
      </c>
      <c r="Y627" s="85" t="s">
        <v>277</v>
      </c>
      <c r="Z627" s="259">
        <v>0.9</v>
      </c>
      <c r="AA627" s="399">
        <v>0.9</v>
      </c>
      <c r="AB627" s="233" t="s">
        <v>1527</v>
      </c>
    </row>
    <row r="628" spans="1:28" s="265" customFormat="1" ht="102.75" customHeight="1">
      <c r="A628" s="262">
        <v>345</v>
      </c>
      <c r="B628" s="122" t="s">
        <v>1036</v>
      </c>
      <c r="C628" s="122" t="s">
        <v>1037</v>
      </c>
      <c r="D628" s="122" t="s">
        <v>1038</v>
      </c>
      <c r="E628" s="122" t="s">
        <v>137</v>
      </c>
      <c r="F628" s="122" t="s">
        <v>168</v>
      </c>
      <c r="G628" s="122" t="s">
        <v>1039</v>
      </c>
      <c r="H628" s="122" t="s">
        <v>1040</v>
      </c>
      <c r="I628" s="122" t="s">
        <v>1041</v>
      </c>
      <c r="J628" s="262" t="s">
        <v>531</v>
      </c>
      <c r="K628" s="262"/>
      <c r="L628" s="30"/>
      <c r="M628" s="30"/>
      <c r="N628" s="30"/>
      <c r="O628" s="259"/>
      <c r="P628" s="395"/>
      <c r="Q628" s="233"/>
      <c r="R628" s="122" t="s">
        <v>1042</v>
      </c>
      <c r="S628" s="122" t="s">
        <v>1048</v>
      </c>
      <c r="T628" s="122" t="s">
        <v>1044</v>
      </c>
      <c r="U628" s="263">
        <v>0</v>
      </c>
      <c r="V628" s="263">
        <v>80</v>
      </c>
      <c r="W628" s="122" t="s">
        <v>48</v>
      </c>
      <c r="X628" s="122" t="s">
        <v>1049</v>
      </c>
      <c r="Y628" s="85" t="s">
        <v>500</v>
      </c>
      <c r="Z628" s="259">
        <v>121</v>
      </c>
      <c r="AA628" s="399">
        <v>1</v>
      </c>
      <c r="AB628" s="233" t="s">
        <v>1528</v>
      </c>
    </row>
    <row r="629" spans="1:28" s="242" customFormat="1" ht="54" customHeight="1">
      <c r="A629" s="144">
        <v>346</v>
      </c>
      <c r="B629" s="85" t="s">
        <v>1036</v>
      </c>
      <c r="C629" s="85" t="s">
        <v>1037</v>
      </c>
      <c r="D629" s="85" t="s">
        <v>1038</v>
      </c>
      <c r="E629" s="85" t="s">
        <v>137</v>
      </c>
      <c r="F629" s="85" t="s">
        <v>168</v>
      </c>
      <c r="G629" s="85" t="s">
        <v>1039</v>
      </c>
      <c r="H629" s="85" t="s">
        <v>1040</v>
      </c>
      <c r="I629" s="85" t="s">
        <v>1041</v>
      </c>
      <c r="J629" s="144" t="s">
        <v>531</v>
      </c>
      <c r="K629" s="144"/>
      <c r="L629" s="30"/>
      <c r="M629" s="30"/>
      <c r="N629" s="30"/>
      <c r="O629" s="261"/>
      <c r="P629" s="395"/>
      <c r="Q629" s="233"/>
      <c r="R629" s="85" t="s">
        <v>1042</v>
      </c>
      <c r="S629" s="85" t="s">
        <v>1048</v>
      </c>
      <c r="T629" s="85"/>
      <c r="U629" s="86"/>
      <c r="V629" s="117"/>
      <c r="W629" s="85"/>
      <c r="X629" s="85"/>
      <c r="Y629" s="85"/>
      <c r="Z629" s="261"/>
      <c r="AA629" s="395"/>
      <c r="AB629" s="233"/>
    </row>
    <row r="630" spans="1:28" s="242" customFormat="1" ht="48.75" customHeight="1">
      <c r="A630" s="144">
        <v>347</v>
      </c>
      <c r="B630" s="85" t="s">
        <v>1036</v>
      </c>
      <c r="C630" s="85" t="s">
        <v>1037</v>
      </c>
      <c r="D630" s="85" t="s">
        <v>1038</v>
      </c>
      <c r="E630" s="85" t="s">
        <v>137</v>
      </c>
      <c r="F630" s="85" t="s">
        <v>168</v>
      </c>
      <c r="G630" s="85" t="s">
        <v>1039</v>
      </c>
      <c r="H630" s="85" t="s">
        <v>1040</v>
      </c>
      <c r="I630" s="85" t="s">
        <v>1041</v>
      </c>
      <c r="J630" s="144" t="s">
        <v>531</v>
      </c>
      <c r="K630" s="144"/>
      <c r="L630" s="30"/>
      <c r="M630" s="30"/>
      <c r="N630" s="30"/>
      <c r="O630" s="261"/>
      <c r="P630" s="395"/>
      <c r="Q630" s="233"/>
      <c r="R630" s="85" t="s">
        <v>1042</v>
      </c>
      <c r="S630" s="85" t="s">
        <v>1048</v>
      </c>
      <c r="T630" s="85"/>
      <c r="U630" s="86"/>
      <c r="V630" s="117"/>
      <c r="W630" s="85"/>
      <c r="X630" s="85"/>
      <c r="Y630" s="85"/>
      <c r="Z630" s="261"/>
      <c r="AA630" s="395"/>
      <c r="AB630" s="233"/>
    </row>
    <row r="631" spans="1:28" s="265" customFormat="1" ht="63.75" customHeight="1">
      <c r="A631" s="262">
        <v>348</v>
      </c>
      <c r="B631" s="122" t="s">
        <v>1036</v>
      </c>
      <c r="C631" s="122" t="s">
        <v>1037</v>
      </c>
      <c r="D631" s="122" t="s">
        <v>1038</v>
      </c>
      <c r="E631" s="122" t="s">
        <v>137</v>
      </c>
      <c r="F631" s="122" t="s">
        <v>168</v>
      </c>
      <c r="G631" s="122" t="s">
        <v>1039</v>
      </c>
      <c r="H631" s="122" t="s">
        <v>1040</v>
      </c>
      <c r="I631" s="122" t="s">
        <v>1041</v>
      </c>
      <c r="J631" s="262" t="s">
        <v>531</v>
      </c>
      <c r="K631" s="262"/>
      <c r="L631" s="30"/>
      <c r="M631" s="30"/>
      <c r="N631" s="30"/>
      <c r="O631" s="259"/>
      <c r="P631" s="395"/>
      <c r="Q631" s="233"/>
      <c r="R631" s="122" t="s">
        <v>1042</v>
      </c>
      <c r="S631" s="122" t="s">
        <v>1050</v>
      </c>
      <c r="T631" s="122" t="s">
        <v>1051</v>
      </c>
      <c r="U631" s="263">
        <v>0</v>
      </c>
      <c r="V631" s="262">
        <v>1</v>
      </c>
      <c r="W631" s="122" t="s">
        <v>48</v>
      </c>
      <c r="X631" s="122" t="s">
        <v>1052</v>
      </c>
      <c r="Y631" s="85" t="s">
        <v>232</v>
      </c>
      <c r="Z631" s="259">
        <v>1</v>
      </c>
      <c r="AA631" s="399">
        <v>1</v>
      </c>
      <c r="AB631" s="233" t="s">
        <v>1053</v>
      </c>
    </row>
    <row r="632" spans="1:28" s="242" customFormat="1" ht="54" customHeight="1">
      <c r="A632" s="144">
        <v>349</v>
      </c>
      <c r="B632" s="85" t="s">
        <v>1036</v>
      </c>
      <c r="C632" s="85" t="s">
        <v>1037</v>
      </c>
      <c r="D632" s="85" t="s">
        <v>1054</v>
      </c>
      <c r="E632" s="85" t="s">
        <v>137</v>
      </c>
      <c r="F632" s="85" t="s">
        <v>168</v>
      </c>
      <c r="G632" s="85" t="s">
        <v>1039</v>
      </c>
      <c r="H632" s="85" t="s">
        <v>1040</v>
      </c>
      <c r="I632" s="85" t="s">
        <v>1041</v>
      </c>
      <c r="J632" s="144" t="s">
        <v>531</v>
      </c>
      <c r="K632" s="144"/>
      <c r="L632" s="30"/>
      <c r="M632" s="30"/>
      <c r="N632" s="30"/>
      <c r="O632" s="261"/>
      <c r="P632" s="395"/>
      <c r="Q632" s="233"/>
      <c r="R632" s="85" t="s">
        <v>1042</v>
      </c>
      <c r="S632" s="246" t="s">
        <v>1050</v>
      </c>
      <c r="T632" s="85"/>
      <c r="U632" s="86"/>
      <c r="V632" s="144"/>
      <c r="W632" s="85"/>
      <c r="X632" s="85"/>
      <c r="Y632" s="85"/>
      <c r="Z632" s="261"/>
      <c r="AA632" s="395"/>
      <c r="AB632" s="233"/>
    </row>
    <row r="633" spans="1:28" s="242" customFormat="1" ht="54" customHeight="1">
      <c r="A633" s="144">
        <v>350</v>
      </c>
      <c r="B633" s="85" t="s">
        <v>1036</v>
      </c>
      <c r="C633" s="85" t="s">
        <v>1037</v>
      </c>
      <c r="D633" s="85" t="s">
        <v>1054</v>
      </c>
      <c r="E633" s="85" t="s">
        <v>137</v>
      </c>
      <c r="F633" s="85" t="s">
        <v>168</v>
      </c>
      <c r="G633" s="85" t="s">
        <v>1039</v>
      </c>
      <c r="H633" s="85" t="s">
        <v>1040</v>
      </c>
      <c r="I633" s="85" t="s">
        <v>1041</v>
      </c>
      <c r="J633" s="144" t="s">
        <v>531</v>
      </c>
      <c r="K633" s="144"/>
      <c r="L633" s="30"/>
      <c r="M633" s="30"/>
      <c r="N633" s="30"/>
      <c r="O633" s="261"/>
      <c r="P633" s="395"/>
      <c r="Q633" s="233"/>
      <c r="R633" s="85" t="s">
        <v>1042</v>
      </c>
      <c r="S633" s="85" t="s">
        <v>1050</v>
      </c>
      <c r="T633" s="85"/>
      <c r="U633" s="86"/>
      <c r="V633" s="144"/>
      <c r="W633" s="85"/>
      <c r="X633" s="85"/>
      <c r="Y633" s="85"/>
      <c r="Z633" s="261"/>
      <c r="AA633" s="395"/>
      <c r="AB633" s="233"/>
    </row>
    <row r="634" spans="1:28" s="242" customFormat="1" ht="54" customHeight="1">
      <c r="A634" s="144">
        <v>351</v>
      </c>
      <c r="B634" s="85" t="s">
        <v>1036</v>
      </c>
      <c r="C634" s="85" t="s">
        <v>1037</v>
      </c>
      <c r="D634" s="85" t="s">
        <v>1054</v>
      </c>
      <c r="E634" s="85" t="s">
        <v>137</v>
      </c>
      <c r="F634" s="85" t="s">
        <v>168</v>
      </c>
      <c r="G634" s="85" t="s">
        <v>1039</v>
      </c>
      <c r="H634" s="85" t="s">
        <v>1040</v>
      </c>
      <c r="I634" s="85" t="s">
        <v>1041</v>
      </c>
      <c r="J634" s="144" t="s">
        <v>531</v>
      </c>
      <c r="K634" s="144"/>
      <c r="L634" s="30"/>
      <c r="M634" s="30"/>
      <c r="N634" s="30"/>
      <c r="O634" s="261"/>
      <c r="P634" s="395"/>
      <c r="Q634" s="233"/>
      <c r="R634" s="85" t="s">
        <v>1042</v>
      </c>
      <c r="S634" s="85" t="s">
        <v>1050</v>
      </c>
      <c r="T634" s="85"/>
      <c r="U634" s="86"/>
      <c r="V634" s="144"/>
      <c r="W634" s="85"/>
      <c r="X634" s="85"/>
      <c r="Y634" s="85"/>
      <c r="Z634" s="261"/>
      <c r="AA634" s="395"/>
      <c r="AB634" s="233"/>
    </row>
    <row r="635" spans="1:28" s="265" customFormat="1" ht="90" customHeight="1">
      <c r="A635" s="262">
        <v>352</v>
      </c>
      <c r="B635" s="122" t="s">
        <v>1036</v>
      </c>
      <c r="C635" s="122" t="s">
        <v>1037</v>
      </c>
      <c r="D635" s="122" t="s">
        <v>1038</v>
      </c>
      <c r="E635" s="122" t="s">
        <v>137</v>
      </c>
      <c r="F635" s="122" t="s">
        <v>168</v>
      </c>
      <c r="G635" s="122" t="s">
        <v>1039</v>
      </c>
      <c r="H635" s="122" t="s">
        <v>1040</v>
      </c>
      <c r="I635" s="122" t="s">
        <v>1041</v>
      </c>
      <c r="J635" s="262" t="s">
        <v>531</v>
      </c>
      <c r="K635" s="262"/>
      <c r="L635" s="30"/>
      <c r="M635" s="30"/>
      <c r="N635" s="30"/>
      <c r="O635" s="259"/>
      <c r="P635" s="395"/>
      <c r="Q635" s="233"/>
      <c r="R635" s="122" t="s">
        <v>1042</v>
      </c>
      <c r="S635" s="122" t="s">
        <v>1055</v>
      </c>
      <c r="T635" s="122" t="s">
        <v>1044</v>
      </c>
      <c r="U635" s="266">
        <v>0</v>
      </c>
      <c r="V635" s="266">
        <v>5</v>
      </c>
      <c r="W635" s="122" t="s">
        <v>48</v>
      </c>
      <c r="X635" s="122" t="s">
        <v>1056</v>
      </c>
      <c r="Y635" s="85" t="s">
        <v>277</v>
      </c>
      <c r="Z635" s="259">
        <v>0</v>
      </c>
      <c r="AA635" s="399">
        <v>0</v>
      </c>
      <c r="AB635" s="233" t="s">
        <v>1529</v>
      </c>
    </row>
    <row r="636" spans="1:28" s="242" customFormat="1" ht="76.5" customHeight="1">
      <c r="A636" s="144">
        <v>353</v>
      </c>
      <c r="B636" s="85" t="s">
        <v>1036</v>
      </c>
      <c r="C636" s="85" t="s">
        <v>1037</v>
      </c>
      <c r="D636" s="85" t="s">
        <v>1038</v>
      </c>
      <c r="E636" s="85" t="s">
        <v>137</v>
      </c>
      <c r="F636" s="85" t="s">
        <v>168</v>
      </c>
      <c r="G636" s="85" t="s">
        <v>1039</v>
      </c>
      <c r="H636" s="85" t="s">
        <v>1040</v>
      </c>
      <c r="I636" s="85" t="s">
        <v>1041</v>
      </c>
      <c r="J636" s="144" t="s">
        <v>531</v>
      </c>
      <c r="K636" s="144"/>
      <c r="L636" s="30"/>
      <c r="M636" s="30"/>
      <c r="N636" s="30"/>
      <c r="O636" s="261"/>
      <c r="P636" s="395"/>
      <c r="Q636" s="233"/>
      <c r="R636" s="85" t="s">
        <v>1042</v>
      </c>
      <c r="S636" s="85" t="s">
        <v>1055</v>
      </c>
      <c r="T636" s="85"/>
      <c r="U636" s="86"/>
      <c r="V636" s="86"/>
      <c r="W636" s="85"/>
      <c r="X636" s="85"/>
      <c r="Y636" s="85"/>
      <c r="Z636" s="261"/>
      <c r="AA636" s="395"/>
      <c r="AB636" s="233"/>
    </row>
    <row r="637" spans="1:28" s="242" customFormat="1" ht="54" customHeight="1">
      <c r="A637" s="144">
        <v>354</v>
      </c>
      <c r="B637" s="85" t="s">
        <v>1036</v>
      </c>
      <c r="C637" s="85" t="s">
        <v>1037</v>
      </c>
      <c r="D637" s="85" t="s">
        <v>1038</v>
      </c>
      <c r="E637" s="85" t="s">
        <v>137</v>
      </c>
      <c r="F637" s="85" t="s">
        <v>168</v>
      </c>
      <c r="G637" s="85" t="s">
        <v>1039</v>
      </c>
      <c r="H637" s="85" t="s">
        <v>1040</v>
      </c>
      <c r="I637" s="85" t="s">
        <v>1041</v>
      </c>
      <c r="J637" s="144" t="s">
        <v>531</v>
      </c>
      <c r="K637" s="144"/>
      <c r="L637" s="30"/>
      <c r="M637" s="30"/>
      <c r="N637" s="30"/>
      <c r="O637" s="261"/>
      <c r="P637" s="395"/>
      <c r="Q637" s="233"/>
      <c r="R637" s="85" t="s">
        <v>1042</v>
      </c>
      <c r="S637" s="85" t="s">
        <v>1048</v>
      </c>
      <c r="T637" s="85"/>
      <c r="U637" s="86"/>
      <c r="V637" s="86"/>
      <c r="W637" s="85"/>
      <c r="X637" s="85"/>
      <c r="Y637" s="85"/>
      <c r="Z637" s="261"/>
      <c r="AA637" s="395"/>
      <c r="AB637" s="233"/>
    </row>
    <row r="638" spans="1:28" s="242" customFormat="1" ht="54" customHeight="1">
      <c r="A638" s="144">
        <v>355</v>
      </c>
      <c r="B638" s="85" t="s">
        <v>1036</v>
      </c>
      <c r="C638" s="85" t="s">
        <v>1037</v>
      </c>
      <c r="D638" s="85" t="s">
        <v>1038</v>
      </c>
      <c r="E638" s="85" t="s">
        <v>137</v>
      </c>
      <c r="F638" s="85" t="s">
        <v>168</v>
      </c>
      <c r="G638" s="85" t="s">
        <v>1039</v>
      </c>
      <c r="H638" s="85" t="s">
        <v>1040</v>
      </c>
      <c r="I638" s="85" t="s">
        <v>1041</v>
      </c>
      <c r="J638" s="144" t="s">
        <v>531</v>
      </c>
      <c r="K638" s="144"/>
      <c r="L638" s="30"/>
      <c r="M638" s="30"/>
      <c r="N638" s="30"/>
      <c r="O638" s="261"/>
      <c r="P638" s="395"/>
      <c r="Q638" s="233"/>
      <c r="R638" s="85" t="s">
        <v>1042</v>
      </c>
      <c r="S638" s="85" t="s">
        <v>1057</v>
      </c>
      <c r="T638" s="85"/>
      <c r="U638" s="86"/>
      <c r="V638" s="86"/>
      <c r="W638" s="85"/>
      <c r="X638" s="85"/>
      <c r="Y638" s="85"/>
      <c r="Z638" s="261"/>
      <c r="AA638" s="395"/>
      <c r="AB638" s="233"/>
    </row>
    <row r="639" spans="1:28" s="242" customFormat="1" ht="54" customHeight="1">
      <c r="A639" s="144">
        <v>356</v>
      </c>
      <c r="B639" s="85" t="s">
        <v>1036</v>
      </c>
      <c r="C639" s="85" t="s">
        <v>1037</v>
      </c>
      <c r="D639" s="85" t="s">
        <v>1038</v>
      </c>
      <c r="E639" s="85" t="s">
        <v>137</v>
      </c>
      <c r="F639" s="85" t="s">
        <v>168</v>
      </c>
      <c r="G639" s="85" t="s">
        <v>1039</v>
      </c>
      <c r="H639" s="85" t="s">
        <v>1040</v>
      </c>
      <c r="I639" s="85" t="s">
        <v>1041</v>
      </c>
      <c r="J639" s="144" t="s">
        <v>531</v>
      </c>
      <c r="K639" s="144"/>
      <c r="L639" s="30"/>
      <c r="M639" s="30"/>
      <c r="N639" s="30"/>
      <c r="O639" s="261"/>
      <c r="P639" s="395"/>
      <c r="Q639" s="233"/>
      <c r="R639" s="85" t="s">
        <v>1042</v>
      </c>
      <c r="S639" s="85" t="s">
        <v>1048</v>
      </c>
      <c r="T639" s="85"/>
      <c r="U639" s="86"/>
      <c r="V639" s="86"/>
      <c r="W639" s="85"/>
      <c r="X639" s="85"/>
      <c r="Y639" s="85"/>
      <c r="Z639" s="261"/>
      <c r="AA639" s="395"/>
      <c r="AB639" s="233"/>
    </row>
    <row r="640" spans="1:28" s="242" customFormat="1" ht="54" customHeight="1">
      <c r="A640" s="144">
        <v>357</v>
      </c>
      <c r="B640" s="85" t="s">
        <v>1036</v>
      </c>
      <c r="C640" s="85" t="s">
        <v>1037</v>
      </c>
      <c r="D640" s="85" t="s">
        <v>1038</v>
      </c>
      <c r="E640" s="85" t="s">
        <v>137</v>
      </c>
      <c r="F640" s="85" t="s">
        <v>168</v>
      </c>
      <c r="G640" s="85" t="s">
        <v>1039</v>
      </c>
      <c r="H640" s="85" t="s">
        <v>1040</v>
      </c>
      <c r="I640" s="85" t="s">
        <v>1041</v>
      </c>
      <c r="J640" s="144" t="s">
        <v>531</v>
      </c>
      <c r="K640" s="144"/>
      <c r="L640" s="30"/>
      <c r="M640" s="30"/>
      <c r="N640" s="30"/>
      <c r="O640" s="261"/>
      <c r="P640" s="395"/>
      <c r="Q640" s="233"/>
      <c r="R640" s="85" t="s">
        <v>1042</v>
      </c>
      <c r="S640" s="85" t="s">
        <v>1048</v>
      </c>
      <c r="T640" s="85"/>
      <c r="U640" s="86"/>
      <c r="V640" s="86"/>
      <c r="W640" s="85"/>
      <c r="X640" s="85"/>
      <c r="Y640" s="85"/>
      <c r="Z640" s="261"/>
      <c r="AA640" s="395"/>
      <c r="AB640" s="233"/>
    </row>
    <row r="641" spans="1:28" s="242" customFormat="1" ht="54" customHeight="1">
      <c r="A641" s="144">
        <v>358</v>
      </c>
      <c r="B641" s="85" t="s">
        <v>1036</v>
      </c>
      <c r="C641" s="85" t="s">
        <v>1037</v>
      </c>
      <c r="D641" s="85" t="s">
        <v>1038</v>
      </c>
      <c r="E641" s="85" t="s">
        <v>137</v>
      </c>
      <c r="F641" s="85" t="s">
        <v>168</v>
      </c>
      <c r="G641" s="85" t="s">
        <v>1039</v>
      </c>
      <c r="H641" s="85" t="s">
        <v>1040</v>
      </c>
      <c r="I641" s="85" t="s">
        <v>1041</v>
      </c>
      <c r="J641" s="144" t="s">
        <v>531</v>
      </c>
      <c r="K641" s="144"/>
      <c r="L641" s="30"/>
      <c r="M641" s="30"/>
      <c r="N641" s="30"/>
      <c r="O641" s="261"/>
      <c r="P641" s="395"/>
      <c r="Q641" s="233"/>
      <c r="R641" s="85" t="s">
        <v>1042</v>
      </c>
      <c r="S641" s="85" t="s">
        <v>1048</v>
      </c>
      <c r="T641" s="85"/>
      <c r="U641" s="86"/>
      <c r="V641" s="86"/>
      <c r="W641" s="85"/>
      <c r="X641" s="85"/>
      <c r="Y641" s="85"/>
      <c r="Z641" s="261"/>
      <c r="AA641" s="395"/>
      <c r="AB641" s="233"/>
    </row>
    <row r="642" spans="1:28" s="242" customFormat="1" ht="54" customHeight="1">
      <c r="A642" s="144">
        <v>359</v>
      </c>
      <c r="B642" s="85" t="s">
        <v>1036</v>
      </c>
      <c r="C642" s="85" t="s">
        <v>1037</v>
      </c>
      <c r="D642" s="85" t="s">
        <v>1038</v>
      </c>
      <c r="E642" s="85" t="s">
        <v>137</v>
      </c>
      <c r="F642" s="85" t="s">
        <v>168</v>
      </c>
      <c r="G642" s="85" t="s">
        <v>1039</v>
      </c>
      <c r="H642" s="85" t="s">
        <v>1040</v>
      </c>
      <c r="I642" s="85" t="s">
        <v>1041</v>
      </c>
      <c r="J642" s="144" t="s">
        <v>531</v>
      </c>
      <c r="K642" s="144"/>
      <c r="L642" s="30"/>
      <c r="M642" s="30"/>
      <c r="N642" s="30"/>
      <c r="O642" s="261"/>
      <c r="P642" s="395"/>
      <c r="Q642" s="233"/>
      <c r="R642" s="85" t="s">
        <v>1042</v>
      </c>
      <c r="S642" s="85" t="s">
        <v>1048</v>
      </c>
      <c r="T642" s="85"/>
      <c r="U642" s="86"/>
      <c r="V642" s="86"/>
      <c r="W642" s="85"/>
      <c r="X642" s="85"/>
      <c r="Y642" s="85"/>
      <c r="Z642" s="261"/>
      <c r="AA642" s="395"/>
      <c r="AB642" s="233"/>
    </row>
    <row r="643" spans="1:28" s="242" customFormat="1" ht="54" customHeight="1">
      <c r="A643" s="144">
        <v>360</v>
      </c>
      <c r="B643" s="85" t="s">
        <v>1036</v>
      </c>
      <c r="C643" s="85" t="s">
        <v>1037</v>
      </c>
      <c r="D643" s="85" t="s">
        <v>1038</v>
      </c>
      <c r="E643" s="85" t="s">
        <v>137</v>
      </c>
      <c r="F643" s="85" t="s">
        <v>168</v>
      </c>
      <c r="G643" s="85" t="s">
        <v>1039</v>
      </c>
      <c r="H643" s="85" t="s">
        <v>1040</v>
      </c>
      <c r="I643" s="85" t="s">
        <v>1041</v>
      </c>
      <c r="J643" s="144" t="s">
        <v>531</v>
      </c>
      <c r="K643" s="144"/>
      <c r="L643" s="30"/>
      <c r="M643" s="30"/>
      <c r="N643" s="30"/>
      <c r="O643" s="261"/>
      <c r="P643" s="395"/>
      <c r="Q643" s="233"/>
      <c r="R643" s="85" t="s">
        <v>1042</v>
      </c>
      <c r="S643" s="85" t="s">
        <v>1048</v>
      </c>
      <c r="T643" s="85"/>
      <c r="U643" s="86"/>
      <c r="V643" s="86"/>
      <c r="W643" s="85"/>
      <c r="X643" s="85"/>
      <c r="Y643" s="85"/>
      <c r="Z643" s="261"/>
      <c r="AA643" s="395"/>
      <c r="AB643" s="233"/>
    </row>
    <row r="644" spans="1:28" s="242" customFormat="1" ht="54" customHeight="1">
      <c r="A644" s="144">
        <v>361</v>
      </c>
      <c r="B644" s="85" t="s">
        <v>1036</v>
      </c>
      <c r="C644" s="85" t="s">
        <v>1037</v>
      </c>
      <c r="D644" s="85" t="s">
        <v>1038</v>
      </c>
      <c r="E644" s="85" t="s">
        <v>137</v>
      </c>
      <c r="F644" s="85" t="s">
        <v>168</v>
      </c>
      <c r="G644" s="85" t="s">
        <v>1039</v>
      </c>
      <c r="H644" s="85" t="s">
        <v>1040</v>
      </c>
      <c r="I644" s="85" t="s">
        <v>1041</v>
      </c>
      <c r="J644" s="144" t="s">
        <v>531</v>
      </c>
      <c r="K644" s="144"/>
      <c r="L644" s="30"/>
      <c r="M644" s="30"/>
      <c r="N644" s="30"/>
      <c r="O644" s="261"/>
      <c r="P644" s="395"/>
      <c r="Q644" s="233"/>
      <c r="R644" s="85" t="s">
        <v>1042</v>
      </c>
      <c r="S644" s="85" t="s">
        <v>1048</v>
      </c>
      <c r="T644" s="85"/>
      <c r="U644" s="86"/>
      <c r="V644" s="86"/>
      <c r="W644" s="85"/>
      <c r="X644" s="85"/>
      <c r="Y644" s="85"/>
      <c r="Z644" s="261"/>
      <c r="AA644" s="395"/>
      <c r="AB644" s="233"/>
    </row>
    <row r="645" spans="1:28" s="242" customFormat="1" ht="54" customHeight="1">
      <c r="A645" s="144">
        <v>362</v>
      </c>
      <c r="B645" s="85" t="s">
        <v>1036</v>
      </c>
      <c r="C645" s="85" t="s">
        <v>1037</v>
      </c>
      <c r="D645" s="85" t="s">
        <v>1038</v>
      </c>
      <c r="E645" s="85" t="s">
        <v>137</v>
      </c>
      <c r="F645" s="85" t="s">
        <v>168</v>
      </c>
      <c r="G645" s="85" t="s">
        <v>1039</v>
      </c>
      <c r="H645" s="85" t="s">
        <v>1040</v>
      </c>
      <c r="I645" s="85" t="s">
        <v>1041</v>
      </c>
      <c r="J645" s="144" t="s">
        <v>531</v>
      </c>
      <c r="K645" s="144"/>
      <c r="L645" s="30"/>
      <c r="M645" s="30"/>
      <c r="N645" s="30"/>
      <c r="O645" s="261"/>
      <c r="P645" s="395"/>
      <c r="Q645" s="233"/>
      <c r="R645" s="85" t="s">
        <v>1042</v>
      </c>
      <c r="S645" s="85" t="s">
        <v>1048</v>
      </c>
      <c r="T645" s="85"/>
      <c r="U645" s="86"/>
      <c r="V645" s="86"/>
      <c r="W645" s="85"/>
      <c r="X645" s="85"/>
      <c r="Y645" s="85"/>
      <c r="Z645" s="261"/>
      <c r="AA645" s="395"/>
      <c r="AB645" s="233"/>
    </row>
    <row r="646" spans="1:28" s="242" customFormat="1" ht="54" customHeight="1">
      <c r="A646" s="144">
        <v>363</v>
      </c>
      <c r="B646" s="85" t="s">
        <v>1036</v>
      </c>
      <c r="C646" s="85" t="s">
        <v>1037</v>
      </c>
      <c r="D646" s="85" t="s">
        <v>1038</v>
      </c>
      <c r="E646" s="85" t="s">
        <v>137</v>
      </c>
      <c r="F646" s="85" t="s">
        <v>168</v>
      </c>
      <c r="G646" s="85" t="s">
        <v>1039</v>
      </c>
      <c r="H646" s="85" t="s">
        <v>1040</v>
      </c>
      <c r="I646" s="85" t="s">
        <v>1041</v>
      </c>
      <c r="J646" s="144" t="s">
        <v>531</v>
      </c>
      <c r="K646" s="144"/>
      <c r="L646" s="30"/>
      <c r="M646" s="30"/>
      <c r="N646" s="30"/>
      <c r="O646" s="261"/>
      <c r="P646" s="395"/>
      <c r="Q646" s="233"/>
      <c r="R646" s="85" t="s">
        <v>1042</v>
      </c>
      <c r="S646" s="85" t="s">
        <v>1048</v>
      </c>
      <c r="T646" s="85"/>
      <c r="U646" s="86"/>
      <c r="V646" s="86"/>
      <c r="W646" s="85"/>
      <c r="X646" s="85"/>
      <c r="Y646" s="85"/>
      <c r="Z646" s="261"/>
      <c r="AA646" s="395"/>
      <c r="AB646" s="233"/>
    </row>
    <row r="647" spans="1:28" s="242" customFormat="1" ht="54" customHeight="1">
      <c r="A647" s="144" t="s">
        <v>1058</v>
      </c>
      <c r="B647" s="85" t="s">
        <v>1036</v>
      </c>
      <c r="C647" s="85" t="s">
        <v>1037</v>
      </c>
      <c r="D647" s="85" t="s">
        <v>1038</v>
      </c>
      <c r="E647" s="85" t="s">
        <v>137</v>
      </c>
      <c r="F647" s="85" t="s">
        <v>168</v>
      </c>
      <c r="G647" s="85" t="s">
        <v>1039</v>
      </c>
      <c r="H647" s="85" t="s">
        <v>1040</v>
      </c>
      <c r="I647" s="85" t="s">
        <v>1041</v>
      </c>
      <c r="J647" s="144" t="s">
        <v>531</v>
      </c>
      <c r="K647" s="144"/>
      <c r="L647" s="30"/>
      <c r="M647" s="30"/>
      <c r="N647" s="30"/>
      <c r="O647" s="261"/>
      <c r="P647" s="395"/>
      <c r="Q647" s="233"/>
      <c r="R647" s="85" t="s">
        <v>1042</v>
      </c>
      <c r="S647" s="85" t="s">
        <v>1048</v>
      </c>
      <c r="T647" s="85"/>
      <c r="U647" s="86"/>
      <c r="V647" s="86"/>
      <c r="W647" s="85"/>
      <c r="X647" s="85"/>
      <c r="Y647" s="85"/>
      <c r="Z647" s="261"/>
      <c r="AA647" s="395"/>
      <c r="AB647" s="233"/>
    </row>
    <row r="648" spans="1:28" s="242" customFormat="1" ht="54" customHeight="1">
      <c r="A648" s="144" t="s">
        <v>1059</v>
      </c>
      <c r="B648" s="85" t="s">
        <v>1036</v>
      </c>
      <c r="C648" s="85" t="s">
        <v>1037</v>
      </c>
      <c r="D648" s="85" t="s">
        <v>1038</v>
      </c>
      <c r="E648" s="85" t="s">
        <v>137</v>
      </c>
      <c r="F648" s="85" t="s">
        <v>168</v>
      </c>
      <c r="G648" s="85" t="s">
        <v>1039</v>
      </c>
      <c r="H648" s="85" t="s">
        <v>1040</v>
      </c>
      <c r="I648" s="85" t="s">
        <v>1041</v>
      </c>
      <c r="J648" s="144" t="s">
        <v>531</v>
      </c>
      <c r="K648" s="144"/>
      <c r="L648" s="30"/>
      <c r="M648" s="30"/>
      <c r="N648" s="30"/>
      <c r="O648" s="261"/>
      <c r="P648" s="395"/>
      <c r="Q648" s="233"/>
      <c r="R648" s="85" t="s">
        <v>1042</v>
      </c>
      <c r="S648" s="85" t="s">
        <v>1048</v>
      </c>
      <c r="T648" s="85"/>
      <c r="U648" s="86"/>
      <c r="V648" s="86"/>
      <c r="W648" s="85"/>
      <c r="X648" s="85"/>
      <c r="Y648" s="85"/>
      <c r="Z648" s="261"/>
      <c r="AA648" s="395"/>
      <c r="AB648" s="233"/>
    </row>
    <row r="649" spans="1:28" s="242" customFormat="1" ht="54" customHeight="1">
      <c r="A649" s="144">
        <v>364</v>
      </c>
      <c r="B649" s="85" t="s">
        <v>1036</v>
      </c>
      <c r="C649" s="85" t="s">
        <v>1037</v>
      </c>
      <c r="D649" s="85" t="s">
        <v>1038</v>
      </c>
      <c r="E649" s="85" t="s">
        <v>137</v>
      </c>
      <c r="F649" s="85" t="s">
        <v>168</v>
      </c>
      <c r="G649" s="85" t="s">
        <v>1039</v>
      </c>
      <c r="H649" s="85" t="s">
        <v>1040</v>
      </c>
      <c r="I649" s="85" t="s">
        <v>1041</v>
      </c>
      <c r="J649" s="144" t="s">
        <v>531</v>
      </c>
      <c r="K649" s="144"/>
      <c r="L649" s="30"/>
      <c r="M649" s="30"/>
      <c r="N649" s="30"/>
      <c r="O649" s="261"/>
      <c r="P649" s="395"/>
      <c r="Q649" s="233"/>
      <c r="R649" s="85" t="s">
        <v>1042</v>
      </c>
      <c r="S649" s="85" t="s">
        <v>1048</v>
      </c>
      <c r="T649" s="85"/>
      <c r="U649" s="86"/>
      <c r="V649" s="86"/>
      <c r="W649" s="85"/>
      <c r="X649" s="85"/>
      <c r="Y649" s="85"/>
      <c r="Z649" s="261"/>
      <c r="AA649" s="395"/>
      <c r="AB649" s="233"/>
    </row>
    <row r="650" spans="1:28" s="242" customFormat="1" ht="54" customHeight="1">
      <c r="A650" s="144">
        <v>365</v>
      </c>
      <c r="B650" s="85" t="s">
        <v>1036</v>
      </c>
      <c r="C650" s="85" t="s">
        <v>1037</v>
      </c>
      <c r="D650" s="85" t="s">
        <v>1038</v>
      </c>
      <c r="E650" s="85" t="s">
        <v>137</v>
      </c>
      <c r="F650" s="85" t="s">
        <v>168</v>
      </c>
      <c r="G650" s="85" t="s">
        <v>1039</v>
      </c>
      <c r="H650" s="85" t="s">
        <v>1040</v>
      </c>
      <c r="I650" s="85" t="s">
        <v>1041</v>
      </c>
      <c r="J650" s="144" t="s">
        <v>531</v>
      </c>
      <c r="K650" s="144"/>
      <c r="L650" s="30"/>
      <c r="M650" s="30"/>
      <c r="N650" s="30"/>
      <c r="O650" s="261"/>
      <c r="P650" s="395"/>
      <c r="Q650" s="233"/>
      <c r="R650" s="85" t="s">
        <v>1042</v>
      </c>
      <c r="S650" s="85" t="s">
        <v>1048</v>
      </c>
      <c r="T650" s="85"/>
      <c r="U650" s="86"/>
      <c r="V650" s="86"/>
      <c r="W650" s="85"/>
      <c r="X650" s="85"/>
      <c r="Y650" s="85"/>
      <c r="Z650" s="261"/>
      <c r="AA650" s="395"/>
      <c r="AB650" s="233"/>
    </row>
    <row r="651" spans="1:28" s="242" customFormat="1" ht="54" customHeight="1">
      <c r="A651" s="144">
        <v>366</v>
      </c>
      <c r="B651" s="85" t="s">
        <v>1036</v>
      </c>
      <c r="C651" s="85" t="s">
        <v>1037</v>
      </c>
      <c r="D651" s="85" t="s">
        <v>1038</v>
      </c>
      <c r="E651" s="85" t="s">
        <v>137</v>
      </c>
      <c r="F651" s="85" t="s">
        <v>168</v>
      </c>
      <c r="G651" s="85" t="s">
        <v>1039</v>
      </c>
      <c r="H651" s="85" t="s">
        <v>1040</v>
      </c>
      <c r="I651" s="85" t="s">
        <v>1041</v>
      </c>
      <c r="J651" s="144" t="s">
        <v>531</v>
      </c>
      <c r="K651" s="144"/>
      <c r="L651" s="30"/>
      <c r="M651" s="30"/>
      <c r="N651" s="30"/>
      <c r="O651" s="261"/>
      <c r="P651" s="395"/>
      <c r="Q651" s="233"/>
      <c r="R651" s="85" t="s">
        <v>1042</v>
      </c>
      <c r="S651" s="85" t="s">
        <v>1048</v>
      </c>
      <c r="T651" s="85"/>
      <c r="U651" s="86"/>
      <c r="V651" s="86"/>
      <c r="W651" s="85"/>
      <c r="X651" s="85"/>
      <c r="Y651" s="85"/>
      <c r="Z651" s="261"/>
      <c r="AA651" s="395"/>
      <c r="AB651" s="233"/>
    </row>
    <row r="652" spans="1:28" s="242" customFormat="1" ht="54" customHeight="1">
      <c r="A652" s="144">
        <v>367</v>
      </c>
      <c r="B652" s="85" t="s">
        <v>1036</v>
      </c>
      <c r="C652" s="85" t="s">
        <v>1037</v>
      </c>
      <c r="D652" s="85" t="s">
        <v>1038</v>
      </c>
      <c r="E652" s="85" t="s">
        <v>137</v>
      </c>
      <c r="F652" s="85" t="s">
        <v>168</v>
      </c>
      <c r="G652" s="85" t="s">
        <v>1039</v>
      </c>
      <c r="H652" s="85" t="s">
        <v>1040</v>
      </c>
      <c r="I652" s="85" t="s">
        <v>1041</v>
      </c>
      <c r="J652" s="144" t="s">
        <v>531</v>
      </c>
      <c r="K652" s="144"/>
      <c r="L652" s="30"/>
      <c r="M652" s="30"/>
      <c r="N652" s="30"/>
      <c r="O652" s="261"/>
      <c r="P652" s="395"/>
      <c r="Q652" s="233"/>
      <c r="R652" s="85" t="s">
        <v>1042</v>
      </c>
      <c r="S652" s="85" t="s">
        <v>1048</v>
      </c>
      <c r="T652" s="85"/>
      <c r="U652" s="86"/>
      <c r="V652" s="86"/>
      <c r="W652" s="85"/>
      <c r="X652" s="85"/>
      <c r="Y652" s="85"/>
      <c r="Z652" s="261"/>
      <c r="AA652" s="395"/>
      <c r="AB652" s="233"/>
    </row>
    <row r="653" spans="1:28" s="242" customFormat="1" ht="54" customHeight="1">
      <c r="A653" s="144">
        <v>368</v>
      </c>
      <c r="B653" s="85" t="s">
        <v>1036</v>
      </c>
      <c r="C653" s="85" t="s">
        <v>1037</v>
      </c>
      <c r="D653" s="85" t="s">
        <v>1038</v>
      </c>
      <c r="E653" s="85" t="s">
        <v>137</v>
      </c>
      <c r="F653" s="85" t="s">
        <v>168</v>
      </c>
      <c r="G653" s="85" t="s">
        <v>1039</v>
      </c>
      <c r="H653" s="85" t="s">
        <v>1040</v>
      </c>
      <c r="I653" s="85" t="s">
        <v>1041</v>
      </c>
      <c r="J653" s="144" t="s">
        <v>531</v>
      </c>
      <c r="K653" s="144"/>
      <c r="L653" s="30"/>
      <c r="M653" s="30"/>
      <c r="N653" s="30"/>
      <c r="O653" s="261"/>
      <c r="P653" s="395"/>
      <c r="Q653" s="233"/>
      <c r="R653" s="85" t="s">
        <v>1042</v>
      </c>
      <c r="S653" s="85" t="s">
        <v>1048</v>
      </c>
      <c r="T653" s="85"/>
      <c r="U653" s="86"/>
      <c r="V653" s="86"/>
      <c r="W653" s="85"/>
      <c r="X653" s="85"/>
      <c r="Y653" s="85"/>
      <c r="Z653" s="261"/>
      <c r="AA653" s="395"/>
      <c r="AB653" s="233"/>
    </row>
    <row r="654" spans="1:28" s="242" customFormat="1" ht="54" customHeight="1">
      <c r="A654" s="144">
        <v>369</v>
      </c>
      <c r="B654" s="85" t="s">
        <v>1036</v>
      </c>
      <c r="C654" s="85" t="s">
        <v>1037</v>
      </c>
      <c r="D654" s="85" t="s">
        <v>1038</v>
      </c>
      <c r="E654" s="85" t="s">
        <v>137</v>
      </c>
      <c r="F654" s="85" t="s">
        <v>168</v>
      </c>
      <c r="G654" s="85" t="s">
        <v>1039</v>
      </c>
      <c r="H654" s="85" t="s">
        <v>1040</v>
      </c>
      <c r="I654" s="85" t="s">
        <v>1041</v>
      </c>
      <c r="J654" s="144" t="s">
        <v>531</v>
      </c>
      <c r="K654" s="144"/>
      <c r="L654" s="30"/>
      <c r="M654" s="30"/>
      <c r="N654" s="30"/>
      <c r="O654" s="261"/>
      <c r="P654" s="395"/>
      <c r="Q654" s="233"/>
      <c r="R654" s="85" t="s">
        <v>1042</v>
      </c>
      <c r="S654" s="85" t="s">
        <v>1048</v>
      </c>
      <c r="T654" s="85"/>
      <c r="U654" s="86"/>
      <c r="V654" s="86"/>
      <c r="W654" s="85"/>
      <c r="X654" s="85"/>
      <c r="Y654" s="85"/>
      <c r="Z654" s="261"/>
      <c r="AA654" s="395"/>
      <c r="AB654" s="233"/>
    </row>
    <row r="655" spans="1:28" s="242" customFormat="1" ht="54" customHeight="1">
      <c r="A655" s="144">
        <v>370</v>
      </c>
      <c r="B655" s="85" t="s">
        <v>1036</v>
      </c>
      <c r="C655" s="85" t="s">
        <v>1037</v>
      </c>
      <c r="D655" s="85" t="s">
        <v>1038</v>
      </c>
      <c r="E655" s="85" t="s">
        <v>137</v>
      </c>
      <c r="F655" s="85" t="s">
        <v>168</v>
      </c>
      <c r="G655" s="85" t="s">
        <v>1039</v>
      </c>
      <c r="H655" s="85" t="s">
        <v>1040</v>
      </c>
      <c r="I655" s="85" t="s">
        <v>1041</v>
      </c>
      <c r="J655" s="144" t="s">
        <v>531</v>
      </c>
      <c r="K655" s="144"/>
      <c r="L655" s="30"/>
      <c r="M655" s="30"/>
      <c r="N655" s="30"/>
      <c r="O655" s="261"/>
      <c r="P655" s="395"/>
      <c r="Q655" s="233"/>
      <c r="R655" s="85" t="s">
        <v>1042</v>
      </c>
      <c r="S655" s="85" t="s">
        <v>1048</v>
      </c>
      <c r="T655" s="85"/>
      <c r="U655" s="86"/>
      <c r="V655" s="86"/>
      <c r="W655" s="85"/>
      <c r="X655" s="85"/>
      <c r="Y655" s="85"/>
      <c r="Z655" s="261"/>
      <c r="AA655" s="395"/>
      <c r="AB655" s="233"/>
    </row>
    <row r="656" spans="1:28" s="242" customFormat="1" ht="54" customHeight="1">
      <c r="A656" s="144">
        <v>371</v>
      </c>
      <c r="B656" s="85" t="s">
        <v>1036</v>
      </c>
      <c r="C656" s="85" t="s">
        <v>1037</v>
      </c>
      <c r="D656" s="85" t="s">
        <v>1038</v>
      </c>
      <c r="E656" s="85" t="s">
        <v>137</v>
      </c>
      <c r="F656" s="85" t="s">
        <v>168</v>
      </c>
      <c r="G656" s="85" t="s">
        <v>1039</v>
      </c>
      <c r="H656" s="85" t="s">
        <v>1040</v>
      </c>
      <c r="I656" s="85" t="s">
        <v>1041</v>
      </c>
      <c r="J656" s="144" t="s">
        <v>531</v>
      </c>
      <c r="K656" s="144"/>
      <c r="L656" s="30"/>
      <c r="M656" s="30"/>
      <c r="N656" s="30"/>
      <c r="O656" s="261"/>
      <c r="P656" s="395"/>
      <c r="Q656" s="233"/>
      <c r="R656" s="85" t="s">
        <v>1042</v>
      </c>
      <c r="S656" s="85" t="s">
        <v>1048</v>
      </c>
      <c r="T656" s="85"/>
      <c r="U656" s="86"/>
      <c r="V656" s="86"/>
      <c r="W656" s="85"/>
      <c r="X656" s="85"/>
      <c r="Y656" s="85"/>
      <c r="Z656" s="261"/>
      <c r="AA656" s="395"/>
      <c r="AB656" s="233"/>
    </row>
    <row r="657" spans="1:28" s="242" customFormat="1" ht="54" customHeight="1">
      <c r="A657" s="144">
        <v>372</v>
      </c>
      <c r="B657" s="85" t="s">
        <v>1036</v>
      </c>
      <c r="C657" s="85" t="s">
        <v>1037</v>
      </c>
      <c r="D657" s="85" t="s">
        <v>1038</v>
      </c>
      <c r="E657" s="85" t="s">
        <v>137</v>
      </c>
      <c r="F657" s="85" t="s">
        <v>168</v>
      </c>
      <c r="G657" s="85" t="s">
        <v>1039</v>
      </c>
      <c r="H657" s="85" t="s">
        <v>1040</v>
      </c>
      <c r="I657" s="85" t="s">
        <v>1041</v>
      </c>
      <c r="J657" s="144" t="s">
        <v>531</v>
      </c>
      <c r="K657" s="144"/>
      <c r="L657" s="30"/>
      <c r="M657" s="30"/>
      <c r="N657" s="30"/>
      <c r="O657" s="261"/>
      <c r="P657" s="395"/>
      <c r="Q657" s="233"/>
      <c r="R657" s="85" t="s">
        <v>1042</v>
      </c>
      <c r="S657" s="85" t="s">
        <v>1048</v>
      </c>
      <c r="T657" s="85"/>
      <c r="U657" s="86"/>
      <c r="V657" s="86"/>
      <c r="W657" s="85"/>
      <c r="X657" s="85"/>
      <c r="Y657" s="85"/>
      <c r="Z657" s="261"/>
      <c r="AA657" s="395"/>
      <c r="AB657" s="233"/>
    </row>
    <row r="658" spans="1:28" s="242" customFormat="1" ht="54" customHeight="1">
      <c r="A658" s="144" t="s">
        <v>1060</v>
      </c>
      <c r="B658" s="85" t="s">
        <v>1036</v>
      </c>
      <c r="C658" s="85" t="s">
        <v>1037</v>
      </c>
      <c r="D658" s="85" t="s">
        <v>1038</v>
      </c>
      <c r="E658" s="85" t="s">
        <v>137</v>
      </c>
      <c r="F658" s="85" t="s">
        <v>168</v>
      </c>
      <c r="G658" s="85" t="s">
        <v>1039</v>
      </c>
      <c r="H658" s="85" t="s">
        <v>1040</v>
      </c>
      <c r="I658" s="85" t="s">
        <v>1041</v>
      </c>
      <c r="J658" s="144" t="s">
        <v>531</v>
      </c>
      <c r="K658" s="144"/>
      <c r="L658" s="30"/>
      <c r="M658" s="30"/>
      <c r="N658" s="30"/>
      <c r="O658" s="261"/>
      <c r="P658" s="395"/>
      <c r="Q658" s="233"/>
      <c r="R658" s="85" t="s">
        <v>1042</v>
      </c>
      <c r="S658" s="85" t="s">
        <v>1048</v>
      </c>
      <c r="T658" s="85"/>
      <c r="U658" s="86"/>
      <c r="V658" s="86"/>
      <c r="W658" s="85"/>
      <c r="X658" s="85"/>
      <c r="Y658" s="85"/>
      <c r="Z658" s="261"/>
      <c r="AA658" s="395"/>
      <c r="AB658" s="233"/>
    </row>
    <row r="659" spans="1:28" s="242" customFormat="1" ht="54" customHeight="1">
      <c r="A659" s="144">
        <v>373</v>
      </c>
      <c r="B659" s="85" t="s">
        <v>1036</v>
      </c>
      <c r="C659" s="85" t="s">
        <v>1037</v>
      </c>
      <c r="D659" s="85" t="s">
        <v>1038</v>
      </c>
      <c r="E659" s="85" t="s">
        <v>137</v>
      </c>
      <c r="F659" s="85" t="s">
        <v>168</v>
      </c>
      <c r="G659" s="85" t="s">
        <v>1039</v>
      </c>
      <c r="H659" s="85" t="s">
        <v>1040</v>
      </c>
      <c r="I659" s="85" t="s">
        <v>1041</v>
      </c>
      <c r="J659" s="144" t="s">
        <v>531</v>
      </c>
      <c r="K659" s="144"/>
      <c r="L659" s="30"/>
      <c r="M659" s="30"/>
      <c r="N659" s="30"/>
      <c r="O659" s="261"/>
      <c r="P659" s="395"/>
      <c r="Q659" s="233"/>
      <c r="R659" s="85" t="s">
        <v>1042</v>
      </c>
      <c r="S659" s="85" t="s">
        <v>1048</v>
      </c>
      <c r="T659" s="85"/>
      <c r="U659" s="86"/>
      <c r="V659" s="86"/>
      <c r="W659" s="85"/>
      <c r="X659" s="85"/>
      <c r="Y659" s="85"/>
      <c r="Z659" s="261"/>
      <c r="AA659" s="395"/>
      <c r="AB659" s="233"/>
    </row>
    <row r="660" spans="1:28" s="242" customFormat="1" ht="54" customHeight="1">
      <c r="A660" s="144">
        <v>374</v>
      </c>
      <c r="B660" s="85" t="s">
        <v>1036</v>
      </c>
      <c r="C660" s="85" t="s">
        <v>1037</v>
      </c>
      <c r="D660" s="85" t="s">
        <v>1038</v>
      </c>
      <c r="E660" s="85" t="s">
        <v>137</v>
      </c>
      <c r="F660" s="85" t="s">
        <v>168</v>
      </c>
      <c r="G660" s="85" t="s">
        <v>1039</v>
      </c>
      <c r="H660" s="85" t="s">
        <v>1040</v>
      </c>
      <c r="I660" s="85" t="s">
        <v>1041</v>
      </c>
      <c r="J660" s="144" t="s">
        <v>531</v>
      </c>
      <c r="K660" s="144"/>
      <c r="L660" s="30"/>
      <c r="M660" s="30"/>
      <c r="N660" s="30"/>
      <c r="O660" s="261"/>
      <c r="P660" s="395"/>
      <c r="Q660" s="233"/>
      <c r="R660" s="85" t="s">
        <v>1042</v>
      </c>
      <c r="S660" s="85" t="s">
        <v>1048</v>
      </c>
      <c r="T660" s="85"/>
      <c r="U660" s="86"/>
      <c r="V660" s="86"/>
      <c r="W660" s="85"/>
      <c r="X660" s="85"/>
      <c r="Y660" s="85"/>
      <c r="Z660" s="261"/>
      <c r="AA660" s="395"/>
      <c r="AB660" s="233"/>
    </row>
    <row r="661" spans="1:28" s="242" customFormat="1" ht="54" customHeight="1">
      <c r="A661" s="144">
        <v>375</v>
      </c>
      <c r="B661" s="85" t="s">
        <v>1036</v>
      </c>
      <c r="C661" s="85" t="s">
        <v>1037</v>
      </c>
      <c r="D661" s="85" t="s">
        <v>1038</v>
      </c>
      <c r="E661" s="85" t="s">
        <v>137</v>
      </c>
      <c r="F661" s="85" t="s">
        <v>168</v>
      </c>
      <c r="G661" s="85" t="s">
        <v>1039</v>
      </c>
      <c r="H661" s="85" t="s">
        <v>1040</v>
      </c>
      <c r="I661" s="85" t="s">
        <v>1041</v>
      </c>
      <c r="J661" s="144" t="s">
        <v>531</v>
      </c>
      <c r="K661" s="144"/>
      <c r="L661" s="30"/>
      <c r="M661" s="30"/>
      <c r="N661" s="30"/>
      <c r="O661" s="261"/>
      <c r="P661" s="395"/>
      <c r="Q661" s="233"/>
      <c r="R661" s="85" t="s">
        <v>1042</v>
      </c>
      <c r="S661" s="85" t="s">
        <v>1048</v>
      </c>
      <c r="T661" s="85"/>
      <c r="U661" s="86"/>
      <c r="V661" s="86"/>
      <c r="W661" s="85"/>
      <c r="X661" s="85"/>
      <c r="Y661" s="85"/>
      <c r="Z661" s="261"/>
      <c r="AA661" s="395"/>
      <c r="AB661" s="233"/>
    </row>
    <row r="662" spans="1:28" s="242" customFormat="1" ht="54" customHeight="1">
      <c r="A662" s="144">
        <v>376</v>
      </c>
      <c r="B662" s="85" t="s">
        <v>1036</v>
      </c>
      <c r="C662" s="85" t="s">
        <v>1037</v>
      </c>
      <c r="D662" s="85" t="s">
        <v>1038</v>
      </c>
      <c r="E662" s="85" t="s">
        <v>137</v>
      </c>
      <c r="F662" s="85" t="s">
        <v>168</v>
      </c>
      <c r="G662" s="85" t="s">
        <v>1039</v>
      </c>
      <c r="H662" s="85" t="s">
        <v>1040</v>
      </c>
      <c r="I662" s="85" t="s">
        <v>1041</v>
      </c>
      <c r="J662" s="144" t="s">
        <v>531</v>
      </c>
      <c r="K662" s="144"/>
      <c r="L662" s="30"/>
      <c r="M662" s="30"/>
      <c r="N662" s="30"/>
      <c r="O662" s="261"/>
      <c r="P662" s="395"/>
      <c r="Q662" s="233"/>
      <c r="R662" s="85" t="s">
        <v>1042</v>
      </c>
      <c r="S662" s="85" t="s">
        <v>1048</v>
      </c>
      <c r="T662" s="85"/>
      <c r="U662" s="86"/>
      <c r="V662" s="86"/>
      <c r="W662" s="85"/>
      <c r="X662" s="85"/>
      <c r="Y662" s="85"/>
      <c r="Z662" s="261"/>
      <c r="AA662" s="395"/>
      <c r="AB662" s="233"/>
    </row>
    <row r="663" spans="1:28" s="242" customFormat="1" ht="54" customHeight="1">
      <c r="A663" s="144">
        <v>377</v>
      </c>
      <c r="B663" s="85" t="s">
        <v>1036</v>
      </c>
      <c r="C663" s="85" t="s">
        <v>1037</v>
      </c>
      <c r="D663" s="85" t="s">
        <v>1038</v>
      </c>
      <c r="E663" s="85" t="s">
        <v>137</v>
      </c>
      <c r="F663" s="85" t="s">
        <v>168</v>
      </c>
      <c r="G663" s="85" t="s">
        <v>1039</v>
      </c>
      <c r="H663" s="85" t="s">
        <v>1040</v>
      </c>
      <c r="I663" s="85" t="s">
        <v>1041</v>
      </c>
      <c r="J663" s="144" t="s">
        <v>531</v>
      </c>
      <c r="K663" s="144"/>
      <c r="L663" s="30"/>
      <c r="M663" s="30"/>
      <c r="N663" s="30"/>
      <c r="O663" s="261"/>
      <c r="P663" s="395"/>
      <c r="Q663" s="233"/>
      <c r="R663" s="85" t="s">
        <v>1042</v>
      </c>
      <c r="S663" s="85" t="s">
        <v>1048</v>
      </c>
      <c r="T663" s="85"/>
      <c r="U663" s="86"/>
      <c r="V663" s="86"/>
      <c r="W663" s="85"/>
      <c r="X663" s="85"/>
      <c r="Y663" s="85"/>
      <c r="Z663" s="261"/>
      <c r="AA663" s="395"/>
      <c r="AB663" s="233"/>
    </row>
    <row r="664" spans="1:28" s="242" customFormat="1" ht="54" customHeight="1">
      <c r="A664" s="144" t="s">
        <v>1061</v>
      </c>
      <c r="B664" s="85" t="s">
        <v>1036</v>
      </c>
      <c r="C664" s="85" t="s">
        <v>1037</v>
      </c>
      <c r="D664" s="85" t="s">
        <v>1038</v>
      </c>
      <c r="E664" s="85" t="s">
        <v>137</v>
      </c>
      <c r="F664" s="85" t="s">
        <v>168</v>
      </c>
      <c r="G664" s="85" t="s">
        <v>1039</v>
      </c>
      <c r="H664" s="85" t="s">
        <v>1040</v>
      </c>
      <c r="I664" s="85" t="s">
        <v>1041</v>
      </c>
      <c r="J664" s="144" t="s">
        <v>531</v>
      </c>
      <c r="K664" s="144"/>
      <c r="L664" s="30"/>
      <c r="M664" s="30"/>
      <c r="N664" s="30"/>
      <c r="O664" s="261"/>
      <c r="P664" s="395"/>
      <c r="Q664" s="233"/>
      <c r="R664" s="85" t="s">
        <v>1042</v>
      </c>
      <c r="S664" s="85" t="s">
        <v>1048</v>
      </c>
      <c r="T664" s="85"/>
      <c r="U664" s="86"/>
      <c r="V664" s="86"/>
      <c r="W664" s="85"/>
      <c r="X664" s="85"/>
      <c r="Y664" s="85"/>
      <c r="Z664" s="261"/>
      <c r="AA664" s="395"/>
      <c r="AB664" s="233"/>
    </row>
    <row r="665" spans="1:28" s="242" customFormat="1" ht="54" customHeight="1">
      <c r="A665" s="144">
        <v>378</v>
      </c>
      <c r="B665" s="85" t="s">
        <v>1036</v>
      </c>
      <c r="C665" s="85" t="s">
        <v>1037</v>
      </c>
      <c r="D665" s="85" t="s">
        <v>1038</v>
      </c>
      <c r="E665" s="85" t="s">
        <v>137</v>
      </c>
      <c r="F665" s="85" t="s">
        <v>168</v>
      </c>
      <c r="G665" s="85" t="s">
        <v>1039</v>
      </c>
      <c r="H665" s="85" t="s">
        <v>1040</v>
      </c>
      <c r="I665" s="85" t="s">
        <v>1041</v>
      </c>
      <c r="J665" s="144" t="s">
        <v>531</v>
      </c>
      <c r="K665" s="144"/>
      <c r="L665" s="30"/>
      <c r="M665" s="30"/>
      <c r="N665" s="30"/>
      <c r="O665" s="261"/>
      <c r="P665" s="395"/>
      <c r="Q665" s="233"/>
      <c r="R665" s="85" t="s">
        <v>1042</v>
      </c>
      <c r="S665" s="85" t="s">
        <v>1055</v>
      </c>
      <c r="T665" s="85"/>
      <c r="U665" s="86"/>
      <c r="V665" s="86"/>
      <c r="W665" s="85"/>
      <c r="X665" s="85"/>
      <c r="Y665" s="85"/>
      <c r="Z665" s="261"/>
      <c r="AA665" s="395"/>
      <c r="AB665" s="233"/>
    </row>
    <row r="666" spans="1:28" s="242" customFormat="1" ht="54" customHeight="1">
      <c r="A666" s="144" t="s">
        <v>1062</v>
      </c>
      <c r="B666" s="85" t="s">
        <v>1036</v>
      </c>
      <c r="C666" s="85" t="s">
        <v>1037</v>
      </c>
      <c r="D666" s="85" t="s">
        <v>1054</v>
      </c>
      <c r="E666" s="85" t="s">
        <v>137</v>
      </c>
      <c r="F666" s="85" t="s">
        <v>168</v>
      </c>
      <c r="G666" s="85" t="s">
        <v>1039</v>
      </c>
      <c r="H666" s="85" t="s">
        <v>1040</v>
      </c>
      <c r="I666" s="85" t="s">
        <v>1041</v>
      </c>
      <c r="J666" s="144" t="s">
        <v>531</v>
      </c>
      <c r="K666" s="144"/>
      <c r="L666" s="30"/>
      <c r="M666" s="30"/>
      <c r="N666" s="30"/>
      <c r="O666" s="261"/>
      <c r="P666" s="395"/>
      <c r="Q666" s="233"/>
      <c r="R666" s="85" t="s">
        <v>1042</v>
      </c>
      <c r="S666" s="85" t="s">
        <v>1055</v>
      </c>
      <c r="T666" s="85"/>
      <c r="U666" s="86"/>
      <c r="V666" s="86"/>
      <c r="W666" s="85"/>
      <c r="X666" s="85"/>
      <c r="Y666" s="85"/>
      <c r="Z666" s="261"/>
      <c r="AA666" s="395"/>
      <c r="AB666" s="233"/>
    </row>
    <row r="667" spans="1:28" s="242" customFormat="1" ht="54" customHeight="1">
      <c r="A667" s="144">
        <v>379</v>
      </c>
      <c r="B667" s="85" t="s">
        <v>1036</v>
      </c>
      <c r="C667" s="85" t="s">
        <v>1037</v>
      </c>
      <c r="D667" s="85" t="s">
        <v>1054</v>
      </c>
      <c r="E667" s="85" t="s">
        <v>137</v>
      </c>
      <c r="F667" s="85" t="s">
        <v>168</v>
      </c>
      <c r="G667" s="85" t="s">
        <v>1039</v>
      </c>
      <c r="H667" s="85" t="s">
        <v>1040</v>
      </c>
      <c r="I667" s="85" t="s">
        <v>1041</v>
      </c>
      <c r="J667" s="144" t="s">
        <v>531</v>
      </c>
      <c r="K667" s="144"/>
      <c r="L667" s="30"/>
      <c r="M667" s="30"/>
      <c r="N667" s="30"/>
      <c r="O667" s="261"/>
      <c r="P667" s="395"/>
      <c r="Q667" s="233"/>
      <c r="R667" s="85" t="s">
        <v>1042</v>
      </c>
      <c r="S667" s="85" t="s">
        <v>1055</v>
      </c>
      <c r="T667" s="85"/>
      <c r="U667" s="86"/>
      <c r="V667" s="86"/>
      <c r="W667" s="85"/>
      <c r="X667" s="85"/>
      <c r="Y667" s="85"/>
      <c r="Z667" s="261"/>
      <c r="AA667" s="395"/>
      <c r="AB667" s="233"/>
    </row>
    <row r="668" spans="1:28" s="242" customFormat="1" ht="54" customHeight="1">
      <c r="A668" s="144">
        <v>380</v>
      </c>
      <c r="B668" s="85" t="s">
        <v>1036</v>
      </c>
      <c r="C668" s="85" t="s">
        <v>1037</v>
      </c>
      <c r="D668" s="85" t="s">
        <v>1054</v>
      </c>
      <c r="E668" s="85" t="s">
        <v>137</v>
      </c>
      <c r="F668" s="85" t="s">
        <v>168</v>
      </c>
      <c r="G668" s="85" t="s">
        <v>1039</v>
      </c>
      <c r="H668" s="85" t="s">
        <v>1040</v>
      </c>
      <c r="I668" s="85" t="s">
        <v>1041</v>
      </c>
      <c r="J668" s="144" t="s">
        <v>531</v>
      </c>
      <c r="K668" s="144"/>
      <c r="L668" s="30"/>
      <c r="M668" s="30"/>
      <c r="N668" s="30"/>
      <c r="O668" s="261"/>
      <c r="P668" s="395"/>
      <c r="Q668" s="233"/>
      <c r="R668" s="85" t="s">
        <v>1042</v>
      </c>
      <c r="S668" s="85" t="s">
        <v>1055</v>
      </c>
      <c r="T668" s="85"/>
      <c r="U668" s="86"/>
      <c r="V668" s="86"/>
      <c r="W668" s="85"/>
      <c r="X668" s="85"/>
      <c r="Y668" s="85"/>
      <c r="Z668" s="261"/>
      <c r="AA668" s="395"/>
      <c r="AB668" s="233"/>
    </row>
    <row r="669" spans="1:28" s="242" customFormat="1" ht="54" customHeight="1">
      <c r="A669" s="144">
        <v>381</v>
      </c>
      <c r="B669" s="85" t="s">
        <v>1036</v>
      </c>
      <c r="C669" s="85" t="s">
        <v>1037</v>
      </c>
      <c r="D669" s="85" t="s">
        <v>1054</v>
      </c>
      <c r="E669" s="85" t="s">
        <v>137</v>
      </c>
      <c r="F669" s="85" t="s">
        <v>168</v>
      </c>
      <c r="G669" s="85" t="s">
        <v>1039</v>
      </c>
      <c r="H669" s="85" t="s">
        <v>1040</v>
      </c>
      <c r="I669" s="85" t="s">
        <v>1041</v>
      </c>
      <c r="J669" s="144" t="s">
        <v>531</v>
      </c>
      <c r="K669" s="144"/>
      <c r="L669" s="30"/>
      <c r="M669" s="30"/>
      <c r="N669" s="30"/>
      <c r="O669" s="261"/>
      <c r="P669" s="395"/>
      <c r="Q669" s="233"/>
      <c r="R669" s="85" t="s">
        <v>1042</v>
      </c>
      <c r="S669" s="85" t="s">
        <v>1055</v>
      </c>
      <c r="T669" s="85"/>
      <c r="U669" s="86"/>
      <c r="V669" s="86"/>
      <c r="W669" s="85"/>
      <c r="X669" s="85"/>
      <c r="Y669" s="85"/>
      <c r="Z669" s="261"/>
      <c r="AA669" s="395"/>
      <c r="AB669" s="233"/>
    </row>
    <row r="670" spans="1:28" s="242" customFormat="1" ht="54" customHeight="1">
      <c r="A670" s="144" t="s">
        <v>1063</v>
      </c>
      <c r="B670" s="85" t="s">
        <v>1036</v>
      </c>
      <c r="C670" s="85" t="s">
        <v>1037</v>
      </c>
      <c r="D670" s="85" t="s">
        <v>1054</v>
      </c>
      <c r="E670" s="85" t="s">
        <v>137</v>
      </c>
      <c r="F670" s="85" t="s">
        <v>168</v>
      </c>
      <c r="G670" s="85" t="s">
        <v>1039</v>
      </c>
      <c r="H670" s="85" t="s">
        <v>1040</v>
      </c>
      <c r="I670" s="85" t="s">
        <v>1041</v>
      </c>
      <c r="J670" s="144" t="s">
        <v>531</v>
      </c>
      <c r="K670" s="144"/>
      <c r="L670" s="30"/>
      <c r="M670" s="30"/>
      <c r="N670" s="30"/>
      <c r="O670" s="261"/>
      <c r="P670" s="395"/>
      <c r="Q670" s="233"/>
      <c r="R670" s="85" t="s">
        <v>1042</v>
      </c>
      <c r="S670" s="85" t="s">
        <v>1055</v>
      </c>
      <c r="T670" s="85"/>
      <c r="U670" s="86"/>
      <c r="V670" s="86"/>
      <c r="W670" s="85"/>
      <c r="X670" s="85"/>
      <c r="Y670" s="85"/>
      <c r="Z670" s="261"/>
      <c r="AA670" s="395"/>
      <c r="AB670" s="233"/>
    </row>
    <row r="671" spans="1:28" s="242" customFormat="1" ht="54" customHeight="1">
      <c r="A671" s="144">
        <v>382</v>
      </c>
      <c r="B671" s="85" t="s">
        <v>1036</v>
      </c>
      <c r="C671" s="85" t="s">
        <v>1037</v>
      </c>
      <c r="D671" s="85" t="s">
        <v>1054</v>
      </c>
      <c r="E671" s="85" t="s">
        <v>137</v>
      </c>
      <c r="F671" s="85" t="s">
        <v>168</v>
      </c>
      <c r="G671" s="85" t="s">
        <v>1039</v>
      </c>
      <c r="H671" s="85" t="s">
        <v>1040</v>
      </c>
      <c r="I671" s="85" t="s">
        <v>1041</v>
      </c>
      <c r="J671" s="144" t="s">
        <v>531</v>
      </c>
      <c r="K671" s="144"/>
      <c r="L671" s="30"/>
      <c r="M671" s="30"/>
      <c r="N671" s="30"/>
      <c r="O671" s="261"/>
      <c r="P671" s="395"/>
      <c r="Q671" s="233"/>
      <c r="R671" s="85" t="s">
        <v>1042</v>
      </c>
      <c r="S671" s="85" t="s">
        <v>1055</v>
      </c>
      <c r="T671" s="85"/>
      <c r="U671" s="86"/>
      <c r="V671" s="86"/>
      <c r="W671" s="85"/>
      <c r="X671" s="85"/>
      <c r="Y671" s="85"/>
      <c r="Z671" s="261"/>
      <c r="AA671" s="395"/>
      <c r="AB671" s="233"/>
    </row>
    <row r="672" spans="1:28" s="242" customFormat="1" ht="54" customHeight="1">
      <c r="A672" s="144">
        <v>383</v>
      </c>
      <c r="B672" s="85" t="s">
        <v>1036</v>
      </c>
      <c r="C672" s="85" t="s">
        <v>1037</v>
      </c>
      <c r="D672" s="85" t="s">
        <v>1054</v>
      </c>
      <c r="E672" s="85" t="s">
        <v>137</v>
      </c>
      <c r="F672" s="85" t="s">
        <v>168</v>
      </c>
      <c r="G672" s="85" t="s">
        <v>1039</v>
      </c>
      <c r="H672" s="85" t="s">
        <v>1040</v>
      </c>
      <c r="I672" s="85" t="s">
        <v>1041</v>
      </c>
      <c r="J672" s="144" t="s">
        <v>531</v>
      </c>
      <c r="K672" s="144"/>
      <c r="L672" s="30"/>
      <c r="M672" s="30"/>
      <c r="N672" s="30"/>
      <c r="O672" s="261"/>
      <c r="P672" s="395"/>
      <c r="Q672" s="233"/>
      <c r="R672" s="85" t="s">
        <v>1042</v>
      </c>
      <c r="S672" s="85" t="s">
        <v>1055</v>
      </c>
      <c r="T672" s="85"/>
      <c r="U672" s="86"/>
      <c r="V672" s="86"/>
      <c r="W672" s="85"/>
      <c r="X672" s="85"/>
      <c r="Y672" s="85"/>
      <c r="Z672" s="261"/>
      <c r="AA672" s="395"/>
      <c r="AB672" s="233"/>
    </row>
    <row r="673" spans="1:28" s="242" customFormat="1" ht="54" customHeight="1">
      <c r="A673" s="144">
        <v>384</v>
      </c>
      <c r="B673" s="85" t="s">
        <v>1036</v>
      </c>
      <c r="C673" s="85" t="s">
        <v>1037</v>
      </c>
      <c r="D673" s="85" t="s">
        <v>1054</v>
      </c>
      <c r="E673" s="85" t="s">
        <v>137</v>
      </c>
      <c r="F673" s="85" t="s">
        <v>168</v>
      </c>
      <c r="G673" s="85" t="s">
        <v>1039</v>
      </c>
      <c r="H673" s="85" t="s">
        <v>1040</v>
      </c>
      <c r="I673" s="85" t="s">
        <v>1041</v>
      </c>
      <c r="J673" s="144" t="s">
        <v>531</v>
      </c>
      <c r="K673" s="144"/>
      <c r="L673" s="30"/>
      <c r="M673" s="30"/>
      <c r="N673" s="30"/>
      <c r="O673" s="261"/>
      <c r="P673" s="395"/>
      <c r="Q673" s="233"/>
      <c r="R673" s="85" t="s">
        <v>1042</v>
      </c>
      <c r="S673" s="85" t="s">
        <v>1055</v>
      </c>
      <c r="T673" s="85"/>
      <c r="U673" s="86"/>
      <c r="V673" s="86"/>
      <c r="W673" s="85"/>
      <c r="X673" s="85"/>
      <c r="Y673" s="85"/>
      <c r="Z673" s="261"/>
      <c r="AA673" s="395"/>
      <c r="AB673" s="233"/>
    </row>
    <row r="674" spans="1:28" s="242" customFormat="1" ht="54" customHeight="1">
      <c r="A674" s="144">
        <v>385</v>
      </c>
      <c r="B674" s="85" t="s">
        <v>1036</v>
      </c>
      <c r="C674" s="85" t="s">
        <v>1037</v>
      </c>
      <c r="D674" s="85" t="s">
        <v>1054</v>
      </c>
      <c r="E674" s="85" t="s">
        <v>137</v>
      </c>
      <c r="F674" s="85" t="s">
        <v>168</v>
      </c>
      <c r="G674" s="85" t="s">
        <v>1039</v>
      </c>
      <c r="H674" s="85" t="s">
        <v>1040</v>
      </c>
      <c r="I674" s="85" t="s">
        <v>1041</v>
      </c>
      <c r="J674" s="144" t="s">
        <v>531</v>
      </c>
      <c r="K674" s="144"/>
      <c r="L674" s="30"/>
      <c r="M674" s="30"/>
      <c r="N674" s="30"/>
      <c r="O674" s="261"/>
      <c r="P674" s="395"/>
      <c r="Q674" s="233"/>
      <c r="R674" s="85" t="s">
        <v>1042</v>
      </c>
      <c r="S674" s="85" t="s">
        <v>1055</v>
      </c>
      <c r="T674" s="85"/>
      <c r="U674" s="86"/>
      <c r="V674" s="86"/>
      <c r="W674" s="85"/>
      <c r="X674" s="85"/>
      <c r="Y674" s="85"/>
      <c r="Z674" s="261"/>
      <c r="AA674" s="395"/>
      <c r="AB674" s="233"/>
    </row>
    <row r="675" spans="1:28" s="242" customFormat="1" ht="54" customHeight="1">
      <c r="A675" s="144">
        <v>386</v>
      </c>
      <c r="B675" s="85" t="s">
        <v>1036</v>
      </c>
      <c r="C675" s="85" t="s">
        <v>1037</v>
      </c>
      <c r="D675" s="85" t="s">
        <v>1054</v>
      </c>
      <c r="E675" s="85" t="s">
        <v>137</v>
      </c>
      <c r="F675" s="85" t="s">
        <v>168</v>
      </c>
      <c r="G675" s="85" t="s">
        <v>1039</v>
      </c>
      <c r="H675" s="85" t="s">
        <v>1040</v>
      </c>
      <c r="I675" s="85" t="s">
        <v>1041</v>
      </c>
      <c r="J675" s="144" t="s">
        <v>531</v>
      </c>
      <c r="K675" s="144"/>
      <c r="L675" s="30"/>
      <c r="M675" s="30"/>
      <c r="N675" s="30"/>
      <c r="O675" s="261"/>
      <c r="P675" s="395"/>
      <c r="Q675" s="233"/>
      <c r="R675" s="85" t="s">
        <v>1042</v>
      </c>
      <c r="S675" s="85" t="s">
        <v>1055</v>
      </c>
      <c r="T675" s="85"/>
      <c r="U675" s="86"/>
      <c r="V675" s="86"/>
      <c r="W675" s="85"/>
      <c r="X675" s="85"/>
      <c r="Y675" s="85"/>
      <c r="Z675" s="261"/>
      <c r="AA675" s="395"/>
      <c r="AB675" s="233"/>
    </row>
    <row r="676" spans="1:28" s="242" customFormat="1" ht="54" customHeight="1">
      <c r="A676" s="144">
        <v>387</v>
      </c>
      <c r="B676" s="85" t="s">
        <v>1036</v>
      </c>
      <c r="C676" s="85" t="s">
        <v>1037</v>
      </c>
      <c r="D676" s="85" t="s">
        <v>1054</v>
      </c>
      <c r="E676" s="85" t="s">
        <v>137</v>
      </c>
      <c r="F676" s="85" t="s">
        <v>168</v>
      </c>
      <c r="G676" s="85" t="s">
        <v>1039</v>
      </c>
      <c r="H676" s="85" t="s">
        <v>1040</v>
      </c>
      <c r="I676" s="85" t="s">
        <v>1041</v>
      </c>
      <c r="J676" s="144" t="s">
        <v>531</v>
      </c>
      <c r="K676" s="144"/>
      <c r="L676" s="30"/>
      <c r="M676" s="30"/>
      <c r="N676" s="30"/>
      <c r="O676" s="261"/>
      <c r="P676" s="395"/>
      <c r="Q676" s="233"/>
      <c r="R676" s="85" t="s">
        <v>1042</v>
      </c>
      <c r="S676" s="85" t="s">
        <v>1055</v>
      </c>
      <c r="T676" s="85"/>
      <c r="U676" s="86"/>
      <c r="V676" s="86"/>
      <c r="W676" s="85"/>
      <c r="X676" s="85"/>
      <c r="Y676" s="85"/>
      <c r="Z676" s="261"/>
      <c r="AA676" s="395"/>
      <c r="AB676" s="233"/>
    </row>
    <row r="677" spans="1:28" s="45" customFormat="1" ht="39.950000000000003" customHeight="1">
      <c r="A677" s="144">
        <v>388</v>
      </c>
      <c r="B677" s="85" t="s">
        <v>1036</v>
      </c>
      <c r="C677" s="85" t="s">
        <v>1037</v>
      </c>
      <c r="D677" s="85" t="s">
        <v>1054</v>
      </c>
      <c r="E677" s="85" t="s">
        <v>137</v>
      </c>
      <c r="F677" s="85" t="s">
        <v>168</v>
      </c>
      <c r="G677" s="85" t="s">
        <v>1039</v>
      </c>
      <c r="H677" s="85" t="s">
        <v>1040</v>
      </c>
      <c r="I677" s="85" t="s">
        <v>1041</v>
      </c>
      <c r="J677" s="144" t="s">
        <v>531</v>
      </c>
      <c r="K677" s="144"/>
      <c r="L677" s="30"/>
      <c r="M677" s="30"/>
      <c r="N677" s="30"/>
      <c r="O677" s="261"/>
      <c r="P677" s="395"/>
      <c r="Q677" s="233"/>
      <c r="R677" s="85" t="s">
        <v>1042</v>
      </c>
      <c r="S677" s="85" t="s">
        <v>1055</v>
      </c>
      <c r="T677" s="85"/>
      <c r="U677" s="86"/>
      <c r="V677" s="86"/>
      <c r="W677" s="85"/>
      <c r="X677" s="85"/>
      <c r="Y677" s="85"/>
      <c r="Z677" s="261"/>
      <c r="AA677" s="395"/>
      <c r="AB677" s="233"/>
    </row>
    <row r="678" spans="1:28" s="45" customFormat="1" ht="39.950000000000003" customHeight="1">
      <c r="A678" s="144">
        <v>389</v>
      </c>
      <c r="B678" s="85" t="s">
        <v>1036</v>
      </c>
      <c r="C678" s="85" t="s">
        <v>1037</v>
      </c>
      <c r="D678" s="85" t="s">
        <v>1054</v>
      </c>
      <c r="E678" s="85" t="s">
        <v>137</v>
      </c>
      <c r="F678" s="85" t="s">
        <v>168</v>
      </c>
      <c r="G678" s="85" t="s">
        <v>1039</v>
      </c>
      <c r="H678" s="85" t="s">
        <v>1040</v>
      </c>
      <c r="I678" s="85" t="s">
        <v>1041</v>
      </c>
      <c r="J678" s="144" t="s">
        <v>531</v>
      </c>
      <c r="K678" s="144"/>
      <c r="L678" s="30"/>
      <c r="M678" s="30"/>
      <c r="N678" s="30"/>
      <c r="O678" s="261"/>
      <c r="P678" s="395"/>
      <c r="Q678" s="233"/>
      <c r="R678" s="85" t="s">
        <v>1042</v>
      </c>
      <c r="S678" s="85" t="s">
        <v>1055</v>
      </c>
      <c r="T678" s="85"/>
      <c r="U678" s="86"/>
      <c r="V678" s="86"/>
      <c r="W678" s="85"/>
      <c r="X678" s="85"/>
      <c r="Y678" s="85"/>
      <c r="Z678" s="261"/>
      <c r="AA678" s="395"/>
      <c r="AB678" s="233"/>
    </row>
    <row r="679" spans="1:28" s="45" customFormat="1" ht="39.950000000000003" customHeight="1">
      <c r="A679" s="144">
        <v>390</v>
      </c>
      <c r="B679" s="85" t="s">
        <v>1036</v>
      </c>
      <c r="C679" s="85" t="s">
        <v>1037</v>
      </c>
      <c r="D679" s="85" t="s">
        <v>1038</v>
      </c>
      <c r="E679" s="85" t="s">
        <v>137</v>
      </c>
      <c r="F679" s="85" t="s">
        <v>168</v>
      </c>
      <c r="G679" s="85" t="s">
        <v>1039</v>
      </c>
      <c r="H679" s="85" t="s">
        <v>1040</v>
      </c>
      <c r="I679" s="85" t="s">
        <v>1041</v>
      </c>
      <c r="J679" s="144" t="s">
        <v>531</v>
      </c>
      <c r="K679" s="144"/>
      <c r="L679" s="30"/>
      <c r="M679" s="30"/>
      <c r="N679" s="30"/>
      <c r="O679" s="261"/>
      <c r="P679" s="395"/>
      <c r="Q679" s="233"/>
      <c r="R679" s="85" t="s">
        <v>1042</v>
      </c>
      <c r="S679" s="85" t="s">
        <v>1055</v>
      </c>
      <c r="T679" s="85"/>
      <c r="U679" s="86"/>
      <c r="V679" s="86"/>
      <c r="W679" s="85"/>
      <c r="X679" s="85"/>
      <c r="Y679" s="85"/>
      <c r="Z679" s="261"/>
      <c r="AA679" s="395"/>
      <c r="AB679" s="233"/>
    </row>
    <row r="680" spans="1:28" s="45" customFormat="1" ht="39.950000000000003" customHeight="1">
      <c r="A680" s="144">
        <v>391</v>
      </c>
      <c r="B680" s="85" t="s">
        <v>1036</v>
      </c>
      <c r="C680" s="85" t="s">
        <v>1037</v>
      </c>
      <c r="D680" s="85" t="s">
        <v>1038</v>
      </c>
      <c r="E680" s="85" t="s">
        <v>137</v>
      </c>
      <c r="F680" s="85" t="s">
        <v>168</v>
      </c>
      <c r="G680" s="85" t="s">
        <v>1039</v>
      </c>
      <c r="H680" s="85" t="s">
        <v>1040</v>
      </c>
      <c r="I680" s="85" t="s">
        <v>1041</v>
      </c>
      <c r="J680" s="144" t="s">
        <v>531</v>
      </c>
      <c r="K680" s="144"/>
      <c r="L680" s="30"/>
      <c r="M680" s="30"/>
      <c r="N680" s="30"/>
      <c r="O680" s="261"/>
      <c r="P680" s="395"/>
      <c r="Q680" s="233"/>
      <c r="R680" s="85" t="s">
        <v>1042</v>
      </c>
      <c r="S680" s="85" t="s">
        <v>1055</v>
      </c>
      <c r="T680" s="85"/>
      <c r="U680" s="86"/>
      <c r="V680" s="86"/>
      <c r="W680" s="85"/>
      <c r="X680" s="85"/>
      <c r="Y680" s="85"/>
      <c r="Z680" s="261"/>
      <c r="AA680" s="395"/>
      <c r="AB680" s="233"/>
    </row>
    <row r="681" spans="1:28" s="45" customFormat="1" ht="68.25" customHeight="1">
      <c r="A681" s="144">
        <v>392</v>
      </c>
      <c r="B681" s="85" t="s">
        <v>1036</v>
      </c>
      <c r="C681" s="85" t="s">
        <v>1037</v>
      </c>
      <c r="D681" s="85" t="s">
        <v>1038</v>
      </c>
      <c r="E681" s="85" t="s">
        <v>137</v>
      </c>
      <c r="F681" s="85" t="s">
        <v>168</v>
      </c>
      <c r="G681" s="85" t="s">
        <v>1039</v>
      </c>
      <c r="H681" s="85" t="s">
        <v>1040</v>
      </c>
      <c r="I681" s="85" t="s">
        <v>1041</v>
      </c>
      <c r="J681" s="144" t="s">
        <v>531</v>
      </c>
      <c r="K681" s="144"/>
      <c r="L681" s="30"/>
      <c r="M681" s="30"/>
      <c r="N681" s="30"/>
      <c r="O681" s="261"/>
      <c r="P681" s="395"/>
      <c r="Q681" s="233"/>
      <c r="R681" s="85" t="s">
        <v>1042</v>
      </c>
      <c r="S681" s="85" t="s">
        <v>1055</v>
      </c>
      <c r="T681" s="85"/>
      <c r="U681" s="86"/>
      <c r="V681" s="86"/>
      <c r="W681" s="85"/>
      <c r="X681" s="85"/>
      <c r="Y681" s="85"/>
      <c r="Z681" s="261"/>
      <c r="AA681" s="395"/>
      <c r="AB681" s="233"/>
    </row>
    <row r="682" spans="1:28" s="45" customFormat="1" ht="68.25" customHeight="1">
      <c r="A682" s="144">
        <v>393</v>
      </c>
      <c r="B682" s="85" t="s">
        <v>1036</v>
      </c>
      <c r="C682" s="85" t="s">
        <v>1037</v>
      </c>
      <c r="D682" s="85" t="s">
        <v>1054</v>
      </c>
      <c r="E682" s="85" t="s">
        <v>137</v>
      </c>
      <c r="F682" s="85" t="s">
        <v>168</v>
      </c>
      <c r="G682" s="85" t="s">
        <v>1039</v>
      </c>
      <c r="H682" s="85" t="s">
        <v>1040</v>
      </c>
      <c r="I682" s="85" t="s">
        <v>1041</v>
      </c>
      <c r="J682" s="144" t="s">
        <v>531</v>
      </c>
      <c r="K682" s="144"/>
      <c r="L682" s="30"/>
      <c r="M682" s="30"/>
      <c r="N682" s="30"/>
      <c r="O682" s="261"/>
      <c r="P682" s="395"/>
      <c r="Q682" s="233"/>
      <c r="R682" s="85" t="s">
        <v>1042</v>
      </c>
      <c r="S682" s="85" t="s">
        <v>1055</v>
      </c>
      <c r="T682" s="85"/>
      <c r="U682" s="86"/>
      <c r="V682" s="86"/>
      <c r="W682" s="85"/>
      <c r="X682" s="85"/>
      <c r="Y682" s="85"/>
      <c r="Z682" s="261"/>
      <c r="AA682" s="395"/>
      <c r="AB682" s="233"/>
    </row>
    <row r="683" spans="1:28" s="45" customFormat="1" ht="39.950000000000003" customHeight="1">
      <c r="A683" s="144" t="s">
        <v>1064</v>
      </c>
      <c r="B683" s="85" t="s">
        <v>1036</v>
      </c>
      <c r="C683" s="85" t="s">
        <v>1037</v>
      </c>
      <c r="D683" s="85" t="s">
        <v>1054</v>
      </c>
      <c r="E683" s="85" t="s">
        <v>137</v>
      </c>
      <c r="F683" s="85" t="s">
        <v>168</v>
      </c>
      <c r="G683" s="85" t="s">
        <v>1039</v>
      </c>
      <c r="H683" s="85" t="s">
        <v>1040</v>
      </c>
      <c r="I683" s="85" t="s">
        <v>1041</v>
      </c>
      <c r="J683" s="144" t="s">
        <v>531</v>
      </c>
      <c r="K683" s="144"/>
      <c r="L683" s="30"/>
      <c r="M683" s="30"/>
      <c r="N683" s="30"/>
      <c r="O683" s="261"/>
      <c r="P683" s="395"/>
      <c r="Q683" s="233"/>
      <c r="R683" s="85" t="s">
        <v>1042</v>
      </c>
      <c r="S683" s="85" t="s">
        <v>1055</v>
      </c>
      <c r="T683" s="85"/>
      <c r="U683" s="86"/>
      <c r="V683" s="86"/>
      <c r="W683" s="85"/>
      <c r="X683" s="85"/>
      <c r="Y683" s="85"/>
      <c r="Z683" s="261"/>
      <c r="AA683" s="395"/>
      <c r="AB683" s="233"/>
    </row>
    <row r="684" spans="1:28" s="45" customFormat="1" ht="39.950000000000003" customHeight="1">
      <c r="A684" s="144">
        <v>394</v>
      </c>
      <c r="B684" s="85" t="s">
        <v>1036</v>
      </c>
      <c r="C684" s="85" t="s">
        <v>1037</v>
      </c>
      <c r="D684" s="85" t="s">
        <v>1054</v>
      </c>
      <c r="E684" s="85" t="s">
        <v>137</v>
      </c>
      <c r="F684" s="85" t="s">
        <v>168</v>
      </c>
      <c r="G684" s="85" t="s">
        <v>1039</v>
      </c>
      <c r="H684" s="85" t="s">
        <v>1040</v>
      </c>
      <c r="I684" s="85" t="s">
        <v>1041</v>
      </c>
      <c r="J684" s="144" t="s">
        <v>531</v>
      </c>
      <c r="K684" s="144"/>
      <c r="L684" s="30"/>
      <c r="M684" s="30"/>
      <c r="N684" s="30"/>
      <c r="O684" s="261"/>
      <c r="P684" s="395"/>
      <c r="Q684" s="233"/>
      <c r="R684" s="85" t="s">
        <v>1042</v>
      </c>
      <c r="S684" s="85" t="s">
        <v>1055</v>
      </c>
      <c r="T684" s="85"/>
      <c r="U684" s="86"/>
      <c r="V684" s="86"/>
      <c r="W684" s="85"/>
      <c r="X684" s="85"/>
      <c r="Y684" s="85"/>
      <c r="Z684" s="261"/>
      <c r="AA684" s="395"/>
      <c r="AB684" s="233"/>
    </row>
    <row r="685" spans="1:28" s="45" customFormat="1" ht="39.950000000000003" customHeight="1">
      <c r="A685" s="144">
        <v>395</v>
      </c>
      <c r="B685" s="85" t="s">
        <v>1036</v>
      </c>
      <c r="C685" s="85" t="s">
        <v>1037</v>
      </c>
      <c r="D685" s="85" t="s">
        <v>1054</v>
      </c>
      <c r="E685" s="85" t="s">
        <v>137</v>
      </c>
      <c r="F685" s="85" t="s">
        <v>168</v>
      </c>
      <c r="G685" s="85" t="s">
        <v>1039</v>
      </c>
      <c r="H685" s="85" t="s">
        <v>1040</v>
      </c>
      <c r="I685" s="85" t="s">
        <v>1041</v>
      </c>
      <c r="J685" s="144" t="s">
        <v>531</v>
      </c>
      <c r="K685" s="144"/>
      <c r="L685" s="30"/>
      <c r="M685" s="30"/>
      <c r="N685" s="30"/>
      <c r="O685" s="261"/>
      <c r="P685" s="395"/>
      <c r="Q685" s="233"/>
      <c r="R685" s="85" t="s">
        <v>1042</v>
      </c>
      <c r="S685" s="85" t="s">
        <v>1055</v>
      </c>
      <c r="T685" s="85"/>
      <c r="U685" s="86"/>
      <c r="V685" s="86"/>
      <c r="W685" s="85"/>
      <c r="X685" s="85"/>
      <c r="Y685" s="85"/>
      <c r="Z685" s="261"/>
      <c r="AA685" s="395"/>
      <c r="AB685" s="233"/>
    </row>
    <row r="686" spans="1:28" s="45" customFormat="1" ht="39.950000000000003" customHeight="1">
      <c r="A686" s="144">
        <v>396</v>
      </c>
      <c r="B686" s="85" t="s">
        <v>1036</v>
      </c>
      <c r="C686" s="85" t="s">
        <v>1037</v>
      </c>
      <c r="D686" s="85" t="s">
        <v>1054</v>
      </c>
      <c r="E686" s="85" t="s">
        <v>137</v>
      </c>
      <c r="F686" s="85" t="s">
        <v>168</v>
      </c>
      <c r="G686" s="85" t="s">
        <v>1039</v>
      </c>
      <c r="H686" s="85" t="s">
        <v>1040</v>
      </c>
      <c r="I686" s="85" t="s">
        <v>1041</v>
      </c>
      <c r="J686" s="144" t="s">
        <v>531</v>
      </c>
      <c r="K686" s="144"/>
      <c r="L686" s="30"/>
      <c r="M686" s="30"/>
      <c r="N686" s="30"/>
      <c r="O686" s="261"/>
      <c r="P686" s="395"/>
      <c r="Q686" s="233"/>
      <c r="R686" s="85" t="s">
        <v>1042</v>
      </c>
      <c r="S686" s="85" t="s">
        <v>1055</v>
      </c>
      <c r="T686" s="85"/>
      <c r="U686" s="86"/>
      <c r="V686" s="86"/>
      <c r="W686" s="85"/>
      <c r="X686" s="85"/>
      <c r="Y686" s="85"/>
      <c r="Z686" s="261"/>
      <c r="AA686" s="395"/>
      <c r="AB686" s="233"/>
    </row>
    <row r="687" spans="1:28" s="45" customFormat="1" ht="39.950000000000003" customHeight="1">
      <c r="A687" s="144">
        <v>397</v>
      </c>
      <c r="B687" s="85" t="s">
        <v>1036</v>
      </c>
      <c r="C687" s="85" t="s">
        <v>1037</v>
      </c>
      <c r="D687" s="85" t="s">
        <v>1054</v>
      </c>
      <c r="E687" s="85" t="s">
        <v>137</v>
      </c>
      <c r="F687" s="85" t="s">
        <v>168</v>
      </c>
      <c r="G687" s="85" t="s">
        <v>1039</v>
      </c>
      <c r="H687" s="85" t="s">
        <v>1040</v>
      </c>
      <c r="I687" s="85" t="s">
        <v>1041</v>
      </c>
      <c r="J687" s="144" t="s">
        <v>531</v>
      </c>
      <c r="K687" s="144"/>
      <c r="L687" s="30"/>
      <c r="M687" s="30"/>
      <c r="N687" s="30"/>
      <c r="O687" s="261"/>
      <c r="P687" s="395"/>
      <c r="Q687" s="233"/>
      <c r="R687" s="85" t="s">
        <v>1042</v>
      </c>
      <c r="S687" s="85" t="s">
        <v>1055</v>
      </c>
      <c r="T687" s="85"/>
      <c r="U687" s="86"/>
      <c r="V687" s="86"/>
      <c r="W687" s="85"/>
      <c r="X687" s="85"/>
      <c r="Y687" s="85"/>
      <c r="Z687" s="261"/>
      <c r="AA687" s="395"/>
      <c r="AB687" s="233"/>
    </row>
    <row r="688" spans="1:28" s="45" customFormat="1" ht="39.950000000000003" customHeight="1">
      <c r="A688" s="144" t="s">
        <v>1065</v>
      </c>
      <c r="B688" s="85" t="s">
        <v>1036</v>
      </c>
      <c r="C688" s="85" t="s">
        <v>1037</v>
      </c>
      <c r="D688" s="85" t="s">
        <v>1054</v>
      </c>
      <c r="E688" s="85" t="s">
        <v>137</v>
      </c>
      <c r="F688" s="85" t="s">
        <v>168</v>
      </c>
      <c r="G688" s="85" t="s">
        <v>1039</v>
      </c>
      <c r="H688" s="85" t="s">
        <v>1040</v>
      </c>
      <c r="I688" s="85" t="s">
        <v>1041</v>
      </c>
      <c r="J688" s="144" t="s">
        <v>531</v>
      </c>
      <c r="K688" s="144"/>
      <c r="L688" s="30"/>
      <c r="M688" s="30"/>
      <c r="N688" s="30"/>
      <c r="O688" s="261"/>
      <c r="P688" s="395"/>
      <c r="Q688" s="233"/>
      <c r="R688" s="85" t="s">
        <v>1042</v>
      </c>
      <c r="S688" s="85" t="s">
        <v>1055</v>
      </c>
      <c r="T688" s="85"/>
      <c r="U688" s="86"/>
      <c r="V688" s="86"/>
      <c r="W688" s="85"/>
      <c r="X688" s="85"/>
      <c r="Y688" s="85"/>
      <c r="Z688" s="261"/>
      <c r="AA688" s="395"/>
      <c r="AB688" s="233"/>
    </row>
    <row r="689" spans="1:28" s="45" customFormat="1" ht="46.5" customHeight="1">
      <c r="A689" s="144">
        <v>398</v>
      </c>
      <c r="B689" s="85" t="s">
        <v>1036</v>
      </c>
      <c r="C689" s="85" t="s">
        <v>1037</v>
      </c>
      <c r="D689" s="85" t="s">
        <v>1054</v>
      </c>
      <c r="E689" s="85" t="s">
        <v>137</v>
      </c>
      <c r="F689" s="85" t="s">
        <v>168</v>
      </c>
      <c r="G689" s="85" t="s">
        <v>1039</v>
      </c>
      <c r="H689" s="85" t="s">
        <v>1040</v>
      </c>
      <c r="I689" s="85" t="s">
        <v>1041</v>
      </c>
      <c r="J689" s="144" t="s">
        <v>531</v>
      </c>
      <c r="K689" s="144"/>
      <c r="L689" s="30"/>
      <c r="M689" s="30"/>
      <c r="N689" s="30"/>
      <c r="O689" s="261"/>
      <c r="P689" s="395"/>
      <c r="Q689" s="233"/>
      <c r="R689" s="85" t="s">
        <v>1042</v>
      </c>
      <c r="S689" s="85" t="s">
        <v>1055</v>
      </c>
      <c r="T689" s="85"/>
      <c r="U689" s="86"/>
      <c r="V689" s="86"/>
      <c r="W689" s="85"/>
      <c r="X689" s="85"/>
      <c r="Y689" s="85"/>
      <c r="Z689" s="261"/>
      <c r="AA689" s="395"/>
      <c r="AB689" s="233"/>
    </row>
    <row r="690" spans="1:28" s="45" customFormat="1" ht="74.25" customHeight="1">
      <c r="A690" s="144">
        <v>399</v>
      </c>
      <c r="B690" s="85" t="s">
        <v>1036</v>
      </c>
      <c r="C690" s="85" t="s">
        <v>1037</v>
      </c>
      <c r="D690" s="85" t="s">
        <v>1054</v>
      </c>
      <c r="E690" s="85" t="s">
        <v>137</v>
      </c>
      <c r="F690" s="85" t="s">
        <v>168</v>
      </c>
      <c r="G690" s="85" t="s">
        <v>1039</v>
      </c>
      <c r="H690" s="85" t="s">
        <v>1040</v>
      </c>
      <c r="I690" s="85" t="s">
        <v>1041</v>
      </c>
      <c r="J690" s="144" t="s">
        <v>531</v>
      </c>
      <c r="K690" s="144"/>
      <c r="L690" s="30"/>
      <c r="M690" s="30"/>
      <c r="N690" s="30"/>
      <c r="O690" s="261"/>
      <c r="P690" s="395"/>
      <c r="Q690" s="233"/>
      <c r="R690" s="85" t="s">
        <v>1042</v>
      </c>
      <c r="S690" s="85" t="s">
        <v>1055</v>
      </c>
      <c r="T690" s="85"/>
      <c r="U690" s="86"/>
      <c r="V690" s="86"/>
      <c r="W690" s="85"/>
      <c r="X690" s="85"/>
      <c r="Y690" s="85"/>
      <c r="Z690" s="261"/>
      <c r="AA690" s="395"/>
      <c r="AB690" s="233"/>
    </row>
    <row r="691" spans="1:28" s="45" customFormat="1" ht="26.25" customHeight="1">
      <c r="A691" s="144">
        <v>400</v>
      </c>
      <c r="B691" s="85" t="s">
        <v>1036</v>
      </c>
      <c r="C691" s="85" t="s">
        <v>1037</v>
      </c>
      <c r="D691" s="85" t="s">
        <v>1054</v>
      </c>
      <c r="E691" s="85" t="s">
        <v>137</v>
      </c>
      <c r="F691" s="85" t="s">
        <v>168</v>
      </c>
      <c r="G691" s="85" t="s">
        <v>1039</v>
      </c>
      <c r="H691" s="85" t="s">
        <v>1040</v>
      </c>
      <c r="I691" s="85" t="s">
        <v>1041</v>
      </c>
      <c r="J691" s="144" t="s">
        <v>531</v>
      </c>
      <c r="K691" s="144"/>
      <c r="L691" s="30"/>
      <c r="M691" s="30"/>
      <c r="N691" s="30"/>
      <c r="O691" s="261"/>
      <c r="P691" s="395"/>
      <c r="Q691" s="233"/>
      <c r="R691" s="85" t="s">
        <v>1042</v>
      </c>
      <c r="S691" s="85" t="s">
        <v>1055</v>
      </c>
      <c r="T691" s="85"/>
      <c r="U691" s="86"/>
      <c r="V691" s="86"/>
      <c r="W691" s="85"/>
      <c r="X691" s="85"/>
      <c r="Y691" s="85"/>
      <c r="Z691" s="261"/>
      <c r="AA691" s="395"/>
      <c r="AB691" s="233"/>
    </row>
    <row r="692" spans="1:28" s="45" customFormat="1" ht="27.75" customHeight="1">
      <c r="A692" s="144">
        <v>401</v>
      </c>
      <c r="B692" s="85" t="s">
        <v>1036</v>
      </c>
      <c r="C692" s="85" t="s">
        <v>1037</v>
      </c>
      <c r="D692" s="85" t="s">
        <v>1054</v>
      </c>
      <c r="E692" s="85" t="s">
        <v>137</v>
      </c>
      <c r="F692" s="85" t="s">
        <v>168</v>
      </c>
      <c r="G692" s="85" t="s">
        <v>1039</v>
      </c>
      <c r="H692" s="85" t="s">
        <v>1040</v>
      </c>
      <c r="I692" s="85" t="s">
        <v>1041</v>
      </c>
      <c r="J692" s="144" t="s">
        <v>531</v>
      </c>
      <c r="K692" s="144"/>
      <c r="L692" s="30"/>
      <c r="M692" s="30"/>
      <c r="N692" s="30"/>
      <c r="O692" s="261"/>
      <c r="P692" s="395"/>
      <c r="Q692" s="233"/>
      <c r="R692" s="85" t="s">
        <v>1042</v>
      </c>
      <c r="S692" s="85" t="s">
        <v>1055</v>
      </c>
      <c r="T692" s="85"/>
      <c r="U692" s="86"/>
      <c r="V692" s="86"/>
      <c r="W692" s="85"/>
      <c r="X692" s="85"/>
      <c r="Y692" s="85"/>
      <c r="Z692" s="261"/>
      <c r="AA692" s="395"/>
      <c r="AB692" s="233"/>
    </row>
    <row r="693" spans="1:28" s="45" customFormat="1" ht="27.75" customHeight="1">
      <c r="A693" s="144">
        <v>402</v>
      </c>
      <c r="B693" s="85" t="s">
        <v>1036</v>
      </c>
      <c r="C693" s="85" t="s">
        <v>1037</v>
      </c>
      <c r="D693" s="85" t="s">
        <v>1054</v>
      </c>
      <c r="E693" s="85" t="s">
        <v>137</v>
      </c>
      <c r="F693" s="85" t="s">
        <v>168</v>
      </c>
      <c r="G693" s="85" t="s">
        <v>1039</v>
      </c>
      <c r="H693" s="85" t="s">
        <v>1040</v>
      </c>
      <c r="I693" s="85" t="s">
        <v>1041</v>
      </c>
      <c r="J693" s="144" t="s">
        <v>531</v>
      </c>
      <c r="K693" s="144"/>
      <c r="L693" s="30"/>
      <c r="M693" s="30"/>
      <c r="N693" s="30"/>
      <c r="O693" s="261"/>
      <c r="P693" s="395"/>
      <c r="Q693" s="233"/>
      <c r="R693" s="85" t="s">
        <v>1042</v>
      </c>
      <c r="S693" s="85" t="s">
        <v>1055</v>
      </c>
      <c r="T693" s="85"/>
      <c r="U693" s="86"/>
      <c r="V693" s="86"/>
      <c r="W693" s="85"/>
      <c r="X693" s="85"/>
      <c r="Y693" s="85"/>
      <c r="Z693" s="261"/>
      <c r="AA693" s="395"/>
      <c r="AB693" s="233"/>
    </row>
    <row r="694" spans="1:28" s="45" customFormat="1" ht="39.950000000000003" customHeight="1">
      <c r="A694" s="144">
        <v>403</v>
      </c>
      <c r="B694" s="85" t="s">
        <v>1036</v>
      </c>
      <c r="C694" s="85" t="s">
        <v>1037</v>
      </c>
      <c r="D694" s="85" t="s">
        <v>1054</v>
      </c>
      <c r="E694" s="85" t="s">
        <v>137</v>
      </c>
      <c r="F694" s="85" t="s">
        <v>168</v>
      </c>
      <c r="G694" s="85" t="s">
        <v>1039</v>
      </c>
      <c r="H694" s="85" t="s">
        <v>1040</v>
      </c>
      <c r="I694" s="85" t="s">
        <v>1041</v>
      </c>
      <c r="J694" s="144" t="s">
        <v>531</v>
      </c>
      <c r="K694" s="144"/>
      <c r="L694" s="30"/>
      <c r="M694" s="30"/>
      <c r="N694" s="30"/>
      <c r="O694" s="261"/>
      <c r="P694" s="395"/>
      <c r="Q694" s="233"/>
      <c r="R694" s="85" t="s">
        <v>1042</v>
      </c>
      <c r="S694" s="85" t="s">
        <v>1055</v>
      </c>
      <c r="T694" s="85"/>
      <c r="U694" s="86"/>
      <c r="V694" s="86"/>
      <c r="W694" s="85"/>
      <c r="X694" s="85"/>
      <c r="Y694" s="85"/>
      <c r="Z694" s="261"/>
      <c r="AA694" s="395"/>
      <c r="AB694" s="233"/>
    </row>
    <row r="695" spans="1:28" s="45" customFormat="1" ht="36" customHeight="1">
      <c r="A695" s="144">
        <v>404</v>
      </c>
      <c r="B695" s="85" t="s">
        <v>1036</v>
      </c>
      <c r="C695" s="85" t="s">
        <v>1037</v>
      </c>
      <c r="D695" s="85" t="s">
        <v>1054</v>
      </c>
      <c r="E695" s="85" t="s">
        <v>137</v>
      </c>
      <c r="F695" s="85" t="s">
        <v>168</v>
      </c>
      <c r="G695" s="85" t="s">
        <v>1039</v>
      </c>
      <c r="H695" s="85" t="s">
        <v>1040</v>
      </c>
      <c r="I695" s="85" t="s">
        <v>1041</v>
      </c>
      <c r="J695" s="144" t="s">
        <v>531</v>
      </c>
      <c r="K695" s="144"/>
      <c r="L695" s="30"/>
      <c r="M695" s="30"/>
      <c r="N695" s="30"/>
      <c r="O695" s="261"/>
      <c r="P695" s="395"/>
      <c r="Q695" s="233"/>
      <c r="R695" s="85" t="s">
        <v>1042</v>
      </c>
      <c r="S695" s="85" t="s">
        <v>1055</v>
      </c>
      <c r="T695" s="85"/>
      <c r="U695" s="86"/>
      <c r="V695" s="86"/>
      <c r="W695" s="85"/>
      <c r="X695" s="85"/>
      <c r="Y695" s="85"/>
      <c r="Z695" s="261"/>
      <c r="AA695" s="395"/>
      <c r="AB695" s="233"/>
    </row>
    <row r="696" spans="1:28" s="45" customFormat="1" ht="39.950000000000003" customHeight="1">
      <c r="A696" s="144">
        <v>405</v>
      </c>
      <c r="B696" s="85" t="s">
        <v>1036</v>
      </c>
      <c r="C696" s="85" t="s">
        <v>1037</v>
      </c>
      <c r="D696" s="85" t="s">
        <v>1054</v>
      </c>
      <c r="E696" s="85" t="s">
        <v>137</v>
      </c>
      <c r="F696" s="85" t="s">
        <v>168</v>
      </c>
      <c r="G696" s="85" t="s">
        <v>1039</v>
      </c>
      <c r="H696" s="85" t="s">
        <v>1040</v>
      </c>
      <c r="I696" s="85" t="s">
        <v>1041</v>
      </c>
      <c r="J696" s="144" t="s">
        <v>531</v>
      </c>
      <c r="K696" s="144"/>
      <c r="L696" s="30"/>
      <c r="M696" s="30"/>
      <c r="N696" s="30"/>
      <c r="O696" s="261"/>
      <c r="P696" s="395"/>
      <c r="Q696" s="233"/>
      <c r="R696" s="85" t="s">
        <v>1042</v>
      </c>
      <c r="S696" s="85" t="s">
        <v>1055</v>
      </c>
      <c r="T696" s="85"/>
      <c r="U696" s="86"/>
      <c r="V696" s="86"/>
      <c r="W696" s="85"/>
      <c r="X696" s="85"/>
      <c r="Y696" s="85"/>
      <c r="Z696" s="261"/>
      <c r="AA696" s="395"/>
      <c r="AB696" s="233"/>
    </row>
    <row r="697" spans="1:28" s="45" customFormat="1" ht="67.5" customHeight="1">
      <c r="A697" s="144">
        <v>406</v>
      </c>
      <c r="B697" s="85" t="s">
        <v>1036</v>
      </c>
      <c r="C697" s="85" t="s">
        <v>1037</v>
      </c>
      <c r="D697" s="85" t="s">
        <v>1066</v>
      </c>
      <c r="E697" s="85" t="s">
        <v>137</v>
      </c>
      <c r="F697" s="85" t="s">
        <v>168</v>
      </c>
      <c r="G697" s="85" t="s">
        <v>1039</v>
      </c>
      <c r="H697" s="85" t="s">
        <v>1040</v>
      </c>
      <c r="I697" s="85" t="s">
        <v>1041</v>
      </c>
      <c r="J697" s="144" t="s">
        <v>531</v>
      </c>
      <c r="K697" s="144"/>
      <c r="L697" s="30"/>
      <c r="M697" s="30"/>
      <c r="N697" s="30"/>
      <c r="O697" s="261"/>
      <c r="P697" s="395"/>
      <c r="Q697" s="233"/>
      <c r="R697" s="85" t="s">
        <v>1042</v>
      </c>
      <c r="S697" s="85" t="s">
        <v>1067</v>
      </c>
      <c r="T697" s="85"/>
      <c r="U697" s="86"/>
      <c r="V697" s="86"/>
      <c r="W697" s="85"/>
      <c r="X697" s="85"/>
      <c r="Y697" s="85"/>
      <c r="Z697" s="261"/>
      <c r="AA697" s="395"/>
      <c r="AB697" s="233"/>
    </row>
    <row r="698" spans="1:28" s="45" customFormat="1" ht="65.25" customHeight="1">
      <c r="A698" s="144">
        <v>407</v>
      </c>
      <c r="B698" s="85" t="s">
        <v>1036</v>
      </c>
      <c r="C698" s="85" t="s">
        <v>1037</v>
      </c>
      <c r="D698" s="85" t="s">
        <v>1066</v>
      </c>
      <c r="E698" s="85" t="s">
        <v>137</v>
      </c>
      <c r="F698" s="85" t="s">
        <v>168</v>
      </c>
      <c r="G698" s="85" t="s">
        <v>1039</v>
      </c>
      <c r="H698" s="85" t="s">
        <v>1040</v>
      </c>
      <c r="I698" s="85" t="s">
        <v>1041</v>
      </c>
      <c r="J698" s="144" t="s">
        <v>531</v>
      </c>
      <c r="K698" s="144"/>
      <c r="L698" s="30"/>
      <c r="M698" s="30"/>
      <c r="N698" s="30"/>
      <c r="O698" s="261"/>
      <c r="P698" s="395"/>
      <c r="Q698" s="233"/>
      <c r="R698" s="85" t="s">
        <v>1042</v>
      </c>
      <c r="S698" s="85" t="s">
        <v>1067</v>
      </c>
      <c r="T698" s="85"/>
      <c r="U698" s="86"/>
      <c r="V698" s="86"/>
      <c r="W698" s="85"/>
      <c r="X698" s="85"/>
      <c r="Y698" s="85"/>
      <c r="Z698" s="261"/>
      <c r="AA698" s="395"/>
      <c r="AB698" s="233"/>
    </row>
    <row r="699" spans="1:28" s="45" customFormat="1" ht="28.5" customHeight="1">
      <c r="A699" s="144">
        <v>408</v>
      </c>
      <c r="B699" s="85" t="s">
        <v>1036</v>
      </c>
      <c r="C699" s="85" t="s">
        <v>1037</v>
      </c>
      <c r="D699" s="85" t="s">
        <v>1066</v>
      </c>
      <c r="E699" s="85" t="s">
        <v>137</v>
      </c>
      <c r="F699" s="85" t="s">
        <v>168</v>
      </c>
      <c r="G699" s="85" t="s">
        <v>1039</v>
      </c>
      <c r="H699" s="85" t="s">
        <v>1040</v>
      </c>
      <c r="I699" s="85" t="s">
        <v>1041</v>
      </c>
      <c r="J699" s="144" t="s">
        <v>531</v>
      </c>
      <c r="K699" s="144"/>
      <c r="L699" s="30"/>
      <c r="M699" s="30"/>
      <c r="N699" s="30"/>
      <c r="O699" s="261"/>
      <c r="P699" s="395"/>
      <c r="Q699" s="233"/>
      <c r="R699" s="85" t="s">
        <v>1042</v>
      </c>
      <c r="S699" s="85" t="s">
        <v>1067</v>
      </c>
      <c r="T699" s="85"/>
      <c r="U699" s="86"/>
      <c r="V699" s="86"/>
      <c r="W699" s="85"/>
      <c r="X699" s="85"/>
      <c r="Y699" s="85"/>
      <c r="Z699" s="261"/>
      <c r="AA699" s="395"/>
      <c r="AB699" s="233"/>
    </row>
    <row r="700" spans="1:28" s="45" customFormat="1" ht="39.950000000000003" customHeight="1">
      <c r="A700" s="144">
        <v>409</v>
      </c>
      <c r="B700" s="85" t="s">
        <v>1036</v>
      </c>
      <c r="C700" s="85" t="s">
        <v>1037</v>
      </c>
      <c r="D700" s="85" t="s">
        <v>1038</v>
      </c>
      <c r="E700" s="85" t="s">
        <v>137</v>
      </c>
      <c r="F700" s="85" t="s">
        <v>168</v>
      </c>
      <c r="G700" s="85" t="s">
        <v>1039</v>
      </c>
      <c r="H700" s="85" t="s">
        <v>1040</v>
      </c>
      <c r="I700" s="85" t="s">
        <v>1041</v>
      </c>
      <c r="J700" s="144" t="s">
        <v>531</v>
      </c>
      <c r="K700" s="144"/>
      <c r="L700" s="30"/>
      <c r="M700" s="30"/>
      <c r="N700" s="30"/>
      <c r="O700" s="261"/>
      <c r="P700" s="395"/>
      <c r="Q700" s="233"/>
      <c r="R700" s="85" t="s">
        <v>1042</v>
      </c>
      <c r="S700" s="85" t="s">
        <v>1067</v>
      </c>
      <c r="T700" s="85"/>
      <c r="U700" s="86"/>
      <c r="V700" s="144"/>
      <c r="W700" s="85"/>
      <c r="X700" s="85"/>
      <c r="Y700" s="85"/>
      <c r="Z700" s="261"/>
      <c r="AA700" s="395"/>
      <c r="AB700" s="233"/>
    </row>
    <row r="701" spans="1:28" s="45" customFormat="1" ht="75">
      <c r="A701" s="144">
        <v>410</v>
      </c>
      <c r="B701" s="85" t="s">
        <v>1036</v>
      </c>
      <c r="C701" s="85" t="s">
        <v>1037</v>
      </c>
      <c r="D701" s="85" t="s">
        <v>1054</v>
      </c>
      <c r="E701" s="85" t="s">
        <v>137</v>
      </c>
      <c r="F701" s="85" t="s">
        <v>168</v>
      </c>
      <c r="G701" s="85" t="s">
        <v>1039</v>
      </c>
      <c r="H701" s="85" t="s">
        <v>1040</v>
      </c>
      <c r="I701" s="85" t="s">
        <v>1041</v>
      </c>
      <c r="J701" s="144" t="s">
        <v>531</v>
      </c>
      <c r="K701" s="144"/>
      <c r="L701" s="30"/>
      <c r="M701" s="30"/>
      <c r="N701" s="30"/>
      <c r="O701" s="261"/>
      <c r="P701" s="395"/>
      <c r="Q701" s="233"/>
      <c r="R701" s="85" t="s">
        <v>1042</v>
      </c>
      <c r="S701" s="85" t="s">
        <v>1067</v>
      </c>
      <c r="T701" s="85"/>
      <c r="U701" s="86"/>
      <c r="V701" s="144"/>
      <c r="W701" s="85"/>
      <c r="X701" s="85"/>
      <c r="Y701" s="85"/>
      <c r="Z701" s="261"/>
      <c r="AA701" s="395"/>
      <c r="AB701" s="233"/>
    </row>
    <row r="702" spans="1:28" s="267" customFormat="1" ht="92.25" customHeight="1">
      <c r="A702" s="262">
        <v>411</v>
      </c>
      <c r="B702" s="122" t="s">
        <v>1036</v>
      </c>
      <c r="C702" s="122" t="s">
        <v>1037</v>
      </c>
      <c r="D702" s="122" t="s">
        <v>1038</v>
      </c>
      <c r="E702" s="122" t="s">
        <v>137</v>
      </c>
      <c r="F702" s="122" t="s">
        <v>168</v>
      </c>
      <c r="G702" s="122" t="s">
        <v>1039</v>
      </c>
      <c r="H702" s="122" t="s">
        <v>1040</v>
      </c>
      <c r="I702" s="122" t="s">
        <v>1041</v>
      </c>
      <c r="J702" s="262" t="s">
        <v>531</v>
      </c>
      <c r="K702" s="262"/>
      <c r="L702" s="30"/>
      <c r="M702" s="30"/>
      <c r="N702" s="30"/>
      <c r="O702" s="259"/>
      <c r="P702" s="395"/>
      <c r="Q702" s="233"/>
      <c r="R702" s="122" t="s">
        <v>1042</v>
      </c>
      <c r="S702" s="122" t="s">
        <v>1068</v>
      </c>
      <c r="T702" s="122" t="s">
        <v>1044</v>
      </c>
      <c r="U702" s="263">
        <v>0</v>
      </c>
      <c r="V702" s="263">
        <v>150</v>
      </c>
      <c r="W702" s="122" t="s">
        <v>48</v>
      </c>
      <c r="X702" s="122" t="s">
        <v>1069</v>
      </c>
      <c r="Y702" s="85" t="s">
        <v>500</v>
      </c>
      <c r="Z702" s="259">
        <v>165</v>
      </c>
      <c r="AA702" s="399">
        <v>1.1000000000000001</v>
      </c>
      <c r="AB702" s="233" t="s">
        <v>1530</v>
      </c>
    </row>
    <row r="703" spans="1:28" s="267" customFormat="1" ht="86.25" customHeight="1">
      <c r="A703" s="144">
        <v>412</v>
      </c>
      <c r="B703" s="85" t="s">
        <v>1036</v>
      </c>
      <c r="C703" s="85" t="s">
        <v>1037</v>
      </c>
      <c r="D703" s="85" t="s">
        <v>1038</v>
      </c>
      <c r="E703" s="85" t="s">
        <v>137</v>
      </c>
      <c r="F703" s="85" t="s">
        <v>168</v>
      </c>
      <c r="G703" s="85" t="s">
        <v>1039</v>
      </c>
      <c r="H703" s="85" t="s">
        <v>1040</v>
      </c>
      <c r="I703" s="85" t="s">
        <v>1041</v>
      </c>
      <c r="J703" s="144" t="s">
        <v>531</v>
      </c>
      <c r="K703" s="144"/>
      <c r="L703" s="30"/>
      <c r="M703" s="30"/>
      <c r="N703" s="30"/>
      <c r="O703" s="261"/>
      <c r="P703" s="395"/>
      <c r="Q703" s="233"/>
      <c r="R703" s="85" t="s">
        <v>1042</v>
      </c>
      <c r="S703" s="85" t="s">
        <v>1068</v>
      </c>
      <c r="T703" s="85"/>
      <c r="U703" s="86"/>
      <c r="V703" s="86"/>
      <c r="W703" s="85"/>
      <c r="X703" s="85"/>
      <c r="Y703" s="85"/>
      <c r="Z703" s="261"/>
      <c r="AA703" s="395"/>
      <c r="AB703" s="233"/>
    </row>
    <row r="704" spans="1:28" s="267" customFormat="1" ht="123.75" customHeight="1">
      <c r="A704" s="262">
        <v>413</v>
      </c>
      <c r="B704" s="122" t="s">
        <v>1036</v>
      </c>
      <c r="C704" s="122" t="s">
        <v>1037</v>
      </c>
      <c r="D704" s="122" t="s">
        <v>1038</v>
      </c>
      <c r="E704" s="122" t="s">
        <v>137</v>
      </c>
      <c r="F704" s="122" t="s">
        <v>168</v>
      </c>
      <c r="G704" s="122" t="s">
        <v>1039</v>
      </c>
      <c r="H704" s="122" t="s">
        <v>1040</v>
      </c>
      <c r="I704" s="122" t="s">
        <v>1041</v>
      </c>
      <c r="J704" s="262" t="s">
        <v>531</v>
      </c>
      <c r="K704" s="262"/>
      <c r="L704" s="30"/>
      <c r="M704" s="30"/>
      <c r="N704" s="30"/>
      <c r="O704" s="259"/>
      <c r="P704" s="395"/>
      <c r="Q704" s="233"/>
      <c r="R704" s="122" t="s">
        <v>1042</v>
      </c>
      <c r="S704" s="122" t="s">
        <v>1057</v>
      </c>
      <c r="T704" s="122" t="s">
        <v>1044</v>
      </c>
      <c r="U704" s="263">
        <v>0</v>
      </c>
      <c r="V704" s="262">
        <v>2</v>
      </c>
      <c r="W704" s="122" t="s">
        <v>48</v>
      </c>
      <c r="X704" s="122" t="s">
        <v>1070</v>
      </c>
      <c r="Y704" s="85" t="s">
        <v>500</v>
      </c>
      <c r="Z704" s="259">
        <v>2</v>
      </c>
      <c r="AA704" s="399">
        <v>1</v>
      </c>
      <c r="AB704" s="233" t="s">
        <v>1071</v>
      </c>
    </row>
    <row r="705" spans="1:28" s="267" customFormat="1" ht="86.25" customHeight="1">
      <c r="A705" s="144">
        <v>414</v>
      </c>
      <c r="B705" s="85" t="s">
        <v>1036</v>
      </c>
      <c r="C705" s="85" t="s">
        <v>1037</v>
      </c>
      <c r="D705" s="85" t="s">
        <v>1038</v>
      </c>
      <c r="E705" s="85" t="s">
        <v>137</v>
      </c>
      <c r="F705" s="85" t="s">
        <v>168</v>
      </c>
      <c r="G705" s="85" t="s">
        <v>1039</v>
      </c>
      <c r="H705" s="85" t="s">
        <v>1040</v>
      </c>
      <c r="I705" s="85" t="s">
        <v>1041</v>
      </c>
      <c r="J705" s="144" t="s">
        <v>531</v>
      </c>
      <c r="K705" s="144"/>
      <c r="L705" s="30"/>
      <c r="M705" s="30"/>
      <c r="N705" s="30"/>
      <c r="O705" s="261"/>
      <c r="P705" s="395"/>
      <c r="Q705" s="233"/>
      <c r="R705" s="85" t="s">
        <v>1042</v>
      </c>
      <c r="S705" s="85" t="s">
        <v>1057</v>
      </c>
      <c r="T705" s="85"/>
      <c r="U705" s="86"/>
      <c r="V705" s="144"/>
      <c r="W705" s="85"/>
      <c r="X705" s="85"/>
      <c r="Y705" s="85"/>
      <c r="Z705" s="261"/>
      <c r="AA705" s="395"/>
      <c r="AB705" s="233"/>
    </row>
    <row r="706" spans="1:28" s="267" customFormat="1" ht="86.25" customHeight="1">
      <c r="A706" s="262">
        <v>415</v>
      </c>
      <c r="B706" s="122" t="s">
        <v>1036</v>
      </c>
      <c r="C706" s="122" t="s">
        <v>1037</v>
      </c>
      <c r="D706" s="122" t="s">
        <v>1038</v>
      </c>
      <c r="E706" s="122" t="s">
        <v>137</v>
      </c>
      <c r="F706" s="122" t="s">
        <v>168</v>
      </c>
      <c r="G706" s="122" t="s">
        <v>1039</v>
      </c>
      <c r="H706" s="122" t="s">
        <v>1040</v>
      </c>
      <c r="I706" s="122" t="s">
        <v>1041</v>
      </c>
      <c r="J706" s="262" t="s">
        <v>531</v>
      </c>
      <c r="K706" s="262"/>
      <c r="L706" s="30"/>
      <c r="M706" s="30"/>
      <c r="N706" s="30"/>
      <c r="O706" s="259"/>
      <c r="P706" s="395"/>
      <c r="Q706" s="233"/>
      <c r="R706" s="122" t="s">
        <v>1042</v>
      </c>
      <c r="S706" s="122" t="s">
        <v>1072</v>
      </c>
      <c r="T706" s="122" t="s">
        <v>1044</v>
      </c>
      <c r="U706" s="123">
        <v>0</v>
      </c>
      <c r="V706" s="123">
        <v>0.6</v>
      </c>
      <c r="W706" s="122" t="s">
        <v>48</v>
      </c>
      <c r="X706" s="122" t="s">
        <v>1073</v>
      </c>
      <c r="Y706" s="85" t="s">
        <v>500</v>
      </c>
      <c r="Z706" s="259">
        <v>0.52467532467532463</v>
      </c>
      <c r="AA706" s="399">
        <v>0.87445887445887438</v>
      </c>
      <c r="AB706" s="233" t="s">
        <v>1531</v>
      </c>
    </row>
    <row r="707" spans="1:28" s="267" customFormat="1" ht="86.25" customHeight="1">
      <c r="A707" s="144">
        <v>416</v>
      </c>
      <c r="B707" s="85" t="s">
        <v>1036</v>
      </c>
      <c r="C707" s="85" t="s">
        <v>1037</v>
      </c>
      <c r="D707" s="85" t="s">
        <v>1038</v>
      </c>
      <c r="E707" s="85" t="s">
        <v>137</v>
      </c>
      <c r="F707" s="85" t="s">
        <v>168</v>
      </c>
      <c r="G707" s="85" t="s">
        <v>1039</v>
      </c>
      <c r="H707" s="85" t="s">
        <v>1040</v>
      </c>
      <c r="I707" s="260" t="s">
        <v>1041</v>
      </c>
      <c r="J707" s="144" t="s">
        <v>531</v>
      </c>
      <c r="K707" s="144"/>
      <c r="L707" s="30"/>
      <c r="M707" s="30"/>
      <c r="N707" s="30"/>
      <c r="O707" s="261"/>
      <c r="P707" s="395"/>
      <c r="Q707" s="233"/>
      <c r="R707" s="85" t="s">
        <v>1042</v>
      </c>
      <c r="S707" s="85" t="s">
        <v>1072</v>
      </c>
      <c r="T707" s="122"/>
      <c r="U707" s="133"/>
      <c r="V707" s="133"/>
      <c r="W707" s="85"/>
      <c r="X707" s="85"/>
      <c r="Y707" s="85"/>
      <c r="Z707" s="261"/>
      <c r="AA707" s="395"/>
      <c r="AB707" s="233"/>
    </row>
    <row r="708" spans="1:28" s="267" customFormat="1" ht="86.25" customHeight="1">
      <c r="A708" s="144">
        <v>417</v>
      </c>
      <c r="B708" s="85" t="s">
        <v>1036</v>
      </c>
      <c r="C708" s="85" t="s">
        <v>1037</v>
      </c>
      <c r="D708" s="85" t="s">
        <v>1038</v>
      </c>
      <c r="E708" s="85" t="s">
        <v>137</v>
      </c>
      <c r="F708" s="85" t="s">
        <v>168</v>
      </c>
      <c r="G708" s="85" t="s">
        <v>1039</v>
      </c>
      <c r="H708" s="85" t="s">
        <v>1040</v>
      </c>
      <c r="I708" s="85" t="s">
        <v>1041</v>
      </c>
      <c r="J708" s="144" t="s">
        <v>531</v>
      </c>
      <c r="K708" s="144"/>
      <c r="L708" s="30"/>
      <c r="M708" s="30"/>
      <c r="N708" s="30"/>
      <c r="O708" s="261"/>
      <c r="P708" s="395"/>
      <c r="Q708" s="233"/>
      <c r="R708" s="85" t="s">
        <v>1042</v>
      </c>
      <c r="S708" s="85" t="s">
        <v>1072</v>
      </c>
      <c r="T708" s="122"/>
      <c r="U708" s="133"/>
      <c r="V708" s="133"/>
      <c r="W708" s="85"/>
      <c r="X708" s="85"/>
      <c r="Y708" s="85"/>
      <c r="Z708" s="261"/>
      <c r="AA708" s="395"/>
      <c r="AB708" s="233"/>
    </row>
    <row r="709" spans="1:28" s="267" customFormat="1" ht="86.25" customHeight="1">
      <c r="A709" s="144">
        <v>418</v>
      </c>
      <c r="B709" s="85" t="s">
        <v>1036</v>
      </c>
      <c r="C709" s="85" t="s">
        <v>1037</v>
      </c>
      <c r="D709" s="85" t="s">
        <v>1038</v>
      </c>
      <c r="E709" s="85" t="s">
        <v>137</v>
      </c>
      <c r="F709" s="85" t="s">
        <v>168</v>
      </c>
      <c r="G709" s="85" t="s">
        <v>1039</v>
      </c>
      <c r="H709" s="85" t="s">
        <v>1040</v>
      </c>
      <c r="I709" s="85" t="s">
        <v>1041</v>
      </c>
      <c r="J709" s="144" t="s">
        <v>531</v>
      </c>
      <c r="K709" s="144"/>
      <c r="L709" s="30"/>
      <c r="M709" s="30"/>
      <c r="N709" s="30"/>
      <c r="O709" s="261"/>
      <c r="P709" s="395"/>
      <c r="Q709" s="233"/>
      <c r="R709" s="85" t="s">
        <v>1042</v>
      </c>
      <c r="S709" s="85" t="s">
        <v>1072</v>
      </c>
      <c r="T709" s="122"/>
      <c r="U709" s="133"/>
      <c r="V709" s="133"/>
      <c r="W709" s="85"/>
      <c r="X709" s="85"/>
      <c r="Y709" s="85"/>
      <c r="Z709" s="261"/>
      <c r="AA709" s="395"/>
      <c r="AB709" s="233"/>
    </row>
    <row r="710" spans="1:28" s="267" customFormat="1" ht="86.25" customHeight="1">
      <c r="A710" s="144">
        <v>419</v>
      </c>
      <c r="B710" s="85" t="s">
        <v>1036</v>
      </c>
      <c r="C710" s="85" t="s">
        <v>1037</v>
      </c>
      <c r="D710" s="85" t="s">
        <v>1038</v>
      </c>
      <c r="E710" s="85" t="s">
        <v>137</v>
      </c>
      <c r="F710" s="85" t="s">
        <v>168</v>
      </c>
      <c r="G710" s="85" t="s">
        <v>1039</v>
      </c>
      <c r="H710" s="85" t="s">
        <v>1040</v>
      </c>
      <c r="I710" s="85" t="s">
        <v>1041</v>
      </c>
      <c r="J710" s="144" t="s">
        <v>531</v>
      </c>
      <c r="K710" s="144"/>
      <c r="L710" s="30"/>
      <c r="M710" s="30"/>
      <c r="N710" s="30"/>
      <c r="O710" s="261"/>
      <c r="P710" s="395"/>
      <c r="Q710" s="233"/>
      <c r="R710" s="85" t="s">
        <v>1042</v>
      </c>
      <c r="S710" s="85" t="s">
        <v>1072</v>
      </c>
      <c r="T710" s="122"/>
      <c r="U710" s="133"/>
      <c r="V710" s="133"/>
      <c r="W710" s="85"/>
      <c r="X710" s="85"/>
      <c r="Y710" s="85"/>
      <c r="Z710" s="261"/>
      <c r="AA710" s="395"/>
      <c r="AB710" s="233"/>
    </row>
    <row r="711" spans="1:28" s="267" customFormat="1" ht="86.25" customHeight="1">
      <c r="A711" s="144">
        <v>420</v>
      </c>
      <c r="B711" s="85" t="s">
        <v>1036</v>
      </c>
      <c r="C711" s="85" t="s">
        <v>1037</v>
      </c>
      <c r="D711" s="85" t="s">
        <v>1038</v>
      </c>
      <c r="E711" s="85" t="s">
        <v>137</v>
      </c>
      <c r="F711" s="85" t="s">
        <v>168</v>
      </c>
      <c r="G711" s="85" t="s">
        <v>1039</v>
      </c>
      <c r="H711" s="85" t="s">
        <v>1040</v>
      </c>
      <c r="I711" s="85" t="s">
        <v>1041</v>
      </c>
      <c r="J711" s="144" t="s">
        <v>531</v>
      </c>
      <c r="K711" s="144"/>
      <c r="L711" s="30"/>
      <c r="M711" s="30"/>
      <c r="N711" s="30"/>
      <c r="O711" s="261"/>
      <c r="P711" s="395"/>
      <c r="Q711" s="233"/>
      <c r="R711" s="85" t="s">
        <v>1042</v>
      </c>
      <c r="S711" s="85" t="s">
        <v>1072</v>
      </c>
      <c r="T711" s="122"/>
      <c r="U711" s="133"/>
      <c r="V711" s="133"/>
      <c r="W711" s="85"/>
      <c r="X711" s="85"/>
      <c r="Y711" s="85"/>
      <c r="Z711" s="261"/>
      <c r="AA711" s="395"/>
      <c r="AB711" s="233"/>
    </row>
    <row r="712" spans="1:28" s="267" customFormat="1" ht="86.25" customHeight="1">
      <c r="A712" s="144">
        <v>421</v>
      </c>
      <c r="B712" s="85" t="s">
        <v>1036</v>
      </c>
      <c r="C712" s="85" t="s">
        <v>1037</v>
      </c>
      <c r="D712" s="85" t="s">
        <v>1038</v>
      </c>
      <c r="E712" s="85" t="s">
        <v>137</v>
      </c>
      <c r="F712" s="85" t="s">
        <v>168</v>
      </c>
      <c r="G712" s="85" t="s">
        <v>1039</v>
      </c>
      <c r="H712" s="85" t="s">
        <v>1040</v>
      </c>
      <c r="I712" s="85" t="s">
        <v>1041</v>
      </c>
      <c r="J712" s="144" t="s">
        <v>531</v>
      </c>
      <c r="K712" s="144"/>
      <c r="L712" s="30"/>
      <c r="M712" s="30"/>
      <c r="N712" s="30"/>
      <c r="O712" s="261"/>
      <c r="P712" s="395"/>
      <c r="Q712" s="233"/>
      <c r="R712" s="85" t="s">
        <v>1042</v>
      </c>
      <c r="S712" s="85" t="s">
        <v>1072</v>
      </c>
      <c r="T712" s="122"/>
      <c r="U712" s="133"/>
      <c r="V712" s="133"/>
      <c r="W712" s="85"/>
      <c r="X712" s="85"/>
      <c r="Y712" s="85"/>
      <c r="Z712" s="261"/>
      <c r="AA712" s="395"/>
      <c r="AB712" s="233"/>
    </row>
    <row r="713" spans="1:28" s="267" customFormat="1" ht="86.25" customHeight="1">
      <c r="A713" s="144">
        <v>422</v>
      </c>
      <c r="B713" s="85" t="s">
        <v>1036</v>
      </c>
      <c r="C713" s="85" t="s">
        <v>1037</v>
      </c>
      <c r="D713" s="85" t="s">
        <v>1038</v>
      </c>
      <c r="E713" s="85" t="s">
        <v>137</v>
      </c>
      <c r="F713" s="85" t="s">
        <v>168</v>
      </c>
      <c r="G713" s="85" t="s">
        <v>1039</v>
      </c>
      <c r="H713" s="85" t="s">
        <v>1040</v>
      </c>
      <c r="I713" s="85" t="s">
        <v>1041</v>
      </c>
      <c r="J713" s="144" t="s">
        <v>531</v>
      </c>
      <c r="K713" s="144"/>
      <c r="L713" s="30"/>
      <c r="M713" s="30"/>
      <c r="N713" s="30"/>
      <c r="O713" s="261"/>
      <c r="P713" s="395"/>
      <c r="Q713" s="233"/>
      <c r="R713" s="85" t="s">
        <v>1042</v>
      </c>
      <c r="S713" s="85" t="s">
        <v>1072</v>
      </c>
      <c r="T713" s="122"/>
      <c r="U713" s="133"/>
      <c r="V713" s="133"/>
      <c r="W713" s="85"/>
      <c r="X713" s="85"/>
      <c r="Y713" s="85"/>
      <c r="Z713" s="261"/>
      <c r="AA713" s="395"/>
      <c r="AB713" s="233"/>
    </row>
    <row r="714" spans="1:28" s="267" customFormat="1" ht="86.25" customHeight="1">
      <c r="A714" s="144">
        <v>423</v>
      </c>
      <c r="B714" s="85" t="s">
        <v>1036</v>
      </c>
      <c r="C714" s="85" t="s">
        <v>1037</v>
      </c>
      <c r="D714" s="85" t="s">
        <v>1038</v>
      </c>
      <c r="E714" s="85" t="s">
        <v>137</v>
      </c>
      <c r="F714" s="85" t="s">
        <v>168</v>
      </c>
      <c r="G714" s="85" t="s">
        <v>1039</v>
      </c>
      <c r="H714" s="85" t="s">
        <v>1040</v>
      </c>
      <c r="I714" s="85" t="s">
        <v>1041</v>
      </c>
      <c r="J714" s="144" t="s">
        <v>531</v>
      </c>
      <c r="K714" s="144"/>
      <c r="L714" s="30"/>
      <c r="M714" s="30"/>
      <c r="N714" s="30"/>
      <c r="O714" s="261"/>
      <c r="P714" s="395"/>
      <c r="Q714" s="233"/>
      <c r="R714" s="85" t="s">
        <v>1042</v>
      </c>
      <c r="S714" s="85" t="s">
        <v>1072</v>
      </c>
      <c r="T714" s="122"/>
      <c r="U714" s="133"/>
      <c r="V714" s="133"/>
      <c r="W714" s="85"/>
      <c r="X714" s="85"/>
      <c r="Y714" s="85"/>
      <c r="Z714" s="261"/>
      <c r="AA714" s="395"/>
      <c r="AB714" s="233"/>
    </row>
    <row r="715" spans="1:28" s="267" customFormat="1" ht="86.25" customHeight="1">
      <c r="A715" s="144">
        <v>424</v>
      </c>
      <c r="B715" s="85" t="s">
        <v>1036</v>
      </c>
      <c r="C715" s="85" t="s">
        <v>1037</v>
      </c>
      <c r="D715" s="85" t="s">
        <v>1038</v>
      </c>
      <c r="E715" s="85" t="s">
        <v>137</v>
      </c>
      <c r="F715" s="85" t="s">
        <v>168</v>
      </c>
      <c r="G715" s="85" t="s">
        <v>1039</v>
      </c>
      <c r="H715" s="85" t="s">
        <v>1040</v>
      </c>
      <c r="I715" s="85" t="s">
        <v>1041</v>
      </c>
      <c r="J715" s="144" t="s">
        <v>531</v>
      </c>
      <c r="K715" s="144"/>
      <c r="L715" s="30"/>
      <c r="M715" s="30"/>
      <c r="N715" s="30"/>
      <c r="O715" s="261"/>
      <c r="P715" s="395"/>
      <c r="Q715" s="233"/>
      <c r="R715" s="85" t="s">
        <v>1042</v>
      </c>
      <c r="S715" s="85" t="s">
        <v>1072</v>
      </c>
      <c r="T715" s="122"/>
      <c r="U715" s="133"/>
      <c r="V715" s="133"/>
      <c r="W715" s="85"/>
      <c r="X715" s="85"/>
      <c r="Y715" s="85"/>
      <c r="Z715" s="261"/>
      <c r="AA715" s="395"/>
      <c r="AB715" s="233"/>
    </row>
    <row r="716" spans="1:28" s="267" customFormat="1" ht="86.25" customHeight="1">
      <c r="A716" s="144">
        <v>425</v>
      </c>
      <c r="B716" s="85" t="s">
        <v>1036</v>
      </c>
      <c r="C716" s="85" t="s">
        <v>1037</v>
      </c>
      <c r="D716" s="85" t="s">
        <v>1038</v>
      </c>
      <c r="E716" s="85" t="s">
        <v>137</v>
      </c>
      <c r="F716" s="85" t="s">
        <v>168</v>
      </c>
      <c r="G716" s="85" t="s">
        <v>1039</v>
      </c>
      <c r="H716" s="85" t="s">
        <v>1040</v>
      </c>
      <c r="I716" s="85" t="s">
        <v>1041</v>
      </c>
      <c r="J716" s="144" t="s">
        <v>531</v>
      </c>
      <c r="K716" s="144"/>
      <c r="L716" s="30"/>
      <c r="M716" s="30"/>
      <c r="N716" s="30"/>
      <c r="O716" s="261"/>
      <c r="P716" s="395"/>
      <c r="Q716" s="233"/>
      <c r="R716" s="85" t="s">
        <v>1042</v>
      </c>
      <c r="S716" s="85" t="s">
        <v>1072</v>
      </c>
      <c r="T716" s="122"/>
      <c r="U716" s="133"/>
      <c r="V716" s="133"/>
      <c r="W716" s="85"/>
      <c r="X716" s="85"/>
      <c r="Y716" s="85"/>
      <c r="Z716" s="261"/>
      <c r="AA716" s="395"/>
      <c r="AB716" s="233"/>
    </row>
    <row r="717" spans="1:28" s="267" customFormat="1" ht="86.25" customHeight="1">
      <c r="A717" s="144" t="s">
        <v>1074</v>
      </c>
      <c r="B717" s="85" t="s">
        <v>1036</v>
      </c>
      <c r="C717" s="85" t="s">
        <v>1037</v>
      </c>
      <c r="D717" s="85" t="s">
        <v>1038</v>
      </c>
      <c r="E717" s="85" t="s">
        <v>137</v>
      </c>
      <c r="F717" s="85" t="s">
        <v>168</v>
      </c>
      <c r="G717" s="85" t="s">
        <v>1039</v>
      </c>
      <c r="H717" s="85" t="s">
        <v>1040</v>
      </c>
      <c r="I717" s="85" t="s">
        <v>1041</v>
      </c>
      <c r="J717" s="144" t="s">
        <v>531</v>
      </c>
      <c r="K717" s="144"/>
      <c r="L717" s="30"/>
      <c r="M717" s="30"/>
      <c r="N717" s="30"/>
      <c r="O717" s="261"/>
      <c r="P717" s="395"/>
      <c r="Q717" s="233"/>
      <c r="R717" s="85" t="s">
        <v>1042</v>
      </c>
      <c r="S717" s="85" t="s">
        <v>1072</v>
      </c>
      <c r="T717" s="122"/>
      <c r="U717" s="133"/>
      <c r="V717" s="133"/>
      <c r="W717" s="85"/>
      <c r="X717" s="85"/>
      <c r="Y717" s="85"/>
      <c r="Z717" s="261"/>
      <c r="AA717" s="395"/>
      <c r="AB717" s="233"/>
    </row>
    <row r="718" spans="1:28" s="45" customFormat="1" ht="52.5" customHeight="1">
      <c r="A718" s="144">
        <v>426</v>
      </c>
      <c r="B718" s="85" t="s">
        <v>1036</v>
      </c>
      <c r="C718" s="85" t="s">
        <v>1037</v>
      </c>
      <c r="D718" s="85" t="s">
        <v>1038</v>
      </c>
      <c r="E718" s="85" t="s">
        <v>137</v>
      </c>
      <c r="F718" s="85" t="s">
        <v>168</v>
      </c>
      <c r="G718" s="85" t="s">
        <v>1039</v>
      </c>
      <c r="H718" s="85" t="s">
        <v>1040</v>
      </c>
      <c r="I718" s="85" t="s">
        <v>1041</v>
      </c>
      <c r="J718" s="144" t="s">
        <v>531</v>
      </c>
      <c r="K718" s="144"/>
      <c r="L718" s="30"/>
      <c r="M718" s="30"/>
      <c r="N718" s="30"/>
      <c r="O718" s="261"/>
      <c r="P718" s="395"/>
      <c r="Q718" s="233"/>
      <c r="R718" s="85" t="s">
        <v>1042</v>
      </c>
      <c r="S718" s="85" t="s">
        <v>1072</v>
      </c>
      <c r="T718" s="122"/>
      <c r="U718" s="133"/>
      <c r="V718" s="133"/>
      <c r="W718" s="85"/>
      <c r="X718" s="85"/>
      <c r="Y718" s="85"/>
      <c r="Z718" s="261"/>
      <c r="AA718" s="395"/>
      <c r="AB718" s="233"/>
    </row>
    <row r="719" spans="1:28" s="45" customFormat="1" ht="75">
      <c r="A719" s="144">
        <v>427</v>
      </c>
      <c r="B719" s="85" t="s">
        <v>1036</v>
      </c>
      <c r="C719" s="85" t="s">
        <v>1037</v>
      </c>
      <c r="D719" s="85" t="s">
        <v>1038</v>
      </c>
      <c r="E719" s="85" t="s">
        <v>137</v>
      </c>
      <c r="F719" s="85" t="s">
        <v>168</v>
      </c>
      <c r="G719" s="85" t="s">
        <v>1039</v>
      </c>
      <c r="H719" s="85" t="s">
        <v>1040</v>
      </c>
      <c r="I719" s="85" t="s">
        <v>1041</v>
      </c>
      <c r="J719" s="144" t="s">
        <v>531</v>
      </c>
      <c r="K719" s="144"/>
      <c r="L719" s="30"/>
      <c r="M719" s="30"/>
      <c r="N719" s="30"/>
      <c r="O719" s="261"/>
      <c r="P719" s="395"/>
      <c r="Q719" s="233"/>
      <c r="R719" s="85" t="s">
        <v>1042</v>
      </c>
      <c r="S719" s="85" t="s">
        <v>1072</v>
      </c>
      <c r="T719" s="122"/>
      <c r="U719" s="133"/>
      <c r="V719" s="133"/>
      <c r="W719" s="85"/>
      <c r="X719" s="85"/>
      <c r="Y719" s="85"/>
      <c r="Z719" s="261"/>
      <c r="AA719" s="395"/>
      <c r="AB719" s="233"/>
    </row>
    <row r="720" spans="1:28" s="45" customFormat="1" ht="75">
      <c r="A720" s="144">
        <v>428</v>
      </c>
      <c r="B720" s="85" t="s">
        <v>1036</v>
      </c>
      <c r="C720" s="85" t="s">
        <v>1037</v>
      </c>
      <c r="D720" s="85" t="s">
        <v>1038</v>
      </c>
      <c r="E720" s="85" t="s">
        <v>137</v>
      </c>
      <c r="F720" s="85" t="s">
        <v>168</v>
      </c>
      <c r="G720" s="85" t="s">
        <v>1039</v>
      </c>
      <c r="H720" s="85" t="s">
        <v>1040</v>
      </c>
      <c r="I720" s="85" t="s">
        <v>1041</v>
      </c>
      <c r="J720" s="144" t="s">
        <v>531</v>
      </c>
      <c r="K720" s="144"/>
      <c r="L720" s="30"/>
      <c r="M720" s="30"/>
      <c r="N720" s="30"/>
      <c r="O720" s="261"/>
      <c r="P720" s="395"/>
      <c r="Q720" s="233"/>
      <c r="R720" s="85" t="s">
        <v>1042</v>
      </c>
      <c r="S720" s="85" t="s">
        <v>1072</v>
      </c>
      <c r="T720" s="122"/>
      <c r="U720" s="133"/>
      <c r="V720" s="133"/>
      <c r="W720" s="85"/>
      <c r="X720" s="85"/>
      <c r="Y720" s="85"/>
      <c r="Z720" s="261"/>
      <c r="AA720" s="395"/>
      <c r="AB720" s="233"/>
    </row>
    <row r="721" spans="1:28" s="45" customFormat="1" ht="75">
      <c r="A721" s="144">
        <v>429</v>
      </c>
      <c r="B721" s="85" t="s">
        <v>1036</v>
      </c>
      <c r="C721" s="85" t="s">
        <v>1037</v>
      </c>
      <c r="D721" s="85" t="s">
        <v>1038</v>
      </c>
      <c r="E721" s="85" t="s">
        <v>137</v>
      </c>
      <c r="F721" s="85" t="s">
        <v>168</v>
      </c>
      <c r="G721" s="85" t="s">
        <v>1039</v>
      </c>
      <c r="H721" s="85" t="s">
        <v>1040</v>
      </c>
      <c r="I721" s="85" t="s">
        <v>1041</v>
      </c>
      <c r="J721" s="144" t="s">
        <v>531</v>
      </c>
      <c r="K721" s="144"/>
      <c r="L721" s="30"/>
      <c r="M721" s="30"/>
      <c r="N721" s="30"/>
      <c r="O721" s="261"/>
      <c r="P721" s="395"/>
      <c r="Q721" s="233"/>
      <c r="R721" s="85" t="s">
        <v>1042</v>
      </c>
      <c r="S721" s="85" t="s">
        <v>1072</v>
      </c>
      <c r="T721" s="122"/>
      <c r="U721" s="133"/>
      <c r="V721" s="133"/>
      <c r="W721" s="85"/>
      <c r="X721" s="85"/>
      <c r="Y721" s="85"/>
      <c r="Z721" s="261"/>
      <c r="AA721" s="395"/>
      <c r="AB721" s="233"/>
    </row>
    <row r="722" spans="1:28" s="45" customFormat="1" ht="75">
      <c r="A722" s="144">
        <v>430</v>
      </c>
      <c r="B722" s="85" t="s">
        <v>1036</v>
      </c>
      <c r="C722" s="85" t="s">
        <v>1037</v>
      </c>
      <c r="D722" s="85" t="s">
        <v>1038</v>
      </c>
      <c r="E722" s="85" t="s">
        <v>137</v>
      </c>
      <c r="F722" s="85" t="s">
        <v>168</v>
      </c>
      <c r="G722" s="85" t="s">
        <v>1039</v>
      </c>
      <c r="H722" s="85" t="s">
        <v>1040</v>
      </c>
      <c r="I722" s="85" t="s">
        <v>1041</v>
      </c>
      <c r="J722" s="144" t="s">
        <v>531</v>
      </c>
      <c r="K722" s="144"/>
      <c r="L722" s="30"/>
      <c r="M722" s="30"/>
      <c r="N722" s="30"/>
      <c r="O722" s="261"/>
      <c r="P722" s="395"/>
      <c r="Q722" s="233"/>
      <c r="R722" s="85" t="s">
        <v>1042</v>
      </c>
      <c r="S722" s="85" t="s">
        <v>1072</v>
      </c>
      <c r="T722" s="122"/>
      <c r="U722" s="133"/>
      <c r="V722" s="133"/>
      <c r="W722" s="85"/>
      <c r="X722" s="85"/>
      <c r="Y722" s="85"/>
      <c r="Z722" s="261"/>
      <c r="AA722" s="395"/>
      <c r="AB722" s="233"/>
    </row>
    <row r="723" spans="1:28" s="45" customFormat="1" ht="75">
      <c r="A723" s="144">
        <v>431</v>
      </c>
      <c r="B723" s="85" t="s">
        <v>1036</v>
      </c>
      <c r="C723" s="85" t="s">
        <v>1037</v>
      </c>
      <c r="D723" s="85" t="s">
        <v>1038</v>
      </c>
      <c r="E723" s="85" t="s">
        <v>137</v>
      </c>
      <c r="F723" s="85" t="s">
        <v>168</v>
      </c>
      <c r="G723" s="85" t="s">
        <v>1039</v>
      </c>
      <c r="H723" s="85" t="s">
        <v>1040</v>
      </c>
      <c r="I723" s="85" t="s">
        <v>1041</v>
      </c>
      <c r="J723" s="144" t="s">
        <v>531</v>
      </c>
      <c r="K723" s="144"/>
      <c r="L723" s="30"/>
      <c r="M723" s="30"/>
      <c r="N723" s="30"/>
      <c r="O723" s="261"/>
      <c r="P723" s="395"/>
      <c r="Q723" s="233"/>
      <c r="R723" s="85" t="s">
        <v>1042</v>
      </c>
      <c r="S723" s="85" t="s">
        <v>1072</v>
      </c>
      <c r="T723" s="122"/>
      <c r="U723" s="133"/>
      <c r="V723" s="133"/>
      <c r="W723" s="85"/>
      <c r="X723" s="85"/>
      <c r="Y723" s="85"/>
      <c r="Z723" s="261"/>
      <c r="AA723" s="395"/>
      <c r="AB723" s="233"/>
    </row>
    <row r="724" spans="1:28" s="45" customFormat="1" ht="75">
      <c r="A724" s="144">
        <v>432</v>
      </c>
      <c r="B724" s="85" t="s">
        <v>1036</v>
      </c>
      <c r="C724" s="85" t="s">
        <v>1037</v>
      </c>
      <c r="D724" s="85" t="s">
        <v>1038</v>
      </c>
      <c r="E724" s="85" t="s">
        <v>137</v>
      </c>
      <c r="F724" s="85" t="s">
        <v>168</v>
      </c>
      <c r="G724" s="85" t="s">
        <v>1039</v>
      </c>
      <c r="H724" s="85" t="s">
        <v>1040</v>
      </c>
      <c r="I724" s="85" t="s">
        <v>1041</v>
      </c>
      <c r="J724" s="144" t="s">
        <v>531</v>
      </c>
      <c r="K724" s="144"/>
      <c r="L724" s="30"/>
      <c r="M724" s="30"/>
      <c r="N724" s="30"/>
      <c r="O724" s="261"/>
      <c r="P724" s="395"/>
      <c r="Q724" s="233"/>
      <c r="R724" s="85" t="s">
        <v>1042</v>
      </c>
      <c r="S724" s="85" t="s">
        <v>1072</v>
      </c>
      <c r="T724" s="122"/>
      <c r="U724" s="133"/>
      <c r="V724" s="133"/>
      <c r="W724" s="85"/>
      <c r="X724" s="85"/>
      <c r="Y724" s="85"/>
      <c r="Z724" s="261"/>
      <c r="AA724" s="395"/>
      <c r="AB724" s="233"/>
    </row>
    <row r="725" spans="1:28" s="45" customFormat="1" ht="75">
      <c r="A725" s="144">
        <v>433</v>
      </c>
      <c r="B725" s="85" t="s">
        <v>1036</v>
      </c>
      <c r="C725" s="85" t="s">
        <v>1037</v>
      </c>
      <c r="D725" s="85" t="s">
        <v>1038</v>
      </c>
      <c r="E725" s="85" t="s">
        <v>137</v>
      </c>
      <c r="F725" s="85" t="s">
        <v>168</v>
      </c>
      <c r="G725" s="85" t="s">
        <v>1039</v>
      </c>
      <c r="H725" s="85" t="s">
        <v>1040</v>
      </c>
      <c r="I725" s="85" t="s">
        <v>1041</v>
      </c>
      <c r="J725" s="144" t="s">
        <v>531</v>
      </c>
      <c r="K725" s="144"/>
      <c r="L725" s="30"/>
      <c r="M725" s="30"/>
      <c r="N725" s="30"/>
      <c r="O725" s="261"/>
      <c r="P725" s="395"/>
      <c r="Q725" s="233"/>
      <c r="R725" s="85" t="s">
        <v>1042</v>
      </c>
      <c r="S725" s="85" t="s">
        <v>1072</v>
      </c>
      <c r="T725" s="122"/>
      <c r="U725" s="133"/>
      <c r="V725" s="133"/>
      <c r="W725" s="85"/>
      <c r="X725" s="85"/>
      <c r="Y725" s="268"/>
      <c r="Z725" s="261"/>
      <c r="AA725" s="395"/>
      <c r="AB725" s="233"/>
    </row>
    <row r="726" spans="1:28" s="45" customFormat="1" ht="75">
      <c r="A726" s="144">
        <v>434</v>
      </c>
      <c r="B726" s="85" t="s">
        <v>1036</v>
      </c>
      <c r="C726" s="85" t="s">
        <v>1037</v>
      </c>
      <c r="D726" s="85" t="s">
        <v>1038</v>
      </c>
      <c r="E726" s="85" t="s">
        <v>137</v>
      </c>
      <c r="F726" s="85" t="s">
        <v>168</v>
      </c>
      <c r="G726" s="85" t="s">
        <v>1039</v>
      </c>
      <c r="H726" s="85" t="s">
        <v>1040</v>
      </c>
      <c r="I726" s="85" t="s">
        <v>1041</v>
      </c>
      <c r="J726" s="144" t="s">
        <v>531</v>
      </c>
      <c r="K726" s="144"/>
      <c r="L726" s="30"/>
      <c r="M726" s="30"/>
      <c r="N726" s="30"/>
      <c r="O726" s="261"/>
      <c r="P726" s="395"/>
      <c r="Q726" s="233"/>
      <c r="R726" s="85" t="s">
        <v>1042</v>
      </c>
      <c r="S726" s="85" t="s">
        <v>1072</v>
      </c>
      <c r="T726" s="122"/>
      <c r="U726" s="133"/>
      <c r="V726" s="133"/>
      <c r="W726" s="85"/>
      <c r="X726" s="85"/>
      <c r="Y726" s="85"/>
      <c r="Z726" s="261"/>
      <c r="AA726" s="395"/>
      <c r="AB726" s="233"/>
    </row>
    <row r="727" spans="1:28" s="45" customFormat="1" ht="70.5" customHeight="1">
      <c r="A727" s="144">
        <v>435</v>
      </c>
      <c r="B727" s="85" t="s">
        <v>1036</v>
      </c>
      <c r="C727" s="85" t="s">
        <v>1037</v>
      </c>
      <c r="D727" s="85" t="s">
        <v>1038</v>
      </c>
      <c r="E727" s="85" t="s">
        <v>137</v>
      </c>
      <c r="F727" s="85" t="s">
        <v>168</v>
      </c>
      <c r="G727" s="85" t="s">
        <v>1039</v>
      </c>
      <c r="H727" s="85" t="s">
        <v>1040</v>
      </c>
      <c r="I727" s="85" t="s">
        <v>1041</v>
      </c>
      <c r="J727" s="144" t="s">
        <v>531</v>
      </c>
      <c r="K727" s="144"/>
      <c r="L727" s="30"/>
      <c r="M727" s="30"/>
      <c r="N727" s="30"/>
      <c r="O727" s="261"/>
      <c r="P727" s="395"/>
      <c r="Q727" s="233"/>
      <c r="R727" s="85" t="s">
        <v>1042</v>
      </c>
      <c r="S727" s="85" t="s">
        <v>1072</v>
      </c>
      <c r="T727" s="122"/>
      <c r="U727" s="133"/>
      <c r="V727" s="133"/>
      <c r="W727" s="85"/>
      <c r="X727" s="85"/>
      <c r="Y727" s="85"/>
      <c r="Z727" s="261"/>
      <c r="AA727" s="395"/>
      <c r="AB727" s="233"/>
    </row>
    <row r="728" spans="1:28" s="45" customFormat="1" ht="75">
      <c r="A728" s="144">
        <v>436</v>
      </c>
      <c r="B728" s="85" t="s">
        <v>1036</v>
      </c>
      <c r="C728" s="85" t="s">
        <v>1037</v>
      </c>
      <c r="D728" s="85" t="s">
        <v>1038</v>
      </c>
      <c r="E728" s="85" t="s">
        <v>137</v>
      </c>
      <c r="F728" s="85" t="s">
        <v>168</v>
      </c>
      <c r="G728" s="85" t="s">
        <v>1039</v>
      </c>
      <c r="H728" s="85" t="s">
        <v>1040</v>
      </c>
      <c r="I728" s="85" t="s">
        <v>1041</v>
      </c>
      <c r="J728" s="144" t="s">
        <v>531</v>
      </c>
      <c r="K728" s="144"/>
      <c r="L728" s="30"/>
      <c r="M728" s="30"/>
      <c r="N728" s="30"/>
      <c r="O728" s="261"/>
      <c r="P728" s="395"/>
      <c r="Q728" s="233"/>
      <c r="R728" s="85" t="s">
        <v>1042</v>
      </c>
      <c r="S728" s="85" t="s">
        <v>1072</v>
      </c>
      <c r="T728" s="122"/>
      <c r="U728" s="133"/>
      <c r="V728" s="133"/>
      <c r="W728" s="85"/>
      <c r="X728" s="85"/>
      <c r="Y728" s="85"/>
      <c r="Z728" s="261"/>
      <c r="AA728" s="395"/>
      <c r="AB728" s="233"/>
    </row>
    <row r="729" spans="1:28" s="45" customFormat="1" ht="75">
      <c r="A729" s="144" t="s">
        <v>1074</v>
      </c>
      <c r="B729" s="85" t="s">
        <v>1036</v>
      </c>
      <c r="C729" s="85" t="s">
        <v>1037</v>
      </c>
      <c r="D729" s="85" t="s">
        <v>1038</v>
      </c>
      <c r="E729" s="85" t="s">
        <v>137</v>
      </c>
      <c r="F729" s="85" t="s">
        <v>168</v>
      </c>
      <c r="G729" s="85" t="s">
        <v>1039</v>
      </c>
      <c r="H729" s="85" t="s">
        <v>1040</v>
      </c>
      <c r="I729" s="85" t="s">
        <v>1041</v>
      </c>
      <c r="J729" s="144" t="s">
        <v>531</v>
      </c>
      <c r="K729" s="144"/>
      <c r="L729" s="30"/>
      <c r="M729" s="30"/>
      <c r="N729" s="30"/>
      <c r="O729" s="261"/>
      <c r="P729" s="395"/>
      <c r="Q729" s="233"/>
      <c r="R729" s="85" t="s">
        <v>1042</v>
      </c>
      <c r="S729" s="85" t="s">
        <v>1072</v>
      </c>
      <c r="T729" s="122"/>
      <c r="U729" s="133"/>
      <c r="V729" s="133"/>
      <c r="W729" s="85"/>
      <c r="X729" s="85"/>
      <c r="Y729" s="85"/>
      <c r="Z729" s="261"/>
      <c r="AA729" s="395"/>
      <c r="AB729" s="233"/>
    </row>
    <row r="730" spans="1:28" s="45" customFormat="1" ht="75">
      <c r="A730" s="144">
        <v>437</v>
      </c>
      <c r="B730" s="85" t="s">
        <v>1036</v>
      </c>
      <c r="C730" s="85" t="s">
        <v>1037</v>
      </c>
      <c r="D730" s="85" t="s">
        <v>1038</v>
      </c>
      <c r="E730" s="85" t="s">
        <v>137</v>
      </c>
      <c r="F730" s="85" t="s">
        <v>168</v>
      </c>
      <c r="G730" s="85" t="s">
        <v>1039</v>
      </c>
      <c r="H730" s="85" t="s">
        <v>1040</v>
      </c>
      <c r="I730" s="85" t="s">
        <v>1041</v>
      </c>
      <c r="J730" s="144" t="s">
        <v>531</v>
      </c>
      <c r="K730" s="144"/>
      <c r="L730" s="30"/>
      <c r="M730" s="30"/>
      <c r="N730" s="30"/>
      <c r="O730" s="261"/>
      <c r="P730" s="395"/>
      <c r="Q730" s="233"/>
      <c r="R730" s="85" t="s">
        <v>1042</v>
      </c>
      <c r="S730" s="85" t="s">
        <v>1072</v>
      </c>
      <c r="T730" s="122"/>
      <c r="U730" s="133"/>
      <c r="V730" s="133"/>
      <c r="W730" s="85"/>
      <c r="X730" s="85"/>
      <c r="Y730" s="85"/>
      <c r="Z730" s="261"/>
      <c r="AA730" s="395"/>
      <c r="AB730" s="233"/>
    </row>
    <row r="731" spans="1:28" s="45" customFormat="1" ht="75">
      <c r="A731" s="144">
        <v>438</v>
      </c>
      <c r="B731" s="85" t="s">
        <v>1036</v>
      </c>
      <c r="C731" s="85" t="s">
        <v>1037</v>
      </c>
      <c r="D731" s="85" t="s">
        <v>1038</v>
      </c>
      <c r="E731" s="85" t="s">
        <v>137</v>
      </c>
      <c r="F731" s="85" t="s">
        <v>168</v>
      </c>
      <c r="G731" s="85" t="s">
        <v>1039</v>
      </c>
      <c r="H731" s="85" t="s">
        <v>1040</v>
      </c>
      <c r="I731" s="85" t="s">
        <v>1041</v>
      </c>
      <c r="J731" s="144" t="s">
        <v>531</v>
      </c>
      <c r="K731" s="144"/>
      <c r="L731" s="30"/>
      <c r="M731" s="30"/>
      <c r="N731" s="30"/>
      <c r="O731" s="261"/>
      <c r="P731" s="395"/>
      <c r="Q731" s="233"/>
      <c r="R731" s="85" t="s">
        <v>1042</v>
      </c>
      <c r="S731" s="85" t="s">
        <v>1072</v>
      </c>
      <c r="T731" s="122"/>
      <c r="U731" s="133"/>
      <c r="V731" s="133"/>
      <c r="W731" s="85"/>
      <c r="X731" s="85"/>
      <c r="Y731" s="85"/>
      <c r="Z731" s="261"/>
      <c r="AA731" s="395"/>
      <c r="AB731" s="233"/>
    </row>
    <row r="732" spans="1:28" s="45" customFormat="1" ht="75">
      <c r="A732" s="144" t="s">
        <v>1075</v>
      </c>
      <c r="B732" s="85" t="s">
        <v>1036</v>
      </c>
      <c r="C732" s="85" t="s">
        <v>1037</v>
      </c>
      <c r="D732" s="85" t="s">
        <v>1038</v>
      </c>
      <c r="E732" s="85" t="s">
        <v>137</v>
      </c>
      <c r="F732" s="85" t="s">
        <v>168</v>
      </c>
      <c r="G732" s="85" t="s">
        <v>1039</v>
      </c>
      <c r="H732" s="85" t="s">
        <v>1040</v>
      </c>
      <c r="I732" s="85" t="s">
        <v>1041</v>
      </c>
      <c r="J732" s="144" t="s">
        <v>531</v>
      </c>
      <c r="K732" s="144"/>
      <c r="L732" s="30"/>
      <c r="M732" s="30"/>
      <c r="N732" s="30"/>
      <c r="O732" s="261"/>
      <c r="P732" s="395"/>
      <c r="Q732" s="233"/>
      <c r="R732" s="85" t="s">
        <v>1042</v>
      </c>
      <c r="S732" s="85" t="s">
        <v>1072</v>
      </c>
      <c r="T732" s="122"/>
      <c r="U732" s="133"/>
      <c r="V732" s="133"/>
      <c r="W732" s="85"/>
      <c r="X732" s="85"/>
      <c r="Y732" s="85"/>
      <c r="Z732" s="261"/>
      <c r="AA732" s="395"/>
      <c r="AB732" s="233"/>
    </row>
    <row r="733" spans="1:28" s="45" customFormat="1" ht="75">
      <c r="A733" s="144" t="s">
        <v>1076</v>
      </c>
      <c r="B733" s="85" t="s">
        <v>1036</v>
      </c>
      <c r="C733" s="85" t="s">
        <v>1037</v>
      </c>
      <c r="D733" s="85" t="s">
        <v>1038</v>
      </c>
      <c r="E733" s="85" t="s">
        <v>137</v>
      </c>
      <c r="F733" s="85" t="s">
        <v>168</v>
      </c>
      <c r="G733" s="85" t="s">
        <v>1039</v>
      </c>
      <c r="H733" s="85" t="s">
        <v>1040</v>
      </c>
      <c r="I733" s="85" t="s">
        <v>1041</v>
      </c>
      <c r="J733" s="144" t="s">
        <v>531</v>
      </c>
      <c r="K733" s="144"/>
      <c r="L733" s="30"/>
      <c r="M733" s="30"/>
      <c r="N733" s="30"/>
      <c r="O733" s="261"/>
      <c r="P733" s="395"/>
      <c r="Q733" s="233"/>
      <c r="R733" s="85" t="s">
        <v>1042</v>
      </c>
      <c r="S733" s="85" t="s">
        <v>1072</v>
      </c>
      <c r="T733" s="122"/>
      <c r="U733" s="133"/>
      <c r="V733" s="133"/>
      <c r="W733" s="85"/>
      <c r="X733" s="85"/>
      <c r="Y733" s="85"/>
      <c r="Z733" s="261"/>
      <c r="AA733" s="395"/>
      <c r="AB733" s="233"/>
    </row>
    <row r="734" spans="1:28" s="45" customFormat="1" ht="75">
      <c r="A734" s="144">
        <v>439</v>
      </c>
      <c r="B734" s="85" t="s">
        <v>1036</v>
      </c>
      <c r="C734" s="85" t="s">
        <v>1037</v>
      </c>
      <c r="D734" s="85" t="s">
        <v>1038</v>
      </c>
      <c r="E734" s="85" t="s">
        <v>137</v>
      </c>
      <c r="F734" s="85" t="s">
        <v>168</v>
      </c>
      <c r="G734" s="85" t="s">
        <v>1039</v>
      </c>
      <c r="H734" s="85" t="s">
        <v>1040</v>
      </c>
      <c r="I734" s="85" t="s">
        <v>1041</v>
      </c>
      <c r="J734" s="144" t="s">
        <v>531</v>
      </c>
      <c r="K734" s="144"/>
      <c r="L734" s="30"/>
      <c r="M734" s="30"/>
      <c r="N734" s="30"/>
      <c r="O734" s="261"/>
      <c r="P734" s="395"/>
      <c r="Q734" s="233"/>
      <c r="R734" s="85" t="s">
        <v>1042</v>
      </c>
      <c r="S734" s="85" t="s">
        <v>1072</v>
      </c>
      <c r="T734" s="122"/>
      <c r="U734" s="133"/>
      <c r="V734" s="133"/>
      <c r="W734" s="85"/>
      <c r="X734" s="85"/>
      <c r="Y734" s="85"/>
      <c r="Z734" s="261"/>
      <c r="AA734" s="395"/>
      <c r="AB734" s="233"/>
    </row>
    <row r="735" spans="1:28" s="45" customFormat="1" ht="75">
      <c r="A735" s="144">
        <v>440</v>
      </c>
      <c r="B735" s="85" t="s">
        <v>1036</v>
      </c>
      <c r="C735" s="85" t="s">
        <v>1037</v>
      </c>
      <c r="D735" s="85" t="s">
        <v>1038</v>
      </c>
      <c r="E735" s="85" t="s">
        <v>137</v>
      </c>
      <c r="F735" s="85" t="s">
        <v>168</v>
      </c>
      <c r="G735" s="85" t="s">
        <v>1039</v>
      </c>
      <c r="H735" s="85" t="s">
        <v>1040</v>
      </c>
      <c r="I735" s="85" t="s">
        <v>1041</v>
      </c>
      <c r="J735" s="144" t="s">
        <v>531</v>
      </c>
      <c r="K735" s="144"/>
      <c r="L735" s="30"/>
      <c r="M735" s="30"/>
      <c r="N735" s="30"/>
      <c r="O735" s="261"/>
      <c r="P735" s="395"/>
      <c r="Q735" s="233"/>
      <c r="R735" s="85" t="s">
        <v>1042</v>
      </c>
      <c r="S735" s="85" t="s">
        <v>1072</v>
      </c>
      <c r="T735" s="122"/>
      <c r="U735" s="133"/>
      <c r="V735" s="133"/>
      <c r="W735" s="85"/>
      <c r="X735" s="85"/>
      <c r="Y735" s="85"/>
      <c r="Z735" s="261"/>
      <c r="AA735" s="395"/>
      <c r="AB735" s="233"/>
    </row>
    <row r="736" spans="1:28" s="45" customFormat="1" ht="75">
      <c r="A736" s="144">
        <v>441</v>
      </c>
      <c r="B736" s="85" t="s">
        <v>1036</v>
      </c>
      <c r="C736" s="85" t="s">
        <v>1037</v>
      </c>
      <c r="D736" s="85" t="s">
        <v>1038</v>
      </c>
      <c r="E736" s="85" t="s">
        <v>137</v>
      </c>
      <c r="F736" s="85" t="s">
        <v>168</v>
      </c>
      <c r="G736" s="85" t="s">
        <v>1039</v>
      </c>
      <c r="H736" s="85" t="s">
        <v>1040</v>
      </c>
      <c r="I736" s="85" t="s">
        <v>1041</v>
      </c>
      <c r="J736" s="144" t="s">
        <v>531</v>
      </c>
      <c r="K736" s="144"/>
      <c r="L736" s="30"/>
      <c r="M736" s="30"/>
      <c r="N736" s="30"/>
      <c r="O736" s="261"/>
      <c r="P736" s="395"/>
      <c r="Q736" s="233"/>
      <c r="R736" s="85" t="s">
        <v>1042</v>
      </c>
      <c r="S736" s="85" t="s">
        <v>1072</v>
      </c>
      <c r="T736" s="122"/>
      <c r="U736" s="133"/>
      <c r="V736" s="133"/>
      <c r="W736" s="85"/>
      <c r="X736" s="85"/>
      <c r="Y736" s="85"/>
      <c r="Z736" s="261"/>
      <c r="AA736" s="395"/>
      <c r="AB736" s="233"/>
    </row>
    <row r="737" spans="1:28" s="45" customFormat="1" ht="84.75" customHeight="1">
      <c r="A737" s="144">
        <v>442</v>
      </c>
      <c r="B737" s="85" t="s">
        <v>1036</v>
      </c>
      <c r="C737" s="85" t="s">
        <v>1037</v>
      </c>
      <c r="D737" s="85" t="s">
        <v>1038</v>
      </c>
      <c r="E737" s="85" t="s">
        <v>137</v>
      </c>
      <c r="F737" s="85" t="s">
        <v>168</v>
      </c>
      <c r="G737" s="85" t="s">
        <v>1039</v>
      </c>
      <c r="H737" s="85" t="s">
        <v>1040</v>
      </c>
      <c r="I737" s="85" t="s">
        <v>1041</v>
      </c>
      <c r="J737" s="144" t="s">
        <v>531</v>
      </c>
      <c r="K737" s="144"/>
      <c r="L737" s="30"/>
      <c r="M737" s="30"/>
      <c r="N737" s="30"/>
      <c r="O737" s="269"/>
      <c r="P737" s="395"/>
      <c r="Q737" s="233"/>
      <c r="R737" s="85" t="s">
        <v>1042</v>
      </c>
      <c r="S737" s="85" t="s">
        <v>1072</v>
      </c>
      <c r="T737" s="122"/>
      <c r="U737" s="133"/>
      <c r="V737" s="133"/>
      <c r="W737" s="85"/>
      <c r="X737" s="85"/>
      <c r="Y737" s="85"/>
      <c r="Z737" s="269"/>
      <c r="AA737" s="395"/>
      <c r="AB737" s="233"/>
    </row>
    <row r="738" spans="1:28" s="267" customFormat="1" ht="213.75" customHeight="1">
      <c r="A738" s="262">
        <v>443</v>
      </c>
      <c r="B738" s="122" t="s">
        <v>1036</v>
      </c>
      <c r="C738" s="122" t="s">
        <v>1037</v>
      </c>
      <c r="D738" s="122" t="s">
        <v>1038</v>
      </c>
      <c r="E738" s="122" t="s">
        <v>137</v>
      </c>
      <c r="F738" s="122" t="s">
        <v>168</v>
      </c>
      <c r="G738" s="122" t="s">
        <v>1039</v>
      </c>
      <c r="H738" s="122" t="s">
        <v>1040</v>
      </c>
      <c r="I738" s="122" t="s">
        <v>1041</v>
      </c>
      <c r="J738" s="262" t="s">
        <v>531</v>
      </c>
      <c r="K738" s="262"/>
      <c r="L738" s="30"/>
      <c r="M738" s="30"/>
      <c r="N738" s="30"/>
      <c r="O738" s="259"/>
      <c r="P738" s="395"/>
      <c r="Q738" s="233"/>
      <c r="R738" s="122" t="s">
        <v>1042</v>
      </c>
      <c r="S738" s="122" t="s">
        <v>1077</v>
      </c>
      <c r="T738" s="122" t="s">
        <v>1044</v>
      </c>
      <c r="U738" s="123">
        <v>0</v>
      </c>
      <c r="V738" s="123">
        <v>0.7</v>
      </c>
      <c r="W738" s="122" t="s">
        <v>48</v>
      </c>
      <c r="X738" s="122" t="s">
        <v>1078</v>
      </c>
      <c r="Y738" s="85" t="s">
        <v>277</v>
      </c>
      <c r="Z738" s="259">
        <v>0.55000000000000004</v>
      </c>
      <c r="AA738" s="399">
        <v>0.78571428571428581</v>
      </c>
      <c r="AB738" s="233" t="s">
        <v>1532</v>
      </c>
    </row>
    <row r="739" spans="1:28" s="45" customFormat="1" ht="75">
      <c r="A739" s="144">
        <v>444</v>
      </c>
      <c r="B739" s="85" t="s">
        <v>1036</v>
      </c>
      <c r="C739" s="85" t="s">
        <v>1037</v>
      </c>
      <c r="D739" s="85" t="s">
        <v>1038</v>
      </c>
      <c r="E739" s="85" t="s">
        <v>137</v>
      </c>
      <c r="F739" s="85" t="s">
        <v>168</v>
      </c>
      <c r="G739" s="85" t="s">
        <v>1039</v>
      </c>
      <c r="H739" s="85" t="s">
        <v>1040</v>
      </c>
      <c r="I739" s="85" t="s">
        <v>1041</v>
      </c>
      <c r="J739" s="144" t="s">
        <v>531</v>
      </c>
      <c r="K739" s="144"/>
      <c r="L739" s="30"/>
      <c r="M739" s="30"/>
      <c r="N739" s="30"/>
      <c r="O739" s="261"/>
      <c r="P739" s="395"/>
      <c r="Q739" s="233"/>
      <c r="R739" s="85" t="s">
        <v>1042</v>
      </c>
      <c r="S739" s="85" t="s">
        <v>1079</v>
      </c>
      <c r="T739" s="122"/>
      <c r="U739" s="133"/>
      <c r="V739" s="133"/>
      <c r="W739" s="85"/>
      <c r="X739" s="85"/>
      <c r="Y739" s="85"/>
      <c r="Z739" s="261"/>
      <c r="AA739" s="395"/>
      <c r="AB739" s="233"/>
    </row>
    <row r="740" spans="1:28" s="45" customFormat="1" ht="75">
      <c r="A740" s="144" t="s">
        <v>1080</v>
      </c>
      <c r="B740" s="85" t="s">
        <v>1036</v>
      </c>
      <c r="C740" s="85" t="s">
        <v>1037</v>
      </c>
      <c r="D740" s="85" t="s">
        <v>1038</v>
      </c>
      <c r="E740" s="85" t="s">
        <v>137</v>
      </c>
      <c r="F740" s="85" t="s">
        <v>168</v>
      </c>
      <c r="G740" s="85" t="s">
        <v>1039</v>
      </c>
      <c r="H740" s="85" t="s">
        <v>1040</v>
      </c>
      <c r="I740" s="85" t="s">
        <v>1041</v>
      </c>
      <c r="J740" s="144" t="s">
        <v>531</v>
      </c>
      <c r="K740" s="144"/>
      <c r="L740" s="30"/>
      <c r="M740" s="30"/>
      <c r="N740" s="30"/>
      <c r="O740" s="261"/>
      <c r="P740" s="395"/>
      <c r="Q740" s="233"/>
      <c r="R740" s="85" t="s">
        <v>1042</v>
      </c>
      <c r="S740" s="85" t="s">
        <v>1077</v>
      </c>
      <c r="T740" s="122"/>
      <c r="U740" s="133"/>
      <c r="V740" s="133"/>
      <c r="W740" s="85"/>
      <c r="X740" s="85"/>
      <c r="Y740" s="85"/>
      <c r="Z740" s="261"/>
      <c r="AA740" s="395"/>
      <c r="AB740" s="233"/>
    </row>
    <row r="741" spans="1:28" s="45" customFormat="1" ht="75">
      <c r="A741" s="144" t="s">
        <v>1081</v>
      </c>
      <c r="B741" s="85" t="s">
        <v>1036</v>
      </c>
      <c r="C741" s="85" t="s">
        <v>1037</v>
      </c>
      <c r="D741" s="85" t="s">
        <v>1038</v>
      </c>
      <c r="E741" s="85" t="s">
        <v>137</v>
      </c>
      <c r="F741" s="85" t="s">
        <v>168</v>
      </c>
      <c r="G741" s="85" t="s">
        <v>1039</v>
      </c>
      <c r="H741" s="85" t="s">
        <v>1040</v>
      </c>
      <c r="I741" s="85" t="s">
        <v>1041</v>
      </c>
      <c r="J741" s="144" t="s">
        <v>531</v>
      </c>
      <c r="K741" s="144"/>
      <c r="L741" s="30"/>
      <c r="M741" s="30"/>
      <c r="N741" s="30"/>
      <c r="O741" s="261"/>
      <c r="P741" s="395"/>
      <c r="Q741" s="233"/>
      <c r="R741" s="85" t="s">
        <v>1042</v>
      </c>
      <c r="S741" s="85" t="s">
        <v>1077</v>
      </c>
      <c r="T741" s="122"/>
      <c r="U741" s="133"/>
      <c r="V741" s="133"/>
      <c r="W741" s="85"/>
      <c r="X741" s="85"/>
      <c r="Y741" s="85"/>
      <c r="Z741" s="261"/>
      <c r="AA741" s="395"/>
      <c r="AB741" s="233"/>
    </row>
    <row r="742" spans="1:28" s="45" customFormat="1" ht="75">
      <c r="A742" s="144">
        <v>445</v>
      </c>
      <c r="B742" s="85" t="s">
        <v>1036</v>
      </c>
      <c r="C742" s="85" t="s">
        <v>1037</v>
      </c>
      <c r="D742" s="85" t="s">
        <v>1038</v>
      </c>
      <c r="E742" s="85" t="s">
        <v>137</v>
      </c>
      <c r="F742" s="85" t="s">
        <v>168</v>
      </c>
      <c r="G742" s="85" t="s">
        <v>1039</v>
      </c>
      <c r="H742" s="85" t="s">
        <v>1040</v>
      </c>
      <c r="I742" s="85" t="s">
        <v>1041</v>
      </c>
      <c r="J742" s="144" t="s">
        <v>531</v>
      </c>
      <c r="K742" s="144"/>
      <c r="L742" s="30"/>
      <c r="M742" s="30"/>
      <c r="N742" s="30"/>
      <c r="O742" s="261"/>
      <c r="P742" s="395"/>
      <c r="Q742" s="233"/>
      <c r="R742" s="85" t="s">
        <v>1042</v>
      </c>
      <c r="S742" s="85" t="s">
        <v>1072</v>
      </c>
      <c r="T742" s="122"/>
      <c r="U742" s="133"/>
      <c r="V742" s="133"/>
      <c r="W742" s="85"/>
      <c r="X742" s="85"/>
      <c r="Y742" s="85"/>
      <c r="Z742" s="261"/>
      <c r="AA742" s="395"/>
      <c r="AB742" s="233"/>
    </row>
    <row r="743" spans="1:28" s="45" customFormat="1" ht="75">
      <c r="A743" s="144">
        <v>446</v>
      </c>
      <c r="B743" s="85" t="s">
        <v>1036</v>
      </c>
      <c r="C743" s="85" t="s">
        <v>1037</v>
      </c>
      <c r="D743" s="85" t="s">
        <v>1038</v>
      </c>
      <c r="E743" s="85" t="s">
        <v>137</v>
      </c>
      <c r="F743" s="85" t="s">
        <v>168</v>
      </c>
      <c r="G743" s="85" t="s">
        <v>1039</v>
      </c>
      <c r="H743" s="85" t="s">
        <v>1040</v>
      </c>
      <c r="I743" s="85" t="s">
        <v>1041</v>
      </c>
      <c r="J743" s="144" t="s">
        <v>531</v>
      </c>
      <c r="K743" s="144"/>
      <c r="L743" s="30"/>
      <c r="M743" s="30"/>
      <c r="N743" s="30"/>
      <c r="O743" s="261"/>
      <c r="P743" s="395"/>
      <c r="Q743" s="233"/>
      <c r="R743" s="85" t="s">
        <v>1042</v>
      </c>
      <c r="S743" s="85" t="s">
        <v>1072</v>
      </c>
      <c r="T743" s="122"/>
      <c r="U743" s="133"/>
      <c r="V743" s="133"/>
      <c r="W743" s="85"/>
      <c r="X743" s="85"/>
      <c r="Y743" s="85"/>
      <c r="Z743" s="261"/>
      <c r="AA743" s="395"/>
      <c r="AB743" s="233"/>
    </row>
    <row r="744" spans="1:28" s="45" customFormat="1" ht="75">
      <c r="A744" s="144">
        <v>447</v>
      </c>
      <c r="B744" s="85" t="s">
        <v>1036</v>
      </c>
      <c r="C744" s="85" t="s">
        <v>1037</v>
      </c>
      <c r="D744" s="85" t="s">
        <v>1038</v>
      </c>
      <c r="E744" s="85" t="s">
        <v>137</v>
      </c>
      <c r="F744" s="85" t="s">
        <v>168</v>
      </c>
      <c r="G744" s="85" t="s">
        <v>1039</v>
      </c>
      <c r="H744" s="85" t="s">
        <v>1040</v>
      </c>
      <c r="I744" s="85" t="s">
        <v>1041</v>
      </c>
      <c r="J744" s="144" t="s">
        <v>531</v>
      </c>
      <c r="K744" s="144"/>
      <c r="L744" s="30"/>
      <c r="M744" s="30"/>
      <c r="N744" s="30"/>
      <c r="O744" s="261"/>
      <c r="P744" s="395"/>
      <c r="Q744" s="233"/>
      <c r="R744" s="85" t="s">
        <v>1042</v>
      </c>
      <c r="S744" s="85" t="s">
        <v>1072</v>
      </c>
      <c r="T744" s="122"/>
      <c r="U744" s="133"/>
      <c r="V744" s="133"/>
      <c r="W744" s="85"/>
      <c r="X744" s="85"/>
      <c r="Y744" s="85"/>
      <c r="Z744" s="261"/>
      <c r="AA744" s="395"/>
      <c r="AB744" s="233"/>
    </row>
    <row r="745" spans="1:28" s="45" customFormat="1" ht="75">
      <c r="A745" s="144" t="s">
        <v>1082</v>
      </c>
      <c r="B745" s="85" t="s">
        <v>1036</v>
      </c>
      <c r="C745" s="85" t="s">
        <v>1037</v>
      </c>
      <c r="D745" s="85" t="s">
        <v>1038</v>
      </c>
      <c r="E745" s="85" t="s">
        <v>137</v>
      </c>
      <c r="F745" s="85" t="s">
        <v>168</v>
      </c>
      <c r="G745" s="85" t="s">
        <v>1039</v>
      </c>
      <c r="H745" s="85" t="s">
        <v>1040</v>
      </c>
      <c r="I745" s="85" t="s">
        <v>1041</v>
      </c>
      <c r="J745" s="144" t="s">
        <v>531</v>
      </c>
      <c r="K745" s="144"/>
      <c r="L745" s="30"/>
      <c r="M745" s="30"/>
      <c r="N745" s="30"/>
      <c r="O745" s="261"/>
      <c r="P745" s="395"/>
      <c r="Q745" s="233"/>
      <c r="R745" s="85" t="s">
        <v>1042</v>
      </c>
      <c r="S745" s="85" t="s">
        <v>1072</v>
      </c>
      <c r="T745" s="122"/>
      <c r="U745" s="133"/>
      <c r="V745" s="133"/>
      <c r="W745" s="85"/>
      <c r="X745" s="85"/>
      <c r="Y745" s="85"/>
      <c r="Z745" s="261"/>
      <c r="AA745" s="395"/>
      <c r="AB745" s="233"/>
    </row>
    <row r="746" spans="1:28" s="45" customFormat="1" ht="75">
      <c r="A746" s="144">
        <v>448</v>
      </c>
      <c r="B746" s="85" t="s">
        <v>1036</v>
      </c>
      <c r="C746" s="85" t="s">
        <v>1037</v>
      </c>
      <c r="D746" s="85" t="s">
        <v>1038</v>
      </c>
      <c r="E746" s="85" t="s">
        <v>137</v>
      </c>
      <c r="F746" s="85" t="s">
        <v>168</v>
      </c>
      <c r="G746" s="85" t="s">
        <v>1039</v>
      </c>
      <c r="H746" s="85" t="s">
        <v>1040</v>
      </c>
      <c r="I746" s="85" t="s">
        <v>1041</v>
      </c>
      <c r="J746" s="144" t="s">
        <v>531</v>
      </c>
      <c r="K746" s="144"/>
      <c r="L746" s="30"/>
      <c r="M746" s="30"/>
      <c r="N746" s="30"/>
      <c r="O746" s="261"/>
      <c r="P746" s="395"/>
      <c r="Q746" s="233"/>
      <c r="R746" s="85" t="s">
        <v>1042</v>
      </c>
      <c r="S746" s="85" t="s">
        <v>1072</v>
      </c>
      <c r="T746" s="122"/>
      <c r="U746" s="133"/>
      <c r="V746" s="133"/>
      <c r="W746" s="85"/>
      <c r="X746" s="85"/>
      <c r="Y746" s="85"/>
      <c r="Z746" s="261"/>
      <c r="AA746" s="395"/>
      <c r="AB746" s="233"/>
    </row>
    <row r="747" spans="1:28" s="45" customFormat="1" ht="48.75" customHeight="1">
      <c r="A747" s="144">
        <v>449</v>
      </c>
      <c r="B747" s="85" t="s">
        <v>1036</v>
      </c>
      <c r="C747" s="85" t="s">
        <v>1037</v>
      </c>
      <c r="D747" s="85" t="s">
        <v>1038</v>
      </c>
      <c r="E747" s="85" t="s">
        <v>137</v>
      </c>
      <c r="F747" s="85" t="s">
        <v>168</v>
      </c>
      <c r="G747" s="85" t="s">
        <v>1039</v>
      </c>
      <c r="H747" s="85" t="s">
        <v>1040</v>
      </c>
      <c r="I747" s="85" t="s">
        <v>1041</v>
      </c>
      <c r="J747" s="144" t="s">
        <v>531</v>
      </c>
      <c r="K747" s="144"/>
      <c r="L747" s="30"/>
      <c r="M747" s="30"/>
      <c r="N747" s="30"/>
      <c r="O747" s="261"/>
      <c r="P747" s="395"/>
      <c r="Q747" s="233"/>
      <c r="R747" s="85" t="s">
        <v>1042</v>
      </c>
      <c r="S747" s="85" t="s">
        <v>1072</v>
      </c>
      <c r="T747" s="122"/>
      <c r="U747" s="133"/>
      <c r="V747" s="133"/>
      <c r="W747" s="85"/>
      <c r="X747" s="85"/>
      <c r="Y747" s="85"/>
      <c r="Z747" s="261"/>
      <c r="AA747" s="395"/>
      <c r="AB747" s="233"/>
    </row>
    <row r="748" spans="1:28" s="45" customFormat="1" ht="48.75" customHeight="1">
      <c r="A748" s="144">
        <v>450</v>
      </c>
      <c r="B748" s="85" t="s">
        <v>1036</v>
      </c>
      <c r="C748" s="85" t="s">
        <v>1037</v>
      </c>
      <c r="D748" s="85" t="s">
        <v>1038</v>
      </c>
      <c r="E748" s="85" t="s">
        <v>137</v>
      </c>
      <c r="F748" s="85" t="s">
        <v>168</v>
      </c>
      <c r="G748" s="85" t="s">
        <v>1039</v>
      </c>
      <c r="H748" s="85" t="s">
        <v>1040</v>
      </c>
      <c r="I748" s="85" t="s">
        <v>1041</v>
      </c>
      <c r="J748" s="144" t="s">
        <v>531</v>
      </c>
      <c r="K748" s="144"/>
      <c r="L748" s="30"/>
      <c r="M748" s="30"/>
      <c r="N748" s="30"/>
      <c r="O748" s="261"/>
      <c r="P748" s="395"/>
      <c r="Q748" s="233"/>
      <c r="R748" s="85" t="s">
        <v>1042</v>
      </c>
      <c r="S748" s="85" t="s">
        <v>1072</v>
      </c>
      <c r="T748" s="122"/>
      <c r="U748" s="133"/>
      <c r="V748" s="133"/>
      <c r="W748" s="85"/>
      <c r="X748" s="85"/>
      <c r="Y748" s="85"/>
      <c r="Z748" s="261"/>
      <c r="AA748" s="395"/>
      <c r="AB748" s="233"/>
    </row>
    <row r="749" spans="1:28" s="45" customFormat="1" ht="48.75" customHeight="1">
      <c r="A749" s="144">
        <v>451</v>
      </c>
      <c r="B749" s="85" t="s">
        <v>1036</v>
      </c>
      <c r="C749" s="85" t="s">
        <v>1037</v>
      </c>
      <c r="D749" s="85" t="s">
        <v>1038</v>
      </c>
      <c r="E749" s="85" t="s">
        <v>137</v>
      </c>
      <c r="F749" s="85" t="s">
        <v>168</v>
      </c>
      <c r="G749" s="85" t="s">
        <v>1039</v>
      </c>
      <c r="H749" s="85" t="s">
        <v>1040</v>
      </c>
      <c r="I749" s="85" t="s">
        <v>1041</v>
      </c>
      <c r="J749" s="144" t="s">
        <v>531</v>
      </c>
      <c r="K749" s="144"/>
      <c r="L749" s="30"/>
      <c r="M749" s="30"/>
      <c r="N749" s="30"/>
      <c r="O749" s="261"/>
      <c r="P749" s="395"/>
      <c r="Q749" s="233"/>
      <c r="R749" s="85" t="s">
        <v>1042</v>
      </c>
      <c r="S749" s="85" t="s">
        <v>1072</v>
      </c>
      <c r="T749" s="122"/>
      <c r="U749" s="133"/>
      <c r="V749" s="133"/>
      <c r="W749" s="85"/>
      <c r="X749" s="85"/>
      <c r="Y749" s="85"/>
      <c r="Z749" s="261"/>
      <c r="AA749" s="395"/>
      <c r="AB749" s="233"/>
    </row>
    <row r="750" spans="1:28" s="45" customFormat="1" ht="48.75" customHeight="1">
      <c r="A750" s="144">
        <v>452</v>
      </c>
      <c r="B750" s="85" t="s">
        <v>1036</v>
      </c>
      <c r="C750" s="85" t="s">
        <v>1037</v>
      </c>
      <c r="D750" s="85" t="s">
        <v>1038</v>
      </c>
      <c r="E750" s="85" t="s">
        <v>137</v>
      </c>
      <c r="F750" s="85" t="s">
        <v>168</v>
      </c>
      <c r="G750" s="85" t="s">
        <v>1039</v>
      </c>
      <c r="H750" s="85" t="s">
        <v>1040</v>
      </c>
      <c r="I750" s="85" t="s">
        <v>1041</v>
      </c>
      <c r="J750" s="144" t="s">
        <v>531</v>
      </c>
      <c r="K750" s="144"/>
      <c r="L750" s="30"/>
      <c r="M750" s="30"/>
      <c r="N750" s="30"/>
      <c r="O750" s="261"/>
      <c r="P750" s="395"/>
      <c r="Q750" s="233"/>
      <c r="R750" s="85" t="s">
        <v>1042</v>
      </c>
      <c r="S750" s="85" t="s">
        <v>1072</v>
      </c>
      <c r="T750" s="122"/>
      <c r="U750" s="133"/>
      <c r="V750" s="133"/>
      <c r="W750" s="85"/>
      <c r="X750" s="85"/>
      <c r="Y750" s="85"/>
      <c r="Z750" s="261"/>
      <c r="AA750" s="395"/>
      <c r="AB750" s="233"/>
    </row>
    <row r="751" spans="1:28" s="45" customFormat="1" ht="48.75" customHeight="1">
      <c r="A751" s="144">
        <v>453</v>
      </c>
      <c r="B751" s="85" t="s">
        <v>1036</v>
      </c>
      <c r="C751" s="85" t="s">
        <v>1037</v>
      </c>
      <c r="D751" s="85" t="s">
        <v>1038</v>
      </c>
      <c r="E751" s="85" t="s">
        <v>137</v>
      </c>
      <c r="F751" s="85" t="s">
        <v>168</v>
      </c>
      <c r="G751" s="85" t="s">
        <v>1039</v>
      </c>
      <c r="H751" s="85" t="s">
        <v>1040</v>
      </c>
      <c r="I751" s="85" t="s">
        <v>1041</v>
      </c>
      <c r="J751" s="144" t="s">
        <v>531</v>
      </c>
      <c r="K751" s="144"/>
      <c r="L751" s="30"/>
      <c r="M751" s="30"/>
      <c r="N751" s="30"/>
      <c r="O751" s="261"/>
      <c r="P751" s="395"/>
      <c r="Q751" s="233"/>
      <c r="R751" s="85" t="s">
        <v>1042</v>
      </c>
      <c r="S751" s="85" t="s">
        <v>1079</v>
      </c>
      <c r="T751" s="122"/>
      <c r="U751" s="133"/>
      <c r="V751" s="133"/>
      <c r="W751" s="85"/>
      <c r="X751" s="85"/>
      <c r="Y751" s="85"/>
      <c r="Z751" s="261"/>
      <c r="AA751" s="395"/>
      <c r="AB751" s="233"/>
    </row>
    <row r="752" spans="1:28" s="45" customFormat="1" ht="48.75" customHeight="1">
      <c r="A752" s="144">
        <v>454</v>
      </c>
      <c r="B752" s="85" t="s">
        <v>1036</v>
      </c>
      <c r="C752" s="85" t="s">
        <v>1037</v>
      </c>
      <c r="D752" s="85" t="s">
        <v>1038</v>
      </c>
      <c r="E752" s="85" t="s">
        <v>137</v>
      </c>
      <c r="F752" s="85" t="s">
        <v>168</v>
      </c>
      <c r="G752" s="85" t="s">
        <v>1039</v>
      </c>
      <c r="H752" s="85" t="s">
        <v>1040</v>
      </c>
      <c r="I752" s="85" t="s">
        <v>1041</v>
      </c>
      <c r="J752" s="144" t="s">
        <v>531</v>
      </c>
      <c r="K752" s="144"/>
      <c r="L752" s="30"/>
      <c r="M752" s="30"/>
      <c r="N752" s="30"/>
      <c r="O752" s="261"/>
      <c r="P752" s="395"/>
      <c r="Q752" s="233"/>
      <c r="R752" s="85" t="s">
        <v>1042</v>
      </c>
      <c r="S752" s="85" t="s">
        <v>1072</v>
      </c>
      <c r="T752" s="122"/>
      <c r="U752" s="133"/>
      <c r="V752" s="133"/>
      <c r="W752" s="85"/>
      <c r="X752" s="85"/>
      <c r="Y752" s="85"/>
      <c r="Z752" s="261"/>
      <c r="AA752" s="395"/>
      <c r="AB752" s="233"/>
    </row>
    <row r="753" spans="1:28" s="45" customFormat="1" ht="48.75" customHeight="1">
      <c r="A753" s="144">
        <v>455</v>
      </c>
      <c r="B753" s="85" t="s">
        <v>1036</v>
      </c>
      <c r="C753" s="85" t="s">
        <v>1037</v>
      </c>
      <c r="D753" s="85" t="s">
        <v>1038</v>
      </c>
      <c r="E753" s="85" t="s">
        <v>137</v>
      </c>
      <c r="F753" s="85" t="s">
        <v>168</v>
      </c>
      <c r="G753" s="85" t="s">
        <v>1039</v>
      </c>
      <c r="H753" s="85" t="s">
        <v>1040</v>
      </c>
      <c r="I753" s="85" t="s">
        <v>1041</v>
      </c>
      <c r="J753" s="144" t="s">
        <v>531</v>
      </c>
      <c r="K753" s="144"/>
      <c r="L753" s="30"/>
      <c r="M753" s="30"/>
      <c r="N753" s="30"/>
      <c r="O753" s="261"/>
      <c r="P753" s="395"/>
      <c r="Q753" s="233"/>
      <c r="R753" s="85" t="s">
        <v>1042</v>
      </c>
      <c r="S753" s="85" t="s">
        <v>1072</v>
      </c>
      <c r="T753" s="122"/>
      <c r="U753" s="133"/>
      <c r="V753" s="133"/>
      <c r="W753" s="85"/>
      <c r="X753" s="85"/>
      <c r="Y753" s="85"/>
      <c r="Z753" s="261"/>
      <c r="AA753" s="395"/>
      <c r="AB753" s="233"/>
    </row>
    <row r="754" spans="1:28" s="45" customFormat="1" ht="48.75" customHeight="1">
      <c r="A754" s="144">
        <v>456</v>
      </c>
      <c r="B754" s="85" t="s">
        <v>1036</v>
      </c>
      <c r="C754" s="85" t="s">
        <v>1037</v>
      </c>
      <c r="D754" s="85" t="s">
        <v>1038</v>
      </c>
      <c r="E754" s="85" t="s">
        <v>137</v>
      </c>
      <c r="F754" s="85" t="s">
        <v>168</v>
      </c>
      <c r="G754" s="85" t="s">
        <v>1039</v>
      </c>
      <c r="H754" s="85" t="s">
        <v>1040</v>
      </c>
      <c r="I754" s="85" t="s">
        <v>1041</v>
      </c>
      <c r="J754" s="144" t="s">
        <v>531</v>
      </c>
      <c r="K754" s="144"/>
      <c r="L754" s="30"/>
      <c r="M754" s="30"/>
      <c r="N754" s="30"/>
      <c r="O754" s="261"/>
      <c r="P754" s="395"/>
      <c r="Q754" s="233"/>
      <c r="R754" s="85" t="s">
        <v>1042</v>
      </c>
      <c r="S754" s="85" t="s">
        <v>1072</v>
      </c>
      <c r="T754" s="122"/>
      <c r="U754" s="133"/>
      <c r="V754" s="133"/>
      <c r="W754" s="85"/>
      <c r="X754" s="85"/>
      <c r="Y754" s="85"/>
      <c r="Z754" s="261"/>
      <c r="AA754" s="395"/>
      <c r="AB754" s="233"/>
    </row>
    <row r="755" spans="1:28" s="45" customFormat="1" ht="48.75" customHeight="1">
      <c r="A755" s="144">
        <v>457</v>
      </c>
      <c r="B755" s="85" t="s">
        <v>1036</v>
      </c>
      <c r="C755" s="85" t="s">
        <v>1037</v>
      </c>
      <c r="D755" s="85" t="s">
        <v>1054</v>
      </c>
      <c r="E755" s="85" t="s">
        <v>137</v>
      </c>
      <c r="F755" s="85" t="s">
        <v>168</v>
      </c>
      <c r="G755" s="85" t="s">
        <v>1039</v>
      </c>
      <c r="H755" s="85" t="s">
        <v>1040</v>
      </c>
      <c r="I755" s="85" t="s">
        <v>1041</v>
      </c>
      <c r="J755" s="144" t="s">
        <v>531</v>
      </c>
      <c r="K755" s="144"/>
      <c r="L755" s="30"/>
      <c r="M755" s="30"/>
      <c r="N755" s="30"/>
      <c r="O755" s="261"/>
      <c r="P755" s="395"/>
      <c r="Q755" s="233"/>
      <c r="R755" s="85" t="s">
        <v>1042</v>
      </c>
      <c r="S755" s="85" t="s">
        <v>1055</v>
      </c>
      <c r="T755" s="122"/>
      <c r="U755" s="133"/>
      <c r="V755" s="133"/>
      <c r="W755" s="85"/>
      <c r="X755" s="85"/>
      <c r="Y755" s="85"/>
      <c r="Z755" s="261"/>
      <c r="AA755" s="395"/>
      <c r="AB755" s="233"/>
    </row>
    <row r="756" spans="1:28" s="45" customFormat="1" ht="48.75" customHeight="1">
      <c r="A756" s="144">
        <v>458</v>
      </c>
      <c r="B756" s="85" t="s">
        <v>1036</v>
      </c>
      <c r="C756" s="85" t="s">
        <v>1037</v>
      </c>
      <c r="D756" s="85" t="s">
        <v>1038</v>
      </c>
      <c r="E756" s="85" t="s">
        <v>137</v>
      </c>
      <c r="F756" s="85" t="s">
        <v>168</v>
      </c>
      <c r="G756" s="85" t="s">
        <v>1039</v>
      </c>
      <c r="H756" s="85" t="s">
        <v>1040</v>
      </c>
      <c r="I756" s="85" t="s">
        <v>1041</v>
      </c>
      <c r="J756" s="144" t="s">
        <v>531</v>
      </c>
      <c r="K756" s="144"/>
      <c r="L756" s="30"/>
      <c r="M756" s="30"/>
      <c r="N756" s="30"/>
      <c r="O756" s="261"/>
      <c r="P756" s="395"/>
      <c r="Q756" s="233"/>
      <c r="R756" s="85" t="s">
        <v>1042</v>
      </c>
      <c r="S756" s="85" t="s">
        <v>1072</v>
      </c>
      <c r="T756" s="122"/>
      <c r="U756" s="133"/>
      <c r="V756" s="133"/>
      <c r="W756" s="85"/>
      <c r="X756" s="85"/>
      <c r="Y756" s="85"/>
      <c r="Z756" s="261"/>
      <c r="AA756" s="395"/>
      <c r="AB756" s="233"/>
    </row>
    <row r="757" spans="1:28" s="45" customFormat="1" ht="48.75" customHeight="1">
      <c r="A757" s="144">
        <v>459</v>
      </c>
      <c r="B757" s="85" t="s">
        <v>1036</v>
      </c>
      <c r="C757" s="85" t="s">
        <v>1037</v>
      </c>
      <c r="D757" s="85" t="s">
        <v>1038</v>
      </c>
      <c r="E757" s="85" t="s">
        <v>137</v>
      </c>
      <c r="F757" s="85" t="s">
        <v>168</v>
      </c>
      <c r="G757" s="85" t="s">
        <v>1039</v>
      </c>
      <c r="H757" s="85" t="s">
        <v>1040</v>
      </c>
      <c r="I757" s="85" t="s">
        <v>1041</v>
      </c>
      <c r="J757" s="144" t="s">
        <v>531</v>
      </c>
      <c r="K757" s="144"/>
      <c r="L757" s="30"/>
      <c r="M757" s="30"/>
      <c r="N757" s="30"/>
      <c r="O757" s="261"/>
      <c r="P757" s="395"/>
      <c r="Q757" s="233"/>
      <c r="R757" s="85" t="s">
        <v>1042</v>
      </c>
      <c r="S757" s="85" t="s">
        <v>1072</v>
      </c>
      <c r="T757" s="122"/>
      <c r="U757" s="133"/>
      <c r="V757" s="133"/>
      <c r="W757" s="85"/>
      <c r="X757" s="85"/>
      <c r="Y757" s="85"/>
      <c r="Z757" s="261"/>
      <c r="AA757" s="395"/>
      <c r="AB757" s="233"/>
    </row>
    <row r="758" spans="1:28" s="45" customFormat="1" ht="48.75" customHeight="1">
      <c r="A758" s="144">
        <v>460</v>
      </c>
      <c r="B758" s="85" t="s">
        <v>1036</v>
      </c>
      <c r="C758" s="85" t="s">
        <v>1037</v>
      </c>
      <c r="D758" s="85" t="s">
        <v>1038</v>
      </c>
      <c r="E758" s="85" t="s">
        <v>137</v>
      </c>
      <c r="F758" s="85" t="s">
        <v>168</v>
      </c>
      <c r="G758" s="85" t="s">
        <v>1039</v>
      </c>
      <c r="H758" s="85" t="s">
        <v>1040</v>
      </c>
      <c r="I758" s="85" t="s">
        <v>1041</v>
      </c>
      <c r="J758" s="144" t="s">
        <v>531</v>
      </c>
      <c r="K758" s="144"/>
      <c r="L758" s="30"/>
      <c r="M758" s="30"/>
      <c r="N758" s="30"/>
      <c r="O758" s="261"/>
      <c r="P758" s="395"/>
      <c r="Q758" s="233"/>
      <c r="R758" s="85" t="s">
        <v>1042</v>
      </c>
      <c r="S758" s="85" t="s">
        <v>1072</v>
      </c>
      <c r="T758" s="122"/>
      <c r="U758" s="133"/>
      <c r="V758" s="133"/>
      <c r="W758" s="85"/>
      <c r="X758" s="85"/>
      <c r="Y758" s="85"/>
      <c r="Z758" s="261"/>
      <c r="AA758" s="395"/>
      <c r="AB758" s="233"/>
    </row>
    <row r="759" spans="1:28" s="45" customFormat="1" ht="48.75" customHeight="1">
      <c r="A759" s="144">
        <v>461</v>
      </c>
      <c r="B759" s="85" t="s">
        <v>1036</v>
      </c>
      <c r="C759" s="85" t="s">
        <v>1037</v>
      </c>
      <c r="D759" s="85" t="s">
        <v>1038</v>
      </c>
      <c r="E759" s="85" t="s">
        <v>137</v>
      </c>
      <c r="F759" s="85" t="s">
        <v>168</v>
      </c>
      <c r="G759" s="85" t="s">
        <v>1039</v>
      </c>
      <c r="H759" s="85" t="s">
        <v>1040</v>
      </c>
      <c r="I759" s="85" t="s">
        <v>1041</v>
      </c>
      <c r="J759" s="144" t="s">
        <v>531</v>
      </c>
      <c r="K759" s="144"/>
      <c r="L759" s="30"/>
      <c r="M759" s="30"/>
      <c r="N759" s="30"/>
      <c r="O759" s="261"/>
      <c r="P759" s="395"/>
      <c r="Q759" s="233"/>
      <c r="R759" s="85" t="s">
        <v>1042</v>
      </c>
      <c r="S759" s="85" t="s">
        <v>1072</v>
      </c>
      <c r="T759" s="122"/>
      <c r="U759" s="133"/>
      <c r="V759" s="133"/>
      <c r="W759" s="85"/>
      <c r="X759" s="85"/>
      <c r="Y759" s="85"/>
      <c r="Z759" s="261"/>
      <c r="AA759" s="395"/>
      <c r="AB759" s="233"/>
    </row>
    <row r="760" spans="1:28" s="45" customFormat="1" ht="48.75" customHeight="1">
      <c r="A760" s="144">
        <v>462</v>
      </c>
      <c r="B760" s="85" t="s">
        <v>1036</v>
      </c>
      <c r="C760" s="85" t="s">
        <v>1037</v>
      </c>
      <c r="D760" s="85" t="s">
        <v>1038</v>
      </c>
      <c r="E760" s="85" t="s">
        <v>137</v>
      </c>
      <c r="F760" s="85" t="s">
        <v>168</v>
      </c>
      <c r="G760" s="85" t="s">
        <v>1039</v>
      </c>
      <c r="H760" s="85" t="s">
        <v>1040</v>
      </c>
      <c r="I760" s="85" t="s">
        <v>1041</v>
      </c>
      <c r="J760" s="144" t="s">
        <v>531</v>
      </c>
      <c r="K760" s="144"/>
      <c r="L760" s="30"/>
      <c r="M760" s="30"/>
      <c r="N760" s="30"/>
      <c r="O760" s="261"/>
      <c r="P760" s="395"/>
      <c r="Q760" s="233"/>
      <c r="R760" s="85" t="s">
        <v>1042</v>
      </c>
      <c r="S760" s="85" t="s">
        <v>1072</v>
      </c>
      <c r="T760" s="122"/>
      <c r="U760" s="133"/>
      <c r="V760" s="133"/>
      <c r="W760" s="85"/>
      <c r="X760" s="85"/>
      <c r="Y760" s="85"/>
      <c r="Z760" s="261"/>
      <c r="AA760" s="395"/>
      <c r="AB760" s="233"/>
    </row>
    <row r="761" spans="1:28" s="45" customFormat="1" ht="48.75" customHeight="1">
      <c r="A761" s="144">
        <v>463</v>
      </c>
      <c r="B761" s="85" t="s">
        <v>1036</v>
      </c>
      <c r="C761" s="85" t="s">
        <v>1037</v>
      </c>
      <c r="D761" s="85" t="s">
        <v>1038</v>
      </c>
      <c r="E761" s="85" t="s">
        <v>137</v>
      </c>
      <c r="F761" s="85" t="s">
        <v>168</v>
      </c>
      <c r="G761" s="85" t="s">
        <v>1039</v>
      </c>
      <c r="H761" s="85" t="s">
        <v>1040</v>
      </c>
      <c r="I761" s="85" t="s">
        <v>1041</v>
      </c>
      <c r="J761" s="144" t="s">
        <v>531</v>
      </c>
      <c r="K761" s="144"/>
      <c r="L761" s="30"/>
      <c r="M761" s="30"/>
      <c r="N761" s="30"/>
      <c r="O761" s="261"/>
      <c r="P761" s="395"/>
      <c r="Q761" s="233"/>
      <c r="R761" s="85" t="s">
        <v>1042</v>
      </c>
      <c r="S761" s="85" t="s">
        <v>1072</v>
      </c>
      <c r="T761" s="122"/>
      <c r="U761" s="133"/>
      <c r="V761" s="133"/>
      <c r="W761" s="85"/>
      <c r="X761" s="85"/>
      <c r="Y761" s="85"/>
      <c r="Z761" s="261"/>
      <c r="AA761" s="395"/>
      <c r="AB761" s="233"/>
    </row>
    <row r="762" spans="1:28" s="45" customFormat="1" ht="48.75" customHeight="1">
      <c r="A762" s="144">
        <v>464</v>
      </c>
      <c r="B762" s="85" t="s">
        <v>1036</v>
      </c>
      <c r="C762" s="85" t="s">
        <v>1037</v>
      </c>
      <c r="D762" s="85" t="s">
        <v>1038</v>
      </c>
      <c r="E762" s="85" t="s">
        <v>137</v>
      </c>
      <c r="F762" s="85" t="s">
        <v>168</v>
      </c>
      <c r="G762" s="85" t="s">
        <v>1039</v>
      </c>
      <c r="H762" s="85" t="s">
        <v>1040</v>
      </c>
      <c r="I762" s="85" t="s">
        <v>1041</v>
      </c>
      <c r="J762" s="144" t="s">
        <v>531</v>
      </c>
      <c r="K762" s="144"/>
      <c r="L762" s="30"/>
      <c r="M762" s="30"/>
      <c r="N762" s="30"/>
      <c r="O762" s="261"/>
      <c r="P762" s="395"/>
      <c r="Q762" s="233"/>
      <c r="R762" s="85" t="s">
        <v>1042</v>
      </c>
      <c r="S762" s="85" t="s">
        <v>1077</v>
      </c>
      <c r="T762" s="122"/>
      <c r="U762" s="133"/>
      <c r="V762" s="133"/>
      <c r="W762" s="85"/>
      <c r="X762" s="85"/>
      <c r="Y762" s="85"/>
      <c r="Z762" s="261"/>
      <c r="AA762" s="395"/>
      <c r="AB762" s="233"/>
    </row>
    <row r="763" spans="1:28" s="45" customFormat="1" ht="48.75" customHeight="1">
      <c r="A763" s="144">
        <v>465</v>
      </c>
      <c r="B763" s="85" t="s">
        <v>1036</v>
      </c>
      <c r="C763" s="85" t="s">
        <v>1037</v>
      </c>
      <c r="D763" s="85" t="s">
        <v>1054</v>
      </c>
      <c r="E763" s="85" t="s">
        <v>137</v>
      </c>
      <c r="F763" s="85" t="s">
        <v>168</v>
      </c>
      <c r="G763" s="85" t="s">
        <v>1039</v>
      </c>
      <c r="H763" s="85" t="s">
        <v>1040</v>
      </c>
      <c r="I763" s="85" t="s">
        <v>1041</v>
      </c>
      <c r="J763" s="144" t="s">
        <v>531</v>
      </c>
      <c r="K763" s="144"/>
      <c r="L763" s="30"/>
      <c r="M763" s="30"/>
      <c r="N763" s="30"/>
      <c r="O763" s="261"/>
      <c r="P763" s="395"/>
      <c r="Q763" s="233"/>
      <c r="R763" s="85" t="s">
        <v>1042</v>
      </c>
      <c r="S763" s="85" t="s">
        <v>1055</v>
      </c>
      <c r="T763" s="122"/>
      <c r="U763" s="133"/>
      <c r="V763" s="133"/>
      <c r="W763" s="85"/>
      <c r="X763" s="85"/>
      <c r="Y763" s="85"/>
      <c r="Z763" s="261"/>
      <c r="AA763" s="395"/>
      <c r="AB763" s="233"/>
    </row>
    <row r="764" spans="1:28" s="267" customFormat="1" ht="120" customHeight="1">
      <c r="A764" s="262" t="s">
        <v>1083</v>
      </c>
      <c r="B764" s="122" t="s">
        <v>1036</v>
      </c>
      <c r="C764" s="122" t="s">
        <v>1037</v>
      </c>
      <c r="D764" s="122" t="s">
        <v>1054</v>
      </c>
      <c r="E764" s="122" t="s">
        <v>137</v>
      </c>
      <c r="F764" s="122" t="s">
        <v>168</v>
      </c>
      <c r="G764" s="122" t="s">
        <v>1039</v>
      </c>
      <c r="H764" s="122" t="s">
        <v>1040</v>
      </c>
      <c r="I764" s="122" t="s">
        <v>1041</v>
      </c>
      <c r="J764" s="262" t="s">
        <v>531</v>
      </c>
      <c r="K764" s="262"/>
      <c r="L764" s="30"/>
      <c r="M764" s="30"/>
      <c r="N764" s="30"/>
      <c r="O764" s="259"/>
      <c r="P764" s="395"/>
      <c r="Q764" s="233"/>
      <c r="R764" s="122" t="s">
        <v>1042</v>
      </c>
      <c r="S764" s="122" t="s">
        <v>1079</v>
      </c>
      <c r="T764" s="270" t="s">
        <v>1044</v>
      </c>
      <c r="U764" s="271">
        <v>0</v>
      </c>
      <c r="V764" s="271">
        <v>0.66</v>
      </c>
      <c r="W764" s="270" t="s">
        <v>48</v>
      </c>
      <c r="X764" s="270" t="s">
        <v>1084</v>
      </c>
      <c r="Y764" s="85" t="s">
        <v>289</v>
      </c>
      <c r="Z764" s="259">
        <v>0.66</v>
      </c>
      <c r="AA764" s="399">
        <v>1</v>
      </c>
      <c r="AB764" s="233" t="s">
        <v>1533</v>
      </c>
    </row>
    <row r="765" spans="1:28" s="45" customFormat="1" ht="48.75" customHeight="1">
      <c r="A765" s="144" t="s">
        <v>1085</v>
      </c>
      <c r="B765" s="85" t="s">
        <v>1036</v>
      </c>
      <c r="C765" s="85" t="s">
        <v>1037</v>
      </c>
      <c r="D765" s="85" t="s">
        <v>1054</v>
      </c>
      <c r="E765" s="85" t="s">
        <v>137</v>
      </c>
      <c r="F765" s="85" t="s">
        <v>168</v>
      </c>
      <c r="G765" s="85" t="s">
        <v>1039</v>
      </c>
      <c r="H765" s="85" t="s">
        <v>1040</v>
      </c>
      <c r="I765" s="85" t="s">
        <v>1041</v>
      </c>
      <c r="J765" s="144" t="s">
        <v>531</v>
      </c>
      <c r="K765" s="144"/>
      <c r="L765" s="30"/>
      <c r="M765" s="30"/>
      <c r="N765" s="30"/>
      <c r="O765" s="261"/>
      <c r="P765" s="395"/>
      <c r="Q765" s="233"/>
      <c r="R765" s="85" t="s">
        <v>1042</v>
      </c>
      <c r="S765" s="85" t="s">
        <v>1079</v>
      </c>
      <c r="T765" s="272"/>
      <c r="U765" s="273"/>
      <c r="V765" s="273"/>
      <c r="W765" s="272"/>
      <c r="X765" s="272"/>
      <c r="Y765" s="272"/>
      <c r="Z765" s="261"/>
      <c r="AA765" s="395"/>
      <c r="AB765" s="233"/>
    </row>
    <row r="766" spans="1:28" s="45" customFormat="1" ht="48.75" customHeight="1">
      <c r="A766" s="144" t="s">
        <v>1086</v>
      </c>
      <c r="B766" s="85" t="s">
        <v>1036</v>
      </c>
      <c r="C766" s="85" t="s">
        <v>1037</v>
      </c>
      <c r="D766" s="85" t="s">
        <v>1054</v>
      </c>
      <c r="E766" s="85" t="s">
        <v>137</v>
      </c>
      <c r="F766" s="85" t="s">
        <v>168</v>
      </c>
      <c r="G766" s="85" t="s">
        <v>1039</v>
      </c>
      <c r="H766" s="85" t="s">
        <v>1040</v>
      </c>
      <c r="I766" s="85" t="s">
        <v>1041</v>
      </c>
      <c r="J766" s="144" t="s">
        <v>531</v>
      </c>
      <c r="K766" s="144"/>
      <c r="L766" s="30"/>
      <c r="M766" s="30"/>
      <c r="N766" s="30"/>
      <c r="O766" s="261"/>
      <c r="P766" s="395"/>
      <c r="Q766" s="233"/>
      <c r="R766" s="85" t="s">
        <v>1042</v>
      </c>
      <c r="S766" s="85" t="s">
        <v>1079</v>
      </c>
      <c r="T766" s="272"/>
      <c r="U766" s="273"/>
      <c r="V766" s="273"/>
      <c r="W766" s="272"/>
      <c r="X766" s="272"/>
      <c r="Y766" s="272"/>
      <c r="Z766" s="261"/>
      <c r="AA766" s="395"/>
      <c r="AB766" s="233"/>
    </row>
    <row r="767" spans="1:28" s="45" customFormat="1" ht="48.75" customHeight="1">
      <c r="A767" s="144" t="s">
        <v>1087</v>
      </c>
      <c r="B767" s="85" t="s">
        <v>1036</v>
      </c>
      <c r="C767" s="85" t="s">
        <v>1037</v>
      </c>
      <c r="D767" s="85" t="s">
        <v>1054</v>
      </c>
      <c r="E767" s="85" t="s">
        <v>137</v>
      </c>
      <c r="F767" s="85" t="s">
        <v>168</v>
      </c>
      <c r="G767" s="85" t="s">
        <v>1039</v>
      </c>
      <c r="H767" s="85" t="s">
        <v>1040</v>
      </c>
      <c r="I767" s="85" t="s">
        <v>1041</v>
      </c>
      <c r="J767" s="144" t="s">
        <v>531</v>
      </c>
      <c r="K767" s="144"/>
      <c r="L767" s="30"/>
      <c r="M767" s="30"/>
      <c r="N767" s="30"/>
      <c r="O767" s="261"/>
      <c r="P767" s="395"/>
      <c r="Q767" s="233"/>
      <c r="R767" s="85" t="s">
        <v>1042</v>
      </c>
      <c r="S767" s="85" t="s">
        <v>1079</v>
      </c>
      <c r="T767" s="122"/>
      <c r="U767" s="133"/>
      <c r="V767" s="133"/>
      <c r="W767" s="85"/>
      <c r="X767" s="85"/>
      <c r="Y767" s="85"/>
      <c r="Z767" s="261"/>
      <c r="AA767" s="395"/>
      <c r="AB767" s="233"/>
    </row>
    <row r="768" spans="1:28" s="274" customFormat="1" ht="178.5" customHeight="1">
      <c r="A768" s="144">
        <v>466</v>
      </c>
      <c r="B768" s="85" t="s">
        <v>1036</v>
      </c>
      <c r="C768" s="85" t="s">
        <v>1037</v>
      </c>
      <c r="D768" s="85" t="s">
        <v>1054</v>
      </c>
      <c r="E768" s="85" t="s">
        <v>137</v>
      </c>
      <c r="F768" s="85" t="s">
        <v>168</v>
      </c>
      <c r="G768" s="85" t="s">
        <v>1039</v>
      </c>
      <c r="H768" s="85" t="s">
        <v>1040</v>
      </c>
      <c r="I768" s="85" t="s">
        <v>1041</v>
      </c>
      <c r="J768" s="144" t="s">
        <v>531</v>
      </c>
      <c r="K768" s="144"/>
      <c r="L768" s="30"/>
      <c r="M768" s="30"/>
      <c r="N768" s="30"/>
      <c r="O768" s="261"/>
      <c r="P768" s="395"/>
      <c r="Q768" s="233"/>
      <c r="R768" s="85" t="s">
        <v>1042</v>
      </c>
      <c r="S768" s="85" t="s">
        <v>1055</v>
      </c>
      <c r="T768" s="122"/>
      <c r="U768" s="133"/>
      <c r="V768" s="133"/>
      <c r="W768" s="85"/>
      <c r="X768" s="85"/>
      <c r="Y768" s="85"/>
      <c r="Z768" s="261"/>
      <c r="AA768" s="395"/>
      <c r="AB768" s="233"/>
    </row>
    <row r="769" spans="1:28" s="275" customFormat="1" ht="105" customHeight="1">
      <c r="A769" s="262">
        <v>467</v>
      </c>
      <c r="B769" s="122" t="s">
        <v>1036</v>
      </c>
      <c r="C769" s="122" t="s">
        <v>1037</v>
      </c>
      <c r="D769" s="122" t="s">
        <v>1054</v>
      </c>
      <c r="E769" s="122" t="s">
        <v>137</v>
      </c>
      <c r="F769" s="122" t="s">
        <v>168</v>
      </c>
      <c r="G769" s="122" t="s">
        <v>1039</v>
      </c>
      <c r="H769" s="122" t="s">
        <v>1040</v>
      </c>
      <c r="I769" s="122" t="s">
        <v>1041</v>
      </c>
      <c r="J769" s="262" t="s">
        <v>531</v>
      </c>
      <c r="K769" s="262"/>
      <c r="L769" s="30"/>
      <c r="M769" s="30"/>
      <c r="N769" s="30"/>
      <c r="O769" s="259"/>
      <c r="P769" s="395"/>
      <c r="Q769" s="233"/>
      <c r="R769" s="122" t="s">
        <v>1042</v>
      </c>
      <c r="S769" s="122" t="s">
        <v>1088</v>
      </c>
      <c r="T769" s="122" t="s">
        <v>1044</v>
      </c>
      <c r="U769" s="123">
        <v>0</v>
      </c>
      <c r="V769" s="123">
        <v>0.3</v>
      </c>
      <c r="W769" s="122" t="s">
        <v>48</v>
      </c>
      <c r="X769" s="122" t="s">
        <v>1089</v>
      </c>
      <c r="Y769" s="85" t="s">
        <v>232</v>
      </c>
      <c r="Z769" s="259">
        <v>0.3</v>
      </c>
      <c r="AA769" s="399">
        <v>1</v>
      </c>
      <c r="AB769" s="233" t="s">
        <v>1534</v>
      </c>
    </row>
    <row r="770" spans="1:28" s="265" customFormat="1" ht="168.75" customHeight="1">
      <c r="A770" s="262">
        <v>468</v>
      </c>
      <c r="B770" s="122" t="s">
        <v>1036</v>
      </c>
      <c r="C770" s="122" t="s">
        <v>1037</v>
      </c>
      <c r="D770" s="122" t="s">
        <v>1066</v>
      </c>
      <c r="E770" s="122" t="s">
        <v>137</v>
      </c>
      <c r="F770" s="122" t="s">
        <v>168</v>
      </c>
      <c r="G770" s="122" t="s">
        <v>1039</v>
      </c>
      <c r="H770" s="122" t="s">
        <v>1040</v>
      </c>
      <c r="I770" s="122" t="s">
        <v>1041</v>
      </c>
      <c r="J770" s="262" t="s">
        <v>531</v>
      </c>
      <c r="K770" s="262"/>
      <c r="L770" s="30"/>
      <c r="M770" s="30"/>
      <c r="N770" s="30"/>
      <c r="O770" s="259"/>
      <c r="P770" s="395"/>
      <c r="Q770" s="233"/>
      <c r="R770" s="122" t="s">
        <v>1090</v>
      </c>
      <c r="S770" s="122" t="s">
        <v>1091</v>
      </c>
      <c r="T770" s="122" t="s">
        <v>1044</v>
      </c>
      <c r="U770" s="123">
        <v>0</v>
      </c>
      <c r="V770" s="123">
        <v>1</v>
      </c>
      <c r="W770" s="122" t="s">
        <v>48</v>
      </c>
      <c r="X770" s="122" t="s">
        <v>1092</v>
      </c>
      <c r="Y770" s="85" t="s">
        <v>232</v>
      </c>
      <c r="Z770" s="259">
        <v>1</v>
      </c>
      <c r="AA770" s="399">
        <v>1</v>
      </c>
      <c r="AB770" s="233" t="s">
        <v>1093</v>
      </c>
    </row>
    <row r="771" spans="1:28" s="242" customFormat="1" ht="60" customHeight="1">
      <c r="A771" s="144">
        <v>469</v>
      </c>
      <c r="B771" s="85" t="s">
        <v>1036</v>
      </c>
      <c r="C771" s="85" t="s">
        <v>1037</v>
      </c>
      <c r="D771" s="85" t="s">
        <v>1066</v>
      </c>
      <c r="E771" s="85" t="s">
        <v>137</v>
      </c>
      <c r="F771" s="85" t="s">
        <v>168</v>
      </c>
      <c r="G771" s="85" t="s">
        <v>1039</v>
      </c>
      <c r="H771" s="85" t="s">
        <v>1040</v>
      </c>
      <c r="I771" s="85" t="s">
        <v>1041</v>
      </c>
      <c r="J771" s="144" t="s">
        <v>531</v>
      </c>
      <c r="K771" s="144"/>
      <c r="L771" s="30"/>
      <c r="M771" s="30"/>
      <c r="N771" s="30"/>
      <c r="O771" s="261"/>
      <c r="P771" s="395"/>
      <c r="Q771" s="233"/>
      <c r="R771" s="85" t="s">
        <v>1090</v>
      </c>
      <c r="S771" s="85" t="s">
        <v>1088</v>
      </c>
      <c r="T771" s="85"/>
      <c r="U771" s="133"/>
      <c r="V771" s="133"/>
      <c r="W771" s="85"/>
      <c r="X771" s="85"/>
      <c r="Y771" s="85"/>
      <c r="Z771" s="261"/>
      <c r="AA771" s="395"/>
      <c r="AB771" s="233"/>
    </row>
    <row r="772" spans="1:28" s="242" customFormat="1" ht="60" customHeight="1">
      <c r="A772" s="144">
        <v>470</v>
      </c>
      <c r="B772" s="85" t="s">
        <v>1036</v>
      </c>
      <c r="C772" s="85" t="s">
        <v>1037</v>
      </c>
      <c r="D772" s="85" t="s">
        <v>1066</v>
      </c>
      <c r="E772" s="85" t="s">
        <v>137</v>
      </c>
      <c r="F772" s="85" t="s">
        <v>168</v>
      </c>
      <c r="G772" s="85" t="s">
        <v>1039</v>
      </c>
      <c r="H772" s="85" t="s">
        <v>1040</v>
      </c>
      <c r="I772" s="85" t="s">
        <v>1041</v>
      </c>
      <c r="J772" s="144" t="s">
        <v>531</v>
      </c>
      <c r="K772" s="144"/>
      <c r="L772" s="30"/>
      <c r="M772" s="30"/>
      <c r="N772" s="30"/>
      <c r="O772" s="261"/>
      <c r="P772" s="395"/>
      <c r="Q772" s="233"/>
      <c r="R772" s="85" t="s">
        <v>1090</v>
      </c>
      <c r="S772" s="85" t="s">
        <v>1091</v>
      </c>
      <c r="T772" s="85"/>
      <c r="U772" s="133"/>
      <c r="V772" s="133"/>
      <c r="W772" s="85"/>
      <c r="X772" s="85"/>
      <c r="Y772" s="85"/>
      <c r="Z772" s="261"/>
      <c r="AA772" s="395"/>
      <c r="AB772" s="233"/>
    </row>
    <row r="773" spans="1:28" s="242" customFormat="1" ht="60" customHeight="1">
      <c r="A773" s="144">
        <v>471</v>
      </c>
      <c r="B773" s="85" t="s">
        <v>1036</v>
      </c>
      <c r="C773" s="85" t="s">
        <v>1037</v>
      </c>
      <c r="D773" s="85" t="s">
        <v>1066</v>
      </c>
      <c r="E773" s="85" t="s">
        <v>137</v>
      </c>
      <c r="F773" s="85" t="s">
        <v>168</v>
      </c>
      <c r="G773" s="85" t="s">
        <v>1039</v>
      </c>
      <c r="H773" s="85" t="s">
        <v>1040</v>
      </c>
      <c r="I773" s="85" t="s">
        <v>1041</v>
      </c>
      <c r="J773" s="144" t="s">
        <v>531</v>
      </c>
      <c r="K773" s="144"/>
      <c r="L773" s="30"/>
      <c r="M773" s="30"/>
      <c r="N773" s="30"/>
      <c r="O773" s="261"/>
      <c r="P773" s="395"/>
      <c r="Q773" s="233"/>
      <c r="R773" s="85" t="s">
        <v>1090</v>
      </c>
      <c r="S773" s="85" t="s">
        <v>1091</v>
      </c>
      <c r="T773" s="85"/>
      <c r="U773" s="133"/>
      <c r="V773" s="133"/>
      <c r="W773" s="85"/>
      <c r="X773" s="85"/>
      <c r="Y773" s="85"/>
      <c r="Z773" s="261"/>
      <c r="AA773" s="395"/>
      <c r="AB773" s="233"/>
    </row>
    <row r="774" spans="1:28" s="265" customFormat="1" ht="93" customHeight="1">
      <c r="A774" s="262">
        <v>472</v>
      </c>
      <c r="B774" s="122" t="s">
        <v>1036</v>
      </c>
      <c r="C774" s="122" t="s">
        <v>1037</v>
      </c>
      <c r="D774" s="122" t="s">
        <v>1066</v>
      </c>
      <c r="E774" s="122" t="s">
        <v>137</v>
      </c>
      <c r="F774" s="122" t="s">
        <v>168</v>
      </c>
      <c r="G774" s="122" t="s">
        <v>1039</v>
      </c>
      <c r="H774" s="122" t="s">
        <v>1040</v>
      </c>
      <c r="I774" s="122" t="s">
        <v>1041</v>
      </c>
      <c r="J774" s="262" t="s">
        <v>531</v>
      </c>
      <c r="K774" s="262"/>
      <c r="L774" s="30"/>
      <c r="M774" s="30"/>
      <c r="N774" s="30"/>
      <c r="O774" s="259"/>
      <c r="P774" s="395"/>
      <c r="Q774" s="233"/>
      <c r="R774" s="122" t="s">
        <v>1090</v>
      </c>
      <c r="S774" s="122" t="s">
        <v>1094</v>
      </c>
      <c r="T774" s="122" t="s">
        <v>1044</v>
      </c>
      <c r="U774" s="123">
        <v>0</v>
      </c>
      <c r="V774" s="123">
        <v>0.2</v>
      </c>
      <c r="W774" s="122" t="s">
        <v>48</v>
      </c>
      <c r="X774" s="122" t="s">
        <v>1095</v>
      </c>
      <c r="Y774" s="85" t="s">
        <v>277</v>
      </c>
      <c r="Z774" s="259">
        <v>0</v>
      </c>
      <c r="AA774" s="399">
        <v>0</v>
      </c>
      <c r="AB774" s="233" t="s">
        <v>1096</v>
      </c>
    </row>
    <row r="775" spans="1:28" s="242" customFormat="1" ht="60" customHeight="1">
      <c r="A775" s="144">
        <v>473</v>
      </c>
      <c r="B775" s="85" t="s">
        <v>1036</v>
      </c>
      <c r="C775" s="85" t="s">
        <v>1037</v>
      </c>
      <c r="D775" s="85" t="s">
        <v>1066</v>
      </c>
      <c r="E775" s="85" t="s">
        <v>137</v>
      </c>
      <c r="F775" s="85" t="s">
        <v>168</v>
      </c>
      <c r="G775" s="85" t="s">
        <v>1039</v>
      </c>
      <c r="H775" s="85" t="s">
        <v>1040</v>
      </c>
      <c r="I775" s="85" t="s">
        <v>1041</v>
      </c>
      <c r="J775" s="144" t="s">
        <v>531</v>
      </c>
      <c r="K775" s="144"/>
      <c r="L775" s="30"/>
      <c r="M775" s="30"/>
      <c r="N775" s="30"/>
      <c r="O775" s="261"/>
      <c r="P775" s="395"/>
      <c r="Q775" s="233"/>
      <c r="R775" s="85" t="s">
        <v>1090</v>
      </c>
      <c r="S775" s="85" t="s">
        <v>1094</v>
      </c>
      <c r="T775" s="85"/>
      <c r="U775" s="133"/>
      <c r="V775" s="133"/>
      <c r="W775" s="85"/>
      <c r="X775" s="85"/>
      <c r="Y775" s="85"/>
      <c r="Z775" s="261"/>
      <c r="AA775" s="395"/>
      <c r="AB775" s="233"/>
    </row>
    <row r="776" spans="1:28" s="242" customFormat="1" ht="75.75" customHeight="1">
      <c r="A776" s="144">
        <v>474</v>
      </c>
      <c r="B776" s="85" t="s">
        <v>1036</v>
      </c>
      <c r="C776" s="85" t="s">
        <v>1037</v>
      </c>
      <c r="D776" s="85" t="s">
        <v>1066</v>
      </c>
      <c r="E776" s="85" t="s">
        <v>137</v>
      </c>
      <c r="F776" s="85" t="s">
        <v>168</v>
      </c>
      <c r="G776" s="85" t="s">
        <v>1039</v>
      </c>
      <c r="H776" s="85" t="s">
        <v>1040</v>
      </c>
      <c r="I776" s="85" t="s">
        <v>1041</v>
      </c>
      <c r="J776" s="144" t="s">
        <v>531</v>
      </c>
      <c r="K776" s="144"/>
      <c r="L776" s="30"/>
      <c r="M776" s="30"/>
      <c r="N776" s="30"/>
      <c r="O776" s="261"/>
      <c r="P776" s="395"/>
      <c r="Q776" s="233"/>
      <c r="R776" s="85" t="s">
        <v>1090</v>
      </c>
      <c r="S776" s="85" t="s">
        <v>1094</v>
      </c>
      <c r="T776" s="85"/>
      <c r="U776" s="133"/>
      <c r="V776" s="133"/>
      <c r="W776" s="85"/>
      <c r="X776" s="85"/>
      <c r="Y776" s="85"/>
      <c r="Z776" s="261"/>
      <c r="AA776" s="395"/>
      <c r="AB776" s="233"/>
    </row>
    <row r="777" spans="1:28" s="242" customFormat="1" ht="60" customHeight="1">
      <c r="A777" s="144">
        <v>475</v>
      </c>
      <c r="B777" s="85" t="s">
        <v>1036</v>
      </c>
      <c r="C777" s="85" t="s">
        <v>1037</v>
      </c>
      <c r="D777" s="85" t="s">
        <v>1066</v>
      </c>
      <c r="E777" s="85" t="s">
        <v>137</v>
      </c>
      <c r="F777" s="85" t="s">
        <v>168</v>
      </c>
      <c r="G777" s="85" t="s">
        <v>1039</v>
      </c>
      <c r="H777" s="85" t="s">
        <v>1040</v>
      </c>
      <c r="I777" s="85" t="s">
        <v>1041</v>
      </c>
      <c r="J777" s="144" t="s">
        <v>531</v>
      </c>
      <c r="K777" s="144"/>
      <c r="L777" s="30"/>
      <c r="M777" s="30"/>
      <c r="N777" s="30"/>
      <c r="O777" s="261"/>
      <c r="P777" s="395"/>
      <c r="Q777" s="233"/>
      <c r="R777" s="85" t="s">
        <v>1090</v>
      </c>
      <c r="S777" s="85" t="s">
        <v>1094</v>
      </c>
      <c r="T777" s="85"/>
      <c r="U777" s="133"/>
      <c r="V777" s="133"/>
      <c r="W777" s="85"/>
      <c r="X777" s="85"/>
      <c r="Y777" s="85"/>
      <c r="Z777" s="261"/>
      <c r="AA777" s="395"/>
      <c r="AB777" s="233"/>
    </row>
    <row r="778" spans="1:28" s="242" customFormat="1" ht="60" customHeight="1">
      <c r="A778" s="144">
        <v>476</v>
      </c>
      <c r="B778" s="85" t="s">
        <v>1036</v>
      </c>
      <c r="C778" s="85" t="s">
        <v>1037</v>
      </c>
      <c r="D778" s="85" t="s">
        <v>1066</v>
      </c>
      <c r="E778" s="85" t="s">
        <v>137</v>
      </c>
      <c r="F778" s="85" t="s">
        <v>168</v>
      </c>
      <c r="G778" s="85" t="s">
        <v>1039</v>
      </c>
      <c r="H778" s="85" t="s">
        <v>1040</v>
      </c>
      <c r="I778" s="85" t="s">
        <v>1041</v>
      </c>
      <c r="J778" s="144" t="s">
        <v>531</v>
      </c>
      <c r="K778" s="144"/>
      <c r="L778" s="30"/>
      <c r="M778" s="30"/>
      <c r="N778" s="30"/>
      <c r="O778" s="261"/>
      <c r="P778" s="395"/>
      <c r="Q778" s="233"/>
      <c r="R778" s="85" t="s">
        <v>1090</v>
      </c>
      <c r="S778" s="85" t="s">
        <v>1088</v>
      </c>
      <c r="T778" s="85"/>
      <c r="U778" s="133"/>
      <c r="V778" s="133"/>
      <c r="W778" s="85"/>
      <c r="X778" s="85"/>
      <c r="Y778" s="85"/>
      <c r="Z778" s="261"/>
      <c r="AA778" s="395"/>
      <c r="AB778" s="233"/>
    </row>
    <row r="779" spans="1:28" s="242" customFormat="1" ht="60" customHeight="1">
      <c r="A779" s="144">
        <v>477</v>
      </c>
      <c r="B779" s="85" t="s">
        <v>1036</v>
      </c>
      <c r="C779" s="85" t="s">
        <v>1037</v>
      </c>
      <c r="D779" s="85" t="s">
        <v>1066</v>
      </c>
      <c r="E779" s="85" t="s">
        <v>137</v>
      </c>
      <c r="F779" s="85" t="s">
        <v>168</v>
      </c>
      <c r="G779" s="85" t="s">
        <v>1039</v>
      </c>
      <c r="H779" s="85" t="s">
        <v>1040</v>
      </c>
      <c r="I779" s="85" t="s">
        <v>1041</v>
      </c>
      <c r="J779" s="144" t="s">
        <v>531</v>
      </c>
      <c r="K779" s="144"/>
      <c r="L779" s="30"/>
      <c r="M779" s="30"/>
      <c r="N779" s="30"/>
      <c r="O779" s="261"/>
      <c r="P779" s="395"/>
      <c r="Q779" s="233"/>
      <c r="R779" s="85" t="s">
        <v>1090</v>
      </c>
      <c r="S779" s="85" t="s">
        <v>1088</v>
      </c>
      <c r="T779" s="85"/>
      <c r="U779" s="133"/>
      <c r="V779" s="133"/>
      <c r="W779" s="85"/>
      <c r="X779" s="85"/>
      <c r="Y779" s="85"/>
      <c r="Z779" s="261"/>
      <c r="AA779" s="395"/>
      <c r="AB779" s="233"/>
    </row>
    <row r="780" spans="1:28" s="265" customFormat="1" ht="60" customHeight="1">
      <c r="A780" s="262">
        <v>478</v>
      </c>
      <c r="B780" s="122" t="s">
        <v>1036</v>
      </c>
      <c r="C780" s="122" t="s">
        <v>1037</v>
      </c>
      <c r="D780" s="122" t="s">
        <v>1066</v>
      </c>
      <c r="E780" s="122" t="s">
        <v>137</v>
      </c>
      <c r="F780" s="122" t="s">
        <v>168</v>
      </c>
      <c r="G780" s="122" t="s">
        <v>1039</v>
      </c>
      <c r="H780" s="122" t="s">
        <v>1040</v>
      </c>
      <c r="I780" s="122" t="s">
        <v>1041</v>
      </c>
      <c r="J780" s="262" t="s">
        <v>531</v>
      </c>
      <c r="K780" s="262"/>
      <c r="L780" s="30"/>
      <c r="M780" s="30"/>
      <c r="N780" s="30"/>
      <c r="O780" s="259"/>
      <c r="P780" s="395"/>
      <c r="Q780" s="233"/>
      <c r="R780" s="122" t="s">
        <v>1090</v>
      </c>
      <c r="S780" s="85" t="s">
        <v>1067</v>
      </c>
      <c r="T780" s="122" t="s">
        <v>1044</v>
      </c>
      <c r="U780" s="123">
        <v>0</v>
      </c>
      <c r="V780" s="123">
        <v>1</v>
      </c>
      <c r="W780" s="122" t="s">
        <v>48</v>
      </c>
      <c r="X780" s="122"/>
      <c r="Y780" s="85" t="s">
        <v>277</v>
      </c>
      <c r="Z780" s="259">
        <v>1</v>
      </c>
      <c r="AA780" s="399">
        <v>1</v>
      </c>
      <c r="AB780" s="233" t="s">
        <v>1535</v>
      </c>
    </row>
    <row r="781" spans="1:28" s="242" customFormat="1" ht="60" customHeight="1">
      <c r="A781" s="144">
        <v>479</v>
      </c>
      <c r="B781" s="85" t="s">
        <v>1036</v>
      </c>
      <c r="C781" s="85" t="s">
        <v>1037</v>
      </c>
      <c r="D781" s="85" t="s">
        <v>1066</v>
      </c>
      <c r="E781" s="85" t="s">
        <v>137</v>
      </c>
      <c r="F781" s="85" t="s">
        <v>168</v>
      </c>
      <c r="G781" s="85" t="s">
        <v>1039</v>
      </c>
      <c r="H781" s="85" t="s">
        <v>1040</v>
      </c>
      <c r="I781" s="85" t="s">
        <v>1041</v>
      </c>
      <c r="J781" s="144" t="s">
        <v>531</v>
      </c>
      <c r="K781" s="144"/>
      <c r="L781" s="30"/>
      <c r="M781" s="30"/>
      <c r="N781" s="30"/>
      <c r="O781" s="261"/>
      <c r="P781" s="395"/>
      <c r="Q781" s="233"/>
      <c r="R781" s="85" t="s">
        <v>1090</v>
      </c>
      <c r="S781" s="85" t="s">
        <v>1088</v>
      </c>
      <c r="T781" s="85"/>
      <c r="U781" s="133"/>
      <c r="V781" s="133"/>
      <c r="W781" s="85"/>
      <c r="X781" s="85"/>
      <c r="Y781" s="85"/>
      <c r="Z781" s="261"/>
      <c r="AA781" s="395"/>
      <c r="AB781" s="233"/>
    </row>
    <row r="782" spans="1:28" s="242" customFormat="1" ht="60" customHeight="1">
      <c r="A782" s="144">
        <v>480</v>
      </c>
      <c r="B782" s="85" t="s">
        <v>1036</v>
      </c>
      <c r="C782" s="85" t="s">
        <v>1037</v>
      </c>
      <c r="D782" s="85" t="s">
        <v>1066</v>
      </c>
      <c r="E782" s="85" t="s">
        <v>137</v>
      </c>
      <c r="F782" s="85" t="s">
        <v>168</v>
      </c>
      <c r="G782" s="85" t="s">
        <v>1039</v>
      </c>
      <c r="H782" s="85" t="s">
        <v>1040</v>
      </c>
      <c r="I782" s="85" t="s">
        <v>1041</v>
      </c>
      <c r="J782" s="144" t="s">
        <v>531</v>
      </c>
      <c r="K782" s="144"/>
      <c r="L782" s="30"/>
      <c r="M782" s="30"/>
      <c r="N782" s="30"/>
      <c r="O782" s="261"/>
      <c r="P782" s="395"/>
      <c r="Q782" s="233"/>
      <c r="R782" s="85" t="s">
        <v>1090</v>
      </c>
      <c r="S782" s="85" t="s">
        <v>1088</v>
      </c>
      <c r="T782" s="85"/>
      <c r="U782" s="133"/>
      <c r="V782" s="133"/>
      <c r="W782" s="85"/>
      <c r="X782" s="85"/>
      <c r="Y782" s="85"/>
      <c r="Z782" s="261"/>
      <c r="AA782" s="395"/>
      <c r="AB782" s="233"/>
    </row>
    <row r="783" spans="1:28" s="242" customFormat="1" ht="60" customHeight="1">
      <c r="A783" s="144">
        <v>481</v>
      </c>
      <c r="B783" s="85" t="s">
        <v>1036</v>
      </c>
      <c r="C783" s="85" t="s">
        <v>1037</v>
      </c>
      <c r="D783" s="85" t="s">
        <v>1066</v>
      </c>
      <c r="E783" s="85" t="s">
        <v>137</v>
      </c>
      <c r="F783" s="85" t="s">
        <v>168</v>
      </c>
      <c r="G783" s="85" t="s">
        <v>1039</v>
      </c>
      <c r="H783" s="85" t="s">
        <v>1040</v>
      </c>
      <c r="I783" s="85" t="s">
        <v>1041</v>
      </c>
      <c r="J783" s="144" t="s">
        <v>531</v>
      </c>
      <c r="K783" s="144"/>
      <c r="L783" s="30"/>
      <c r="M783" s="30"/>
      <c r="N783" s="30"/>
      <c r="O783" s="261"/>
      <c r="P783" s="395"/>
      <c r="Q783" s="233"/>
      <c r="R783" s="85" t="s">
        <v>1090</v>
      </c>
      <c r="S783" s="85" t="s">
        <v>1094</v>
      </c>
      <c r="T783" s="85"/>
      <c r="U783" s="133"/>
      <c r="V783" s="133"/>
      <c r="W783" s="85"/>
      <c r="X783" s="85"/>
      <c r="Y783" s="85"/>
      <c r="Z783" s="261"/>
      <c r="AA783" s="395"/>
      <c r="AB783" s="233"/>
    </row>
    <row r="784" spans="1:28" s="242" customFormat="1" ht="60" customHeight="1">
      <c r="A784" s="144">
        <v>482</v>
      </c>
      <c r="B784" s="85" t="s">
        <v>1036</v>
      </c>
      <c r="C784" s="85" t="s">
        <v>1037</v>
      </c>
      <c r="D784" s="85" t="s">
        <v>1066</v>
      </c>
      <c r="E784" s="85" t="s">
        <v>137</v>
      </c>
      <c r="F784" s="85" t="s">
        <v>168</v>
      </c>
      <c r="G784" s="85" t="s">
        <v>1039</v>
      </c>
      <c r="H784" s="85" t="s">
        <v>1040</v>
      </c>
      <c r="I784" s="85" t="s">
        <v>1041</v>
      </c>
      <c r="J784" s="144" t="s">
        <v>531</v>
      </c>
      <c r="K784" s="144"/>
      <c r="L784" s="30"/>
      <c r="M784" s="30"/>
      <c r="N784" s="30"/>
      <c r="O784" s="261"/>
      <c r="P784" s="395"/>
      <c r="Q784" s="233"/>
      <c r="R784" s="85" t="s">
        <v>1090</v>
      </c>
      <c r="S784" s="85" t="s">
        <v>1088</v>
      </c>
      <c r="T784" s="85"/>
      <c r="U784" s="133"/>
      <c r="V784" s="133"/>
      <c r="W784" s="85"/>
      <c r="X784" s="85"/>
      <c r="Y784" s="85"/>
      <c r="Z784" s="261"/>
      <c r="AA784" s="395"/>
      <c r="AB784" s="233"/>
    </row>
    <row r="785" spans="1:28" s="242" customFormat="1" ht="60" customHeight="1">
      <c r="A785" s="144">
        <v>483</v>
      </c>
      <c r="B785" s="85" t="s">
        <v>1036</v>
      </c>
      <c r="C785" s="85" t="s">
        <v>1037</v>
      </c>
      <c r="D785" s="85" t="s">
        <v>1066</v>
      </c>
      <c r="E785" s="85" t="s">
        <v>137</v>
      </c>
      <c r="F785" s="85" t="s">
        <v>168</v>
      </c>
      <c r="G785" s="85" t="s">
        <v>1039</v>
      </c>
      <c r="H785" s="85" t="s">
        <v>1040</v>
      </c>
      <c r="I785" s="85" t="s">
        <v>1041</v>
      </c>
      <c r="J785" s="144" t="s">
        <v>531</v>
      </c>
      <c r="K785" s="144"/>
      <c r="L785" s="30"/>
      <c r="M785" s="30"/>
      <c r="N785" s="30"/>
      <c r="O785" s="261"/>
      <c r="P785" s="395"/>
      <c r="Q785" s="233"/>
      <c r="R785" s="85" t="s">
        <v>1090</v>
      </c>
      <c r="S785" s="85" t="s">
        <v>1091</v>
      </c>
      <c r="T785" s="85"/>
      <c r="U785" s="133"/>
      <c r="V785" s="133"/>
      <c r="W785" s="85"/>
      <c r="X785" s="85"/>
      <c r="Y785" s="85"/>
      <c r="Z785" s="261"/>
      <c r="AA785" s="395"/>
      <c r="AB785" s="233"/>
    </row>
    <row r="786" spans="1:28" s="265" customFormat="1" ht="60" customHeight="1">
      <c r="A786" s="262">
        <v>484</v>
      </c>
      <c r="B786" s="122" t="s">
        <v>1036</v>
      </c>
      <c r="C786" s="122" t="s">
        <v>1037</v>
      </c>
      <c r="D786" s="122" t="s">
        <v>1066</v>
      </c>
      <c r="E786" s="122" t="s">
        <v>137</v>
      </c>
      <c r="F786" s="122" t="s">
        <v>168</v>
      </c>
      <c r="G786" s="122" t="s">
        <v>1039</v>
      </c>
      <c r="H786" s="122" t="s">
        <v>1040</v>
      </c>
      <c r="I786" s="122" t="s">
        <v>1041</v>
      </c>
      <c r="J786" s="262" t="s">
        <v>531</v>
      </c>
      <c r="K786" s="262"/>
      <c r="L786" s="30"/>
      <c r="M786" s="30"/>
      <c r="N786" s="30"/>
      <c r="O786" s="259"/>
      <c r="P786" s="395"/>
      <c r="Q786" s="233"/>
      <c r="R786" s="122" t="s">
        <v>1090</v>
      </c>
      <c r="S786" s="85" t="s">
        <v>1097</v>
      </c>
      <c r="T786" s="122" t="s">
        <v>1044</v>
      </c>
      <c r="U786" s="123">
        <v>0</v>
      </c>
      <c r="V786" s="123">
        <v>1</v>
      </c>
      <c r="W786" s="122" t="s">
        <v>48</v>
      </c>
      <c r="X786" s="122" t="s">
        <v>1098</v>
      </c>
      <c r="Y786" s="85" t="s">
        <v>277</v>
      </c>
      <c r="Z786" s="259">
        <v>1</v>
      </c>
      <c r="AA786" s="399">
        <v>1</v>
      </c>
      <c r="AB786" s="233" t="s">
        <v>1099</v>
      </c>
    </row>
    <row r="787" spans="1:28" s="242" customFormat="1" ht="60" customHeight="1">
      <c r="A787" s="144">
        <v>485</v>
      </c>
      <c r="B787" s="85" t="s">
        <v>1036</v>
      </c>
      <c r="C787" s="85" t="s">
        <v>1037</v>
      </c>
      <c r="D787" s="85" t="s">
        <v>1038</v>
      </c>
      <c r="E787" s="85" t="s">
        <v>137</v>
      </c>
      <c r="F787" s="85" t="s">
        <v>168</v>
      </c>
      <c r="G787" s="85" t="s">
        <v>1039</v>
      </c>
      <c r="H787" s="85" t="s">
        <v>1040</v>
      </c>
      <c r="I787" s="85" t="s">
        <v>1041</v>
      </c>
      <c r="J787" s="144" t="s">
        <v>531</v>
      </c>
      <c r="K787" s="144"/>
      <c r="L787" s="30"/>
      <c r="M787" s="30"/>
      <c r="N787" s="30"/>
      <c r="O787" s="257"/>
      <c r="P787" s="395"/>
      <c r="Q787" s="233"/>
      <c r="R787" s="85" t="s">
        <v>1100</v>
      </c>
      <c r="S787" s="85" t="s">
        <v>1077</v>
      </c>
      <c r="T787" s="122"/>
      <c r="U787" s="133"/>
      <c r="V787" s="133"/>
      <c r="W787" s="85"/>
      <c r="X787" s="85"/>
      <c r="Y787" s="85"/>
      <c r="Z787" s="257"/>
      <c r="AA787" s="395"/>
      <c r="AB787" s="233"/>
    </row>
    <row r="788" spans="1:28" s="265" customFormat="1" ht="60" customHeight="1">
      <c r="A788" s="144">
        <v>486</v>
      </c>
      <c r="B788" s="85" t="s">
        <v>1036</v>
      </c>
      <c r="C788" s="85" t="s">
        <v>1037</v>
      </c>
      <c r="D788" s="85" t="s">
        <v>1038</v>
      </c>
      <c r="E788" s="85" t="s">
        <v>137</v>
      </c>
      <c r="F788" s="85" t="s">
        <v>168</v>
      </c>
      <c r="G788" s="85" t="s">
        <v>1039</v>
      </c>
      <c r="H788" s="85" t="s">
        <v>1040</v>
      </c>
      <c r="I788" s="85" t="s">
        <v>1041</v>
      </c>
      <c r="J788" s="144" t="s">
        <v>531</v>
      </c>
      <c r="K788" s="144"/>
      <c r="L788" s="30"/>
      <c r="M788" s="30"/>
      <c r="N788" s="30"/>
      <c r="O788" s="261"/>
      <c r="P788" s="395"/>
      <c r="Q788" s="233"/>
      <c r="R788" s="85" t="s">
        <v>1100</v>
      </c>
      <c r="S788" s="85" t="s">
        <v>1077</v>
      </c>
      <c r="T788" s="122"/>
      <c r="U788" s="133"/>
      <c r="V788" s="133"/>
      <c r="W788" s="85"/>
      <c r="X788" s="85"/>
      <c r="Y788" s="85"/>
      <c r="Z788" s="261"/>
      <c r="AA788" s="395"/>
      <c r="AB788" s="233"/>
    </row>
    <row r="789" spans="1:28" s="265" customFormat="1" ht="60" customHeight="1">
      <c r="A789" s="144">
        <v>487</v>
      </c>
      <c r="B789" s="85" t="s">
        <v>1036</v>
      </c>
      <c r="C789" s="85" t="s">
        <v>1037</v>
      </c>
      <c r="D789" s="85" t="s">
        <v>1038</v>
      </c>
      <c r="E789" s="85" t="s">
        <v>137</v>
      </c>
      <c r="F789" s="85" t="s">
        <v>168</v>
      </c>
      <c r="G789" s="85" t="s">
        <v>1039</v>
      </c>
      <c r="H789" s="85" t="s">
        <v>1040</v>
      </c>
      <c r="I789" s="85" t="s">
        <v>1041</v>
      </c>
      <c r="J789" s="144" t="s">
        <v>531</v>
      </c>
      <c r="K789" s="144"/>
      <c r="L789" s="30"/>
      <c r="M789" s="30"/>
      <c r="N789" s="30"/>
      <c r="O789" s="261"/>
      <c r="P789" s="395"/>
      <c r="Q789" s="233"/>
      <c r="R789" s="85" t="s">
        <v>1100</v>
      </c>
      <c r="S789" s="85" t="s">
        <v>1077</v>
      </c>
      <c r="T789" s="122"/>
      <c r="U789" s="133"/>
      <c r="V789" s="133"/>
      <c r="W789" s="85"/>
      <c r="X789" s="85"/>
      <c r="Y789" s="85"/>
      <c r="Z789" s="261"/>
      <c r="AA789" s="395"/>
      <c r="AB789" s="233"/>
    </row>
    <row r="790" spans="1:28" s="265" customFormat="1" ht="60" customHeight="1">
      <c r="A790" s="144">
        <v>488</v>
      </c>
      <c r="B790" s="85" t="s">
        <v>1036</v>
      </c>
      <c r="C790" s="85" t="s">
        <v>1037</v>
      </c>
      <c r="D790" s="85" t="s">
        <v>1054</v>
      </c>
      <c r="E790" s="85" t="s">
        <v>137</v>
      </c>
      <c r="F790" s="85" t="s">
        <v>168</v>
      </c>
      <c r="G790" s="85" t="s">
        <v>1039</v>
      </c>
      <c r="H790" s="85" t="s">
        <v>1040</v>
      </c>
      <c r="I790" s="85" t="s">
        <v>1041</v>
      </c>
      <c r="J790" s="144" t="s">
        <v>531</v>
      </c>
      <c r="K790" s="144"/>
      <c r="L790" s="30"/>
      <c r="M790" s="30"/>
      <c r="N790" s="30"/>
      <c r="O790" s="261"/>
      <c r="P790" s="395"/>
      <c r="Q790" s="233"/>
      <c r="R790" s="85" t="s">
        <v>1100</v>
      </c>
      <c r="S790" s="85" t="s">
        <v>1077</v>
      </c>
      <c r="T790" s="122"/>
      <c r="U790" s="133"/>
      <c r="V790" s="133"/>
      <c r="W790" s="85"/>
      <c r="X790" s="85"/>
      <c r="Y790" s="85"/>
      <c r="Z790" s="261"/>
      <c r="AA790" s="395"/>
      <c r="AB790" s="233"/>
    </row>
    <row r="791" spans="1:28" s="265" customFormat="1" ht="60" customHeight="1">
      <c r="A791" s="144">
        <v>489</v>
      </c>
      <c r="B791" s="85" t="s">
        <v>1036</v>
      </c>
      <c r="C791" s="85" t="s">
        <v>1037</v>
      </c>
      <c r="D791" s="85" t="s">
        <v>1066</v>
      </c>
      <c r="E791" s="85" t="s">
        <v>137</v>
      </c>
      <c r="F791" s="85" t="s">
        <v>168</v>
      </c>
      <c r="G791" s="85" t="s">
        <v>1039</v>
      </c>
      <c r="H791" s="85" t="s">
        <v>1040</v>
      </c>
      <c r="I791" s="85" t="s">
        <v>1041</v>
      </c>
      <c r="J791" s="144" t="s">
        <v>531</v>
      </c>
      <c r="K791" s="144"/>
      <c r="L791" s="30"/>
      <c r="M791" s="30"/>
      <c r="N791" s="30"/>
      <c r="O791" s="261"/>
      <c r="P791" s="395"/>
      <c r="Q791" s="233"/>
      <c r="R791" s="85" t="s">
        <v>1100</v>
      </c>
      <c r="S791" s="85" t="s">
        <v>1077</v>
      </c>
      <c r="T791" s="122"/>
      <c r="U791" s="133"/>
      <c r="V791" s="133"/>
      <c r="W791" s="85"/>
      <c r="X791" s="85"/>
      <c r="Y791" s="85"/>
      <c r="Z791" s="261"/>
      <c r="AA791" s="395"/>
      <c r="AB791" s="233"/>
    </row>
    <row r="792" spans="1:28" s="265" customFormat="1" ht="60" customHeight="1">
      <c r="A792" s="144">
        <v>490</v>
      </c>
      <c r="B792" s="85" t="s">
        <v>1036</v>
      </c>
      <c r="C792" s="85" t="s">
        <v>1037</v>
      </c>
      <c r="D792" s="85" t="s">
        <v>1066</v>
      </c>
      <c r="E792" s="85" t="s">
        <v>137</v>
      </c>
      <c r="F792" s="85" t="s">
        <v>168</v>
      </c>
      <c r="G792" s="85" t="s">
        <v>1039</v>
      </c>
      <c r="H792" s="85" t="s">
        <v>1040</v>
      </c>
      <c r="I792" s="85" t="s">
        <v>1041</v>
      </c>
      <c r="J792" s="144" t="s">
        <v>531</v>
      </c>
      <c r="K792" s="144"/>
      <c r="L792" s="30"/>
      <c r="M792" s="30"/>
      <c r="N792" s="30"/>
      <c r="O792" s="261"/>
      <c r="P792" s="395"/>
      <c r="Q792" s="233"/>
      <c r="R792" s="85" t="s">
        <v>1100</v>
      </c>
      <c r="S792" s="85" t="s">
        <v>1077</v>
      </c>
      <c r="T792" s="122"/>
      <c r="U792" s="133"/>
      <c r="V792" s="133"/>
      <c r="W792" s="85"/>
      <c r="X792" s="85"/>
      <c r="Y792" s="85"/>
      <c r="Z792" s="261"/>
      <c r="AA792" s="395"/>
      <c r="AB792" s="233"/>
    </row>
    <row r="793" spans="1:28" s="265" customFormat="1" ht="60" customHeight="1">
      <c r="A793" s="144">
        <v>490</v>
      </c>
      <c r="B793" s="85" t="s">
        <v>1036</v>
      </c>
      <c r="C793" s="85" t="s">
        <v>1037</v>
      </c>
      <c r="D793" s="85" t="s">
        <v>1066</v>
      </c>
      <c r="E793" s="85" t="s">
        <v>137</v>
      </c>
      <c r="F793" s="85" t="s">
        <v>168</v>
      </c>
      <c r="G793" s="85" t="s">
        <v>1039</v>
      </c>
      <c r="H793" s="85" t="s">
        <v>1040</v>
      </c>
      <c r="I793" s="85" t="s">
        <v>1041</v>
      </c>
      <c r="J793" s="144" t="s">
        <v>531</v>
      </c>
      <c r="K793" s="144"/>
      <c r="L793" s="30"/>
      <c r="M793" s="30"/>
      <c r="N793" s="30"/>
      <c r="O793" s="261"/>
      <c r="P793" s="395"/>
      <c r="Q793" s="233"/>
      <c r="R793" s="85" t="s">
        <v>1100</v>
      </c>
      <c r="S793" s="85" t="s">
        <v>1077</v>
      </c>
      <c r="T793" s="122"/>
      <c r="U793" s="133"/>
      <c r="V793" s="133"/>
      <c r="W793" s="85"/>
      <c r="X793" s="85"/>
      <c r="Y793" s="85"/>
      <c r="Z793" s="261"/>
      <c r="AA793" s="395"/>
      <c r="AB793" s="233"/>
    </row>
    <row r="794" spans="1:28" s="265" customFormat="1" ht="60" customHeight="1">
      <c r="A794" s="262">
        <v>491</v>
      </c>
      <c r="B794" s="122" t="s">
        <v>1036</v>
      </c>
      <c r="C794" s="122" t="s">
        <v>1037</v>
      </c>
      <c r="D794" s="122" t="s">
        <v>1038</v>
      </c>
      <c r="E794" s="122" t="s">
        <v>137</v>
      </c>
      <c r="F794" s="122" t="s">
        <v>168</v>
      </c>
      <c r="G794" s="122" t="s">
        <v>1039</v>
      </c>
      <c r="H794" s="122" t="s">
        <v>1040</v>
      </c>
      <c r="I794" s="122" t="s">
        <v>1041</v>
      </c>
      <c r="J794" s="262" t="s">
        <v>531</v>
      </c>
      <c r="K794" s="262"/>
      <c r="L794" s="30"/>
      <c r="M794" s="30"/>
      <c r="N794" s="30"/>
      <c r="O794" s="259"/>
      <c r="P794" s="395"/>
      <c r="Q794" s="233"/>
      <c r="R794" s="122" t="s">
        <v>1042</v>
      </c>
      <c r="S794" s="122" t="s">
        <v>1101</v>
      </c>
      <c r="T794" s="122" t="s">
        <v>1044</v>
      </c>
      <c r="U794" s="123">
        <v>0</v>
      </c>
      <c r="V794" s="123">
        <v>0.3</v>
      </c>
      <c r="W794" s="122" t="s">
        <v>48</v>
      </c>
      <c r="X794" s="122" t="s">
        <v>1102</v>
      </c>
      <c r="Y794" s="85" t="s">
        <v>277</v>
      </c>
      <c r="Z794" s="259">
        <v>0.3</v>
      </c>
      <c r="AA794" s="399">
        <v>1</v>
      </c>
      <c r="AB794" s="233" t="s">
        <v>1536</v>
      </c>
    </row>
    <row r="795" spans="1:28" s="265" customFormat="1" ht="53.25" customHeight="1">
      <c r="A795" s="144">
        <v>492</v>
      </c>
      <c r="B795" s="85" t="s">
        <v>1036</v>
      </c>
      <c r="C795" s="85" t="s">
        <v>1037</v>
      </c>
      <c r="D795" s="85" t="s">
        <v>1054</v>
      </c>
      <c r="E795" s="85" t="s">
        <v>137</v>
      </c>
      <c r="F795" s="85" t="s">
        <v>168</v>
      </c>
      <c r="G795" s="85" t="s">
        <v>1039</v>
      </c>
      <c r="H795" s="85" t="s">
        <v>1040</v>
      </c>
      <c r="I795" s="85" t="s">
        <v>1041</v>
      </c>
      <c r="J795" s="144" t="s">
        <v>531</v>
      </c>
      <c r="K795" s="144"/>
      <c r="L795" s="30"/>
      <c r="M795" s="30"/>
      <c r="N795" s="30"/>
      <c r="O795" s="261"/>
      <c r="P795" s="395"/>
      <c r="Q795" s="233"/>
      <c r="R795" s="85" t="s">
        <v>1042</v>
      </c>
      <c r="S795" s="85" t="s">
        <v>1101</v>
      </c>
      <c r="T795" s="85"/>
      <c r="U795" s="133"/>
      <c r="V795" s="133"/>
      <c r="W795" s="85"/>
      <c r="X795" s="85"/>
      <c r="Y795" s="85"/>
      <c r="Z795" s="261"/>
      <c r="AA795" s="395"/>
      <c r="AB795" s="233"/>
    </row>
    <row r="796" spans="1:28" s="265" customFormat="1" ht="53.25" customHeight="1">
      <c r="A796" s="144">
        <v>493</v>
      </c>
      <c r="B796" s="85" t="s">
        <v>1036</v>
      </c>
      <c r="C796" s="85" t="s">
        <v>1037</v>
      </c>
      <c r="D796" s="85" t="s">
        <v>1054</v>
      </c>
      <c r="E796" s="85" t="s">
        <v>137</v>
      </c>
      <c r="F796" s="85" t="s">
        <v>168</v>
      </c>
      <c r="G796" s="85" t="s">
        <v>1039</v>
      </c>
      <c r="H796" s="85" t="s">
        <v>1040</v>
      </c>
      <c r="I796" s="85" t="s">
        <v>1041</v>
      </c>
      <c r="J796" s="144" t="s">
        <v>531</v>
      </c>
      <c r="K796" s="144"/>
      <c r="L796" s="30"/>
      <c r="M796" s="30"/>
      <c r="N796" s="30"/>
      <c r="O796" s="261"/>
      <c r="P796" s="395"/>
      <c r="Q796" s="233"/>
      <c r="R796" s="85" t="s">
        <v>1042</v>
      </c>
      <c r="S796" s="85" t="s">
        <v>1101</v>
      </c>
      <c r="T796" s="85"/>
      <c r="U796" s="133"/>
      <c r="V796" s="133"/>
      <c r="W796" s="85"/>
      <c r="X796" s="85"/>
      <c r="Y796" s="85"/>
      <c r="Z796" s="261"/>
      <c r="AA796" s="395"/>
      <c r="AB796" s="233"/>
    </row>
    <row r="797" spans="1:28" s="265" customFormat="1" ht="53.25" customHeight="1">
      <c r="A797" s="144">
        <v>494</v>
      </c>
      <c r="B797" s="85" t="s">
        <v>1036</v>
      </c>
      <c r="C797" s="85" t="s">
        <v>1037</v>
      </c>
      <c r="D797" s="85" t="s">
        <v>1054</v>
      </c>
      <c r="E797" s="85" t="s">
        <v>137</v>
      </c>
      <c r="F797" s="85" t="s">
        <v>168</v>
      </c>
      <c r="G797" s="85" t="s">
        <v>1039</v>
      </c>
      <c r="H797" s="85" t="s">
        <v>1040</v>
      </c>
      <c r="I797" s="85" t="s">
        <v>1041</v>
      </c>
      <c r="J797" s="144" t="s">
        <v>531</v>
      </c>
      <c r="K797" s="144"/>
      <c r="L797" s="30"/>
      <c r="M797" s="30"/>
      <c r="N797" s="30"/>
      <c r="O797" s="261"/>
      <c r="P797" s="395"/>
      <c r="Q797" s="233"/>
      <c r="R797" s="85" t="s">
        <v>1042</v>
      </c>
      <c r="S797" s="85" t="s">
        <v>1101</v>
      </c>
      <c r="T797" s="85"/>
      <c r="U797" s="133"/>
      <c r="V797" s="133"/>
      <c r="W797" s="85"/>
      <c r="X797" s="85"/>
      <c r="Y797" s="85"/>
      <c r="Z797" s="261"/>
      <c r="AA797" s="395"/>
      <c r="AB797" s="233"/>
    </row>
    <row r="798" spans="1:28" s="265" customFormat="1" ht="53.25" customHeight="1">
      <c r="A798" s="144">
        <v>495</v>
      </c>
      <c r="B798" s="85" t="s">
        <v>1036</v>
      </c>
      <c r="C798" s="85" t="s">
        <v>1037</v>
      </c>
      <c r="D798" s="85" t="s">
        <v>1054</v>
      </c>
      <c r="E798" s="85" t="s">
        <v>137</v>
      </c>
      <c r="F798" s="85" t="s">
        <v>168</v>
      </c>
      <c r="G798" s="85" t="s">
        <v>1039</v>
      </c>
      <c r="H798" s="85" t="s">
        <v>1040</v>
      </c>
      <c r="I798" s="85" t="s">
        <v>1041</v>
      </c>
      <c r="J798" s="144" t="s">
        <v>531</v>
      </c>
      <c r="K798" s="144"/>
      <c r="L798" s="30"/>
      <c r="M798" s="30"/>
      <c r="N798" s="30"/>
      <c r="O798" s="261"/>
      <c r="P798" s="395"/>
      <c r="Q798" s="233"/>
      <c r="R798" s="85" t="s">
        <v>1042</v>
      </c>
      <c r="S798" s="85" t="s">
        <v>1101</v>
      </c>
      <c r="T798" s="85"/>
      <c r="U798" s="133"/>
      <c r="V798" s="133"/>
      <c r="W798" s="85"/>
      <c r="X798" s="85"/>
      <c r="Y798" s="85"/>
      <c r="Z798" s="261"/>
      <c r="AA798" s="395"/>
      <c r="AB798" s="233"/>
    </row>
    <row r="799" spans="1:28" s="265" customFormat="1" ht="53.25" customHeight="1">
      <c r="A799" s="144">
        <v>496</v>
      </c>
      <c r="B799" s="85" t="s">
        <v>1036</v>
      </c>
      <c r="C799" s="85" t="s">
        <v>1037</v>
      </c>
      <c r="D799" s="85" t="s">
        <v>1054</v>
      </c>
      <c r="E799" s="85" t="s">
        <v>137</v>
      </c>
      <c r="F799" s="85" t="s">
        <v>168</v>
      </c>
      <c r="G799" s="85" t="s">
        <v>1039</v>
      </c>
      <c r="H799" s="85" t="s">
        <v>1040</v>
      </c>
      <c r="I799" s="85" t="s">
        <v>1041</v>
      </c>
      <c r="J799" s="144" t="s">
        <v>531</v>
      </c>
      <c r="K799" s="144"/>
      <c r="L799" s="30"/>
      <c r="M799" s="30"/>
      <c r="N799" s="30"/>
      <c r="O799" s="261"/>
      <c r="P799" s="395"/>
      <c r="Q799" s="233"/>
      <c r="R799" s="85" t="s">
        <v>1042</v>
      </c>
      <c r="S799" s="85" t="s">
        <v>1101</v>
      </c>
      <c r="T799" s="85"/>
      <c r="U799" s="133"/>
      <c r="V799" s="133"/>
      <c r="W799" s="85"/>
      <c r="X799" s="85"/>
      <c r="Y799" s="85"/>
      <c r="Z799" s="261"/>
      <c r="AA799" s="395"/>
      <c r="AB799" s="233"/>
    </row>
    <row r="800" spans="1:28" s="265" customFormat="1" ht="53.25" customHeight="1">
      <c r="A800" s="144">
        <v>497</v>
      </c>
      <c r="B800" s="85" t="s">
        <v>1036</v>
      </c>
      <c r="C800" s="85" t="s">
        <v>1037</v>
      </c>
      <c r="D800" s="85" t="s">
        <v>1066</v>
      </c>
      <c r="E800" s="85" t="s">
        <v>137</v>
      </c>
      <c r="F800" s="85" t="s">
        <v>168</v>
      </c>
      <c r="G800" s="85" t="s">
        <v>1039</v>
      </c>
      <c r="H800" s="85" t="s">
        <v>1040</v>
      </c>
      <c r="I800" s="85" t="s">
        <v>1041</v>
      </c>
      <c r="J800" s="144" t="s">
        <v>531</v>
      </c>
      <c r="K800" s="144"/>
      <c r="L800" s="30"/>
      <c r="M800" s="30"/>
      <c r="N800" s="30"/>
      <c r="O800" s="261"/>
      <c r="P800" s="395"/>
      <c r="Q800" s="233"/>
      <c r="R800" s="85" t="s">
        <v>1090</v>
      </c>
      <c r="S800" s="85" t="s">
        <v>1067</v>
      </c>
      <c r="T800" s="85"/>
      <c r="U800" s="133"/>
      <c r="V800" s="133"/>
      <c r="W800" s="85"/>
      <c r="X800" s="85"/>
      <c r="Y800" s="85"/>
      <c r="Z800" s="261"/>
      <c r="AA800" s="395"/>
      <c r="AB800" s="233"/>
    </row>
    <row r="801" spans="1:28" s="265" customFormat="1" ht="53.25" customHeight="1">
      <c r="A801" s="144">
        <v>498</v>
      </c>
      <c r="B801" s="85" t="s">
        <v>1036</v>
      </c>
      <c r="C801" s="85" t="s">
        <v>1037</v>
      </c>
      <c r="D801" s="85" t="s">
        <v>1066</v>
      </c>
      <c r="E801" s="85" t="s">
        <v>137</v>
      </c>
      <c r="F801" s="85" t="s">
        <v>168</v>
      </c>
      <c r="G801" s="85" t="s">
        <v>1039</v>
      </c>
      <c r="H801" s="85" t="s">
        <v>1040</v>
      </c>
      <c r="I801" s="85" t="s">
        <v>1041</v>
      </c>
      <c r="J801" s="144" t="s">
        <v>531</v>
      </c>
      <c r="K801" s="144"/>
      <c r="L801" s="30"/>
      <c r="M801" s="30"/>
      <c r="N801" s="30"/>
      <c r="O801" s="261"/>
      <c r="P801" s="395"/>
      <c r="Q801" s="233"/>
      <c r="R801" s="85" t="s">
        <v>1090</v>
      </c>
      <c r="S801" s="85" t="s">
        <v>1103</v>
      </c>
      <c r="T801" s="85"/>
      <c r="U801" s="133"/>
      <c r="V801" s="133"/>
      <c r="W801" s="85"/>
      <c r="X801" s="85"/>
      <c r="Y801" s="85"/>
      <c r="Z801" s="261"/>
      <c r="AA801" s="395"/>
      <c r="AB801" s="233"/>
    </row>
    <row r="802" spans="1:28" s="265" customFormat="1" ht="53.25" customHeight="1">
      <c r="A802" s="144">
        <v>499</v>
      </c>
      <c r="B802" s="85" t="s">
        <v>1036</v>
      </c>
      <c r="C802" s="85" t="s">
        <v>1037</v>
      </c>
      <c r="D802" s="85" t="s">
        <v>1066</v>
      </c>
      <c r="E802" s="85" t="s">
        <v>137</v>
      </c>
      <c r="F802" s="85" t="s">
        <v>168</v>
      </c>
      <c r="G802" s="85" t="s">
        <v>1039</v>
      </c>
      <c r="H802" s="85" t="s">
        <v>1040</v>
      </c>
      <c r="I802" s="85" t="s">
        <v>1041</v>
      </c>
      <c r="J802" s="144" t="s">
        <v>531</v>
      </c>
      <c r="K802" s="144"/>
      <c r="L802" s="30"/>
      <c r="M802" s="30"/>
      <c r="N802" s="30"/>
      <c r="O802" s="261"/>
      <c r="P802" s="395"/>
      <c r="Q802" s="233"/>
      <c r="R802" s="85" t="s">
        <v>1090</v>
      </c>
      <c r="S802" s="85" t="s">
        <v>1103</v>
      </c>
      <c r="T802" s="85"/>
      <c r="U802" s="133"/>
      <c r="V802" s="133"/>
      <c r="W802" s="85"/>
      <c r="X802" s="85"/>
      <c r="Y802" s="85"/>
      <c r="Z802" s="261"/>
      <c r="AA802" s="395"/>
      <c r="AB802" s="233"/>
    </row>
    <row r="803" spans="1:28" s="265" customFormat="1" ht="53.25" customHeight="1">
      <c r="A803" s="144">
        <v>500</v>
      </c>
      <c r="B803" s="85" t="s">
        <v>1036</v>
      </c>
      <c r="C803" s="85" t="s">
        <v>1037</v>
      </c>
      <c r="D803" s="85" t="s">
        <v>1066</v>
      </c>
      <c r="E803" s="85" t="s">
        <v>137</v>
      </c>
      <c r="F803" s="85" t="s">
        <v>168</v>
      </c>
      <c r="G803" s="85" t="s">
        <v>1039</v>
      </c>
      <c r="H803" s="85" t="s">
        <v>1040</v>
      </c>
      <c r="I803" s="85" t="s">
        <v>1041</v>
      </c>
      <c r="J803" s="144" t="s">
        <v>531</v>
      </c>
      <c r="K803" s="144"/>
      <c r="L803" s="30"/>
      <c r="M803" s="30"/>
      <c r="N803" s="30"/>
      <c r="O803" s="261"/>
      <c r="P803" s="395"/>
      <c r="Q803" s="233"/>
      <c r="R803" s="85" t="s">
        <v>1090</v>
      </c>
      <c r="S803" s="85" t="s">
        <v>1103</v>
      </c>
      <c r="T803" s="85"/>
      <c r="U803" s="133"/>
      <c r="V803" s="133"/>
      <c r="W803" s="85"/>
      <c r="X803" s="85"/>
      <c r="Y803" s="85"/>
      <c r="Z803" s="261"/>
      <c r="AA803" s="395"/>
      <c r="AB803" s="233"/>
    </row>
    <row r="804" spans="1:28" s="265" customFormat="1" ht="53.25" customHeight="1">
      <c r="A804" s="144">
        <v>501</v>
      </c>
      <c r="B804" s="85" t="s">
        <v>1036</v>
      </c>
      <c r="C804" s="85" t="s">
        <v>1037</v>
      </c>
      <c r="D804" s="85" t="s">
        <v>1066</v>
      </c>
      <c r="E804" s="85" t="s">
        <v>137</v>
      </c>
      <c r="F804" s="85" t="s">
        <v>168</v>
      </c>
      <c r="G804" s="85" t="s">
        <v>1039</v>
      </c>
      <c r="H804" s="85" t="s">
        <v>1040</v>
      </c>
      <c r="I804" s="85" t="s">
        <v>1041</v>
      </c>
      <c r="J804" s="144" t="s">
        <v>531</v>
      </c>
      <c r="K804" s="144"/>
      <c r="L804" s="30"/>
      <c r="M804" s="30"/>
      <c r="N804" s="30"/>
      <c r="O804" s="261"/>
      <c r="P804" s="395"/>
      <c r="Q804" s="233"/>
      <c r="R804" s="85" t="s">
        <v>1090</v>
      </c>
      <c r="S804" s="85" t="s">
        <v>1097</v>
      </c>
      <c r="T804" s="85"/>
      <c r="U804" s="133"/>
      <c r="V804" s="133"/>
      <c r="W804" s="85"/>
      <c r="X804" s="85"/>
      <c r="Y804" s="85"/>
      <c r="Z804" s="261"/>
      <c r="AA804" s="395"/>
      <c r="AB804" s="233"/>
    </row>
    <row r="805" spans="1:28" s="265" customFormat="1" ht="53.25" customHeight="1">
      <c r="A805" s="144">
        <v>502</v>
      </c>
      <c r="B805" s="272" t="s">
        <v>1036</v>
      </c>
      <c r="C805" s="272" t="s">
        <v>1037</v>
      </c>
      <c r="D805" s="272" t="s">
        <v>1038</v>
      </c>
      <c r="E805" s="272" t="s">
        <v>137</v>
      </c>
      <c r="F805" s="85" t="s">
        <v>168</v>
      </c>
      <c r="G805" s="85" t="s">
        <v>1039</v>
      </c>
      <c r="H805" s="85" t="s">
        <v>1040</v>
      </c>
      <c r="I805" s="85" t="s">
        <v>1041</v>
      </c>
      <c r="J805" s="144" t="s">
        <v>531</v>
      </c>
      <c r="K805" s="144"/>
      <c r="L805" s="30"/>
      <c r="M805" s="30"/>
      <c r="N805" s="30"/>
      <c r="O805" s="261"/>
      <c r="P805" s="395"/>
      <c r="Q805" s="233"/>
      <c r="R805" s="85" t="s">
        <v>1042</v>
      </c>
      <c r="S805" s="272" t="s">
        <v>1079</v>
      </c>
      <c r="T805" s="272"/>
      <c r="U805" s="273"/>
      <c r="V805" s="273"/>
      <c r="W805" s="272"/>
      <c r="X805" s="272"/>
      <c r="Y805" s="272"/>
      <c r="Z805" s="261"/>
      <c r="AA805" s="395"/>
      <c r="AB805" s="233"/>
    </row>
    <row r="806" spans="1:28" s="265" customFormat="1" ht="53.25" customHeight="1">
      <c r="A806" s="144">
        <v>503</v>
      </c>
      <c r="B806" s="85" t="s">
        <v>1036</v>
      </c>
      <c r="C806" s="85" t="s">
        <v>1037</v>
      </c>
      <c r="D806" s="85" t="s">
        <v>1038</v>
      </c>
      <c r="E806" s="85" t="s">
        <v>137</v>
      </c>
      <c r="F806" s="85" t="s">
        <v>168</v>
      </c>
      <c r="G806" s="85" t="s">
        <v>1039</v>
      </c>
      <c r="H806" s="85" t="s">
        <v>1040</v>
      </c>
      <c r="I806" s="85" t="s">
        <v>1041</v>
      </c>
      <c r="J806" s="144" t="s">
        <v>531</v>
      </c>
      <c r="K806" s="144"/>
      <c r="L806" s="30"/>
      <c r="M806" s="30"/>
      <c r="N806" s="30"/>
      <c r="O806" s="261"/>
      <c r="P806" s="395"/>
      <c r="Q806" s="233"/>
      <c r="R806" s="85" t="s">
        <v>1042</v>
      </c>
      <c r="S806" s="85" t="s">
        <v>1079</v>
      </c>
      <c r="T806" s="85"/>
      <c r="U806" s="244"/>
      <c r="V806" s="244"/>
      <c r="W806" s="85"/>
      <c r="X806" s="85"/>
      <c r="Y806" s="85"/>
      <c r="Z806" s="261"/>
      <c r="AA806" s="395"/>
      <c r="AB806" s="233"/>
    </row>
    <row r="807" spans="1:28" s="265" customFormat="1" ht="53.25" customHeight="1">
      <c r="A807" s="262">
        <v>504</v>
      </c>
      <c r="B807" s="122" t="s">
        <v>1036</v>
      </c>
      <c r="C807" s="122" t="s">
        <v>1037</v>
      </c>
      <c r="D807" s="122" t="s">
        <v>1038</v>
      </c>
      <c r="E807" s="122" t="s">
        <v>137</v>
      </c>
      <c r="F807" s="122" t="s">
        <v>168</v>
      </c>
      <c r="G807" s="122" t="s">
        <v>1039</v>
      </c>
      <c r="H807" s="122" t="s">
        <v>1040</v>
      </c>
      <c r="I807" s="122" t="s">
        <v>1041</v>
      </c>
      <c r="J807" s="262" t="s">
        <v>531</v>
      </c>
      <c r="K807" s="262"/>
      <c r="L807" s="30"/>
      <c r="M807" s="30"/>
      <c r="N807" s="30"/>
      <c r="O807" s="259"/>
      <c r="P807" s="395"/>
      <c r="Q807" s="233"/>
      <c r="R807" s="122" t="s">
        <v>1042</v>
      </c>
      <c r="S807" s="85" t="s">
        <v>1079</v>
      </c>
      <c r="T807" s="122"/>
      <c r="U807" s="263"/>
      <c r="V807" s="262"/>
      <c r="W807" s="122"/>
      <c r="X807" s="122"/>
      <c r="Y807" s="85"/>
      <c r="Z807" s="259"/>
      <c r="AA807" s="399"/>
      <c r="AB807" s="233"/>
    </row>
    <row r="808" spans="1:28" s="265" customFormat="1" ht="53.25" customHeight="1">
      <c r="A808" s="144">
        <v>505</v>
      </c>
      <c r="B808" s="85" t="s">
        <v>1036</v>
      </c>
      <c r="C808" s="85" t="s">
        <v>1037</v>
      </c>
      <c r="D808" s="85" t="s">
        <v>1038</v>
      </c>
      <c r="E808" s="85" t="s">
        <v>137</v>
      </c>
      <c r="F808" s="85" t="s">
        <v>168</v>
      </c>
      <c r="G808" s="85" t="s">
        <v>1039</v>
      </c>
      <c r="H808" s="85" t="s">
        <v>1040</v>
      </c>
      <c r="I808" s="85" t="s">
        <v>1041</v>
      </c>
      <c r="J808" s="144" t="s">
        <v>531</v>
      </c>
      <c r="K808" s="144"/>
      <c r="L808" s="30"/>
      <c r="M808" s="30"/>
      <c r="N808" s="30"/>
      <c r="O808" s="261"/>
      <c r="P808" s="395"/>
      <c r="Q808" s="233"/>
      <c r="R808" s="85" t="s">
        <v>1042</v>
      </c>
      <c r="S808" s="85" t="s">
        <v>1079</v>
      </c>
      <c r="T808" s="85"/>
      <c r="U808" s="244"/>
      <c r="V808" s="244"/>
      <c r="W808" s="85"/>
      <c r="X808" s="85"/>
      <c r="Y808" s="85"/>
      <c r="Z808" s="261"/>
      <c r="AA808" s="395"/>
      <c r="AB808" s="233"/>
    </row>
    <row r="809" spans="1:28" s="265" customFormat="1" ht="53.25" customHeight="1">
      <c r="A809" s="144">
        <v>506</v>
      </c>
      <c r="B809" s="85" t="s">
        <v>1036</v>
      </c>
      <c r="C809" s="85" t="s">
        <v>1037</v>
      </c>
      <c r="D809" s="85" t="s">
        <v>1038</v>
      </c>
      <c r="E809" s="85" t="s">
        <v>137</v>
      </c>
      <c r="F809" s="85" t="s">
        <v>168</v>
      </c>
      <c r="G809" s="85" t="s">
        <v>1039</v>
      </c>
      <c r="H809" s="85" t="s">
        <v>1040</v>
      </c>
      <c r="I809" s="85" t="s">
        <v>1041</v>
      </c>
      <c r="J809" s="144" t="s">
        <v>531</v>
      </c>
      <c r="K809" s="144"/>
      <c r="L809" s="30"/>
      <c r="M809" s="30"/>
      <c r="N809" s="30"/>
      <c r="O809" s="261"/>
      <c r="P809" s="395"/>
      <c r="Q809" s="233"/>
      <c r="R809" s="85" t="s">
        <v>1042</v>
      </c>
      <c r="S809" s="85" t="s">
        <v>1079</v>
      </c>
      <c r="T809" s="85"/>
      <c r="U809" s="244"/>
      <c r="V809" s="244"/>
      <c r="W809" s="85"/>
      <c r="X809" s="85"/>
      <c r="Y809" s="85"/>
      <c r="Z809" s="261"/>
      <c r="AA809" s="395"/>
      <c r="AB809" s="233"/>
    </row>
    <row r="810" spans="1:28" s="265" customFormat="1" ht="53.25" customHeight="1">
      <c r="A810" s="144">
        <v>507</v>
      </c>
      <c r="B810" s="85" t="s">
        <v>1036</v>
      </c>
      <c r="C810" s="85" t="s">
        <v>1037</v>
      </c>
      <c r="D810" s="85" t="s">
        <v>1038</v>
      </c>
      <c r="E810" s="85" t="s">
        <v>137</v>
      </c>
      <c r="F810" s="85" t="s">
        <v>168</v>
      </c>
      <c r="G810" s="85" t="s">
        <v>1039</v>
      </c>
      <c r="H810" s="85" t="s">
        <v>1040</v>
      </c>
      <c r="I810" s="85" t="s">
        <v>1041</v>
      </c>
      <c r="J810" s="144" t="s">
        <v>531</v>
      </c>
      <c r="K810" s="144"/>
      <c r="L810" s="30"/>
      <c r="M810" s="30"/>
      <c r="N810" s="30"/>
      <c r="O810" s="261"/>
      <c r="P810" s="395"/>
      <c r="Q810" s="233"/>
      <c r="R810" s="85" t="s">
        <v>1042</v>
      </c>
      <c r="S810" s="85" t="s">
        <v>1079</v>
      </c>
      <c r="T810" s="85"/>
      <c r="U810" s="244"/>
      <c r="V810" s="244"/>
      <c r="W810" s="85"/>
      <c r="X810" s="85"/>
      <c r="Y810" s="85"/>
      <c r="Z810" s="261"/>
      <c r="AA810" s="395"/>
      <c r="AB810" s="233"/>
    </row>
    <row r="811" spans="1:28" s="265" customFormat="1" ht="53.25" customHeight="1">
      <c r="A811" s="144">
        <v>508</v>
      </c>
      <c r="B811" s="85" t="s">
        <v>1036</v>
      </c>
      <c r="C811" s="85" t="s">
        <v>1037</v>
      </c>
      <c r="D811" s="85" t="s">
        <v>1038</v>
      </c>
      <c r="E811" s="85" t="s">
        <v>137</v>
      </c>
      <c r="F811" s="85" t="s">
        <v>168</v>
      </c>
      <c r="G811" s="85" t="s">
        <v>1039</v>
      </c>
      <c r="H811" s="85" t="s">
        <v>1040</v>
      </c>
      <c r="I811" s="85" t="s">
        <v>1041</v>
      </c>
      <c r="J811" s="144" t="s">
        <v>531</v>
      </c>
      <c r="K811" s="144"/>
      <c r="L811" s="30"/>
      <c r="M811" s="30"/>
      <c r="N811" s="30"/>
      <c r="O811" s="261"/>
      <c r="P811" s="395"/>
      <c r="Q811" s="233"/>
      <c r="R811" s="85" t="s">
        <v>1042</v>
      </c>
      <c r="S811" s="85" t="s">
        <v>1079</v>
      </c>
      <c r="T811" s="85"/>
      <c r="U811" s="244"/>
      <c r="V811" s="244"/>
      <c r="W811" s="85"/>
      <c r="X811" s="85"/>
      <c r="Y811" s="85"/>
      <c r="Z811" s="261"/>
      <c r="AA811" s="395"/>
      <c r="AB811" s="233"/>
    </row>
    <row r="812" spans="1:28" s="265" customFormat="1" ht="53.25" customHeight="1">
      <c r="A812" s="144">
        <v>509</v>
      </c>
      <c r="B812" s="85" t="s">
        <v>1036</v>
      </c>
      <c r="C812" s="85" t="s">
        <v>1037</v>
      </c>
      <c r="D812" s="85" t="s">
        <v>1038</v>
      </c>
      <c r="E812" s="85" t="s">
        <v>137</v>
      </c>
      <c r="F812" s="85" t="s">
        <v>168</v>
      </c>
      <c r="G812" s="85" t="s">
        <v>1039</v>
      </c>
      <c r="H812" s="85" t="s">
        <v>1040</v>
      </c>
      <c r="I812" s="85" t="s">
        <v>1041</v>
      </c>
      <c r="J812" s="144" t="s">
        <v>531</v>
      </c>
      <c r="K812" s="144"/>
      <c r="L812" s="30"/>
      <c r="M812" s="30"/>
      <c r="N812" s="30"/>
      <c r="O812" s="261"/>
      <c r="P812" s="395"/>
      <c r="Q812" s="233"/>
      <c r="R812" s="85" t="s">
        <v>1042</v>
      </c>
      <c r="S812" s="85" t="s">
        <v>1079</v>
      </c>
      <c r="T812" s="85"/>
      <c r="U812" s="244"/>
      <c r="V812" s="244"/>
      <c r="W812" s="85"/>
      <c r="X812" s="85"/>
      <c r="Y812" s="85"/>
      <c r="Z812" s="261"/>
      <c r="AA812" s="395"/>
      <c r="AB812" s="233"/>
    </row>
    <row r="813" spans="1:28" s="265" customFormat="1" ht="53.25" customHeight="1">
      <c r="A813" s="144">
        <v>510</v>
      </c>
      <c r="B813" s="85" t="s">
        <v>1036</v>
      </c>
      <c r="C813" s="85" t="s">
        <v>1037</v>
      </c>
      <c r="D813" s="85" t="s">
        <v>1038</v>
      </c>
      <c r="E813" s="85" t="s">
        <v>137</v>
      </c>
      <c r="F813" s="85" t="s">
        <v>168</v>
      </c>
      <c r="G813" s="85" t="s">
        <v>1039</v>
      </c>
      <c r="H813" s="85" t="s">
        <v>1040</v>
      </c>
      <c r="I813" s="85" t="s">
        <v>1041</v>
      </c>
      <c r="J813" s="144" t="s">
        <v>531</v>
      </c>
      <c r="K813" s="144"/>
      <c r="L813" s="30"/>
      <c r="M813" s="30"/>
      <c r="N813" s="30"/>
      <c r="O813" s="261"/>
      <c r="P813" s="395"/>
      <c r="Q813" s="233"/>
      <c r="R813" s="85" t="s">
        <v>1042</v>
      </c>
      <c r="S813" s="246" t="s">
        <v>1079</v>
      </c>
      <c r="T813" s="85"/>
      <c r="U813" s="244"/>
      <c r="V813" s="244"/>
      <c r="W813" s="85"/>
      <c r="X813" s="85"/>
      <c r="Y813" s="85"/>
      <c r="Z813" s="261"/>
      <c r="AA813" s="395"/>
      <c r="AB813" s="233"/>
    </row>
    <row r="814" spans="1:28" s="265" customFormat="1" ht="53.25" customHeight="1">
      <c r="A814" s="144">
        <v>511</v>
      </c>
      <c r="B814" s="85" t="s">
        <v>1036</v>
      </c>
      <c r="C814" s="85" t="s">
        <v>1037</v>
      </c>
      <c r="D814" s="85" t="s">
        <v>1038</v>
      </c>
      <c r="E814" s="85" t="s">
        <v>137</v>
      </c>
      <c r="F814" s="85" t="s">
        <v>168</v>
      </c>
      <c r="G814" s="85" t="s">
        <v>1039</v>
      </c>
      <c r="H814" s="85" t="s">
        <v>1040</v>
      </c>
      <c r="I814" s="85" t="s">
        <v>1041</v>
      </c>
      <c r="J814" s="144" t="s">
        <v>531</v>
      </c>
      <c r="K814" s="144"/>
      <c r="L814" s="30"/>
      <c r="M814" s="30"/>
      <c r="N814" s="30"/>
      <c r="O814" s="261"/>
      <c r="P814" s="395"/>
      <c r="Q814" s="233"/>
      <c r="R814" s="85" t="s">
        <v>1042</v>
      </c>
      <c r="S814" s="85" t="s">
        <v>1079</v>
      </c>
      <c r="T814" s="85"/>
      <c r="U814" s="244"/>
      <c r="V814" s="244"/>
      <c r="W814" s="85"/>
      <c r="X814" s="85"/>
      <c r="Y814" s="85"/>
      <c r="Z814" s="261"/>
      <c r="AA814" s="395"/>
      <c r="AB814" s="233"/>
    </row>
    <row r="815" spans="1:28" s="265" customFormat="1" ht="53.25" customHeight="1">
      <c r="A815" s="144">
        <v>512</v>
      </c>
      <c r="B815" s="85" t="s">
        <v>1036</v>
      </c>
      <c r="C815" s="85" t="s">
        <v>1037</v>
      </c>
      <c r="D815" s="85" t="s">
        <v>1038</v>
      </c>
      <c r="E815" s="85" t="s">
        <v>137</v>
      </c>
      <c r="F815" s="85" t="s">
        <v>168</v>
      </c>
      <c r="G815" s="85" t="s">
        <v>1039</v>
      </c>
      <c r="H815" s="85" t="s">
        <v>1040</v>
      </c>
      <c r="I815" s="85" t="s">
        <v>1041</v>
      </c>
      <c r="J815" s="144" t="s">
        <v>531</v>
      </c>
      <c r="K815" s="144"/>
      <c r="L815" s="30"/>
      <c r="M815" s="30"/>
      <c r="N815" s="30"/>
      <c r="O815" s="261"/>
      <c r="P815" s="395"/>
      <c r="Q815" s="233"/>
      <c r="R815" s="85" t="s">
        <v>1042</v>
      </c>
      <c r="S815" s="85" t="s">
        <v>1079</v>
      </c>
      <c r="T815" s="85"/>
      <c r="U815" s="244"/>
      <c r="V815" s="244"/>
      <c r="W815" s="85"/>
      <c r="X815" s="85"/>
      <c r="Y815" s="85"/>
      <c r="Z815" s="261"/>
      <c r="AA815" s="395"/>
      <c r="AB815" s="233"/>
    </row>
    <row r="816" spans="1:28" s="265" customFormat="1" ht="53.25" customHeight="1">
      <c r="A816" s="144">
        <v>513</v>
      </c>
      <c r="B816" s="85" t="s">
        <v>1036</v>
      </c>
      <c r="C816" s="85" t="s">
        <v>1037</v>
      </c>
      <c r="D816" s="85" t="s">
        <v>1038</v>
      </c>
      <c r="E816" s="85" t="s">
        <v>137</v>
      </c>
      <c r="F816" s="85" t="s">
        <v>168</v>
      </c>
      <c r="G816" s="85" t="s">
        <v>1039</v>
      </c>
      <c r="H816" s="85" t="s">
        <v>1040</v>
      </c>
      <c r="I816" s="85" t="s">
        <v>1041</v>
      </c>
      <c r="J816" s="144" t="s">
        <v>531</v>
      </c>
      <c r="K816" s="144"/>
      <c r="L816" s="30"/>
      <c r="M816" s="30"/>
      <c r="N816" s="30"/>
      <c r="O816" s="261"/>
      <c r="P816" s="395"/>
      <c r="Q816" s="233"/>
      <c r="R816" s="85" t="s">
        <v>1042</v>
      </c>
      <c r="S816" s="85" t="s">
        <v>1079</v>
      </c>
      <c r="T816" s="85"/>
      <c r="U816" s="244"/>
      <c r="V816" s="244"/>
      <c r="W816" s="85"/>
      <c r="X816" s="85"/>
      <c r="Y816" s="85"/>
      <c r="Z816" s="261"/>
      <c r="AA816" s="395"/>
      <c r="AB816" s="233"/>
    </row>
    <row r="817" spans="1:28" s="265" customFormat="1" ht="60" customHeight="1">
      <c r="A817" s="144">
        <v>514</v>
      </c>
      <c r="B817" s="85" t="s">
        <v>1036</v>
      </c>
      <c r="C817" s="85" t="s">
        <v>1037</v>
      </c>
      <c r="D817" s="85" t="s">
        <v>1038</v>
      </c>
      <c r="E817" s="85" t="s">
        <v>137</v>
      </c>
      <c r="F817" s="85" t="s">
        <v>168</v>
      </c>
      <c r="G817" s="85" t="s">
        <v>1039</v>
      </c>
      <c r="H817" s="85" t="s">
        <v>1040</v>
      </c>
      <c r="I817" s="85" t="s">
        <v>1041</v>
      </c>
      <c r="J817" s="144" t="s">
        <v>531</v>
      </c>
      <c r="K817" s="144"/>
      <c r="L817" s="30"/>
      <c r="M817" s="30"/>
      <c r="N817" s="30"/>
      <c r="O817" s="261"/>
      <c r="P817" s="395"/>
      <c r="Q817" s="233"/>
      <c r="R817" s="85" t="s">
        <v>1042</v>
      </c>
      <c r="S817" s="85" t="s">
        <v>1079</v>
      </c>
      <c r="T817" s="85"/>
      <c r="U817" s="244"/>
      <c r="V817" s="244"/>
      <c r="W817" s="85"/>
      <c r="X817" s="85"/>
      <c r="Y817" s="85"/>
      <c r="Z817" s="261"/>
      <c r="AA817" s="395"/>
      <c r="AB817" s="233"/>
    </row>
    <row r="818" spans="1:28" s="265" customFormat="1" ht="60" customHeight="1">
      <c r="A818" s="144">
        <v>515</v>
      </c>
      <c r="B818" s="85" t="s">
        <v>1036</v>
      </c>
      <c r="C818" s="85" t="s">
        <v>1037</v>
      </c>
      <c r="D818" s="85" t="s">
        <v>1038</v>
      </c>
      <c r="E818" s="85" t="s">
        <v>137</v>
      </c>
      <c r="F818" s="85" t="s">
        <v>168</v>
      </c>
      <c r="G818" s="85" t="s">
        <v>1039</v>
      </c>
      <c r="H818" s="85" t="s">
        <v>1040</v>
      </c>
      <c r="I818" s="85" t="s">
        <v>1041</v>
      </c>
      <c r="J818" s="144" t="s">
        <v>531</v>
      </c>
      <c r="K818" s="144"/>
      <c r="L818" s="30"/>
      <c r="M818" s="30"/>
      <c r="N818" s="30"/>
      <c r="O818" s="261"/>
      <c r="P818" s="395"/>
      <c r="Q818" s="233"/>
      <c r="R818" s="85" t="s">
        <v>1042</v>
      </c>
      <c r="S818" s="85" t="s">
        <v>1079</v>
      </c>
      <c r="T818" s="85"/>
      <c r="U818" s="244"/>
      <c r="V818" s="244"/>
      <c r="W818" s="85"/>
      <c r="X818" s="85"/>
      <c r="Y818" s="85"/>
      <c r="Z818" s="261"/>
      <c r="AA818" s="395"/>
      <c r="AB818" s="233"/>
    </row>
    <row r="819" spans="1:28" s="265" customFormat="1" ht="60" customHeight="1">
      <c r="A819" s="144">
        <v>516</v>
      </c>
      <c r="B819" s="85" t="s">
        <v>1036</v>
      </c>
      <c r="C819" s="85" t="s">
        <v>1037</v>
      </c>
      <c r="D819" s="85" t="s">
        <v>1038</v>
      </c>
      <c r="E819" s="85" t="s">
        <v>137</v>
      </c>
      <c r="F819" s="85" t="s">
        <v>168</v>
      </c>
      <c r="G819" s="85" t="s">
        <v>1039</v>
      </c>
      <c r="H819" s="85" t="s">
        <v>1040</v>
      </c>
      <c r="I819" s="85" t="s">
        <v>1041</v>
      </c>
      <c r="J819" s="144" t="s">
        <v>531</v>
      </c>
      <c r="K819" s="144"/>
      <c r="L819" s="30"/>
      <c r="M819" s="30"/>
      <c r="N819" s="30"/>
      <c r="O819" s="261"/>
      <c r="P819" s="395"/>
      <c r="Q819" s="233"/>
      <c r="R819" s="85" t="s">
        <v>1042</v>
      </c>
      <c r="S819" s="85" t="s">
        <v>1079</v>
      </c>
      <c r="T819" s="85"/>
      <c r="U819" s="244"/>
      <c r="V819" s="244"/>
      <c r="W819" s="85"/>
      <c r="X819" s="85"/>
      <c r="Y819" s="85"/>
      <c r="Z819" s="261"/>
      <c r="AA819" s="395"/>
      <c r="AB819" s="233"/>
    </row>
    <row r="820" spans="1:28" s="265" customFormat="1" ht="60" customHeight="1">
      <c r="A820" s="144">
        <v>517</v>
      </c>
      <c r="B820" s="85" t="s">
        <v>1036</v>
      </c>
      <c r="C820" s="85" t="s">
        <v>1037</v>
      </c>
      <c r="D820" s="85" t="s">
        <v>1038</v>
      </c>
      <c r="E820" s="85" t="s">
        <v>137</v>
      </c>
      <c r="F820" s="85" t="s">
        <v>168</v>
      </c>
      <c r="G820" s="85" t="s">
        <v>1039</v>
      </c>
      <c r="H820" s="85" t="s">
        <v>1040</v>
      </c>
      <c r="I820" s="85" t="s">
        <v>1041</v>
      </c>
      <c r="J820" s="144" t="s">
        <v>531</v>
      </c>
      <c r="K820" s="144"/>
      <c r="L820" s="30"/>
      <c r="M820" s="30"/>
      <c r="N820" s="30"/>
      <c r="O820" s="261"/>
      <c r="P820" s="395"/>
      <c r="Q820" s="233"/>
      <c r="R820" s="85" t="s">
        <v>1042</v>
      </c>
      <c r="S820" s="85" t="s">
        <v>1079</v>
      </c>
      <c r="T820" s="85"/>
      <c r="U820" s="244"/>
      <c r="V820" s="244"/>
      <c r="W820" s="85"/>
      <c r="X820" s="85"/>
      <c r="Y820" s="85"/>
      <c r="Z820" s="261"/>
      <c r="AA820" s="395"/>
      <c r="AB820" s="233"/>
    </row>
    <row r="821" spans="1:28" s="265" customFormat="1" ht="60" customHeight="1">
      <c r="A821" s="144">
        <v>518</v>
      </c>
      <c r="B821" s="85" t="s">
        <v>1036</v>
      </c>
      <c r="C821" s="85" t="s">
        <v>1037</v>
      </c>
      <c r="D821" s="85" t="s">
        <v>1038</v>
      </c>
      <c r="E821" s="85" t="s">
        <v>137</v>
      </c>
      <c r="F821" s="85" t="s">
        <v>168</v>
      </c>
      <c r="G821" s="85" t="s">
        <v>1039</v>
      </c>
      <c r="H821" s="85" t="s">
        <v>1040</v>
      </c>
      <c r="I821" s="85" t="s">
        <v>1041</v>
      </c>
      <c r="J821" s="144" t="s">
        <v>531</v>
      </c>
      <c r="K821" s="144"/>
      <c r="L821" s="30"/>
      <c r="M821" s="30"/>
      <c r="N821" s="30"/>
      <c r="O821" s="261"/>
      <c r="P821" s="395"/>
      <c r="Q821" s="233"/>
      <c r="R821" s="85" t="s">
        <v>1042</v>
      </c>
      <c r="S821" s="85" t="s">
        <v>1079</v>
      </c>
      <c r="T821" s="85"/>
      <c r="U821" s="244"/>
      <c r="V821" s="244"/>
      <c r="W821" s="85"/>
      <c r="X821" s="85"/>
      <c r="Y821" s="85"/>
      <c r="Z821" s="261"/>
      <c r="AA821" s="395"/>
      <c r="AB821" s="233"/>
    </row>
    <row r="822" spans="1:28" s="265" customFormat="1" ht="60" customHeight="1">
      <c r="A822" s="144">
        <v>519</v>
      </c>
      <c r="B822" s="85" t="s">
        <v>1036</v>
      </c>
      <c r="C822" s="85" t="s">
        <v>1037</v>
      </c>
      <c r="D822" s="85" t="s">
        <v>1038</v>
      </c>
      <c r="E822" s="85" t="s">
        <v>137</v>
      </c>
      <c r="F822" s="85" t="s">
        <v>168</v>
      </c>
      <c r="G822" s="85" t="s">
        <v>1039</v>
      </c>
      <c r="H822" s="85" t="s">
        <v>1040</v>
      </c>
      <c r="I822" s="85" t="s">
        <v>1041</v>
      </c>
      <c r="J822" s="144" t="s">
        <v>531</v>
      </c>
      <c r="K822" s="144"/>
      <c r="L822" s="30"/>
      <c r="M822" s="30"/>
      <c r="N822" s="30"/>
      <c r="O822" s="261"/>
      <c r="P822" s="395"/>
      <c r="Q822" s="233"/>
      <c r="R822" s="85" t="s">
        <v>1042</v>
      </c>
      <c r="S822" s="85" t="s">
        <v>1079</v>
      </c>
      <c r="T822" s="85"/>
      <c r="U822" s="244"/>
      <c r="V822" s="244"/>
      <c r="W822" s="85"/>
      <c r="X822" s="85"/>
      <c r="Y822" s="85"/>
      <c r="Z822" s="261"/>
      <c r="AA822" s="395"/>
      <c r="AB822" s="233"/>
    </row>
    <row r="823" spans="1:28" s="265" customFormat="1" ht="60" customHeight="1">
      <c r="A823" s="144">
        <v>520</v>
      </c>
      <c r="B823" s="85" t="s">
        <v>1036</v>
      </c>
      <c r="C823" s="85" t="s">
        <v>1037</v>
      </c>
      <c r="D823" s="85" t="s">
        <v>1038</v>
      </c>
      <c r="E823" s="85" t="s">
        <v>137</v>
      </c>
      <c r="F823" s="85" t="s">
        <v>168</v>
      </c>
      <c r="G823" s="85" t="s">
        <v>1039</v>
      </c>
      <c r="H823" s="85" t="s">
        <v>1040</v>
      </c>
      <c r="I823" s="85" t="s">
        <v>1041</v>
      </c>
      <c r="J823" s="144" t="s">
        <v>531</v>
      </c>
      <c r="K823" s="144"/>
      <c r="L823" s="30"/>
      <c r="M823" s="30"/>
      <c r="N823" s="30"/>
      <c r="O823" s="261"/>
      <c r="P823" s="395"/>
      <c r="Q823" s="233"/>
      <c r="R823" s="85" t="s">
        <v>1042</v>
      </c>
      <c r="S823" s="85" t="s">
        <v>1079</v>
      </c>
      <c r="T823" s="85"/>
      <c r="U823" s="244"/>
      <c r="V823" s="244"/>
      <c r="W823" s="85"/>
      <c r="X823" s="85"/>
      <c r="Y823" s="85"/>
      <c r="Z823" s="261"/>
      <c r="AA823" s="395"/>
      <c r="AB823" s="233"/>
    </row>
    <row r="824" spans="1:28" s="265" customFormat="1" ht="60" customHeight="1">
      <c r="A824" s="144">
        <v>521</v>
      </c>
      <c r="B824" s="85" t="s">
        <v>1036</v>
      </c>
      <c r="C824" s="85" t="s">
        <v>1037</v>
      </c>
      <c r="D824" s="85" t="s">
        <v>1038</v>
      </c>
      <c r="E824" s="85" t="s">
        <v>137</v>
      </c>
      <c r="F824" s="85" t="s">
        <v>168</v>
      </c>
      <c r="G824" s="85" t="s">
        <v>1039</v>
      </c>
      <c r="H824" s="85" t="s">
        <v>1040</v>
      </c>
      <c r="I824" s="85" t="s">
        <v>1041</v>
      </c>
      <c r="J824" s="144" t="s">
        <v>531</v>
      </c>
      <c r="K824" s="144"/>
      <c r="L824" s="30"/>
      <c r="M824" s="30"/>
      <c r="N824" s="30"/>
      <c r="O824" s="261"/>
      <c r="P824" s="395"/>
      <c r="Q824" s="233"/>
      <c r="R824" s="85" t="s">
        <v>1042</v>
      </c>
      <c r="S824" s="85" t="s">
        <v>1079</v>
      </c>
      <c r="T824" s="85"/>
      <c r="U824" s="244"/>
      <c r="V824" s="244"/>
      <c r="W824" s="85"/>
      <c r="X824" s="85"/>
      <c r="Y824" s="85"/>
      <c r="Z824" s="261"/>
      <c r="AA824" s="395"/>
      <c r="AB824" s="233"/>
    </row>
    <row r="825" spans="1:28" s="265" customFormat="1" ht="60" customHeight="1">
      <c r="A825" s="144">
        <v>522</v>
      </c>
      <c r="B825" s="85" t="s">
        <v>1036</v>
      </c>
      <c r="C825" s="85" t="s">
        <v>1037</v>
      </c>
      <c r="D825" s="85" t="s">
        <v>1038</v>
      </c>
      <c r="E825" s="85" t="s">
        <v>137</v>
      </c>
      <c r="F825" s="85" t="s">
        <v>168</v>
      </c>
      <c r="G825" s="85" t="s">
        <v>1039</v>
      </c>
      <c r="H825" s="85" t="s">
        <v>1040</v>
      </c>
      <c r="I825" s="85" t="s">
        <v>1041</v>
      </c>
      <c r="J825" s="144" t="s">
        <v>531</v>
      </c>
      <c r="K825" s="144"/>
      <c r="L825" s="30"/>
      <c r="M825" s="30"/>
      <c r="N825" s="30"/>
      <c r="O825" s="261"/>
      <c r="P825" s="395"/>
      <c r="Q825" s="233"/>
      <c r="R825" s="85" t="s">
        <v>1042</v>
      </c>
      <c r="S825" s="85" t="s">
        <v>1079</v>
      </c>
      <c r="T825" s="85"/>
      <c r="U825" s="244"/>
      <c r="V825" s="244"/>
      <c r="W825" s="85"/>
      <c r="X825" s="85"/>
      <c r="Y825" s="85"/>
      <c r="Z825" s="261"/>
      <c r="AA825" s="395"/>
      <c r="AB825" s="233"/>
    </row>
    <row r="826" spans="1:28" s="265" customFormat="1" ht="60" customHeight="1">
      <c r="A826" s="144">
        <v>523</v>
      </c>
      <c r="B826" s="85" t="s">
        <v>1036</v>
      </c>
      <c r="C826" s="85" t="s">
        <v>1037</v>
      </c>
      <c r="D826" s="85" t="s">
        <v>1038</v>
      </c>
      <c r="E826" s="85" t="s">
        <v>137</v>
      </c>
      <c r="F826" s="85" t="s">
        <v>168</v>
      </c>
      <c r="G826" s="85" t="s">
        <v>1039</v>
      </c>
      <c r="H826" s="85" t="s">
        <v>1040</v>
      </c>
      <c r="I826" s="85" t="s">
        <v>1041</v>
      </c>
      <c r="J826" s="144" t="s">
        <v>531</v>
      </c>
      <c r="K826" s="144"/>
      <c r="L826" s="30"/>
      <c r="M826" s="30"/>
      <c r="N826" s="30"/>
      <c r="O826" s="261"/>
      <c r="P826" s="395"/>
      <c r="Q826" s="233"/>
      <c r="R826" s="85" t="s">
        <v>1042</v>
      </c>
      <c r="S826" s="85" t="s">
        <v>1079</v>
      </c>
      <c r="T826" s="85"/>
      <c r="U826" s="244"/>
      <c r="V826" s="244"/>
      <c r="W826" s="85"/>
      <c r="X826" s="85"/>
      <c r="Y826" s="85"/>
      <c r="Z826" s="261"/>
      <c r="AA826" s="395"/>
      <c r="AB826" s="233"/>
    </row>
    <row r="827" spans="1:28" s="265" customFormat="1" ht="60" customHeight="1">
      <c r="A827" s="144">
        <v>524</v>
      </c>
      <c r="B827" s="85" t="s">
        <v>1036</v>
      </c>
      <c r="C827" s="85" t="s">
        <v>1037</v>
      </c>
      <c r="D827" s="85" t="s">
        <v>1038</v>
      </c>
      <c r="E827" s="85" t="s">
        <v>137</v>
      </c>
      <c r="F827" s="85" t="s">
        <v>168</v>
      </c>
      <c r="G827" s="85" t="s">
        <v>1039</v>
      </c>
      <c r="H827" s="85" t="s">
        <v>1040</v>
      </c>
      <c r="I827" s="85" t="s">
        <v>1041</v>
      </c>
      <c r="J827" s="144" t="s">
        <v>531</v>
      </c>
      <c r="K827" s="144"/>
      <c r="L827" s="30"/>
      <c r="M827" s="30"/>
      <c r="N827" s="30"/>
      <c r="O827" s="261"/>
      <c r="P827" s="395"/>
      <c r="Q827" s="233"/>
      <c r="R827" s="85" t="s">
        <v>1042</v>
      </c>
      <c r="S827" s="85" t="s">
        <v>1079</v>
      </c>
      <c r="T827" s="85"/>
      <c r="U827" s="244"/>
      <c r="V827" s="244"/>
      <c r="W827" s="85"/>
      <c r="X827" s="85"/>
      <c r="Y827" s="85"/>
      <c r="Z827" s="261"/>
      <c r="AA827" s="395"/>
      <c r="AB827" s="233"/>
    </row>
    <row r="828" spans="1:28" s="265" customFormat="1" ht="60" customHeight="1">
      <c r="A828" s="144">
        <v>525</v>
      </c>
      <c r="B828" s="85" t="s">
        <v>1036</v>
      </c>
      <c r="C828" s="85" t="s">
        <v>1037</v>
      </c>
      <c r="D828" s="85" t="s">
        <v>1038</v>
      </c>
      <c r="E828" s="85" t="s">
        <v>137</v>
      </c>
      <c r="F828" s="85" t="s">
        <v>168</v>
      </c>
      <c r="G828" s="85" t="s">
        <v>1039</v>
      </c>
      <c r="H828" s="85" t="s">
        <v>1040</v>
      </c>
      <c r="I828" s="85" t="s">
        <v>1041</v>
      </c>
      <c r="J828" s="144" t="s">
        <v>531</v>
      </c>
      <c r="K828" s="144"/>
      <c r="L828" s="30"/>
      <c r="M828" s="30"/>
      <c r="N828" s="30"/>
      <c r="O828" s="261"/>
      <c r="P828" s="395"/>
      <c r="Q828" s="233"/>
      <c r="R828" s="85" t="s">
        <v>1042</v>
      </c>
      <c r="S828" s="85" t="s">
        <v>1079</v>
      </c>
      <c r="T828" s="85"/>
      <c r="U828" s="244"/>
      <c r="V828" s="244"/>
      <c r="W828" s="85"/>
      <c r="X828" s="85"/>
      <c r="Y828" s="85"/>
      <c r="Z828" s="261"/>
      <c r="AA828" s="395"/>
      <c r="AB828" s="233"/>
    </row>
    <row r="829" spans="1:28" s="265" customFormat="1" ht="60" customHeight="1">
      <c r="A829" s="144" t="s">
        <v>1104</v>
      </c>
      <c r="B829" s="85" t="s">
        <v>1036</v>
      </c>
      <c r="C829" s="85" t="s">
        <v>1037</v>
      </c>
      <c r="D829" s="85" t="s">
        <v>1038</v>
      </c>
      <c r="E829" s="85" t="s">
        <v>137</v>
      </c>
      <c r="F829" s="85" t="s">
        <v>168</v>
      </c>
      <c r="G829" s="85" t="s">
        <v>1039</v>
      </c>
      <c r="H829" s="85" t="s">
        <v>1040</v>
      </c>
      <c r="I829" s="85" t="s">
        <v>1041</v>
      </c>
      <c r="J829" s="144" t="s">
        <v>531</v>
      </c>
      <c r="K829" s="144"/>
      <c r="L829" s="30"/>
      <c r="M829" s="30"/>
      <c r="N829" s="30"/>
      <c r="O829" s="261"/>
      <c r="P829" s="395"/>
      <c r="Q829" s="233"/>
      <c r="R829" s="85" t="s">
        <v>1042</v>
      </c>
      <c r="S829" s="85" t="s">
        <v>1079</v>
      </c>
      <c r="T829" s="85"/>
      <c r="U829" s="244"/>
      <c r="V829" s="244"/>
      <c r="W829" s="85"/>
      <c r="X829" s="85"/>
      <c r="Y829" s="85"/>
      <c r="Z829" s="261"/>
      <c r="AA829" s="395"/>
      <c r="AB829" s="233"/>
    </row>
    <row r="830" spans="1:28" s="265" customFormat="1" ht="60" customHeight="1">
      <c r="A830" s="144">
        <v>526</v>
      </c>
      <c r="B830" s="85" t="s">
        <v>1036</v>
      </c>
      <c r="C830" s="85" t="s">
        <v>1037</v>
      </c>
      <c r="D830" s="85" t="s">
        <v>1038</v>
      </c>
      <c r="E830" s="85" t="s">
        <v>137</v>
      </c>
      <c r="F830" s="85" t="s">
        <v>168</v>
      </c>
      <c r="G830" s="85" t="s">
        <v>1039</v>
      </c>
      <c r="H830" s="85" t="s">
        <v>1040</v>
      </c>
      <c r="I830" s="85" t="s">
        <v>1041</v>
      </c>
      <c r="J830" s="144" t="s">
        <v>531</v>
      </c>
      <c r="K830" s="144"/>
      <c r="L830" s="30"/>
      <c r="M830" s="30"/>
      <c r="N830" s="30"/>
      <c r="O830" s="261"/>
      <c r="P830" s="395"/>
      <c r="Q830" s="233"/>
      <c r="R830" s="85" t="s">
        <v>1042</v>
      </c>
      <c r="S830" s="85" t="s">
        <v>1079</v>
      </c>
      <c r="T830" s="85"/>
      <c r="U830" s="244"/>
      <c r="V830" s="244"/>
      <c r="W830" s="85"/>
      <c r="X830" s="85"/>
      <c r="Y830" s="85"/>
      <c r="Z830" s="261"/>
      <c r="AA830" s="395"/>
      <c r="AB830" s="233"/>
    </row>
    <row r="831" spans="1:28" s="265" customFormat="1" ht="60" customHeight="1">
      <c r="A831" s="144">
        <v>527</v>
      </c>
      <c r="B831" s="85" t="s">
        <v>1036</v>
      </c>
      <c r="C831" s="85" t="s">
        <v>1037</v>
      </c>
      <c r="D831" s="85" t="s">
        <v>1038</v>
      </c>
      <c r="E831" s="85" t="s">
        <v>137</v>
      </c>
      <c r="F831" s="85" t="s">
        <v>168</v>
      </c>
      <c r="G831" s="85" t="s">
        <v>1039</v>
      </c>
      <c r="H831" s="85" t="s">
        <v>1040</v>
      </c>
      <c r="I831" s="85" t="s">
        <v>1041</v>
      </c>
      <c r="J831" s="144" t="s">
        <v>531</v>
      </c>
      <c r="K831" s="144"/>
      <c r="L831" s="30"/>
      <c r="M831" s="30"/>
      <c r="N831" s="30"/>
      <c r="O831" s="261"/>
      <c r="P831" s="395"/>
      <c r="Q831" s="233"/>
      <c r="R831" s="85" t="s">
        <v>1042</v>
      </c>
      <c r="S831" s="85" t="s">
        <v>1079</v>
      </c>
      <c r="T831" s="85"/>
      <c r="U831" s="244"/>
      <c r="V831" s="244"/>
      <c r="W831" s="85"/>
      <c r="X831" s="85"/>
      <c r="Y831" s="85"/>
      <c r="Z831" s="261"/>
      <c r="AA831" s="395"/>
      <c r="AB831" s="233"/>
    </row>
    <row r="832" spans="1:28" s="265" customFormat="1" ht="60" customHeight="1">
      <c r="A832" s="144">
        <v>528</v>
      </c>
      <c r="B832" s="85" t="s">
        <v>1036</v>
      </c>
      <c r="C832" s="85" t="s">
        <v>1037</v>
      </c>
      <c r="D832" s="85" t="s">
        <v>1038</v>
      </c>
      <c r="E832" s="85" t="s">
        <v>137</v>
      </c>
      <c r="F832" s="85" t="s">
        <v>168</v>
      </c>
      <c r="G832" s="85" t="s">
        <v>1039</v>
      </c>
      <c r="H832" s="85" t="s">
        <v>1040</v>
      </c>
      <c r="I832" s="85" t="s">
        <v>1041</v>
      </c>
      <c r="J832" s="144" t="s">
        <v>531</v>
      </c>
      <c r="K832" s="144"/>
      <c r="L832" s="30"/>
      <c r="M832" s="30"/>
      <c r="N832" s="30"/>
      <c r="O832" s="261"/>
      <c r="P832" s="395"/>
      <c r="Q832" s="233"/>
      <c r="R832" s="85" t="s">
        <v>1042</v>
      </c>
      <c r="S832" s="85" t="s">
        <v>1079</v>
      </c>
      <c r="T832" s="85"/>
      <c r="U832" s="244"/>
      <c r="V832" s="244"/>
      <c r="W832" s="85"/>
      <c r="X832" s="85"/>
      <c r="Y832" s="85"/>
      <c r="Z832" s="261"/>
      <c r="AA832" s="395"/>
      <c r="AB832" s="233"/>
    </row>
    <row r="833" spans="1:28" s="265" customFormat="1" ht="60" customHeight="1">
      <c r="A833" s="144">
        <v>529</v>
      </c>
      <c r="B833" s="85" t="s">
        <v>1036</v>
      </c>
      <c r="C833" s="85" t="s">
        <v>1037</v>
      </c>
      <c r="D833" s="85" t="s">
        <v>1038</v>
      </c>
      <c r="E833" s="85" t="s">
        <v>137</v>
      </c>
      <c r="F833" s="85" t="s">
        <v>168</v>
      </c>
      <c r="G833" s="85" t="s">
        <v>1039</v>
      </c>
      <c r="H833" s="85" t="s">
        <v>1040</v>
      </c>
      <c r="I833" s="85" t="s">
        <v>1041</v>
      </c>
      <c r="J833" s="144" t="s">
        <v>531</v>
      </c>
      <c r="K833" s="144"/>
      <c r="L833" s="30"/>
      <c r="M833" s="30"/>
      <c r="N833" s="30"/>
      <c r="O833" s="261"/>
      <c r="P833" s="395"/>
      <c r="Q833" s="233"/>
      <c r="R833" s="85" t="s">
        <v>1042</v>
      </c>
      <c r="S833" s="85" t="s">
        <v>1079</v>
      </c>
      <c r="T833" s="122"/>
      <c r="U833" s="133"/>
      <c r="V833" s="133"/>
      <c r="W833" s="85"/>
      <c r="X833" s="85"/>
      <c r="Y833" s="85"/>
      <c r="Z833" s="261"/>
      <c r="AA833" s="395"/>
      <c r="AB833" s="233"/>
    </row>
    <row r="834" spans="1:28" s="265" customFormat="1" ht="60" customHeight="1">
      <c r="A834" s="144">
        <v>530</v>
      </c>
      <c r="B834" s="85" t="s">
        <v>1036</v>
      </c>
      <c r="C834" s="85" t="s">
        <v>1037</v>
      </c>
      <c r="D834" s="85" t="s">
        <v>1066</v>
      </c>
      <c r="E834" s="85" t="s">
        <v>137</v>
      </c>
      <c r="F834" s="85" t="s">
        <v>168</v>
      </c>
      <c r="G834" s="85" t="s">
        <v>1039</v>
      </c>
      <c r="H834" s="85" t="s">
        <v>1040</v>
      </c>
      <c r="I834" s="85" t="s">
        <v>1041</v>
      </c>
      <c r="J834" s="144" t="s">
        <v>531</v>
      </c>
      <c r="K834" s="144"/>
      <c r="L834" s="30"/>
      <c r="M834" s="30"/>
      <c r="N834" s="30"/>
      <c r="O834" s="261"/>
      <c r="P834" s="395"/>
      <c r="Q834" s="233"/>
      <c r="R834" s="85" t="s">
        <v>1090</v>
      </c>
      <c r="S834" s="85" t="s">
        <v>1067</v>
      </c>
      <c r="T834" s="85"/>
      <c r="U834" s="133"/>
      <c r="V834" s="133"/>
      <c r="W834" s="85"/>
      <c r="X834" s="85"/>
      <c r="Y834" s="85"/>
      <c r="Z834" s="261"/>
      <c r="AA834" s="395"/>
      <c r="AB834" s="233"/>
    </row>
    <row r="835" spans="1:28" s="265" customFormat="1" ht="60" customHeight="1">
      <c r="A835" s="144" t="s">
        <v>1105</v>
      </c>
      <c r="B835" s="85" t="s">
        <v>1036</v>
      </c>
      <c r="C835" s="85" t="s">
        <v>1037</v>
      </c>
      <c r="D835" s="85" t="s">
        <v>1066</v>
      </c>
      <c r="E835" s="85" t="s">
        <v>137</v>
      </c>
      <c r="F835" s="85" t="s">
        <v>168</v>
      </c>
      <c r="G835" s="85" t="s">
        <v>1039</v>
      </c>
      <c r="H835" s="85" t="s">
        <v>1040</v>
      </c>
      <c r="I835" s="85" t="s">
        <v>1041</v>
      </c>
      <c r="J835" s="144" t="s">
        <v>531</v>
      </c>
      <c r="K835" s="144"/>
      <c r="L835" s="30"/>
      <c r="M835" s="30"/>
      <c r="N835" s="30"/>
      <c r="O835" s="261"/>
      <c r="P835" s="395"/>
      <c r="Q835" s="233"/>
      <c r="R835" s="85" t="s">
        <v>1090</v>
      </c>
      <c r="S835" s="85" t="s">
        <v>1067</v>
      </c>
      <c r="T835" s="85"/>
      <c r="U835" s="133"/>
      <c r="V835" s="133"/>
      <c r="W835" s="85"/>
      <c r="X835" s="85"/>
      <c r="Y835" s="85"/>
      <c r="Z835" s="261"/>
      <c r="AA835" s="395"/>
      <c r="AB835" s="233"/>
    </row>
    <row r="836" spans="1:28" s="265" customFormat="1" ht="60" customHeight="1">
      <c r="A836" s="144">
        <v>531</v>
      </c>
      <c r="B836" s="85" t="s">
        <v>1036</v>
      </c>
      <c r="C836" s="85" t="s">
        <v>1037</v>
      </c>
      <c r="D836" s="85" t="s">
        <v>1054</v>
      </c>
      <c r="E836" s="85" t="s">
        <v>137</v>
      </c>
      <c r="F836" s="85" t="s">
        <v>168</v>
      </c>
      <c r="G836" s="85" t="s">
        <v>1039</v>
      </c>
      <c r="H836" s="85" t="s">
        <v>1040</v>
      </c>
      <c r="I836" s="85" t="s">
        <v>1041</v>
      </c>
      <c r="J836" s="144" t="s">
        <v>531</v>
      </c>
      <c r="K836" s="144"/>
      <c r="L836" s="30"/>
      <c r="M836" s="30"/>
      <c r="N836" s="30"/>
      <c r="O836" s="261"/>
      <c r="P836" s="395"/>
      <c r="Q836" s="233"/>
      <c r="R836" s="85" t="s">
        <v>1090</v>
      </c>
      <c r="S836" s="85" t="s">
        <v>1067</v>
      </c>
      <c r="T836" s="85"/>
      <c r="U836" s="133"/>
      <c r="V836" s="133"/>
      <c r="W836" s="85"/>
      <c r="X836" s="85"/>
      <c r="Y836" s="85"/>
      <c r="Z836" s="261"/>
      <c r="AA836" s="395"/>
      <c r="AB836" s="233"/>
    </row>
    <row r="837" spans="1:28" s="242" customFormat="1" ht="75">
      <c r="A837" s="144" t="s">
        <v>1106</v>
      </c>
      <c r="B837" s="85" t="s">
        <v>1036</v>
      </c>
      <c r="C837" s="85" t="s">
        <v>1037</v>
      </c>
      <c r="D837" s="85" t="s">
        <v>1054</v>
      </c>
      <c r="E837" s="85" t="s">
        <v>137</v>
      </c>
      <c r="F837" s="85" t="s">
        <v>168</v>
      </c>
      <c r="G837" s="85" t="s">
        <v>1039</v>
      </c>
      <c r="H837" s="85" t="s">
        <v>1040</v>
      </c>
      <c r="I837" s="85" t="s">
        <v>1041</v>
      </c>
      <c r="J837" s="144" t="s">
        <v>531</v>
      </c>
      <c r="K837" s="144"/>
      <c r="L837" s="30"/>
      <c r="M837" s="30"/>
      <c r="N837" s="30"/>
      <c r="O837" s="261"/>
      <c r="P837" s="395"/>
      <c r="Q837" s="233"/>
      <c r="R837" s="85" t="s">
        <v>1090</v>
      </c>
      <c r="S837" s="85" t="s">
        <v>1067</v>
      </c>
      <c r="T837" s="85"/>
      <c r="U837" s="133"/>
      <c r="V837" s="133"/>
      <c r="W837" s="85"/>
      <c r="X837" s="85"/>
      <c r="Y837" s="85"/>
      <c r="Z837" s="261"/>
      <c r="AA837" s="395"/>
      <c r="AB837" s="233"/>
    </row>
    <row r="838" spans="1:28" s="242" customFormat="1" ht="75">
      <c r="A838" s="144">
        <v>532</v>
      </c>
      <c r="B838" s="85" t="s">
        <v>1036</v>
      </c>
      <c r="C838" s="85" t="s">
        <v>1037</v>
      </c>
      <c r="D838" s="85" t="s">
        <v>1066</v>
      </c>
      <c r="E838" s="85" t="s">
        <v>137</v>
      </c>
      <c r="F838" s="85" t="s">
        <v>168</v>
      </c>
      <c r="G838" s="85" t="s">
        <v>1039</v>
      </c>
      <c r="H838" s="85" t="s">
        <v>1040</v>
      </c>
      <c r="I838" s="85" t="s">
        <v>1041</v>
      </c>
      <c r="J838" s="144" t="s">
        <v>531</v>
      </c>
      <c r="K838" s="144"/>
      <c r="L838" s="30"/>
      <c r="M838" s="30"/>
      <c r="N838" s="30"/>
      <c r="O838" s="261"/>
      <c r="P838" s="395"/>
      <c r="Q838" s="233"/>
      <c r="R838" s="85" t="s">
        <v>1090</v>
      </c>
      <c r="S838" s="85" t="s">
        <v>1067</v>
      </c>
      <c r="T838" s="85"/>
      <c r="U838" s="133"/>
      <c r="V838" s="133"/>
      <c r="W838" s="85"/>
      <c r="X838" s="85"/>
      <c r="Y838" s="85"/>
      <c r="Z838" s="261"/>
      <c r="AA838" s="395"/>
      <c r="AB838" s="233"/>
    </row>
    <row r="839" spans="1:28" s="242" customFormat="1" ht="75">
      <c r="A839" s="144">
        <v>533</v>
      </c>
      <c r="B839" s="85" t="s">
        <v>1036</v>
      </c>
      <c r="C839" s="85" t="s">
        <v>1037</v>
      </c>
      <c r="D839" s="85" t="s">
        <v>1066</v>
      </c>
      <c r="E839" s="85" t="s">
        <v>137</v>
      </c>
      <c r="F839" s="85" t="s">
        <v>168</v>
      </c>
      <c r="G839" s="85" t="s">
        <v>1039</v>
      </c>
      <c r="H839" s="85" t="s">
        <v>1040</v>
      </c>
      <c r="I839" s="85" t="s">
        <v>1041</v>
      </c>
      <c r="J839" s="144" t="s">
        <v>531</v>
      </c>
      <c r="K839" s="144"/>
      <c r="L839" s="30"/>
      <c r="M839" s="30"/>
      <c r="N839" s="30"/>
      <c r="O839" s="261"/>
      <c r="P839" s="395"/>
      <c r="Q839" s="233"/>
      <c r="R839" s="85" t="s">
        <v>1090</v>
      </c>
      <c r="S839" s="85" t="s">
        <v>1067</v>
      </c>
      <c r="T839" s="85"/>
      <c r="U839" s="133"/>
      <c r="V839" s="133"/>
      <c r="W839" s="85"/>
      <c r="X839" s="85"/>
      <c r="Y839" s="85"/>
      <c r="Z839" s="261"/>
      <c r="AA839" s="395"/>
      <c r="AB839" s="233"/>
    </row>
    <row r="840" spans="1:28" s="242" customFormat="1" ht="75">
      <c r="A840" s="144">
        <v>534</v>
      </c>
      <c r="B840" s="85" t="s">
        <v>1036</v>
      </c>
      <c r="C840" s="85" t="s">
        <v>1037</v>
      </c>
      <c r="D840" s="85" t="s">
        <v>1066</v>
      </c>
      <c r="E840" s="85" t="s">
        <v>137</v>
      </c>
      <c r="F840" s="85" t="s">
        <v>168</v>
      </c>
      <c r="G840" s="85" t="s">
        <v>1039</v>
      </c>
      <c r="H840" s="85" t="s">
        <v>1040</v>
      </c>
      <c r="I840" s="85" t="s">
        <v>1041</v>
      </c>
      <c r="J840" s="144" t="s">
        <v>531</v>
      </c>
      <c r="K840" s="144"/>
      <c r="L840" s="30"/>
      <c r="M840" s="30"/>
      <c r="N840" s="30"/>
      <c r="O840" s="261"/>
      <c r="P840" s="395"/>
      <c r="Q840" s="233"/>
      <c r="R840" s="85" t="s">
        <v>1090</v>
      </c>
      <c r="S840" s="85" t="s">
        <v>1088</v>
      </c>
      <c r="T840" s="85"/>
      <c r="U840" s="133"/>
      <c r="V840" s="133"/>
      <c r="W840" s="85"/>
      <c r="X840" s="85"/>
      <c r="Y840" s="85"/>
      <c r="Z840" s="261"/>
      <c r="AA840" s="395"/>
      <c r="AB840" s="233"/>
    </row>
    <row r="841" spans="1:28" s="242" customFormat="1" ht="75">
      <c r="A841" s="144">
        <v>535</v>
      </c>
      <c r="B841" s="85" t="s">
        <v>1036</v>
      </c>
      <c r="C841" s="85" t="s">
        <v>1037</v>
      </c>
      <c r="D841" s="85" t="s">
        <v>1066</v>
      </c>
      <c r="E841" s="85" t="s">
        <v>137</v>
      </c>
      <c r="F841" s="85" t="s">
        <v>168</v>
      </c>
      <c r="G841" s="85" t="s">
        <v>1039</v>
      </c>
      <c r="H841" s="85" t="s">
        <v>1040</v>
      </c>
      <c r="I841" s="85" t="s">
        <v>1041</v>
      </c>
      <c r="J841" s="144" t="s">
        <v>531</v>
      </c>
      <c r="K841" s="144"/>
      <c r="L841" s="30"/>
      <c r="M841" s="30"/>
      <c r="N841" s="30"/>
      <c r="O841" s="261"/>
      <c r="P841" s="395"/>
      <c r="Q841" s="233"/>
      <c r="R841" s="85" t="s">
        <v>1090</v>
      </c>
      <c r="S841" s="85" t="s">
        <v>1067</v>
      </c>
      <c r="T841" s="85"/>
      <c r="U841" s="133"/>
      <c r="V841" s="133"/>
      <c r="W841" s="85"/>
      <c r="X841" s="85"/>
      <c r="Y841" s="85"/>
      <c r="Z841" s="261"/>
      <c r="AA841" s="395"/>
      <c r="AB841" s="233"/>
    </row>
    <row r="842" spans="1:28" s="242" customFormat="1" ht="75">
      <c r="A842" s="144">
        <v>536</v>
      </c>
      <c r="B842" s="85" t="s">
        <v>1036</v>
      </c>
      <c r="C842" s="85" t="s">
        <v>1037</v>
      </c>
      <c r="D842" s="85" t="s">
        <v>1066</v>
      </c>
      <c r="E842" s="85" t="s">
        <v>137</v>
      </c>
      <c r="F842" s="85" t="s">
        <v>168</v>
      </c>
      <c r="G842" s="85" t="s">
        <v>1039</v>
      </c>
      <c r="H842" s="85" t="s">
        <v>1040</v>
      </c>
      <c r="I842" s="85" t="s">
        <v>1041</v>
      </c>
      <c r="J842" s="144" t="s">
        <v>531</v>
      </c>
      <c r="K842" s="144"/>
      <c r="L842" s="30"/>
      <c r="M842" s="30"/>
      <c r="N842" s="30"/>
      <c r="O842" s="261"/>
      <c r="P842" s="395"/>
      <c r="Q842" s="233"/>
      <c r="R842" s="85" t="s">
        <v>1090</v>
      </c>
      <c r="S842" s="85" t="s">
        <v>1067</v>
      </c>
      <c r="T842" s="85"/>
      <c r="U842" s="133"/>
      <c r="V842" s="133"/>
      <c r="W842" s="85"/>
      <c r="X842" s="85"/>
      <c r="Y842" s="85"/>
      <c r="Z842" s="261"/>
      <c r="AA842" s="395"/>
      <c r="AB842" s="233"/>
    </row>
    <row r="843" spans="1:28" s="242" customFormat="1" ht="75">
      <c r="A843" s="144">
        <v>537</v>
      </c>
      <c r="B843" s="85" t="s">
        <v>1036</v>
      </c>
      <c r="C843" s="85" t="s">
        <v>1037</v>
      </c>
      <c r="D843" s="85" t="s">
        <v>1066</v>
      </c>
      <c r="E843" s="85" t="s">
        <v>137</v>
      </c>
      <c r="F843" s="85" t="s">
        <v>168</v>
      </c>
      <c r="G843" s="85" t="s">
        <v>1039</v>
      </c>
      <c r="H843" s="85" t="s">
        <v>1040</v>
      </c>
      <c r="I843" s="85" t="s">
        <v>1041</v>
      </c>
      <c r="J843" s="144" t="s">
        <v>531</v>
      </c>
      <c r="K843" s="144"/>
      <c r="L843" s="30"/>
      <c r="M843" s="30"/>
      <c r="N843" s="30"/>
      <c r="O843" s="261"/>
      <c r="P843" s="395"/>
      <c r="Q843" s="233"/>
      <c r="R843" s="85" t="s">
        <v>1090</v>
      </c>
      <c r="S843" s="85" t="s">
        <v>1067</v>
      </c>
      <c r="T843" s="85"/>
      <c r="U843" s="133"/>
      <c r="V843" s="133"/>
      <c r="W843" s="85"/>
      <c r="X843" s="85"/>
      <c r="Y843" s="85"/>
      <c r="Z843" s="261"/>
      <c r="AA843" s="395"/>
      <c r="AB843" s="233"/>
    </row>
    <row r="844" spans="1:28" s="242" customFormat="1" ht="75">
      <c r="A844" s="144">
        <v>538</v>
      </c>
      <c r="B844" s="85" t="s">
        <v>1036</v>
      </c>
      <c r="C844" s="85" t="s">
        <v>1037</v>
      </c>
      <c r="D844" s="85" t="s">
        <v>1066</v>
      </c>
      <c r="E844" s="85" t="s">
        <v>137</v>
      </c>
      <c r="F844" s="85" t="s">
        <v>168</v>
      </c>
      <c r="G844" s="85" t="s">
        <v>1039</v>
      </c>
      <c r="H844" s="85" t="s">
        <v>1040</v>
      </c>
      <c r="I844" s="85" t="s">
        <v>1041</v>
      </c>
      <c r="J844" s="144" t="s">
        <v>531</v>
      </c>
      <c r="K844" s="144"/>
      <c r="L844" s="30"/>
      <c r="M844" s="30"/>
      <c r="N844" s="30"/>
      <c r="O844" s="261"/>
      <c r="P844" s="395"/>
      <c r="Q844" s="233"/>
      <c r="R844" s="85" t="s">
        <v>1090</v>
      </c>
      <c r="S844" s="85" t="s">
        <v>1067</v>
      </c>
      <c r="T844" s="85"/>
      <c r="U844" s="133"/>
      <c r="V844" s="133"/>
      <c r="W844" s="85"/>
      <c r="X844" s="85"/>
      <c r="Y844" s="85"/>
      <c r="Z844" s="261"/>
      <c r="AA844" s="395"/>
      <c r="AB844" s="233"/>
    </row>
    <row r="845" spans="1:28" s="242" customFormat="1" ht="75">
      <c r="A845" s="144">
        <v>539</v>
      </c>
      <c r="B845" s="85" t="s">
        <v>1036</v>
      </c>
      <c r="C845" s="85" t="s">
        <v>1037</v>
      </c>
      <c r="D845" s="85" t="s">
        <v>1066</v>
      </c>
      <c r="E845" s="85" t="s">
        <v>137</v>
      </c>
      <c r="F845" s="85" t="s">
        <v>168</v>
      </c>
      <c r="G845" s="85" t="s">
        <v>1039</v>
      </c>
      <c r="H845" s="85" t="s">
        <v>1040</v>
      </c>
      <c r="I845" s="85" t="s">
        <v>1041</v>
      </c>
      <c r="J845" s="144" t="s">
        <v>531</v>
      </c>
      <c r="K845" s="144"/>
      <c r="L845" s="30"/>
      <c r="M845" s="30"/>
      <c r="N845" s="30"/>
      <c r="O845" s="261"/>
      <c r="P845" s="395"/>
      <c r="Q845" s="233"/>
      <c r="R845" s="85" t="s">
        <v>1090</v>
      </c>
      <c r="S845" s="85" t="s">
        <v>1067</v>
      </c>
      <c r="T845" s="85"/>
      <c r="U845" s="133"/>
      <c r="V845" s="133"/>
      <c r="W845" s="85"/>
      <c r="X845" s="85"/>
      <c r="Y845" s="85"/>
      <c r="Z845" s="261"/>
      <c r="AA845" s="395"/>
      <c r="AB845" s="233"/>
    </row>
    <row r="846" spans="1:28" s="242" customFormat="1" ht="75">
      <c r="A846" s="144">
        <v>540</v>
      </c>
      <c r="B846" s="85" t="s">
        <v>1036</v>
      </c>
      <c r="C846" s="85" t="s">
        <v>1037</v>
      </c>
      <c r="D846" s="85" t="s">
        <v>1066</v>
      </c>
      <c r="E846" s="85" t="s">
        <v>137</v>
      </c>
      <c r="F846" s="85" t="s">
        <v>168</v>
      </c>
      <c r="G846" s="85" t="s">
        <v>1039</v>
      </c>
      <c r="H846" s="85" t="s">
        <v>1040</v>
      </c>
      <c r="I846" s="85" t="s">
        <v>1041</v>
      </c>
      <c r="J846" s="144" t="s">
        <v>531</v>
      </c>
      <c r="K846" s="144"/>
      <c r="L846" s="30"/>
      <c r="M846" s="30"/>
      <c r="N846" s="30"/>
      <c r="O846" s="261"/>
      <c r="P846" s="395"/>
      <c r="Q846" s="233"/>
      <c r="R846" s="85" t="s">
        <v>1090</v>
      </c>
      <c r="S846" s="85" t="s">
        <v>1067</v>
      </c>
      <c r="T846" s="85"/>
      <c r="U846" s="133"/>
      <c r="V846" s="133"/>
      <c r="W846" s="85"/>
      <c r="X846" s="85"/>
      <c r="Y846" s="85"/>
      <c r="Z846" s="261"/>
      <c r="AA846" s="395"/>
      <c r="AB846" s="233"/>
    </row>
    <row r="847" spans="1:28" s="242" customFormat="1" ht="75">
      <c r="A847" s="144">
        <v>541</v>
      </c>
      <c r="B847" s="85" t="s">
        <v>1036</v>
      </c>
      <c r="C847" s="85" t="s">
        <v>1037</v>
      </c>
      <c r="D847" s="85" t="s">
        <v>1066</v>
      </c>
      <c r="E847" s="85" t="s">
        <v>137</v>
      </c>
      <c r="F847" s="85" t="s">
        <v>168</v>
      </c>
      <c r="G847" s="85" t="s">
        <v>1039</v>
      </c>
      <c r="H847" s="85" t="s">
        <v>1040</v>
      </c>
      <c r="I847" s="85" t="s">
        <v>1041</v>
      </c>
      <c r="J847" s="144" t="s">
        <v>531</v>
      </c>
      <c r="K847" s="144"/>
      <c r="L847" s="30"/>
      <c r="M847" s="30"/>
      <c r="N847" s="30"/>
      <c r="O847" s="261"/>
      <c r="P847" s="395"/>
      <c r="Q847" s="233"/>
      <c r="R847" s="85" t="s">
        <v>1090</v>
      </c>
      <c r="S847" s="85" t="s">
        <v>1067</v>
      </c>
      <c r="T847" s="85"/>
      <c r="U847" s="133"/>
      <c r="V847" s="133"/>
      <c r="W847" s="85"/>
      <c r="X847" s="85"/>
      <c r="Y847" s="85"/>
      <c r="Z847" s="261"/>
      <c r="AA847" s="395"/>
      <c r="AB847" s="233"/>
    </row>
    <row r="848" spans="1:28" s="242" customFormat="1" ht="75">
      <c r="A848" s="144">
        <v>542</v>
      </c>
      <c r="B848" s="85" t="s">
        <v>1036</v>
      </c>
      <c r="C848" s="85" t="s">
        <v>1037</v>
      </c>
      <c r="D848" s="85" t="s">
        <v>1066</v>
      </c>
      <c r="E848" s="85" t="s">
        <v>137</v>
      </c>
      <c r="F848" s="85" t="s">
        <v>168</v>
      </c>
      <c r="G848" s="85" t="s">
        <v>1039</v>
      </c>
      <c r="H848" s="85" t="s">
        <v>1040</v>
      </c>
      <c r="I848" s="85" t="s">
        <v>1041</v>
      </c>
      <c r="J848" s="144" t="s">
        <v>531</v>
      </c>
      <c r="K848" s="144"/>
      <c r="L848" s="30"/>
      <c r="M848" s="30"/>
      <c r="N848" s="30"/>
      <c r="O848" s="261"/>
      <c r="P848" s="395"/>
      <c r="Q848" s="233"/>
      <c r="R848" s="85" t="s">
        <v>1090</v>
      </c>
      <c r="S848" s="85" t="s">
        <v>1091</v>
      </c>
      <c r="T848" s="85"/>
      <c r="U848" s="133"/>
      <c r="V848" s="133"/>
      <c r="W848" s="85"/>
      <c r="X848" s="85"/>
      <c r="Y848" s="85"/>
      <c r="Z848" s="261"/>
      <c r="AA848" s="395"/>
      <c r="AB848" s="233"/>
    </row>
    <row r="849" spans="1:28" s="242" customFormat="1" ht="75">
      <c r="A849" s="144">
        <v>543</v>
      </c>
      <c r="B849" s="85" t="s">
        <v>1036</v>
      </c>
      <c r="C849" s="85" t="s">
        <v>1037</v>
      </c>
      <c r="D849" s="85" t="s">
        <v>1066</v>
      </c>
      <c r="E849" s="85" t="s">
        <v>137</v>
      </c>
      <c r="F849" s="85" t="s">
        <v>168</v>
      </c>
      <c r="G849" s="85" t="s">
        <v>1039</v>
      </c>
      <c r="H849" s="85" t="s">
        <v>1040</v>
      </c>
      <c r="I849" s="85" t="s">
        <v>1041</v>
      </c>
      <c r="J849" s="144" t="s">
        <v>531</v>
      </c>
      <c r="K849" s="144"/>
      <c r="L849" s="30"/>
      <c r="M849" s="30"/>
      <c r="N849" s="30"/>
      <c r="O849" s="261"/>
      <c r="P849" s="395"/>
      <c r="Q849" s="233"/>
      <c r="R849" s="85" t="s">
        <v>1090</v>
      </c>
      <c r="S849" s="85" t="s">
        <v>1091</v>
      </c>
      <c r="T849" s="85"/>
      <c r="U849" s="133"/>
      <c r="V849" s="133"/>
      <c r="W849" s="85"/>
      <c r="X849" s="85"/>
      <c r="Y849" s="85"/>
      <c r="Z849" s="261"/>
      <c r="AA849" s="395"/>
      <c r="AB849" s="233"/>
    </row>
    <row r="850" spans="1:28" s="242" customFormat="1" ht="75">
      <c r="A850" s="144">
        <v>544</v>
      </c>
      <c r="B850" s="85" t="s">
        <v>1036</v>
      </c>
      <c r="C850" s="85" t="s">
        <v>1037</v>
      </c>
      <c r="D850" s="85" t="s">
        <v>1066</v>
      </c>
      <c r="E850" s="85" t="s">
        <v>137</v>
      </c>
      <c r="F850" s="85" t="s">
        <v>168</v>
      </c>
      <c r="G850" s="85" t="s">
        <v>1039</v>
      </c>
      <c r="H850" s="85" t="s">
        <v>1040</v>
      </c>
      <c r="I850" s="85" t="s">
        <v>1041</v>
      </c>
      <c r="J850" s="144" t="s">
        <v>531</v>
      </c>
      <c r="K850" s="144"/>
      <c r="L850" s="30"/>
      <c r="M850" s="30"/>
      <c r="N850" s="30"/>
      <c r="O850" s="261"/>
      <c r="P850" s="395"/>
      <c r="Q850" s="233"/>
      <c r="R850" s="85" t="s">
        <v>1090</v>
      </c>
      <c r="S850" s="85" t="s">
        <v>1091</v>
      </c>
      <c r="T850" s="85"/>
      <c r="U850" s="133"/>
      <c r="V850" s="133"/>
      <c r="W850" s="85"/>
      <c r="X850" s="85"/>
      <c r="Y850" s="85"/>
      <c r="Z850" s="261"/>
      <c r="AA850" s="395"/>
      <c r="AB850" s="233"/>
    </row>
    <row r="851" spans="1:28" s="242" customFormat="1" ht="75">
      <c r="A851" s="144">
        <v>545</v>
      </c>
      <c r="B851" s="85" t="s">
        <v>1036</v>
      </c>
      <c r="C851" s="85" t="s">
        <v>1037</v>
      </c>
      <c r="D851" s="85" t="s">
        <v>1066</v>
      </c>
      <c r="E851" s="85" t="s">
        <v>137</v>
      </c>
      <c r="F851" s="85" t="s">
        <v>168</v>
      </c>
      <c r="G851" s="85" t="s">
        <v>1039</v>
      </c>
      <c r="H851" s="85" t="s">
        <v>1040</v>
      </c>
      <c r="I851" s="85" t="s">
        <v>1041</v>
      </c>
      <c r="J851" s="144" t="s">
        <v>531</v>
      </c>
      <c r="K851" s="144"/>
      <c r="L851" s="30"/>
      <c r="M851" s="30"/>
      <c r="N851" s="30"/>
      <c r="O851" s="261"/>
      <c r="P851" s="395"/>
      <c r="Q851" s="233"/>
      <c r="R851" s="85" t="s">
        <v>1090</v>
      </c>
      <c r="S851" s="85" t="s">
        <v>1091</v>
      </c>
      <c r="T851" s="85"/>
      <c r="U851" s="133"/>
      <c r="V851" s="133"/>
      <c r="W851" s="85"/>
      <c r="X851" s="85"/>
      <c r="Y851" s="85"/>
      <c r="Z851" s="261"/>
      <c r="AA851" s="395"/>
      <c r="AB851" s="233"/>
    </row>
    <row r="852" spans="1:28" s="242" customFormat="1" ht="75">
      <c r="A852" s="144">
        <v>546</v>
      </c>
      <c r="B852" s="85" t="s">
        <v>1036</v>
      </c>
      <c r="C852" s="85" t="s">
        <v>1037</v>
      </c>
      <c r="D852" s="85" t="s">
        <v>1038</v>
      </c>
      <c r="E852" s="85" t="s">
        <v>137</v>
      </c>
      <c r="F852" s="85" t="s">
        <v>168</v>
      </c>
      <c r="G852" s="85" t="s">
        <v>1039</v>
      </c>
      <c r="H852" s="85" t="s">
        <v>1040</v>
      </c>
      <c r="I852" s="85" t="s">
        <v>1041</v>
      </c>
      <c r="J852" s="144" t="s">
        <v>531</v>
      </c>
      <c r="K852" s="144"/>
      <c r="L852" s="30"/>
      <c r="M852" s="30"/>
      <c r="N852" s="30"/>
      <c r="O852" s="261"/>
      <c r="P852" s="395"/>
      <c r="Q852" s="233"/>
      <c r="R852" s="85" t="s">
        <v>1090</v>
      </c>
      <c r="S852" s="85" t="s">
        <v>1094</v>
      </c>
      <c r="T852" s="85"/>
      <c r="U852" s="133"/>
      <c r="V852" s="133"/>
      <c r="W852" s="85"/>
      <c r="X852" s="85"/>
      <c r="Y852" s="85"/>
      <c r="Z852" s="261"/>
      <c r="AA852" s="395"/>
      <c r="AB852" s="233"/>
    </row>
    <row r="853" spans="1:28" s="242" customFormat="1" ht="75">
      <c r="A853" s="144">
        <v>547</v>
      </c>
      <c r="B853" s="85" t="s">
        <v>1036</v>
      </c>
      <c r="C853" s="85" t="s">
        <v>1037</v>
      </c>
      <c r="D853" s="85" t="s">
        <v>1038</v>
      </c>
      <c r="E853" s="85" t="s">
        <v>137</v>
      </c>
      <c r="F853" s="85" t="s">
        <v>168</v>
      </c>
      <c r="G853" s="85" t="s">
        <v>1039</v>
      </c>
      <c r="H853" s="85" t="s">
        <v>1040</v>
      </c>
      <c r="I853" s="85" t="s">
        <v>1041</v>
      </c>
      <c r="J853" s="144" t="s">
        <v>531</v>
      </c>
      <c r="K853" s="144"/>
      <c r="L853" s="30"/>
      <c r="M853" s="30"/>
      <c r="N853" s="30"/>
      <c r="O853" s="261"/>
      <c r="P853" s="395"/>
      <c r="Q853" s="233"/>
      <c r="R853" s="85" t="s">
        <v>1090</v>
      </c>
      <c r="S853" s="85" t="s">
        <v>1094</v>
      </c>
      <c r="T853" s="85"/>
      <c r="U853" s="133"/>
      <c r="V853" s="133"/>
      <c r="W853" s="85"/>
      <c r="X853" s="85"/>
      <c r="Y853" s="85"/>
      <c r="Z853" s="261"/>
      <c r="AA853" s="395"/>
      <c r="AB853" s="233"/>
    </row>
    <row r="854" spans="1:28" s="242" customFormat="1" ht="75">
      <c r="A854" s="144">
        <v>548</v>
      </c>
      <c r="B854" s="85" t="s">
        <v>1036</v>
      </c>
      <c r="C854" s="85" t="s">
        <v>1037</v>
      </c>
      <c r="D854" s="85" t="s">
        <v>1038</v>
      </c>
      <c r="E854" s="85" t="s">
        <v>137</v>
      </c>
      <c r="F854" s="85" t="s">
        <v>168</v>
      </c>
      <c r="G854" s="85" t="s">
        <v>1039</v>
      </c>
      <c r="H854" s="85" t="s">
        <v>1040</v>
      </c>
      <c r="I854" s="85" t="s">
        <v>1041</v>
      </c>
      <c r="J854" s="144" t="s">
        <v>531</v>
      </c>
      <c r="K854" s="144"/>
      <c r="L854" s="30"/>
      <c r="M854" s="30"/>
      <c r="N854" s="30"/>
      <c r="O854" s="261"/>
      <c r="P854" s="395"/>
      <c r="Q854" s="233"/>
      <c r="R854" s="85" t="s">
        <v>1090</v>
      </c>
      <c r="S854" s="85" t="s">
        <v>1094</v>
      </c>
      <c r="T854" s="85"/>
      <c r="U854" s="133"/>
      <c r="V854" s="133"/>
      <c r="W854" s="85"/>
      <c r="X854" s="85"/>
      <c r="Y854" s="85"/>
      <c r="Z854" s="261"/>
      <c r="AA854" s="395"/>
      <c r="AB854" s="233"/>
    </row>
    <row r="855" spans="1:28" s="242" customFormat="1" ht="75">
      <c r="A855" s="144">
        <v>549</v>
      </c>
      <c r="B855" s="85" t="s">
        <v>1036</v>
      </c>
      <c r="C855" s="85" t="s">
        <v>1037</v>
      </c>
      <c r="D855" s="85" t="s">
        <v>1038</v>
      </c>
      <c r="E855" s="85" t="s">
        <v>137</v>
      </c>
      <c r="F855" s="85" t="s">
        <v>168</v>
      </c>
      <c r="G855" s="85" t="s">
        <v>1039</v>
      </c>
      <c r="H855" s="85" t="s">
        <v>1040</v>
      </c>
      <c r="I855" s="85" t="s">
        <v>1041</v>
      </c>
      <c r="J855" s="144" t="s">
        <v>531</v>
      </c>
      <c r="K855" s="144"/>
      <c r="L855" s="30"/>
      <c r="M855" s="30"/>
      <c r="N855" s="30"/>
      <c r="O855" s="261"/>
      <c r="P855" s="395"/>
      <c r="Q855" s="233"/>
      <c r="R855" s="85" t="s">
        <v>1090</v>
      </c>
      <c r="S855" s="85" t="s">
        <v>1094</v>
      </c>
      <c r="T855" s="85"/>
      <c r="U855" s="133"/>
      <c r="V855" s="133"/>
      <c r="W855" s="85"/>
      <c r="X855" s="85"/>
      <c r="Y855" s="85"/>
      <c r="Z855" s="261"/>
      <c r="AA855" s="395"/>
      <c r="AB855" s="233"/>
    </row>
  </sheetData>
  <protectedRanges>
    <protectedRange algorithmName="SHA-512" hashValue="VfdVsKGl5qE2tikkmfXD4ednvebSaBOMzoXueDKO3NEuF2Z+Q++ksvuI9ZhjGmGLuVBgVNFtJxUd9GtIpfEBBw==" saltValue="MPQF+EnLD5kb7JtrVZ0D3A==" spinCount="100000" sqref="S151:S156" name="Rango1_16_3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157:S159" name="Rango1_13_1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161" name="Rango1_15_2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157" name="Rango1_6_4_2_1_4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141" name="Rango1_27_1_1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199:S204" name="Rango1_22_4_1_1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205:S207" name="Rango1_22_5_1_1_1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218" name="Rango1_22_11_1_1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T105" name="Rango1_17_8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U105:V105" name="Rango1_6_8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105:S107" name="Rango1_6_8_1_1_1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105" name="Rango1_6_8_1_1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108:S110" name="Rango1_17_9_1_1_1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239:S252" name="Rango1_28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256:Y256" name="Rango1_28_1_1_3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254:S255" name="Rango1_28_1_1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259:S273" name="Rango1_5_4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T259:V259" name="Rango1_5_4_1_1_1_2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259:Y259" name="Rango1_5_4_1_1_1_2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235:S236" name="Rango1_20_1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235" name="Rango1_20_1_1_1_6_3"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X235:Y235" name="Rango1_20_1_1_1_6_1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237:S238" name="Rango1_20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237" name="Rango1_20_1_1_1_6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X237:Y237" name="Rango1_20_1_1_1_6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139" name="Rango1_7_1_2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140" name="Rango1_7_1_2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119:S127" name="Rango1_7_1_1_1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119:Y119" name="Rango1_8_2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128:S129" name="Rango1_7_1_1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274:V274 T276 T275:V275 S275:S283" name="Rango1_11_12_1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274:Y275" name="Rango1_11_12_1_1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111:S118" name="Rango1_18_6_1_1_1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H545:I624" name="Rango1_3_7_3_3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Q545 AB548:AB549 Q548:Q549 T545:V547 AB581 R545:R547 T551:V568 R551:R568 R624:V624 T583:V623 R569:V582 Q581 R548:V550 Q569 R583:R623 X545:Y624 AB569 AB545" name="Rango1_2_15_3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545:W624" name="Rango1_16_8_3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545:S547 S551:S568 S583:S623" name="Rango1_2_15_2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U684 U681:V683" name="Rango1_8_1_2_3_1_4_1_2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I784:I804" name="Rango1_3_7_3_4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G784:H804" name="Rango1_3_7_3_8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X794 R784:R804 X788:Y793 X784:Y785 X786 X795:Y804" name="Rango1_2_15_8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784:W804" name="Rango1_16_8_8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I805:I855" name="Rango1_3_7_3_4_3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G805:H855" name="Rango1_3_7_3_8_3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X805:Y806 X764 X780 R805:R855 X770 X808:Y855 X774 X765:Y766" name="Rango1_2_15_8_3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764:W766 W805:W806 W780 W770 W808:W855 W774" name="Rango1_16_8_8_3_1" securityDescriptor="O:WDG:WDD:(A;;CC;;;S-1-5-21-797332336-63391822-1267956476-1103)(A;;CC;;;S-1-5-21-797332336-63391822-1267956476-50923)"/>
  </protectedRanges>
  <mergeCells count="2">
    <mergeCell ref="B1:P3"/>
    <mergeCell ref="Z2:AB3"/>
  </mergeCells>
  <conditionalFormatting sqref="BC547">
    <cfRule type="iconSet" priority="2">
      <iconSet iconSet="3Arrows">
        <cfvo type="percent" val="0"/>
        <cfvo type="num" val="0.65"/>
        <cfvo type="num" val="0.75"/>
      </iconSet>
    </cfRule>
  </conditionalFormatting>
  <conditionalFormatting sqref="BD547">
    <cfRule type="iconSet" priority="1">
      <iconSet iconSet="3Arrows">
        <cfvo type="percent" val="0"/>
        <cfvo type="num" val="0.65"/>
        <cfvo type="num" val="0.75"/>
      </iconSet>
    </cfRule>
  </conditionalFormatting>
  <dataValidations count="5">
    <dataValidation type="textLength" allowBlank="1" showInputMessage="1" showErrorMessage="1" errorTitle="NO COINCIDE CON EL RANGO" error="Recuerda que debes escribir mínimo 100 caracteres máximo 1000" sqref="X370" xr:uid="{28FDA29F-E9C8-4EAF-A7D4-72D544804C10}">
      <formula1>100</formula1>
      <formula2>1000</formula2>
    </dataValidation>
    <dataValidation type="list" allowBlank="1" showInputMessage="1" showErrorMessage="1" sqref="C545:C624" xr:uid="{96E1647D-5994-4192-887C-FB60B2CAD571}">
      <formula1>INDIRECT(B545)</formula1>
    </dataValidation>
    <dataValidation type="list" allowBlank="1" showInputMessage="1" showErrorMessage="1" sqref="G545:G624 C784:D785" xr:uid="{91BB6C08-2146-43A6-A1CD-DE680213E67D}">
      <formula1>INDIRECT(#REF!)</formula1>
    </dataValidation>
    <dataValidation type="list" allowBlank="1" showInputMessage="1" showErrorMessage="1" sqref="B545:B624 C784:D785" xr:uid="{28B605A8-A58D-4528-AA4E-67C7DAAC3A03}">
      <formula1>DEPENDENCIAS</formula1>
    </dataValidation>
    <dataValidation type="list" allowBlank="1" showInputMessage="1" showErrorMessage="1" sqref="AB548:AB549 AB569 AB545 AB581 Q548:Q549 Q581 Q569 Q545" xr:uid="{F349E9D2-ED28-4BBC-90D9-536DE94275A7}">
      <formula1>INDIRECT(#REF!)</formula1>
    </dataValidation>
  </dataValidations>
  <pageMargins left="0.7" right="0.7" top="0.75" bottom="0.75" header="0.3" footer="0.3"/>
  <drawing r:id="rId1"/>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FB31CC8D-CCC2-4430-B9C9-0A0D9CBC95BC}">
          <x14:formula1>
            <xm:f>'[PAI-OCAI2.xlsx]Hoja1'!#REF!</xm:f>
          </x14:formula1>
          <xm:sqref>E545:F624 E784:E785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28AEF-EF4D-4B93-97BE-143CEB13E9BA}">
  <dimension ref="A1:BL528"/>
  <sheetViews>
    <sheetView workbookViewId="0">
      <selection activeCell="A6" sqref="A6:XFD1413"/>
    </sheetView>
  </sheetViews>
  <sheetFormatPr baseColWidth="10" defaultColWidth="11.42578125" defaultRowHeight="15"/>
  <cols>
    <col min="1" max="1" width="17.7109375" style="22" customWidth="1"/>
    <col min="2" max="2" width="15.28515625" style="22" customWidth="1"/>
    <col min="3" max="3" width="44.140625" style="22" customWidth="1"/>
    <col min="4" max="4" width="23.140625" style="22" customWidth="1"/>
    <col min="5" max="5" width="26.5703125" style="22" customWidth="1"/>
    <col min="6" max="6" width="30.7109375" style="22" customWidth="1"/>
    <col min="7" max="7" width="49" style="22" customWidth="1"/>
    <col min="8" max="8" width="41" style="22" customWidth="1"/>
    <col min="9" max="9" width="43.42578125" style="22" customWidth="1"/>
    <col min="10" max="10" width="16.7109375" style="22" customWidth="1"/>
    <col min="11" max="11" width="18.5703125" style="22" customWidth="1"/>
    <col min="12" max="12" width="27" style="22" customWidth="1"/>
    <col min="13" max="13" width="21.5703125" style="22" customWidth="1"/>
    <col min="14" max="14" width="28" style="22" customWidth="1"/>
    <col min="15" max="15" width="41" style="20" customWidth="1"/>
    <col min="16" max="16" width="33" style="20" customWidth="1"/>
    <col min="17" max="17" width="40.85546875" style="20" customWidth="1"/>
    <col min="18" max="18" width="26.85546875" style="22" customWidth="1"/>
    <col min="19" max="19" width="38.5703125" style="22" customWidth="1"/>
    <col min="20" max="20" width="21.42578125" style="22" customWidth="1"/>
    <col min="21" max="21" width="23" style="22" customWidth="1"/>
    <col min="22" max="22" width="18.140625" style="22" customWidth="1"/>
    <col min="23" max="23" width="22.5703125" style="22" customWidth="1"/>
    <col min="24" max="24" width="29" style="22" customWidth="1"/>
    <col min="25" max="25" width="32.85546875" style="22" customWidth="1"/>
    <col min="26" max="26" width="50" style="20" customWidth="1"/>
    <col min="27" max="27" width="34.7109375" style="20" customWidth="1"/>
    <col min="28" max="28" width="54.7109375" style="20" customWidth="1"/>
    <col min="29" max="16384" width="11.42578125" style="20"/>
  </cols>
  <sheetData>
    <row r="1" spans="1:28" customFormat="1" ht="33.75" customHeight="1">
      <c r="A1" s="422"/>
      <c r="B1" s="423" t="s">
        <v>1633</v>
      </c>
      <c r="C1" s="423"/>
      <c r="D1" s="423"/>
      <c r="E1" s="423"/>
      <c r="F1" s="423"/>
      <c r="G1" s="423"/>
      <c r="H1" s="423"/>
      <c r="I1" s="423"/>
      <c r="J1" s="423"/>
      <c r="K1" s="423"/>
      <c r="L1" s="423"/>
      <c r="M1" s="423"/>
      <c r="N1" s="423"/>
      <c r="O1" s="423"/>
      <c r="P1" s="423"/>
      <c r="Q1" s="424"/>
    </row>
    <row r="2" spans="1:28" customFormat="1" ht="51" customHeight="1">
      <c r="A2" s="425"/>
      <c r="B2" s="423"/>
      <c r="C2" s="423"/>
      <c r="D2" s="423"/>
      <c r="E2" s="423"/>
      <c r="F2" s="423"/>
      <c r="G2" s="423"/>
      <c r="H2" s="423"/>
      <c r="I2" s="423"/>
      <c r="J2" s="423"/>
      <c r="K2" s="423"/>
      <c r="L2" s="423"/>
      <c r="M2" s="423"/>
      <c r="N2" s="423"/>
      <c r="O2" s="423"/>
      <c r="P2" s="423"/>
      <c r="Q2" s="20"/>
      <c r="Z2" s="426" t="s">
        <v>1634</v>
      </c>
      <c r="AA2" s="426"/>
      <c r="AB2" s="426"/>
    </row>
    <row r="3" spans="1:28" customFormat="1" ht="51" customHeight="1" thickBot="1">
      <c r="A3" s="425"/>
      <c r="B3" s="423"/>
      <c r="C3" s="423"/>
      <c r="D3" s="423"/>
      <c r="E3" s="423"/>
      <c r="F3" s="423"/>
      <c r="G3" s="423"/>
      <c r="H3" s="423"/>
      <c r="I3" s="423"/>
      <c r="J3" s="423"/>
      <c r="K3" s="423"/>
      <c r="L3" s="423"/>
      <c r="M3" s="423"/>
      <c r="N3" s="423"/>
      <c r="O3" s="423"/>
      <c r="P3" s="423"/>
      <c r="Q3" s="20"/>
      <c r="Z3" s="427"/>
      <c r="AA3" s="427"/>
      <c r="AB3" s="427"/>
    </row>
    <row r="4" spans="1:28" s="46" customFormat="1" ht="30.75" customHeight="1">
      <c r="A4" s="65" t="s">
        <v>14</v>
      </c>
      <c r="B4" s="65"/>
      <c r="C4" s="65"/>
      <c r="D4" s="65"/>
      <c r="E4" s="65"/>
      <c r="F4" s="66"/>
      <c r="G4" s="50" t="s">
        <v>15</v>
      </c>
      <c r="H4" s="67" t="s">
        <v>16</v>
      </c>
      <c r="I4" s="68"/>
      <c r="J4" s="68"/>
      <c r="K4" s="68"/>
      <c r="L4" s="68"/>
      <c r="M4" s="68"/>
      <c r="N4" s="68"/>
      <c r="O4" s="69"/>
      <c r="P4" s="69"/>
      <c r="Q4" s="69"/>
      <c r="R4" s="70" t="s">
        <v>17</v>
      </c>
      <c r="S4" s="81"/>
      <c r="T4" s="81"/>
      <c r="U4" s="81"/>
      <c r="V4" s="81"/>
      <c r="W4" s="81"/>
      <c r="X4" s="81"/>
      <c r="Y4" s="81"/>
      <c r="Z4" s="69"/>
      <c r="AA4" s="69"/>
      <c r="AB4" s="69"/>
    </row>
    <row r="5" spans="1:28" s="47" customFormat="1" ht="31.5">
      <c r="A5" s="335" t="s">
        <v>19</v>
      </c>
      <c r="B5" s="336" t="s">
        <v>0</v>
      </c>
      <c r="C5" s="336" t="s">
        <v>3</v>
      </c>
      <c r="D5" s="336" t="s">
        <v>20</v>
      </c>
      <c r="E5" s="336" t="s">
        <v>21</v>
      </c>
      <c r="F5" s="336" t="s">
        <v>22</v>
      </c>
      <c r="G5" s="337" t="s">
        <v>23</v>
      </c>
      <c r="H5" s="338" t="s">
        <v>24</v>
      </c>
      <c r="I5" s="338" t="s">
        <v>25</v>
      </c>
      <c r="J5" s="338" t="s">
        <v>26</v>
      </c>
      <c r="K5" s="338" t="s">
        <v>27</v>
      </c>
      <c r="L5" s="338" t="s">
        <v>28</v>
      </c>
      <c r="M5" s="338" t="s">
        <v>29</v>
      </c>
      <c r="N5" s="338" t="s">
        <v>30</v>
      </c>
      <c r="O5" s="340" t="s">
        <v>31</v>
      </c>
      <c r="P5" s="339" t="s">
        <v>32</v>
      </c>
      <c r="Q5" s="339" t="s">
        <v>33</v>
      </c>
      <c r="R5" s="341" t="s">
        <v>34</v>
      </c>
      <c r="S5" s="342" t="s">
        <v>35</v>
      </c>
      <c r="T5" s="342" t="s">
        <v>36</v>
      </c>
      <c r="U5" s="342" t="s">
        <v>37</v>
      </c>
      <c r="V5" s="342" t="s">
        <v>38</v>
      </c>
      <c r="W5" s="342" t="s">
        <v>39</v>
      </c>
      <c r="X5" s="342" t="s">
        <v>40</v>
      </c>
      <c r="Y5" s="343" t="s">
        <v>41</v>
      </c>
      <c r="Z5" s="340" t="s">
        <v>42</v>
      </c>
      <c r="AA5" s="339" t="s">
        <v>43</v>
      </c>
      <c r="AB5" s="339" t="s">
        <v>44</v>
      </c>
    </row>
    <row r="6" spans="1:28" ht="271.5" customHeight="1">
      <c r="A6" s="30">
        <v>32</v>
      </c>
      <c r="B6" s="31" t="s">
        <v>45</v>
      </c>
      <c r="C6" s="31" t="s">
        <v>10</v>
      </c>
      <c r="D6" s="31" t="s">
        <v>10</v>
      </c>
      <c r="E6" s="31" t="s">
        <v>106</v>
      </c>
      <c r="F6" s="31"/>
      <c r="G6" s="31" t="s">
        <v>48</v>
      </c>
      <c r="H6" s="35" t="s">
        <v>49</v>
      </c>
      <c r="I6" s="31" t="s">
        <v>50</v>
      </c>
      <c r="J6" s="30" t="s">
        <v>48</v>
      </c>
      <c r="K6" s="30" t="s">
        <v>51</v>
      </c>
      <c r="L6" s="30">
        <v>0</v>
      </c>
      <c r="M6" s="30">
        <v>0</v>
      </c>
      <c r="N6" s="30">
        <v>0</v>
      </c>
      <c r="O6" s="344"/>
      <c r="P6" s="77"/>
      <c r="Q6" s="78"/>
      <c r="R6" s="31" t="s">
        <v>107</v>
      </c>
      <c r="S6" s="31" t="s">
        <v>108</v>
      </c>
      <c r="T6" s="31" t="s">
        <v>109</v>
      </c>
      <c r="U6" s="36">
        <v>0</v>
      </c>
      <c r="V6" s="34">
        <v>35000000000</v>
      </c>
      <c r="W6" s="31"/>
      <c r="X6" s="35" t="s">
        <v>110</v>
      </c>
      <c r="Y6" s="35" t="s">
        <v>55</v>
      </c>
      <c r="Z6" s="72">
        <v>43834197549</v>
      </c>
      <c r="AA6" s="77">
        <v>1</v>
      </c>
      <c r="AB6" s="14" t="s">
        <v>1372</v>
      </c>
    </row>
    <row r="7" spans="1:28" ht="97.5" customHeight="1">
      <c r="A7" s="30" t="s">
        <v>113</v>
      </c>
      <c r="B7" s="31" t="s">
        <v>45</v>
      </c>
      <c r="C7" s="31" t="s">
        <v>10</v>
      </c>
      <c r="D7" s="31" t="s">
        <v>10</v>
      </c>
      <c r="E7" s="31" t="s">
        <v>106</v>
      </c>
      <c r="F7" s="31"/>
      <c r="G7" s="31" t="s">
        <v>48</v>
      </c>
      <c r="H7" s="35" t="s">
        <v>49</v>
      </c>
      <c r="I7" s="31" t="s">
        <v>50</v>
      </c>
      <c r="J7" s="30" t="s">
        <v>48</v>
      </c>
      <c r="K7" s="30" t="s">
        <v>51</v>
      </c>
      <c r="L7" s="30"/>
      <c r="M7" s="30"/>
      <c r="N7" s="30"/>
      <c r="O7" s="76"/>
      <c r="P7" s="77"/>
      <c r="Q7" s="78"/>
      <c r="R7" s="31"/>
      <c r="S7" s="31"/>
      <c r="T7" s="31"/>
      <c r="U7" s="36"/>
      <c r="V7" s="34"/>
      <c r="W7" s="31"/>
      <c r="X7" s="35"/>
      <c r="Y7" s="35"/>
      <c r="Z7" s="73"/>
      <c r="AA7" s="79"/>
      <c r="AB7" s="14"/>
    </row>
    <row r="8" spans="1:28" ht="97.5" customHeight="1">
      <c r="A8" s="51" t="s">
        <v>114</v>
      </c>
      <c r="B8" s="31" t="s">
        <v>45</v>
      </c>
      <c r="C8" s="31" t="s">
        <v>10</v>
      </c>
      <c r="D8" s="31" t="s">
        <v>10</v>
      </c>
      <c r="E8" s="31" t="s">
        <v>106</v>
      </c>
      <c r="F8" s="31"/>
      <c r="G8" s="31" t="s">
        <v>48</v>
      </c>
      <c r="H8" s="35" t="s">
        <v>49</v>
      </c>
      <c r="I8" s="31" t="s">
        <v>50</v>
      </c>
      <c r="J8" s="30" t="s">
        <v>48</v>
      </c>
      <c r="K8" s="30" t="s">
        <v>51</v>
      </c>
      <c r="L8" s="30"/>
      <c r="M8" s="30"/>
      <c r="N8" s="30"/>
      <c r="O8" s="76"/>
      <c r="P8" s="77"/>
      <c r="Q8" s="78"/>
      <c r="R8" s="31"/>
      <c r="S8" s="31"/>
      <c r="T8" s="31"/>
      <c r="U8" s="36"/>
      <c r="V8" s="34"/>
      <c r="W8" s="31"/>
      <c r="X8" s="35"/>
      <c r="Y8" s="35"/>
      <c r="Z8" s="73"/>
      <c r="AA8" s="79"/>
      <c r="AB8" s="14"/>
    </row>
    <row r="9" spans="1:28" ht="103.5" customHeight="1">
      <c r="A9" s="30">
        <v>33</v>
      </c>
      <c r="B9" s="31" t="s">
        <v>45</v>
      </c>
      <c r="C9" s="31" t="s">
        <v>10</v>
      </c>
      <c r="D9" s="31" t="s">
        <v>10</v>
      </c>
      <c r="E9" s="31" t="s">
        <v>106</v>
      </c>
      <c r="F9" s="31"/>
      <c r="G9" s="31" t="s">
        <v>48</v>
      </c>
      <c r="H9" s="35" t="s">
        <v>49</v>
      </c>
      <c r="I9" s="31" t="s">
        <v>50</v>
      </c>
      <c r="J9" s="30" t="s">
        <v>48</v>
      </c>
      <c r="K9" s="30" t="s">
        <v>51</v>
      </c>
      <c r="L9" s="30"/>
      <c r="M9" s="30"/>
      <c r="N9" s="30"/>
      <c r="O9" s="344"/>
      <c r="P9" s="77"/>
      <c r="Q9" s="78"/>
      <c r="R9" s="31" t="s">
        <v>115</v>
      </c>
      <c r="S9" s="31" t="s">
        <v>116</v>
      </c>
      <c r="T9" s="31" t="s">
        <v>109</v>
      </c>
      <c r="U9" s="36">
        <v>0</v>
      </c>
      <c r="V9" s="36">
        <v>3</v>
      </c>
      <c r="W9" s="31"/>
      <c r="X9" s="31" t="s">
        <v>117</v>
      </c>
      <c r="Y9" s="31" t="s">
        <v>55</v>
      </c>
      <c r="Z9" s="72">
        <v>3</v>
      </c>
      <c r="AA9" s="77">
        <v>1</v>
      </c>
      <c r="AB9" s="14" t="s">
        <v>1373</v>
      </c>
    </row>
    <row r="10" spans="1:28" ht="60" customHeight="1">
      <c r="A10" s="30" t="s">
        <v>119</v>
      </c>
      <c r="B10" s="31" t="s">
        <v>45</v>
      </c>
      <c r="C10" s="31" t="s">
        <v>10</v>
      </c>
      <c r="D10" s="31" t="s">
        <v>10</v>
      </c>
      <c r="E10" s="31" t="s">
        <v>106</v>
      </c>
      <c r="F10" s="31"/>
      <c r="G10" s="31" t="s">
        <v>48</v>
      </c>
      <c r="H10" s="35" t="s">
        <v>49</v>
      </c>
      <c r="I10" s="31" t="s">
        <v>50</v>
      </c>
      <c r="J10" s="30" t="s">
        <v>48</v>
      </c>
      <c r="K10" s="30" t="s">
        <v>51</v>
      </c>
      <c r="L10" s="30"/>
      <c r="M10" s="30"/>
      <c r="N10" s="30"/>
      <c r="O10" s="76"/>
      <c r="P10" s="77"/>
      <c r="Q10" s="78"/>
      <c r="R10" s="31"/>
      <c r="S10" s="31"/>
      <c r="T10" s="31"/>
      <c r="U10" s="36"/>
      <c r="V10" s="36"/>
      <c r="W10" s="31"/>
      <c r="X10" s="31"/>
      <c r="Y10" s="31"/>
      <c r="Z10" s="73"/>
      <c r="AA10" s="79"/>
      <c r="AB10" s="14"/>
    </row>
    <row r="11" spans="1:28" ht="270.75" customHeight="1">
      <c r="A11" s="30">
        <v>34</v>
      </c>
      <c r="B11" s="31" t="s">
        <v>45</v>
      </c>
      <c r="C11" s="31" t="s">
        <v>10</v>
      </c>
      <c r="D11" s="31" t="s">
        <v>10</v>
      </c>
      <c r="E11" s="31" t="s">
        <v>106</v>
      </c>
      <c r="F11" s="31"/>
      <c r="G11" s="31" t="s">
        <v>48</v>
      </c>
      <c r="H11" s="35" t="s">
        <v>49</v>
      </c>
      <c r="I11" s="31" t="s">
        <v>50</v>
      </c>
      <c r="J11" s="30" t="s">
        <v>48</v>
      </c>
      <c r="K11" s="30" t="s">
        <v>51</v>
      </c>
      <c r="L11" s="30"/>
      <c r="M11" s="30"/>
      <c r="N11" s="30"/>
      <c r="O11" s="344"/>
      <c r="P11" s="77"/>
      <c r="Q11" s="78"/>
      <c r="R11" s="31" t="s">
        <v>120</v>
      </c>
      <c r="S11" s="31" t="s">
        <v>121</v>
      </c>
      <c r="T11" s="31" t="s">
        <v>109</v>
      </c>
      <c r="U11" s="36">
        <v>0</v>
      </c>
      <c r="V11" s="36">
        <v>3</v>
      </c>
      <c r="W11" s="31"/>
      <c r="X11" s="31" t="s">
        <v>122</v>
      </c>
      <c r="Y11" s="31" t="s">
        <v>55</v>
      </c>
      <c r="Z11" s="72">
        <v>3</v>
      </c>
      <c r="AA11" s="77">
        <v>1</v>
      </c>
      <c r="AB11" s="14" t="s">
        <v>1374</v>
      </c>
    </row>
    <row r="12" spans="1:28" ht="60" customHeight="1">
      <c r="A12" s="30">
        <v>35</v>
      </c>
      <c r="B12" s="31" t="s">
        <v>45</v>
      </c>
      <c r="C12" s="31" t="s">
        <v>10</v>
      </c>
      <c r="D12" s="31" t="s">
        <v>10</v>
      </c>
      <c r="E12" s="31" t="s">
        <v>106</v>
      </c>
      <c r="F12" s="31"/>
      <c r="G12" s="31" t="s">
        <v>48</v>
      </c>
      <c r="H12" s="35" t="s">
        <v>49</v>
      </c>
      <c r="I12" s="31" t="s">
        <v>50</v>
      </c>
      <c r="J12" s="30" t="s">
        <v>48</v>
      </c>
      <c r="K12" s="30" t="s">
        <v>51</v>
      </c>
      <c r="L12" s="30"/>
      <c r="M12" s="30"/>
      <c r="N12" s="30"/>
      <c r="O12" s="75"/>
      <c r="P12" s="77"/>
      <c r="Q12" s="78"/>
      <c r="R12" s="31"/>
      <c r="S12" s="31"/>
      <c r="T12" s="31"/>
      <c r="U12" s="36"/>
      <c r="V12" s="36"/>
      <c r="X12" s="31"/>
      <c r="Y12" s="31"/>
      <c r="Z12" s="11"/>
      <c r="AA12" s="79"/>
      <c r="AB12" s="14"/>
    </row>
    <row r="13" spans="1:28" ht="60" customHeight="1">
      <c r="A13" s="30">
        <v>36</v>
      </c>
      <c r="B13" s="31" t="s">
        <v>45</v>
      </c>
      <c r="C13" s="31" t="s">
        <v>10</v>
      </c>
      <c r="D13" s="31" t="s">
        <v>10</v>
      </c>
      <c r="E13" s="31" t="s">
        <v>106</v>
      </c>
      <c r="F13" s="31"/>
      <c r="G13" s="31" t="s">
        <v>48</v>
      </c>
      <c r="H13" s="35" t="s">
        <v>49</v>
      </c>
      <c r="I13" s="31" t="s">
        <v>50</v>
      </c>
      <c r="J13" s="30" t="s">
        <v>48</v>
      </c>
      <c r="K13" s="30" t="s">
        <v>51</v>
      </c>
      <c r="L13" s="30"/>
      <c r="M13" s="30"/>
      <c r="N13" s="30"/>
      <c r="O13" s="75"/>
      <c r="P13" s="75"/>
      <c r="Q13" s="78"/>
      <c r="R13" s="31"/>
      <c r="S13" s="31"/>
      <c r="T13" s="31"/>
      <c r="U13" s="36"/>
      <c r="V13" s="36"/>
      <c r="W13" s="31"/>
      <c r="X13" s="31"/>
      <c r="Y13" s="31"/>
      <c r="Z13" s="11"/>
      <c r="AA13" s="11"/>
      <c r="AB13" s="14"/>
    </row>
    <row r="14" spans="1:28" ht="60" customHeight="1">
      <c r="A14" s="30">
        <v>37</v>
      </c>
      <c r="B14" s="31" t="s">
        <v>45</v>
      </c>
      <c r="C14" s="31" t="s">
        <v>10</v>
      </c>
      <c r="D14" s="31" t="s">
        <v>10</v>
      </c>
      <c r="E14" s="31" t="s">
        <v>106</v>
      </c>
      <c r="F14" s="31"/>
      <c r="G14" s="31" t="s">
        <v>48</v>
      </c>
      <c r="H14" s="35" t="s">
        <v>49</v>
      </c>
      <c r="I14" s="31" t="s">
        <v>50</v>
      </c>
      <c r="J14" s="30" t="s">
        <v>48</v>
      </c>
      <c r="K14" s="30" t="s">
        <v>51</v>
      </c>
      <c r="L14" s="30"/>
      <c r="M14" s="30"/>
      <c r="N14" s="30"/>
      <c r="O14" s="75"/>
      <c r="P14" s="75"/>
      <c r="Q14" s="78"/>
      <c r="R14" s="31"/>
      <c r="S14" s="31"/>
      <c r="T14" s="31"/>
      <c r="U14" s="36"/>
      <c r="V14" s="36"/>
      <c r="W14" s="31"/>
      <c r="X14" s="31"/>
      <c r="Y14" s="31"/>
      <c r="Z14" s="11"/>
      <c r="AA14" s="11"/>
      <c r="AB14" s="14"/>
    </row>
    <row r="15" spans="1:28" ht="60" customHeight="1">
      <c r="A15" s="30">
        <v>38</v>
      </c>
      <c r="B15" s="31" t="s">
        <v>45</v>
      </c>
      <c r="C15" s="31" t="s">
        <v>10</v>
      </c>
      <c r="D15" s="31" t="s">
        <v>10</v>
      </c>
      <c r="E15" s="31" t="s">
        <v>106</v>
      </c>
      <c r="F15" s="31"/>
      <c r="G15" s="31" t="s">
        <v>48</v>
      </c>
      <c r="H15" s="35" t="s">
        <v>49</v>
      </c>
      <c r="I15" s="31" t="s">
        <v>50</v>
      </c>
      <c r="J15" s="30" t="s">
        <v>48</v>
      </c>
      <c r="K15" s="30" t="s">
        <v>51</v>
      </c>
      <c r="L15" s="30"/>
      <c r="M15" s="30"/>
      <c r="N15" s="30"/>
      <c r="O15" s="75"/>
      <c r="P15" s="75"/>
      <c r="Q15" s="78"/>
      <c r="R15" s="31"/>
      <c r="S15" s="31"/>
      <c r="T15" s="31"/>
      <c r="U15" s="36"/>
      <c r="V15" s="36"/>
      <c r="W15" s="31"/>
      <c r="X15" s="31"/>
      <c r="Y15" s="31"/>
      <c r="Z15" s="11"/>
      <c r="AA15" s="11"/>
      <c r="AB15" s="14"/>
    </row>
    <row r="16" spans="1:28" ht="60" customHeight="1">
      <c r="A16" s="30">
        <v>39</v>
      </c>
      <c r="B16" s="31" t="s">
        <v>45</v>
      </c>
      <c r="C16" s="31" t="s">
        <v>10</v>
      </c>
      <c r="D16" s="31" t="s">
        <v>10</v>
      </c>
      <c r="E16" s="31" t="s">
        <v>106</v>
      </c>
      <c r="F16" s="31"/>
      <c r="G16" s="31" t="s">
        <v>48</v>
      </c>
      <c r="H16" s="35" t="s">
        <v>49</v>
      </c>
      <c r="I16" s="31" t="s">
        <v>50</v>
      </c>
      <c r="J16" s="30" t="s">
        <v>48</v>
      </c>
      <c r="K16" s="30" t="s">
        <v>51</v>
      </c>
      <c r="L16" s="30"/>
      <c r="M16" s="30"/>
      <c r="N16" s="30"/>
      <c r="O16" s="75"/>
      <c r="P16" s="75"/>
      <c r="Q16" s="78"/>
      <c r="R16" s="31"/>
      <c r="S16" s="31"/>
      <c r="T16" s="31"/>
      <c r="U16" s="36"/>
      <c r="V16" s="36"/>
      <c r="W16" s="31"/>
      <c r="X16" s="31"/>
      <c r="Y16" s="31"/>
      <c r="Z16" s="11"/>
      <c r="AA16" s="11"/>
      <c r="AB16" s="14"/>
    </row>
    <row r="17" spans="1:28" ht="60" customHeight="1">
      <c r="A17" s="30">
        <v>40</v>
      </c>
      <c r="B17" s="31" t="s">
        <v>45</v>
      </c>
      <c r="C17" s="31" t="s">
        <v>10</v>
      </c>
      <c r="D17" s="31" t="s">
        <v>10</v>
      </c>
      <c r="E17" s="31" t="s">
        <v>106</v>
      </c>
      <c r="F17" s="31"/>
      <c r="G17" s="31" t="s">
        <v>48</v>
      </c>
      <c r="H17" s="35" t="s">
        <v>49</v>
      </c>
      <c r="I17" s="31" t="s">
        <v>50</v>
      </c>
      <c r="J17" s="30" t="s">
        <v>48</v>
      </c>
      <c r="K17" s="30" t="s">
        <v>51</v>
      </c>
      <c r="L17" s="30"/>
      <c r="M17" s="30"/>
      <c r="N17" s="30"/>
      <c r="O17" s="75"/>
      <c r="P17" s="75"/>
      <c r="Q17" s="78"/>
      <c r="R17" s="31"/>
      <c r="S17" s="31"/>
      <c r="T17" s="31"/>
      <c r="U17" s="36"/>
      <c r="V17" s="36"/>
      <c r="W17" s="31"/>
      <c r="X17" s="31"/>
      <c r="Y17" s="31"/>
      <c r="Z17" s="11"/>
      <c r="AA17" s="11"/>
      <c r="AB17" s="14"/>
    </row>
    <row r="18" spans="1:28" s="412" customFormat="1" ht="60" customHeight="1">
      <c r="A18" s="154" t="s">
        <v>125</v>
      </c>
      <c r="B18" s="409" t="s">
        <v>45</v>
      </c>
      <c r="C18" s="409" t="s">
        <v>10</v>
      </c>
      <c r="D18" s="409" t="s">
        <v>10</v>
      </c>
      <c r="E18" s="409" t="s">
        <v>106</v>
      </c>
      <c r="F18" s="409"/>
      <c r="G18" s="409" t="s">
        <v>48</v>
      </c>
      <c r="H18" s="409" t="s">
        <v>49</v>
      </c>
      <c r="I18" s="409" t="s">
        <v>50</v>
      </c>
      <c r="J18" s="154" t="s">
        <v>48</v>
      </c>
      <c r="K18" s="154" t="s">
        <v>51</v>
      </c>
      <c r="L18" s="154"/>
      <c r="M18" s="154"/>
      <c r="N18" s="154"/>
      <c r="O18" s="413"/>
      <c r="P18" s="413"/>
      <c r="Q18" s="154"/>
      <c r="R18" s="409"/>
      <c r="S18" s="409"/>
      <c r="T18" s="409"/>
      <c r="U18" s="411"/>
      <c r="V18" s="411"/>
      <c r="W18" s="409"/>
      <c r="X18" s="409"/>
      <c r="Y18" s="409"/>
      <c r="Z18" s="413"/>
      <c r="AA18" s="413"/>
      <c r="AB18" s="154"/>
    </row>
    <row r="19" spans="1:28" ht="119.25" customHeight="1">
      <c r="A19" s="30">
        <v>922</v>
      </c>
      <c r="B19" s="31" t="s">
        <v>45</v>
      </c>
      <c r="C19" s="31" t="s">
        <v>126</v>
      </c>
      <c r="D19" s="31" t="s">
        <v>126</v>
      </c>
      <c r="E19" s="31" t="s">
        <v>106</v>
      </c>
      <c r="F19" s="31" t="s">
        <v>128</v>
      </c>
      <c r="G19" s="31" t="s">
        <v>48</v>
      </c>
      <c r="H19" s="35" t="s">
        <v>49</v>
      </c>
      <c r="I19" s="31" t="s">
        <v>129</v>
      </c>
      <c r="J19" s="30"/>
      <c r="K19" s="30"/>
      <c r="L19" s="30"/>
      <c r="M19" s="30"/>
      <c r="N19" s="30"/>
      <c r="O19" s="11"/>
      <c r="P19" s="79"/>
      <c r="Q19" s="14"/>
      <c r="R19" s="31" t="s">
        <v>130</v>
      </c>
      <c r="S19" s="31"/>
      <c r="T19" s="31"/>
      <c r="U19" s="36"/>
      <c r="V19" s="36"/>
      <c r="W19" s="31"/>
      <c r="X19" s="31"/>
      <c r="Y19" s="31"/>
      <c r="Z19" s="11"/>
      <c r="AA19" s="79"/>
      <c r="AB19" s="14"/>
    </row>
    <row r="20" spans="1:28" ht="90">
      <c r="A20" s="30" t="s">
        <v>140</v>
      </c>
      <c r="B20" s="31" t="s">
        <v>45</v>
      </c>
      <c r="C20" s="31" t="s">
        <v>126</v>
      </c>
      <c r="D20" s="31" t="s">
        <v>126</v>
      </c>
      <c r="E20" s="31" t="s">
        <v>106</v>
      </c>
      <c r="F20" s="31" t="s">
        <v>128</v>
      </c>
      <c r="G20" s="31" t="s">
        <v>48</v>
      </c>
      <c r="H20" s="35" t="s">
        <v>49</v>
      </c>
      <c r="I20" s="31" t="s">
        <v>129</v>
      </c>
      <c r="J20" s="30"/>
      <c r="K20" s="30"/>
      <c r="L20" s="30"/>
      <c r="M20" s="30"/>
      <c r="N20" s="30"/>
      <c r="O20" s="11"/>
      <c r="P20" s="79"/>
      <c r="Q20" s="14"/>
      <c r="R20" s="31" t="s">
        <v>130</v>
      </c>
      <c r="S20" s="31"/>
      <c r="T20" s="31"/>
      <c r="U20" s="36"/>
      <c r="V20" s="36"/>
      <c r="W20" s="31"/>
      <c r="X20" s="31"/>
      <c r="Y20" s="31"/>
      <c r="Z20" s="11"/>
      <c r="AA20" s="79"/>
      <c r="AB20" s="14"/>
    </row>
    <row r="21" spans="1:28" ht="90">
      <c r="A21" s="30" t="s">
        <v>142</v>
      </c>
      <c r="B21" s="31" t="s">
        <v>45</v>
      </c>
      <c r="C21" s="31" t="s">
        <v>126</v>
      </c>
      <c r="D21" s="31" t="s">
        <v>126</v>
      </c>
      <c r="E21" s="31" t="s">
        <v>106</v>
      </c>
      <c r="F21" s="31" t="s">
        <v>128</v>
      </c>
      <c r="G21" s="31" t="s">
        <v>48</v>
      </c>
      <c r="H21" s="35" t="s">
        <v>49</v>
      </c>
      <c r="I21" s="31" t="s">
        <v>129</v>
      </c>
      <c r="J21" s="30"/>
      <c r="K21" s="30"/>
      <c r="L21" s="30"/>
      <c r="M21" s="30"/>
      <c r="N21" s="30"/>
      <c r="O21" s="11"/>
      <c r="P21" s="79"/>
      <c r="Q21" s="14"/>
      <c r="R21" s="31" t="s">
        <v>130</v>
      </c>
      <c r="S21" s="31"/>
      <c r="T21" s="31"/>
      <c r="U21" s="36"/>
      <c r="V21" s="36"/>
      <c r="W21" s="31"/>
      <c r="X21" s="31"/>
      <c r="Y21" s="31"/>
      <c r="Z21" s="11"/>
      <c r="AA21" s="79"/>
      <c r="AB21" s="14"/>
    </row>
    <row r="22" spans="1:28" s="96" customFormat="1" ht="205.5" customHeight="1">
      <c r="A22" s="30">
        <v>41</v>
      </c>
      <c r="B22" s="30" t="s">
        <v>45</v>
      </c>
      <c r="C22" s="30" t="s">
        <v>198</v>
      </c>
      <c r="D22" s="30" t="s">
        <v>198</v>
      </c>
      <c r="E22" s="30" t="s">
        <v>106</v>
      </c>
      <c r="F22" s="30"/>
      <c r="G22" s="30" t="s">
        <v>48</v>
      </c>
      <c r="H22" s="30" t="s">
        <v>48</v>
      </c>
      <c r="I22" s="30" t="s">
        <v>50</v>
      </c>
      <c r="J22" s="30" t="s">
        <v>48</v>
      </c>
      <c r="K22" s="30" t="s">
        <v>51</v>
      </c>
      <c r="L22" s="30">
        <v>0</v>
      </c>
      <c r="M22" s="30">
        <v>0</v>
      </c>
      <c r="N22" s="30">
        <v>0</v>
      </c>
      <c r="O22" s="344"/>
      <c r="P22" s="77"/>
      <c r="Q22" s="78"/>
      <c r="R22" s="30"/>
      <c r="S22" s="94" t="s">
        <v>199</v>
      </c>
      <c r="T22" s="30" t="s">
        <v>109</v>
      </c>
      <c r="U22" s="36">
        <v>0</v>
      </c>
      <c r="V22" s="95">
        <v>100</v>
      </c>
      <c r="W22" s="30" t="s">
        <v>48</v>
      </c>
      <c r="X22" s="94" t="s">
        <v>200</v>
      </c>
      <c r="Y22" s="74" t="s">
        <v>55</v>
      </c>
      <c r="Z22" s="72">
        <v>100</v>
      </c>
      <c r="AA22" s="77">
        <v>1</v>
      </c>
      <c r="AB22" s="14" t="s">
        <v>201</v>
      </c>
    </row>
    <row r="23" spans="1:28" s="96" customFormat="1" ht="189.75" customHeight="1">
      <c r="A23" s="30">
        <v>42</v>
      </c>
      <c r="B23" s="30" t="s">
        <v>45</v>
      </c>
      <c r="C23" s="30" t="s">
        <v>198</v>
      </c>
      <c r="D23" s="30" t="s">
        <v>198</v>
      </c>
      <c r="E23" s="30" t="s">
        <v>106</v>
      </c>
      <c r="F23" s="30"/>
      <c r="G23" s="30" t="s">
        <v>48</v>
      </c>
      <c r="H23" s="30" t="s">
        <v>48</v>
      </c>
      <c r="I23" s="30" t="s">
        <v>50</v>
      </c>
      <c r="J23" s="30" t="s">
        <v>48</v>
      </c>
      <c r="K23" s="30" t="s">
        <v>51</v>
      </c>
      <c r="L23" s="30">
        <v>0</v>
      </c>
      <c r="M23" s="30">
        <v>0</v>
      </c>
      <c r="N23" s="30">
        <v>0</v>
      </c>
      <c r="O23" s="344"/>
      <c r="P23" s="77"/>
      <c r="Q23" s="78"/>
      <c r="R23" s="30"/>
      <c r="S23" s="94" t="s">
        <v>202</v>
      </c>
      <c r="T23" s="30" t="s">
        <v>109</v>
      </c>
      <c r="U23" s="36">
        <v>0</v>
      </c>
      <c r="V23" s="95">
        <v>100</v>
      </c>
      <c r="W23" s="30"/>
      <c r="X23" s="94" t="s">
        <v>203</v>
      </c>
      <c r="Y23" s="94" t="s">
        <v>55</v>
      </c>
      <c r="Z23" s="72">
        <v>80</v>
      </c>
      <c r="AA23" s="77">
        <v>0.8</v>
      </c>
      <c r="AB23" s="14"/>
    </row>
    <row r="24" spans="1:28" s="96" customFormat="1" ht="174.75" customHeight="1">
      <c r="A24" s="30">
        <v>43</v>
      </c>
      <c r="B24" s="30" t="s">
        <v>45</v>
      </c>
      <c r="C24" s="30" t="s">
        <v>198</v>
      </c>
      <c r="D24" s="30" t="s">
        <v>198</v>
      </c>
      <c r="E24" s="30" t="s">
        <v>106</v>
      </c>
      <c r="F24" s="30"/>
      <c r="G24" s="30" t="s">
        <v>48</v>
      </c>
      <c r="H24" s="30" t="s">
        <v>48</v>
      </c>
      <c r="I24" s="30" t="s">
        <v>50</v>
      </c>
      <c r="J24" s="30" t="s">
        <v>48</v>
      </c>
      <c r="K24" s="30" t="s">
        <v>51</v>
      </c>
      <c r="L24" s="30">
        <v>0</v>
      </c>
      <c r="M24" s="30">
        <v>0</v>
      </c>
      <c r="N24" s="30">
        <v>0</v>
      </c>
      <c r="O24" s="344"/>
      <c r="P24" s="77"/>
      <c r="Q24" s="78"/>
      <c r="R24" s="30"/>
      <c r="S24" s="94" t="s">
        <v>205</v>
      </c>
      <c r="T24" s="30" t="s">
        <v>109</v>
      </c>
      <c r="U24" s="36">
        <v>0</v>
      </c>
      <c r="V24" s="95">
        <v>100</v>
      </c>
      <c r="W24" s="30" t="s">
        <v>48</v>
      </c>
      <c r="X24" s="94" t="s">
        <v>206</v>
      </c>
      <c r="Y24" s="74" t="s">
        <v>55</v>
      </c>
      <c r="Z24" s="72">
        <v>90</v>
      </c>
      <c r="AA24" s="77">
        <v>0.9</v>
      </c>
      <c r="AB24" s="14"/>
    </row>
    <row r="25" spans="1:28" s="96" customFormat="1" ht="60">
      <c r="A25" s="30">
        <v>44</v>
      </c>
      <c r="B25" s="30" t="s">
        <v>45</v>
      </c>
      <c r="C25" s="30" t="s">
        <v>198</v>
      </c>
      <c r="D25" s="30" t="s">
        <v>198</v>
      </c>
      <c r="E25" s="30" t="s">
        <v>106</v>
      </c>
      <c r="F25" s="30"/>
      <c r="G25" s="30" t="s">
        <v>48</v>
      </c>
      <c r="H25" s="30" t="s">
        <v>48</v>
      </c>
      <c r="I25" s="30" t="s">
        <v>50</v>
      </c>
      <c r="J25" s="30" t="s">
        <v>48</v>
      </c>
      <c r="K25" s="30" t="s">
        <v>51</v>
      </c>
      <c r="L25" s="30">
        <v>0</v>
      </c>
      <c r="M25" s="30">
        <v>0</v>
      </c>
      <c r="N25" s="30">
        <v>0</v>
      </c>
      <c r="O25" s="344"/>
      <c r="P25" s="77"/>
      <c r="Q25" s="78"/>
      <c r="R25" s="30"/>
      <c r="S25" s="94" t="s">
        <v>207</v>
      </c>
      <c r="T25" s="30" t="s">
        <v>109</v>
      </c>
      <c r="U25" s="36">
        <v>0</v>
      </c>
      <c r="V25" s="95">
        <v>100</v>
      </c>
      <c r="W25" s="30"/>
      <c r="X25" s="94" t="s">
        <v>203</v>
      </c>
      <c r="Y25" s="94" t="s">
        <v>55</v>
      </c>
      <c r="Z25" s="72">
        <v>90</v>
      </c>
      <c r="AA25" s="77">
        <v>0.9</v>
      </c>
      <c r="AB25" s="14"/>
    </row>
    <row r="26" spans="1:28" s="96" customFormat="1" ht="60">
      <c r="A26" s="30">
        <v>45</v>
      </c>
      <c r="B26" s="30" t="s">
        <v>45</v>
      </c>
      <c r="C26" s="30" t="s">
        <v>198</v>
      </c>
      <c r="D26" s="30" t="s">
        <v>198</v>
      </c>
      <c r="E26" s="30" t="s">
        <v>106</v>
      </c>
      <c r="F26" s="30"/>
      <c r="G26" s="30" t="s">
        <v>48</v>
      </c>
      <c r="H26" s="30" t="s">
        <v>48</v>
      </c>
      <c r="I26" s="30" t="s">
        <v>50</v>
      </c>
      <c r="J26" s="30" t="s">
        <v>48</v>
      </c>
      <c r="K26" s="30" t="s">
        <v>51</v>
      </c>
      <c r="L26" s="30">
        <v>0</v>
      </c>
      <c r="M26" s="30">
        <v>0</v>
      </c>
      <c r="N26" s="30">
        <v>0</v>
      </c>
      <c r="O26" s="344"/>
      <c r="P26" s="77"/>
      <c r="Q26" s="78"/>
      <c r="R26" s="30"/>
      <c r="S26" s="94" t="s">
        <v>208</v>
      </c>
      <c r="T26" s="30" t="s">
        <v>109</v>
      </c>
      <c r="U26" s="36">
        <v>0</v>
      </c>
      <c r="V26" s="95">
        <v>100</v>
      </c>
      <c r="W26" s="30" t="s">
        <v>48</v>
      </c>
      <c r="X26" s="94" t="s">
        <v>209</v>
      </c>
      <c r="Y26" s="94" t="s">
        <v>55</v>
      </c>
      <c r="Z26" s="72">
        <v>100</v>
      </c>
      <c r="AA26" s="77">
        <v>1</v>
      </c>
      <c r="AB26" s="14" t="s">
        <v>210</v>
      </c>
    </row>
    <row r="27" spans="1:28" s="96" customFormat="1" ht="60">
      <c r="A27" s="30">
        <v>46</v>
      </c>
      <c r="B27" s="30" t="s">
        <v>45</v>
      </c>
      <c r="C27" s="30" t="s">
        <v>198</v>
      </c>
      <c r="D27" s="30" t="s">
        <v>198</v>
      </c>
      <c r="E27" s="30" t="s">
        <v>106</v>
      </c>
      <c r="F27" s="30"/>
      <c r="G27" s="30" t="s">
        <v>48</v>
      </c>
      <c r="H27" s="30" t="s">
        <v>48</v>
      </c>
      <c r="I27" s="30" t="s">
        <v>50</v>
      </c>
      <c r="J27" s="30" t="s">
        <v>48</v>
      </c>
      <c r="K27" s="30" t="s">
        <v>51</v>
      </c>
      <c r="L27" s="30">
        <v>0</v>
      </c>
      <c r="M27" s="30">
        <v>0</v>
      </c>
      <c r="N27" s="30">
        <v>0</v>
      </c>
      <c r="O27" s="344"/>
      <c r="P27" s="77"/>
      <c r="Q27" s="78"/>
      <c r="R27" s="30"/>
      <c r="S27" s="94" t="s">
        <v>211</v>
      </c>
      <c r="T27" s="30" t="s">
        <v>109</v>
      </c>
      <c r="U27" s="36">
        <v>0</v>
      </c>
      <c r="V27" s="95">
        <v>100</v>
      </c>
      <c r="W27" s="30"/>
      <c r="X27" s="94" t="s">
        <v>203</v>
      </c>
      <c r="Y27" s="94" t="s">
        <v>55</v>
      </c>
      <c r="Z27" s="72">
        <v>90</v>
      </c>
      <c r="AA27" s="77">
        <v>0.9</v>
      </c>
      <c r="AB27" s="14"/>
    </row>
    <row r="28" spans="1:28" s="96" customFormat="1" ht="30">
      <c r="A28" s="30">
        <v>47</v>
      </c>
      <c r="B28" s="30" t="s">
        <v>45</v>
      </c>
      <c r="C28" s="30" t="s">
        <v>198</v>
      </c>
      <c r="D28" s="30" t="s">
        <v>198</v>
      </c>
      <c r="E28" s="30" t="s">
        <v>106</v>
      </c>
      <c r="F28" s="30"/>
      <c r="G28" s="30" t="s">
        <v>48</v>
      </c>
      <c r="H28" s="30" t="s">
        <v>48</v>
      </c>
      <c r="I28" s="30" t="s">
        <v>50</v>
      </c>
      <c r="J28" s="30" t="s">
        <v>48</v>
      </c>
      <c r="K28" s="30" t="s">
        <v>51</v>
      </c>
      <c r="L28" s="30">
        <v>0</v>
      </c>
      <c r="M28" s="30">
        <v>0</v>
      </c>
      <c r="N28" s="30">
        <v>0</v>
      </c>
      <c r="O28" s="346"/>
      <c r="P28" s="351"/>
      <c r="Q28" s="78"/>
      <c r="R28" s="30"/>
      <c r="S28" s="94"/>
      <c r="T28" s="30"/>
      <c r="U28" s="36"/>
      <c r="V28" s="36"/>
      <c r="W28" s="30"/>
      <c r="X28" s="94"/>
      <c r="Y28" s="94"/>
      <c r="Z28" s="12"/>
      <c r="AA28" s="352"/>
      <c r="AB28" s="14"/>
    </row>
    <row r="29" spans="1:28" s="96" customFormat="1" ht="30">
      <c r="A29" s="30">
        <v>48</v>
      </c>
      <c r="B29" s="30" t="s">
        <v>45</v>
      </c>
      <c r="C29" s="30" t="s">
        <v>198</v>
      </c>
      <c r="D29" s="30" t="s">
        <v>198</v>
      </c>
      <c r="E29" s="30" t="s">
        <v>106</v>
      </c>
      <c r="F29" s="30"/>
      <c r="G29" s="30" t="s">
        <v>48</v>
      </c>
      <c r="H29" s="30" t="s">
        <v>48</v>
      </c>
      <c r="I29" s="30" t="s">
        <v>50</v>
      </c>
      <c r="J29" s="30" t="s">
        <v>48</v>
      </c>
      <c r="K29" s="30" t="s">
        <v>51</v>
      </c>
      <c r="L29" s="30">
        <v>0</v>
      </c>
      <c r="M29" s="30">
        <v>0</v>
      </c>
      <c r="N29" s="30">
        <v>0</v>
      </c>
      <c r="O29" s="346"/>
      <c r="P29" s="351"/>
      <c r="Q29" s="78"/>
      <c r="R29" s="30"/>
      <c r="S29" s="94"/>
      <c r="T29" s="30"/>
      <c r="U29" s="36"/>
      <c r="V29" s="36"/>
      <c r="W29" s="30"/>
      <c r="X29" s="94"/>
      <c r="Y29" s="94"/>
      <c r="Z29" s="12"/>
      <c r="AA29" s="352"/>
      <c r="AB29" s="14"/>
    </row>
    <row r="30" spans="1:28" s="96" customFormat="1" ht="75">
      <c r="A30" s="30">
        <v>49</v>
      </c>
      <c r="B30" s="30" t="s">
        <v>45</v>
      </c>
      <c r="C30" s="30" t="s">
        <v>198</v>
      </c>
      <c r="D30" s="30" t="s">
        <v>198</v>
      </c>
      <c r="E30" s="30" t="s">
        <v>106</v>
      </c>
      <c r="F30" s="30"/>
      <c r="G30" s="30" t="s">
        <v>48</v>
      </c>
      <c r="H30" s="30" t="s">
        <v>48</v>
      </c>
      <c r="I30" s="30" t="s">
        <v>50</v>
      </c>
      <c r="J30" s="30" t="s">
        <v>48</v>
      </c>
      <c r="K30" s="30" t="s">
        <v>51</v>
      </c>
      <c r="L30" s="30">
        <v>0</v>
      </c>
      <c r="M30" s="30">
        <v>0</v>
      </c>
      <c r="N30" s="30">
        <v>0</v>
      </c>
      <c r="O30" s="344"/>
      <c r="P30" s="77"/>
      <c r="Q30" s="78"/>
      <c r="R30" s="30"/>
      <c r="S30" s="94" t="s">
        <v>212</v>
      </c>
      <c r="T30" s="30" t="s">
        <v>109</v>
      </c>
      <c r="U30" s="36">
        <v>0</v>
      </c>
      <c r="V30" s="95">
        <v>100</v>
      </c>
      <c r="W30" s="30" t="s">
        <v>48</v>
      </c>
      <c r="X30" s="94" t="s">
        <v>213</v>
      </c>
      <c r="Y30" s="74" t="s">
        <v>55</v>
      </c>
      <c r="Z30" s="72">
        <v>100</v>
      </c>
      <c r="AA30" s="77">
        <v>1</v>
      </c>
      <c r="AB30" s="14" t="s">
        <v>210</v>
      </c>
    </row>
    <row r="31" spans="1:28" s="96" customFormat="1" ht="210" customHeight="1">
      <c r="A31" s="30">
        <v>50</v>
      </c>
      <c r="B31" s="30" t="s">
        <v>45</v>
      </c>
      <c r="C31" s="30" t="s">
        <v>198</v>
      </c>
      <c r="D31" s="30" t="s">
        <v>198</v>
      </c>
      <c r="E31" s="30" t="s">
        <v>106</v>
      </c>
      <c r="F31" s="30"/>
      <c r="G31" s="30" t="s">
        <v>48</v>
      </c>
      <c r="H31" s="30" t="s">
        <v>48</v>
      </c>
      <c r="I31" s="30" t="s">
        <v>50</v>
      </c>
      <c r="J31" s="30" t="s">
        <v>48</v>
      </c>
      <c r="K31" s="30" t="s">
        <v>51</v>
      </c>
      <c r="L31" s="30">
        <v>0</v>
      </c>
      <c r="M31" s="30">
        <v>0</v>
      </c>
      <c r="N31" s="30">
        <v>0</v>
      </c>
      <c r="O31" s="344"/>
      <c r="P31" s="77"/>
      <c r="Q31" s="78"/>
      <c r="R31" s="30"/>
      <c r="S31" s="94" t="s">
        <v>214</v>
      </c>
      <c r="T31" s="30"/>
      <c r="U31" s="36">
        <v>0</v>
      </c>
      <c r="V31" s="95">
        <v>100</v>
      </c>
      <c r="W31" s="30"/>
      <c r="X31" s="94" t="s">
        <v>203</v>
      </c>
      <c r="Y31" s="94" t="s">
        <v>55</v>
      </c>
      <c r="Z31" s="72">
        <v>90</v>
      </c>
      <c r="AA31" s="77">
        <v>0.9</v>
      </c>
      <c r="AB31" s="14"/>
    </row>
    <row r="32" spans="1:28" s="96" customFormat="1" ht="30">
      <c r="A32" s="30">
        <v>51</v>
      </c>
      <c r="B32" s="30" t="s">
        <v>45</v>
      </c>
      <c r="C32" s="30" t="s">
        <v>198</v>
      </c>
      <c r="D32" s="30" t="s">
        <v>198</v>
      </c>
      <c r="E32" s="30" t="s">
        <v>106</v>
      </c>
      <c r="F32" s="30"/>
      <c r="G32" s="30" t="s">
        <v>48</v>
      </c>
      <c r="H32" s="30" t="s">
        <v>48</v>
      </c>
      <c r="I32" s="30" t="s">
        <v>50</v>
      </c>
      <c r="J32" s="30" t="s">
        <v>48</v>
      </c>
      <c r="K32" s="30" t="s">
        <v>51</v>
      </c>
      <c r="L32" s="30">
        <v>0</v>
      </c>
      <c r="M32" s="30">
        <v>0</v>
      </c>
      <c r="N32" s="30">
        <v>0</v>
      </c>
      <c r="O32" s="346"/>
      <c r="P32" s="351"/>
      <c r="Q32" s="78"/>
      <c r="R32" s="30"/>
      <c r="S32" s="94"/>
      <c r="T32" s="30"/>
      <c r="U32" s="36"/>
      <c r="V32" s="36"/>
      <c r="W32" s="30"/>
      <c r="X32" s="94"/>
      <c r="Y32" s="94"/>
      <c r="Z32" s="12"/>
      <c r="AA32" s="352"/>
      <c r="AB32" s="14"/>
    </row>
    <row r="33" spans="1:28" s="96" customFormat="1" ht="90">
      <c r="A33" s="30">
        <v>52</v>
      </c>
      <c r="B33" s="30" t="s">
        <v>45</v>
      </c>
      <c r="C33" s="30" t="s">
        <v>198</v>
      </c>
      <c r="D33" s="30" t="s">
        <v>198</v>
      </c>
      <c r="E33" s="30" t="s">
        <v>106</v>
      </c>
      <c r="F33" s="30"/>
      <c r="G33" s="30" t="s">
        <v>48</v>
      </c>
      <c r="H33" s="30" t="s">
        <v>48</v>
      </c>
      <c r="I33" s="30" t="s">
        <v>50</v>
      </c>
      <c r="J33" s="30" t="s">
        <v>48</v>
      </c>
      <c r="K33" s="30" t="s">
        <v>51</v>
      </c>
      <c r="L33" s="30">
        <v>0</v>
      </c>
      <c r="M33" s="30">
        <v>0</v>
      </c>
      <c r="N33" s="30">
        <v>0</v>
      </c>
      <c r="O33" s="344"/>
      <c r="P33" s="77"/>
      <c r="Q33" s="78"/>
      <c r="R33" s="30"/>
      <c r="S33" s="94" t="s">
        <v>215</v>
      </c>
      <c r="T33" s="30" t="s">
        <v>109</v>
      </c>
      <c r="U33" s="36">
        <v>0</v>
      </c>
      <c r="V33" s="95">
        <v>100</v>
      </c>
      <c r="W33" s="30" t="s">
        <v>48</v>
      </c>
      <c r="X33" s="94" t="s">
        <v>216</v>
      </c>
      <c r="Y33" s="74" t="s">
        <v>55</v>
      </c>
      <c r="Z33" s="72">
        <v>100</v>
      </c>
      <c r="AA33" s="77">
        <v>1</v>
      </c>
      <c r="AB33" s="14" t="s">
        <v>217</v>
      </c>
    </row>
    <row r="34" spans="1:28" s="96" customFormat="1" ht="260.25" customHeight="1">
      <c r="A34" s="30">
        <v>53</v>
      </c>
      <c r="B34" s="30" t="s">
        <v>45</v>
      </c>
      <c r="C34" s="30" t="s">
        <v>198</v>
      </c>
      <c r="D34" s="30" t="s">
        <v>198</v>
      </c>
      <c r="E34" s="30" t="s">
        <v>106</v>
      </c>
      <c r="F34" s="30"/>
      <c r="G34" s="30" t="s">
        <v>48</v>
      </c>
      <c r="H34" s="30" t="s">
        <v>48</v>
      </c>
      <c r="I34" s="30" t="s">
        <v>50</v>
      </c>
      <c r="J34" s="30" t="s">
        <v>48</v>
      </c>
      <c r="K34" s="30" t="s">
        <v>51</v>
      </c>
      <c r="L34" s="30">
        <v>0</v>
      </c>
      <c r="M34" s="30">
        <v>0</v>
      </c>
      <c r="N34" s="30">
        <v>0</v>
      </c>
      <c r="O34" s="344"/>
      <c r="P34" s="77"/>
      <c r="Q34" s="78"/>
      <c r="R34" s="30"/>
      <c r="S34" s="94" t="s">
        <v>218</v>
      </c>
      <c r="T34" s="30"/>
      <c r="U34" s="36">
        <v>0</v>
      </c>
      <c r="V34" s="95">
        <v>100</v>
      </c>
      <c r="W34" s="30"/>
      <c r="X34" s="94" t="s">
        <v>203</v>
      </c>
      <c r="Y34" s="94" t="s">
        <v>55</v>
      </c>
      <c r="Z34" s="72">
        <v>50</v>
      </c>
      <c r="AA34" s="77">
        <v>0.5</v>
      </c>
      <c r="AB34" s="14" t="s">
        <v>219</v>
      </c>
    </row>
    <row r="35" spans="1:28" s="96" customFormat="1" ht="30">
      <c r="A35" s="30">
        <v>54</v>
      </c>
      <c r="B35" s="30" t="s">
        <v>45</v>
      </c>
      <c r="C35" s="30" t="s">
        <v>198</v>
      </c>
      <c r="D35" s="30" t="s">
        <v>198</v>
      </c>
      <c r="E35" s="30" t="s">
        <v>106</v>
      </c>
      <c r="F35" s="30"/>
      <c r="G35" s="30" t="s">
        <v>48</v>
      </c>
      <c r="H35" s="30" t="s">
        <v>48</v>
      </c>
      <c r="I35" s="30" t="s">
        <v>50</v>
      </c>
      <c r="J35" s="30" t="s">
        <v>48</v>
      </c>
      <c r="K35" s="30" t="s">
        <v>51</v>
      </c>
      <c r="L35" s="30">
        <v>0</v>
      </c>
      <c r="M35" s="30">
        <v>0</v>
      </c>
      <c r="N35" s="30">
        <v>0</v>
      </c>
      <c r="O35" s="346"/>
      <c r="P35" s="351"/>
      <c r="Q35" s="78"/>
      <c r="R35" s="30"/>
      <c r="S35" s="94"/>
      <c r="T35" s="30"/>
      <c r="U35" s="36"/>
      <c r="V35" s="36"/>
      <c r="W35" s="30"/>
      <c r="X35" s="94"/>
      <c r="Y35" s="94"/>
      <c r="Z35" s="12"/>
      <c r="AA35" s="352"/>
      <c r="AB35" s="14"/>
    </row>
    <row r="36" spans="1:28" s="96" customFormat="1" ht="45">
      <c r="A36" s="30">
        <v>55</v>
      </c>
      <c r="B36" s="30" t="s">
        <v>45</v>
      </c>
      <c r="C36" s="30" t="s">
        <v>198</v>
      </c>
      <c r="D36" s="30" t="s">
        <v>198</v>
      </c>
      <c r="E36" s="30" t="s">
        <v>106</v>
      </c>
      <c r="F36" s="30"/>
      <c r="G36" s="30" t="s">
        <v>48</v>
      </c>
      <c r="H36" s="30" t="s">
        <v>48</v>
      </c>
      <c r="I36" s="30" t="s">
        <v>50</v>
      </c>
      <c r="J36" s="30" t="s">
        <v>48</v>
      </c>
      <c r="K36" s="30" t="s">
        <v>51</v>
      </c>
      <c r="L36" s="30">
        <v>0</v>
      </c>
      <c r="M36" s="30">
        <v>0</v>
      </c>
      <c r="N36" s="30">
        <v>0</v>
      </c>
      <c r="O36" s="344"/>
      <c r="P36" s="77"/>
      <c r="Q36" s="78"/>
      <c r="R36" s="30"/>
      <c r="S36" s="94" t="s">
        <v>220</v>
      </c>
      <c r="T36" s="30" t="s">
        <v>109</v>
      </c>
      <c r="U36" s="36">
        <v>0</v>
      </c>
      <c r="V36" s="95">
        <v>100</v>
      </c>
      <c r="W36" s="30" t="s">
        <v>48</v>
      </c>
      <c r="X36" s="94" t="s">
        <v>221</v>
      </c>
      <c r="Y36" s="94" t="s">
        <v>55</v>
      </c>
      <c r="Z36" s="72">
        <v>100</v>
      </c>
      <c r="AA36" s="77">
        <v>1</v>
      </c>
      <c r="AB36" s="14" t="s">
        <v>222</v>
      </c>
    </row>
    <row r="37" spans="1:28" s="96" customFormat="1" ht="75">
      <c r="A37" s="30">
        <v>56</v>
      </c>
      <c r="B37" s="30" t="s">
        <v>45</v>
      </c>
      <c r="C37" s="30" t="s">
        <v>198</v>
      </c>
      <c r="D37" s="30" t="s">
        <v>198</v>
      </c>
      <c r="E37" s="30" t="s">
        <v>106</v>
      </c>
      <c r="F37" s="30"/>
      <c r="G37" s="30" t="s">
        <v>48</v>
      </c>
      <c r="H37" s="30" t="s">
        <v>48</v>
      </c>
      <c r="I37" s="30" t="s">
        <v>50</v>
      </c>
      <c r="J37" s="30" t="s">
        <v>48</v>
      </c>
      <c r="K37" s="30" t="s">
        <v>51</v>
      </c>
      <c r="L37" s="30">
        <v>0</v>
      </c>
      <c r="M37" s="30">
        <v>0</v>
      </c>
      <c r="N37" s="30">
        <v>0</v>
      </c>
      <c r="O37" s="344"/>
      <c r="P37" s="77"/>
      <c r="Q37" s="78"/>
      <c r="R37" s="30"/>
      <c r="S37" s="94" t="s">
        <v>223</v>
      </c>
      <c r="T37" s="30"/>
      <c r="U37" s="36">
        <v>0</v>
      </c>
      <c r="V37" s="95">
        <v>100</v>
      </c>
      <c r="W37" s="30"/>
      <c r="X37" s="94" t="s">
        <v>203</v>
      </c>
      <c r="Y37" s="94" t="s">
        <v>55</v>
      </c>
      <c r="Z37" s="72">
        <v>100</v>
      </c>
      <c r="AA37" s="77">
        <v>1</v>
      </c>
      <c r="AB37" s="14" t="s">
        <v>224</v>
      </c>
    </row>
    <row r="38" spans="1:28" s="96" customFormat="1" ht="120">
      <c r="A38" s="30">
        <v>57</v>
      </c>
      <c r="B38" s="30" t="s">
        <v>45</v>
      </c>
      <c r="C38" s="30" t="s">
        <v>198</v>
      </c>
      <c r="D38" s="30" t="s">
        <v>198</v>
      </c>
      <c r="E38" s="30" t="s">
        <v>106</v>
      </c>
      <c r="F38" s="30"/>
      <c r="G38" s="30" t="s">
        <v>48</v>
      </c>
      <c r="H38" s="30" t="s">
        <v>48</v>
      </c>
      <c r="I38" s="30" t="s">
        <v>50</v>
      </c>
      <c r="J38" s="30" t="s">
        <v>48</v>
      </c>
      <c r="K38" s="30" t="s">
        <v>51</v>
      </c>
      <c r="L38" s="30">
        <v>0</v>
      </c>
      <c r="M38" s="30">
        <v>0</v>
      </c>
      <c r="N38" s="30">
        <v>0</v>
      </c>
      <c r="O38" s="344"/>
      <c r="P38" s="77"/>
      <c r="Q38" s="78"/>
      <c r="R38" s="30"/>
      <c r="S38" s="94" t="s">
        <v>225</v>
      </c>
      <c r="T38" s="30" t="s">
        <v>109</v>
      </c>
      <c r="U38" s="36">
        <v>0</v>
      </c>
      <c r="V38" s="95">
        <v>100</v>
      </c>
      <c r="W38" s="30" t="s">
        <v>48</v>
      </c>
      <c r="X38" s="94" t="s">
        <v>226</v>
      </c>
      <c r="Y38" s="74" t="s">
        <v>55</v>
      </c>
      <c r="Z38" s="72">
        <v>100</v>
      </c>
      <c r="AA38" s="77">
        <v>1</v>
      </c>
      <c r="AB38" s="14" t="s">
        <v>227</v>
      </c>
    </row>
    <row r="39" spans="1:28" s="96" customFormat="1" ht="75">
      <c r="A39" s="30">
        <v>58</v>
      </c>
      <c r="B39" s="30" t="s">
        <v>45</v>
      </c>
      <c r="C39" s="30" t="s">
        <v>198</v>
      </c>
      <c r="D39" s="30" t="s">
        <v>198</v>
      </c>
      <c r="E39" s="30" t="s">
        <v>106</v>
      </c>
      <c r="F39" s="30"/>
      <c r="G39" s="30" t="s">
        <v>48</v>
      </c>
      <c r="H39" s="30" t="s">
        <v>48</v>
      </c>
      <c r="I39" s="30" t="s">
        <v>50</v>
      </c>
      <c r="J39" s="30" t="s">
        <v>48</v>
      </c>
      <c r="K39" s="30" t="s">
        <v>51</v>
      </c>
      <c r="L39" s="30">
        <v>0</v>
      </c>
      <c r="M39" s="30">
        <v>0</v>
      </c>
      <c r="N39" s="30">
        <v>0</v>
      </c>
      <c r="O39" s="344"/>
      <c r="P39" s="77"/>
      <c r="Q39" s="78"/>
      <c r="R39" s="30"/>
      <c r="S39" s="94" t="s">
        <v>228</v>
      </c>
      <c r="T39" s="30"/>
      <c r="U39" s="36">
        <v>0</v>
      </c>
      <c r="V39" s="95">
        <v>100</v>
      </c>
      <c r="W39" s="30"/>
      <c r="X39" s="94" t="s">
        <v>203</v>
      </c>
      <c r="Y39" s="94" t="s">
        <v>55</v>
      </c>
      <c r="Z39" s="72">
        <v>75</v>
      </c>
      <c r="AA39" s="77">
        <v>0.75</v>
      </c>
      <c r="AB39" s="14" t="s">
        <v>1394</v>
      </c>
    </row>
    <row r="40" spans="1:28" s="96" customFormat="1" ht="207" customHeight="1">
      <c r="A40" s="30">
        <v>59</v>
      </c>
      <c r="B40" s="30" t="s">
        <v>45</v>
      </c>
      <c r="C40" s="30" t="s">
        <v>198</v>
      </c>
      <c r="D40" s="30" t="s">
        <v>198</v>
      </c>
      <c r="E40" s="30" t="s">
        <v>106</v>
      </c>
      <c r="F40" s="30"/>
      <c r="G40" s="30" t="s">
        <v>48</v>
      </c>
      <c r="H40" s="30" t="s">
        <v>48</v>
      </c>
      <c r="I40" s="30" t="s">
        <v>50</v>
      </c>
      <c r="J40" s="30" t="s">
        <v>48</v>
      </c>
      <c r="K40" s="30" t="s">
        <v>51</v>
      </c>
      <c r="L40" s="30">
        <v>0</v>
      </c>
      <c r="M40" s="30">
        <v>0</v>
      </c>
      <c r="N40" s="30">
        <v>0</v>
      </c>
      <c r="O40" s="344"/>
      <c r="P40" s="77"/>
      <c r="Q40" s="78"/>
      <c r="R40" s="30"/>
      <c r="S40" s="94" t="s">
        <v>229</v>
      </c>
      <c r="T40" s="30" t="s">
        <v>109</v>
      </c>
      <c r="U40" s="36">
        <v>0</v>
      </c>
      <c r="V40" s="99">
        <v>100</v>
      </c>
      <c r="W40" s="30" t="s">
        <v>48</v>
      </c>
      <c r="X40" s="94" t="s">
        <v>230</v>
      </c>
      <c r="Y40" s="94" t="s">
        <v>55</v>
      </c>
      <c r="Z40" s="72">
        <v>100</v>
      </c>
      <c r="AA40" s="77">
        <v>1</v>
      </c>
      <c r="AB40" s="14" t="s">
        <v>1395</v>
      </c>
    </row>
    <row r="41" spans="1:28" s="96" customFormat="1" ht="105">
      <c r="A41" s="30">
        <v>60</v>
      </c>
      <c r="B41" s="30" t="s">
        <v>45</v>
      </c>
      <c r="C41" s="30" t="s">
        <v>198</v>
      </c>
      <c r="D41" s="30" t="s">
        <v>198</v>
      </c>
      <c r="E41" s="30" t="s">
        <v>106</v>
      </c>
      <c r="F41" s="30"/>
      <c r="G41" s="30" t="s">
        <v>48</v>
      </c>
      <c r="H41" s="30" t="s">
        <v>48</v>
      </c>
      <c r="I41" s="30" t="s">
        <v>50</v>
      </c>
      <c r="J41" s="30" t="s">
        <v>48</v>
      </c>
      <c r="K41" s="30" t="s">
        <v>51</v>
      </c>
      <c r="L41" s="30">
        <v>0</v>
      </c>
      <c r="M41" s="30">
        <v>0</v>
      </c>
      <c r="N41" s="30">
        <v>0</v>
      </c>
      <c r="O41" s="344"/>
      <c r="P41" s="77"/>
      <c r="Q41" s="78"/>
      <c r="R41" s="30"/>
      <c r="S41" s="94" t="s">
        <v>231</v>
      </c>
      <c r="T41" s="30" t="s">
        <v>109</v>
      </c>
      <c r="U41" s="36">
        <v>0</v>
      </c>
      <c r="V41" s="99">
        <v>100</v>
      </c>
      <c r="W41" s="30" t="s">
        <v>48</v>
      </c>
      <c r="X41" s="94" t="s">
        <v>230</v>
      </c>
      <c r="Y41" s="94" t="s">
        <v>232</v>
      </c>
      <c r="Z41" s="72">
        <v>0</v>
      </c>
      <c r="AA41" s="77">
        <v>0</v>
      </c>
      <c r="AB41" s="14" t="s">
        <v>1396</v>
      </c>
    </row>
    <row r="42" spans="1:28" s="96" customFormat="1" ht="120">
      <c r="A42" s="30">
        <v>61</v>
      </c>
      <c r="B42" s="30" t="s">
        <v>45</v>
      </c>
      <c r="C42" s="30" t="s">
        <v>198</v>
      </c>
      <c r="D42" s="30" t="s">
        <v>198</v>
      </c>
      <c r="E42" s="30" t="s">
        <v>106</v>
      </c>
      <c r="F42" s="30"/>
      <c r="G42" s="30" t="s">
        <v>48</v>
      </c>
      <c r="H42" s="30" t="s">
        <v>48</v>
      </c>
      <c r="I42" s="30" t="s">
        <v>50</v>
      </c>
      <c r="J42" s="30" t="s">
        <v>48</v>
      </c>
      <c r="K42" s="30" t="s">
        <v>51</v>
      </c>
      <c r="L42" s="30">
        <v>0</v>
      </c>
      <c r="M42" s="30">
        <v>0</v>
      </c>
      <c r="N42" s="30">
        <v>0</v>
      </c>
      <c r="O42" s="344"/>
      <c r="P42" s="77"/>
      <c r="Q42" s="78"/>
      <c r="R42" s="30"/>
      <c r="S42" s="94" t="s">
        <v>233</v>
      </c>
      <c r="T42" s="30" t="s">
        <v>109</v>
      </c>
      <c r="U42" s="36">
        <v>0</v>
      </c>
      <c r="V42" s="99">
        <v>100</v>
      </c>
      <c r="W42" s="30" t="s">
        <v>48</v>
      </c>
      <c r="X42" s="94" t="s">
        <v>230</v>
      </c>
      <c r="Y42" s="94" t="s">
        <v>232</v>
      </c>
      <c r="Z42" s="72">
        <v>83</v>
      </c>
      <c r="AA42" s="77">
        <v>0.83</v>
      </c>
      <c r="AB42" s="14" t="s">
        <v>1397</v>
      </c>
    </row>
    <row r="43" spans="1:28" s="96" customFormat="1" ht="30">
      <c r="A43" s="30">
        <v>62</v>
      </c>
      <c r="B43" s="30" t="s">
        <v>45</v>
      </c>
      <c r="C43" s="30" t="s">
        <v>198</v>
      </c>
      <c r="D43" s="30" t="s">
        <v>198</v>
      </c>
      <c r="E43" s="30" t="s">
        <v>106</v>
      </c>
      <c r="F43" s="30"/>
      <c r="G43" s="30" t="s">
        <v>48</v>
      </c>
      <c r="H43" s="30" t="s">
        <v>48</v>
      </c>
      <c r="I43" s="30" t="s">
        <v>50</v>
      </c>
      <c r="J43" s="30" t="s">
        <v>48</v>
      </c>
      <c r="K43" s="30" t="s">
        <v>51</v>
      </c>
      <c r="L43" s="30">
        <v>0</v>
      </c>
      <c r="M43" s="30">
        <v>0</v>
      </c>
      <c r="N43" s="30">
        <v>0</v>
      </c>
      <c r="O43" s="346"/>
      <c r="P43" s="351"/>
      <c r="Q43" s="78"/>
      <c r="R43" s="30"/>
      <c r="S43" s="94"/>
      <c r="T43" s="30"/>
      <c r="U43" s="36"/>
      <c r="V43" s="36"/>
      <c r="W43" s="30"/>
      <c r="X43" s="94"/>
      <c r="Y43" s="94"/>
      <c r="Z43" s="12"/>
      <c r="AA43" s="352"/>
      <c r="AB43" s="14"/>
    </row>
    <row r="44" spans="1:28" s="96" customFormat="1" ht="30">
      <c r="A44" s="30">
        <v>63</v>
      </c>
      <c r="B44" s="30" t="s">
        <v>45</v>
      </c>
      <c r="C44" s="30" t="s">
        <v>198</v>
      </c>
      <c r="D44" s="30" t="s">
        <v>198</v>
      </c>
      <c r="E44" s="30" t="s">
        <v>106</v>
      </c>
      <c r="F44" s="30"/>
      <c r="G44" s="30" t="s">
        <v>48</v>
      </c>
      <c r="H44" s="30" t="s">
        <v>48</v>
      </c>
      <c r="I44" s="30" t="s">
        <v>50</v>
      </c>
      <c r="J44" s="30" t="s">
        <v>48</v>
      </c>
      <c r="K44" s="30" t="s">
        <v>51</v>
      </c>
      <c r="L44" s="30">
        <v>0</v>
      </c>
      <c r="M44" s="30">
        <v>0</v>
      </c>
      <c r="N44" s="30">
        <v>0</v>
      </c>
      <c r="O44" s="346"/>
      <c r="P44" s="351"/>
      <c r="Q44" s="78"/>
      <c r="R44" s="30"/>
      <c r="S44" s="94"/>
      <c r="T44" s="30"/>
      <c r="U44" s="36"/>
      <c r="V44" s="36"/>
      <c r="W44" s="30"/>
      <c r="X44" s="94"/>
      <c r="Y44" s="94"/>
      <c r="Z44" s="12"/>
      <c r="AA44" s="352"/>
      <c r="AB44" s="14"/>
    </row>
    <row r="45" spans="1:28" s="96" customFormat="1" ht="30">
      <c r="A45" s="30">
        <v>64</v>
      </c>
      <c r="B45" s="30" t="s">
        <v>45</v>
      </c>
      <c r="C45" s="30" t="s">
        <v>198</v>
      </c>
      <c r="D45" s="30" t="s">
        <v>198</v>
      </c>
      <c r="E45" s="30" t="s">
        <v>106</v>
      </c>
      <c r="F45" s="30"/>
      <c r="G45" s="30" t="s">
        <v>48</v>
      </c>
      <c r="H45" s="30" t="s">
        <v>48</v>
      </c>
      <c r="I45" s="30" t="s">
        <v>50</v>
      </c>
      <c r="J45" s="30" t="s">
        <v>48</v>
      </c>
      <c r="K45" s="30" t="s">
        <v>51</v>
      </c>
      <c r="L45" s="30">
        <v>0</v>
      </c>
      <c r="M45" s="30">
        <v>0</v>
      </c>
      <c r="N45" s="30">
        <v>0</v>
      </c>
      <c r="O45" s="346"/>
      <c r="P45" s="351"/>
      <c r="Q45" s="78"/>
      <c r="R45" s="30"/>
      <c r="S45" s="94"/>
      <c r="T45" s="30"/>
      <c r="U45" s="36"/>
      <c r="V45" s="36"/>
      <c r="W45" s="30"/>
      <c r="X45" s="94"/>
      <c r="Y45" s="94"/>
      <c r="Z45" s="12"/>
      <c r="AA45" s="352"/>
      <c r="AB45" s="14"/>
    </row>
    <row r="46" spans="1:28" s="96" customFormat="1" ht="30">
      <c r="A46" s="30">
        <v>65</v>
      </c>
      <c r="B46" s="30" t="s">
        <v>45</v>
      </c>
      <c r="C46" s="30" t="s">
        <v>198</v>
      </c>
      <c r="D46" s="30" t="s">
        <v>198</v>
      </c>
      <c r="E46" s="30" t="s">
        <v>106</v>
      </c>
      <c r="F46" s="30"/>
      <c r="G46" s="30" t="s">
        <v>48</v>
      </c>
      <c r="H46" s="30" t="s">
        <v>48</v>
      </c>
      <c r="I46" s="30" t="s">
        <v>50</v>
      </c>
      <c r="J46" s="30" t="s">
        <v>48</v>
      </c>
      <c r="K46" s="30" t="s">
        <v>51</v>
      </c>
      <c r="L46" s="30">
        <v>0</v>
      </c>
      <c r="M46" s="30">
        <v>0</v>
      </c>
      <c r="N46" s="30">
        <v>0</v>
      </c>
      <c r="O46" s="346"/>
      <c r="P46" s="351"/>
      <c r="Q46" s="78"/>
      <c r="R46" s="30"/>
      <c r="S46" s="94"/>
      <c r="T46" s="30"/>
      <c r="U46" s="36"/>
      <c r="V46" s="36"/>
      <c r="W46" s="30"/>
      <c r="X46" s="94"/>
      <c r="Y46" s="94"/>
      <c r="Z46" s="12"/>
      <c r="AA46" s="352"/>
      <c r="AB46" s="14"/>
    </row>
    <row r="47" spans="1:28" s="96" customFormat="1" ht="30">
      <c r="A47" s="30">
        <v>66</v>
      </c>
      <c r="B47" s="30" t="s">
        <v>45</v>
      </c>
      <c r="C47" s="30" t="s">
        <v>198</v>
      </c>
      <c r="D47" s="30" t="s">
        <v>198</v>
      </c>
      <c r="E47" s="30" t="s">
        <v>106</v>
      </c>
      <c r="F47" s="30"/>
      <c r="G47" s="30" t="s">
        <v>48</v>
      </c>
      <c r="H47" s="30" t="s">
        <v>48</v>
      </c>
      <c r="I47" s="30" t="s">
        <v>50</v>
      </c>
      <c r="J47" s="30" t="s">
        <v>48</v>
      </c>
      <c r="K47" s="30" t="s">
        <v>51</v>
      </c>
      <c r="L47" s="30">
        <v>0</v>
      </c>
      <c r="M47" s="30">
        <v>0</v>
      </c>
      <c r="N47" s="30">
        <v>0</v>
      </c>
      <c r="O47" s="346"/>
      <c r="P47" s="351"/>
      <c r="Q47" s="78"/>
      <c r="R47" s="30"/>
      <c r="S47" s="94"/>
      <c r="T47" s="30"/>
      <c r="U47" s="36"/>
      <c r="V47" s="36"/>
      <c r="W47" s="30"/>
      <c r="X47" s="94"/>
      <c r="Y47" s="94"/>
      <c r="Z47" s="12"/>
      <c r="AA47" s="352"/>
      <c r="AB47" s="14"/>
    </row>
    <row r="48" spans="1:28" s="96" customFormat="1" ht="30">
      <c r="A48" s="30">
        <v>67</v>
      </c>
      <c r="B48" s="30" t="s">
        <v>45</v>
      </c>
      <c r="C48" s="30" t="s">
        <v>198</v>
      </c>
      <c r="D48" s="30" t="s">
        <v>198</v>
      </c>
      <c r="E48" s="30" t="s">
        <v>106</v>
      </c>
      <c r="F48" s="30"/>
      <c r="G48" s="30" t="s">
        <v>48</v>
      </c>
      <c r="H48" s="30" t="s">
        <v>48</v>
      </c>
      <c r="I48" s="30" t="s">
        <v>50</v>
      </c>
      <c r="J48" s="30" t="s">
        <v>48</v>
      </c>
      <c r="K48" s="30" t="s">
        <v>51</v>
      </c>
      <c r="L48" s="30">
        <v>0</v>
      </c>
      <c r="M48" s="30">
        <v>0</v>
      </c>
      <c r="N48" s="30">
        <v>0</v>
      </c>
      <c r="O48" s="346"/>
      <c r="P48" s="351"/>
      <c r="Q48" s="78"/>
      <c r="R48" s="30"/>
      <c r="S48" s="94"/>
      <c r="T48" s="30"/>
      <c r="U48" s="36"/>
      <c r="V48" s="36"/>
      <c r="W48" s="30"/>
      <c r="X48" s="94"/>
      <c r="Y48" s="94"/>
      <c r="Z48" s="12"/>
      <c r="AA48" s="352"/>
      <c r="AB48" s="14"/>
    </row>
    <row r="49" spans="1:28" s="96" customFormat="1" ht="30">
      <c r="A49" s="30">
        <v>68</v>
      </c>
      <c r="B49" s="30" t="s">
        <v>45</v>
      </c>
      <c r="C49" s="30" t="s">
        <v>198</v>
      </c>
      <c r="D49" s="30" t="s">
        <v>198</v>
      </c>
      <c r="E49" s="30" t="s">
        <v>106</v>
      </c>
      <c r="F49" s="30"/>
      <c r="G49" s="30" t="s">
        <v>48</v>
      </c>
      <c r="H49" s="30" t="s">
        <v>48</v>
      </c>
      <c r="I49" s="30" t="s">
        <v>50</v>
      </c>
      <c r="J49" s="30" t="s">
        <v>48</v>
      </c>
      <c r="K49" s="30" t="s">
        <v>51</v>
      </c>
      <c r="L49" s="30">
        <v>0</v>
      </c>
      <c r="M49" s="30">
        <v>0</v>
      </c>
      <c r="N49" s="30">
        <v>0</v>
      </c>
      <c r="O49" s="346"/>
      <c r="P49" s="351"/>
      <c r="Q49" s="78"/>
      <c r="R49" s="30"/>
      <c r="S49" s="94"/>
      <c r="T49" s="30"/>
      <c r="U49" s="36"/>
      <c r="V49" s="36"/>
      <c r="W49" s="30"/>
      <c r="X49" s="94"/>
      <c r="Y49" s="94"/>
      <c r="Z49" s="12"/>
      <c r="AA49" s="352"/>
      <c r="AB49" s="14"/>
    </row>
    <row r="50" spans="1:28" s="96" customFormat="1" ht="30">
      <c r="A50" s="30">
        <v>69</v>
      </c>
      <c r="B50" s="30" t="s">
        <v>45</v>
      </c>
      <c r="C50" s="30" t="s">
        <v>198</v>
      </c>
      <c r="D50" s="30" t="s">
        <v>198</v>
      </c>
      <c r="E50" s="30" t="s">
        <v>106</v>
      </c>
      <c r="F50" s="30"/>
      <c r="G50" s="30" t="s">
        <v>48</v>
      </c>
      <c r="H50" s="30" t="s">
        <v>48</v>
      </c>
      <c r="I50" s="30" t="s">
        <v>50</v>
      </c>
      <c r="J50" s="30" t="s">
        <v>48</v>
      </c>
      <c r="K50" s="30" t="s">
        <v>51</v>
      </c>
      <c r="L50" s="30">
        <v>0</v>
      </c>
      <c r="M50" s="30">
        <v>0</v>
      </c>
      <c r="N50" s="30">
        <v>0</v>
      </c>
      <c r="O50" s="346"/>
      <c r="P50" s="351"/>
      <c r="Q50" s="78"/>
      <c r="R50" s="30"/>
      <c r="S50" s="94"/>
      <c r="T50" s="30"/>
      <c r="U50" s="36"/>
      <c r="V50" s="36"/>
      <c r="W50" s="30"/>
      <c r="X50" s="94"/>
      <c r="Y50" s="94"/>
      <c r="Z50" s="12"/>
      <c r="AA50" s="352"/>
      <c r="AB50" s="14"/>
    </row>
    <row r="51" spans="1:28" s="96" customFormat="1" ht="30">
      <c r="A51" s="30">
        <v>70</v>
      </c>
      <c r="B51" s="30" t="s">
        <v>45</v>
      </c>
      <c r="C51" s="30" t="s">
        <v>198</v>
      </c>
      <c r="D51" s="30" t="s">
        <v>198</v>
      </c>
      <c r="E51" s="30" t="s">
        <v>106</v>
      </c>
      <c r="F51" s="30"/>
      <c r="G51" s="30" t="s">
        <v>48</v>
      </c>
      <c r="H51" s="30" t="s">
        <v>48</v>
      </c>
      <c r="I51" s="30" t="s">
        <v>50</v>
      </c>
      <c r="J51" s="30" t="s">
        <v>48</v>
      </c>
      <c r="K51" s="30" t="s">
        <v>51</v>
      </c>
      <c r="L51" s="30">
        <v>0</v>
      </c>
      <c r="M51" s="30">
        <v>0</v>
      </c>
      <c r="N51" s="30">
        <v>0</v>
      </c>
      <c r="O51" s="346"/>
      <c r="P51" s="351"/>
      <c r="Q51" s="78"/>
      <c r="R51" s="30"/>
      <c r="S51" s="94"/>
      <c r="T51" s="30"/>
      <c r="U51" s="36"/>
      <c r="V51" s="36"/>
      <c r="W51" s="30"/>
      <c r="X51" s="94"/>
      <c r="Y51" s="94"/>
      <c r="Z51" s="12"/>
      <c r="AA51" s="352"/>
      <c r="AB51" s="14"/>
    </row>
    <row r="52" spans="1:28" s="96" customFormat="1" ht="30">
      <c r="A52" s="30">
        <v>71</v>
      </c>
      <c r="B52" s="30" t="s">
        <v>45</v>
      </c>
      <c r="C52" s="30" t="s">
        <v>198</v>
      </c>
      <c r="D52" s="30" t="s">
        <v>198</v>
      </c>
      <c r="E52" s="30" t="s">
        <v>106</v>
      </c>
      <c r="F52" s="30"/>
      <c r="G52" s="30" t="s">
        <v>48</v>
      </c>
      <c r="H52" s="30" t="s">
        <v>48</v>
      </c>
      <c r="I52" s="30" t="s">
        <v>50</v>
      </c>
      <c r="J52" s="30" t="s">
        <v>48</v>
      </c>
      <c r="K52" s="30" t="s">
        <v>51</v>
      </c>
      <c r="L52" s="30">
        <v>0</v>
      </c>
      <c r="M52" s="30">
        <v>0</v>
      </c>
      <c r="N52" s="30">
        <v>0</v>
      </c>
      <c r="O52" s="346"/>
      <c r="P52" s="351"/>
      <c r="Q52" s="78"/>
      <c r="R52" s="30"/>
      <c r="S52" s="94"/>
      <c r="T52" s="30"/>
      <c r="U52" s="36"/>
      <c r="V52" s="36"/>
      <c r="W52" s="30"/>
      <c r="X52" s="94"/>
      <c r="Y52" s="94"/>
      <c r="Z52" s="12"/>
      <c r="AA52" s="352"/>
      <c r="AB52" s="14"/>
    </row>
    <row r="53" spans="1:28" s="96" customFormat="1" ht="30">
      <c r="A53" s="30">
        <v>72</v>
      </c>
      <c r="B53" s="30" t="s">
        <v>45</v>
      </c>
      <c r="C53" s="30" t="s">
        <v>198</v>
      </c>
      <c r="D53" s="30" t="s">
        <v>198</v>
      </c>
      <c r="E53" s="30" t="s">
        <v>106</v>
      </c>
      <c r="F53" s="30"/>
      <c r="G53" s="30" t="s">
        <v>48</v>
      </c>
      <c r="H53" s="30" t="s">
        <v>48</v>
      </c>
      <c r="I53" s="30" t="s">
        <v>50</v>
      </c>
      <c r="J53" s="30" t="s">
        <v>48</v>
      </c>
      <c r="K53" s="30" t="s">
        <v>51</v>
      </c>
      <c r="L53" s="30">
        <v>0</v>
      </c>
      <c r="M53" s="30">
        <v>0</v>
      </c>
      <c r="N53" s="30">
        <v>0</v>
      </c>
      <c r="O53" s="346"/>
      <c r="P53" s="351"/>
      <c r="Q53" s="78"/>
      <c r="R53" s="30"/>
      <c r="S53" s="94"/>
      <c r="T53" s="30"/>
      <c r="U53" s="36"/>
      <c r="V53" s="36"/>
      <c r="W53" s="30"/>
      <c r="X53" s="94"/>
      <c r="Y53" s="94"/>
      <c r="Z53" s="12"/>
      <c r="AA53" s="352"/>
      <c r="AB53" s="14"/>
    </row>
    <row r="54" spans="1:28" s="96" customFormat="1" ht="30">
      <c r="A54" s="30">
        <v>73</v>
      </c>
      <c r="B54" s="30" t="s">
        <v>45</v>
      </c>
      <c r="C54" s="30" t="s">
        <v>198</v>
      </c>
      <c r="D54" s="30" t="s">
        <v>198</v>
      </c>
      <c r="E54" s="30" t="s">
        <v>106</v>
      </c>
      <c r="F54" s="30"/>
      <c r="G54" s="30" t="s">
        <v>48</v>
      </c>
      <c r="H54" s="30" t="s">
        <v>48</v>
      </c>
      <c r="I54" s="30" t="s">
        <v>50</v>
      </c>
      <c r="J54" s="30" t="s">
        <v>48</v>
      </c>
      <c r="K54" s="30" t="s">
        <v>51</v>
      </c>
      <c r="L54" s="30">
        <v>0</v>
      </c>
      <c r="M54" s="30">
        <v>0</v>
      </c>
      <c r="N54" s="30">
        <v>0</v>
      </c>
      <c r="O54" s="346"/>
      <c r="P54" s="351"/>
      <c r="Q54" s="78"/>
      <c r="R54" s="30"/>
      <c r="S54" s="94"/>
      <c r="T54" s="30"/>
      <c r="U54" s="36"/>
      <c r="V54" s="36"/>
      <c r="W54" s="30"/>
      <c r="X54" s="94"/>
      <c r="Y54" s="94"/>
      <c r="Z54" s="12"/>
      <c r="AA54" s="352"/>
      <c r="AB54" s="14"/>
    </row>
    <row r="55" spans="1:28" s="96" customFormat="1" ht="30">
      <c r="A55" s="30">
        <v>74</v>
      </c>
      <c r="B55" s="30" t="s">
        <v>45</v>
      </c>
      <c r="C55" s="30" t="s">
        <v>198</v>
      </c>
      <c r="D55" s="30" t="s">
        <v>198</v>
      </c>
      <c r="E55" s="30" t="s">
        <v>106</v>
      </c>
      <c r="F55" s="30"/>
      <c r="G55" s="30" t="s">
        <v>48</v>
      </c>
      <c r="H55" s="30" t="s">
        <v>48</v>
      </c>
      <c r="I55" s="30" t="s">
        <v>50</v>
      </c>
      <c r="J55" s="30" t="s">
        <v>48</v>
      </c>
      <c r="K55" s="30" t="s">
        <v>51</v>
      </c>
      <c r="L55" s="30">
        <v>0</v>
      </c>
      <c r="M55" s="30">
        <v>0</v>
      </c>
      <c r="N55" s="30">
        <v>0</v>
      </c>
      <c r="O55" s="346"/>
      <c r="P55" s="351"/>
      <c r="Q55" s="78"/>
      <c r="R55" s="30"/>
      <c r="S55" s="94"/>
      <c r="T55" s="30"/>
      <c r="U55" s="36"/>
      <c r="V55" s="36"/>
      <c r="W55" s="30"/>
      <c r="X55" s="94"/>
      <c r="Y55" s="94"/>
      <c r="Z55" s="12"/>
      <c r="AA55" s="352"/>
      <c r="AB55" s="14"/>
    </row>
    <row r="56" spans="1:28" s="96" customFormat="1" ht="30">
      <c r="A56" s="30">
        <v>75</v>
      </c>
      <c r="B56" s="30" t="s">
        <v>45</v>
      </c>
      <c r="C56" s="30" t="s">
        <v>198</v>
      </c>
      <c r="D56" s="30" t="s">
        <v>198</v>
      </c>
      <c r="E56" s="30" t="s">
        <v>106</v>
      </c>
      <c r="F56" s="30"/>
      <c r="G56" s="30" t="s">
        <v>48</v>
      </c>
      <c r="H56" s="30" t="s">
        <v>48</v>
      </c>
      <c r="I56" s="30" t="s">
        <v>50</v>
      </c>
      <c r="J56" s="30" t="s">
        <v>48</v>
      </c>
      <c r="K56" s="30" t="s">
        <v>51</v>
      </c>
      <c r="L56" s="30">
        <v>0</v>
      </c>
      <c r="M56" s="30">
        <v>0</v>
      </c>
      <c r="N56" s="30">
        <v>0</v>
      </c>
      <c r="O56" s="346"/>
      <c r="P56" s="351"/>
      <c r="Q56" s="78"/>
      <c r="R56" s="30"/>
      <c r="S56" s="94"/>
      <c r="T56" s="30"/>
      <c r="U56" s="36"/>
      <c r="V56" s="36"/>
      <c r="W56" s="30"/>
      <c r="X56" s="94"/>
      <c r="Y56" s="94"/>
      <c r="Z56" s="12"/>
      <c r="AA56" s="352"/>
      <c r="AB56" s="14"/>
    </row>
    <row r="57" spans="1:28" s="96" customFormat="1" ht="30">
      <c r="A57" s="30">
        <v>76</v>
      </c>
      <c r="B57" s="30" t="s">
        <v>45</v>
      </c>
      <c r="C57" s="30" t="s">
        <v>198</v>
      </c>
      <c r="D57" s="30" t="s">
        <v>198</v>
      </c>
      <c r="E57" s="30" t="s">
        <v>106</v>
      </c>
      <c r="F57" s="30"/>
      <c r="G57" s="30" t="s">
        <v>48</v>
      </c>
      <c r="H57" s="30" t="s">
        <v>48</v>
      </c>
      <c r="I57" s="30" t="s">
        <v>50</v>
      </c>
      <c r="J57" s="30" t="s">
        <v>48</v>
      </c>
      <c r="K57" s="30" t="s">
        <v>51</v>
      </c>
      <c r="L57" s="30">
        <v>0</v>
      </c>
      <c r="M57" s="30">
        <v>0</v>
      </c>
      <c r="N57" s="30">
        <v>0</v>
      </c>
      <c r="O57" s="346"/>
      <c r="P57" s="351"/>
      <c r="Q57" s="78"/>
      <c r="R57" s="30"/>
      <c r="S57" s="94"/>
      <c r="T57" s="30"/>
      <c r="U57" s="36"/>
      <c r="V57" s="36"/>
      <c r="W57" s="30"/>
      <c r="X57" s="94"/>
      <c r="Y57" s="94"/>
      <c r="Z57" s="12"/>
      <c r="AA57" s="352"/>
      <c r="AB57" s="14"/>
    </row>
    <row r="58" spans="1:28" s="96" customFormat="1" ht="30">
      <c r="A58" s="30">
        <v>77</v>
      </c>
      <c r="B58" s="30" t="s">
        <v>45</v>
      </c>
      <c r="C58" s="30" t="s">
        <v>198</v>
      </c>
      <c r="D58" s="30" t="s">
        <v>198</v>
      </c>
      <c r="E58" s="30" t="s">
        <v>106</v>
      </c>
      <c r="F58" s="30"/>
      <c r="G58" s="30" t="s">
        <v>48</v>
      </c>
      <c r="H58" s="30" t="s">
        <v>48</v>
      </c>
      <c r="I58" s="30" t="s">
        <v>50</v>
      </c>
      <c r="J58" s="30" t="s">
        <v>48</v>
      </c>
      <c r="K58" s="30" t="s">
        <v>51</v>
      </c>
      <c r="L58" s="30">
        <v>0</v>
      </c>
      <c r="M58" s="30">
        <v>0</v>
      </c>
      <c r="N58" s="30">
        <v>0</v>
      </c>
      <c r="O58" s="346"/>
      <c r="P58" s="351"/>
      <c r="Q58" s="78"/>
      <c r="R58" s="30"/>
      <c r="S58" s="94"/>
      <c r="T58" s="30"/>
      <c r="U58" s="36"/>
      <c r="V58" s="36"/>
      <c r="W58" s="30"/>
      <c r="X58" s="94"/>
      <c r="Y58" s="94"/>
      <c r="Z58" s="12"/>
      <c r="AA58" s="352"/>
      <c r="AB58" s="14"/>
    </row>
    <row r="59" spans="1:28" s="96" customFormat="1" ht="30">
      <c r="A59" s="30">
        <v>78</v>
      </c>
      <c r="B59" s="30" t="s">
        <v>45</v>
      </c>
      <c r="C59" s="30" t="s">
        <v>198</v>
      </c>
      <c r="D59" s="30" t="s">
        <v>198</v>
      </c>
      <c r="E59" s="30" t="s">
        <v>106</v>
      </c>
      <c r="F59" s="30"/>
      <c r="G59" s="30" t="s">
        <v>48</v>
      </c>
      <c r="H59" s="30" t="s">
        <v>48</v>
      </c>
      <c r="I59" s="30" t="s">
        <v>50</v>
      </c>
      <c r="J59" s="30" t="s">
        <v>48</v>
      </c>
      <c r="K59" s="30" t="s">
        <v>51</v>
      </c>
      <c r="L59" s="30">
        <v>0</v>
      </c>
      <c r="M59" s="30">
        <v>0</v>
      </c>
      <c r="N59" s="30">
        <v>0</v>
      </c>
      <c r="O59" s="346"/>
      <c r="P59" s="351"/>
      <c r="Q59" s="78"/>
      <c r="R59" s="30"/>
      <c r="S59" s="94"/>
      <c r="T59" s="30"/>
      <c r="U59" s="36"/>
      <c r="V59" s="36"/>
      <c r="W59" s="30"/>
      <c r="X59" s="94"/>
      <c r="Y59" s="94"/>
      <c r="Z59" s="12"/>
      <c r="AA59" s="352"/>
      <c r="AB59" s="14"/>
    </row>
    <row r="60" spans="1:28" s="96" customFormat="1" ht="30">
      <c r="A60" s="30">
        <v>79</v>
      </c>
      <c r="B60" s="30" t="s">
        <v>45</v>
      </c>
      <c r="C60" s="30" t="s">
        <v>198</v>
      </c>
      <c r="D60" s="30" t="s">
        <v>198</v>
      </c>
      <c r="E60" s="30" t="s">
        <v>106</v>
      </c>
      <c r="F60" s="30"/>
      <c r="G60" s="30" t="s">
        <v>48</v>
      </c>
      <c r="H60" s="30"/>
      <c r="I60" s="30"/>
      <c r="J60" s="30"/>
      <c r="K60" s="30"/>
      <c r="L60" s="30"/>
      <c r="M60" s="30"/>
      <c r="N60" s="30"/>
      <c r="O60" s="12"/>
      <c r="P60" s="352"/>
      <c r="Q60" s="14"/>
      <c r="R60" s="30"/>
      <c r="S60" s="94"/>
      <c r="T60" s="30"/>
      <c r="U60" s="36"/>
      <c r="V60" s="36"/>
      <c r="W60" s="30"/>
      <c r="X60" s="94"/>
      <c r="Y60" s="94"/>
      <c r="Z60" s="12"/>
      <c r="AA60" s="352"/>
      <c r="AB60" s="14"/>
    </row>
    <row r="61" spans="1:28" s="96" customFormat="1" ht="30">
      <c r="A61" s="30">
        <v>80</v>
      </c>
      <c r="B61" s="30" t="s">
        <v>45</v>
      </c>
      <c r="C61" s="30" t="s">
        <v>198</v>
      </c>
      <c r="D61" s="30" t="s">
        <v>198</v>
      </c>
      <c r="E61" s="30" t="s">
        <v>106</v>
      </c>
      <c r="F61" s="30"/>
      <c r="G61" s="30" t="s">
        <v>48</v>
      </c>
      <c r="H61" s="30" t="s">
        <v>48</v>
      </c>
      <c r="I61" s="30" t="s">
        <v>50</v>
      </c>
      <c r="J61" s="30" t="s">
        <v>48</v>
      </c>
      <c r="K61" s="30" t="s">
        <v>51</v>
      </c>
      <c r="L61" s="30">
        <v>0</v>
      </c>
      <c r="M61" s="30">
        <v>0</v>
      </c>
      <c r="N61" s="30">
        <v>0</v>
      </c>
      <c r="O61" s="346"/>
      <c r="P61" s="351"/>
      <c r="Q61" s="78"/>
      <c r="R61" s="30"/>
      <c r="S61" s="94"/>
      <c r="T61" s="30"/>
      <c r="U61" s="36"/>
      <c r="V61" s="36"/>
      <c r="W61" s="30"/>
      <c r="X61" s="94"/>
      <c r="Y61" s="94"/>
      <c r="Z61" s="12"/>
      <c r="AA61" s="352"/>
      <c r="AB61" s="14"/>
    </row>
    <row r="62" spans="1:28" s="96" customFormat="1" ht="45">
      <c r="A62" s="30">
        <v>81</v>
      </c>
      <c r="B62" s="30" t="s">
        <v>45</v>
      </c>
      <c r="C62" s="30" t="s">
        <v>198</v>
      </c>
      <c r="D62" s="30" t="s">
        <v>198</v>
      </c>
      <c r="E62" s="30" t="s">
        <v>106</v>
      </c>
      <c r="F62" s="30"/>
      <c r="G62" s="30" t="s">
        <v>48</v>
      </c>
      <c r="H62" s="30" t="s">
        <v>48</v>
      </c>
      <c r="I62" s="30" t="s">
        <v>50</v>
      </c>
      <c r="J62" s="30" t="s">
        <v>48</v>
      </c>
      <c r="K62" s="30" t="s">
        <v>51</v>
      </c>
      <c r="L62" s="30">
        <v>0</v>
      </c>
      <c r="M62" s="30">
        <v>0</v>
      </c>
      <c r="N62" s="30">
        <v>0</v>
      </c>
      <c r="O62" s="344"/>
      <c r="P62" s="77"/>
      <c r="Q62" s="78"/>
      <c r="R62" s="30"/>
      <c r="S62" s="94" t="s">
        <v>234</v>
      </c>
      <c r="T62" s="30" t="s">
        <v>109</v>
      </c>
      <c r="U62" s="36">
        <v>0</v>
      </c>
      <c r="V62" s="36">
        <v>120</v>
      </c>
      <c r="W62" s="30"/>
      <c r="X62" s="94" t="s">
        <v>235</v>
      </c>
      <c r="Y62" s="94" t="s">
        <v>236</v>
      </c>
      <c r="Z62" s="72">
        <v>0</v>
      </c>
      <c r="AA62" s="77">
        <v>0</v>
      </c>
      <c r="AB62" s="14"/>
    </row>
    <row r="63" spans="1:28" s="96" customFormat="1" ht="30">
      <c r="A63" s="30">
        <v>82</v>
      </c>
      <c r="B63" s="30" t="s">
        <v>45</v>
      </c>
      <c r="C63" s="30" t="s">
        <v>198</v>
      </c>
      <c r="D63" s="30" t="s">
        <v>198</v>
      </c>
      <c r="E63" s="30" t="s">
        <v>106</v>
      </c>
      <c r="F63" s="30"/>
      <c r="G63" s="30" t="s">
        <v>48</v>
      </c>
      <c r="H63" s="30" t="s">
        <v>48</v>
      </c>
      <c r="I63" s="30" t="s">
        <v>50</v>
      </c>
      <c r="J63" s="30" t="s">
        <v>48</v>
      </c>
      <c r="K63" s="30" t="s">
        <v>51</v>
      </c>
      <c r="L63" s="30">
        <v>0</v>
      </c>
      <c r="M63" s="30">
        <v>0</v>
      </c>
      <c r="N63" s="30">
        <v>0</v>
      </c>
      <c r="O63" s="346"/>
      <c r="P63" s="351"/>
      <c r="Q63" s="78"/>
      <c r="R63" s="30"/>
      <c r="S63" s="94"/>
      <c r="T63" s="30"/>
      <c r="U63" s="36"/>
      <c r="V63" s="36"/>
      <c r="W63" s="30"/>
      <c r="X63" s="94"/>
      <c r="Y63" s="94"/>
      <c r="Z63" s="12"/>
      <c r="AA63" s="352"/>
      <c r="AB63" s="14"/>
    </row>
    <row r="64" spans="1:28" s="96" customFormat="1" ht="30">
      <c r="A64" s="30">
        <v>83</v>
      </c>
      <c r="B64" s="30" t="s">
        <v>45</v>
      </c>
      <c r="C64" s="30" t="s">
        <v>198</v>
      </c>
      <c r="D64" s="30" t="s">
        <v>198</v>
      </c>
      <c r="E64" s="30" t="s">
        <v>106</v>
      </c>
      <c r="F64" s="30"/>
      <c r="G64" s="30" t="s">
        <v>48</v>
      </c>
      <c r="H64" s="30" t="s">
        <v>48</v>
      </c>
      <c r="I64" s="30" t="s">
        <v>50</v>
      </c>
      <c r="J64" s="30" t="s">
        <v>48</v>
      </c>
      <c r="K64" s="30" t="s">
        <v>51</v>
      </c>
      <c r="L64" s="30">
        <v>0</v>
      </c>
      <c r="M64" s="30">
        <v>0</v>
      </c>
      <c r="N64" s="30">
        <v>0</v>
      </c>
      <c r="O64" s="346"/>
      <c r="P64" s="351"/>
      <c r="Q64" s="78"/>
      <c r="R64" s="30"/>
      <c r="S64" s="94"/>
      <c r="T64" s="30"/>
      <c r="U64" s="36"/>
      <c r="V64" s="36"/>
      <c r="W64" s="30"/>
      <c r="X64" s="94"/>
      <c r="Y64" s="94"/>
      <c r="Z64" s="12"/>
      <c r="AA64" s="352"/>
      <c r="AB64" s="14"/>
    </row>
    <row r="65" spans="1:28" s="96" customFormat="1" ht="90">
      <c r="A65" s="30">
        <v>84</v>
      </c>
      <c r="B65" s="30" t="s">
        <v>45</v>
      </c>
      <c r="C65" s="30" t="s">
        <v>198</v>
      </c>
      <c r="D65" s="30" t="s">
        <v>198</v>
      </c>
      <c r="E65" s="30" t="s">
        <v>106</v>
      </c>
      <c r="F65" s="30"/>
      <c r="G65" s="30" t="s">
        <v>48</v>
      </c>
      <c r="H65" s="30" t="s">
        <v>48</v>
      </c>
      <c r="I65" s="30" t="s">
        <v>50</v>
      </c>
      <c r="J65" s="30" t="s">
        <v>48</v>
      </c>
      <c r="K65" s="30" t="s">
        <v>51</v>
      </c>
      <c r="L65" s="30">
        <v>0</v>
      </c>
      <c r="M65" s="30">
        <v>0</v>
      </c>
      <c r="N65" s="30">
        <v>0</v>
      </c>
      <c r="O65" s="344"/>
      <c r="P65" s="77"/>
      <c r="Q65" s="78"/>
      <c r="R65" s="30"/>
      <c r="S65" s="94" t="s">
        <v>237</v>
      </c>
      <c r="T65" s="30"/>
      <c r="U65" s="36">
        <v>0</v>
      </c>
      <c r="V65" s="95">
        <v>100</v>
      </c>
      <c r="W65" s="30"/>
      <c r="X65" s="94" t="s">
        <v>238</v>
      </c>
      <c r="Y65" s="94" t="s">
        <v>55</v>
      </c>
      <c r="Z65" s="72">
        <v>97</v>
      </c>
      <c r="AA65" s="77">
        <v>0.97</v>
      </c>
      <c r="AB65" s="14" t="s">
        <v>1398</v>
      </c>
    </row>
    <row r="66" spans="1:28" s="96" customFormat="1" ht="75">
      <c r="A66" s="30">
        <v>85</v>
      </c>
      <c r="B66" s="30" t="s">
        <v>45</v>
      </c>
      <c r="C66" s="30" t="s">
        <v>198</v>
      </c>
      <c r="D66" s="30" t="s">
        <v>198</v>
      </c>
      <c r="E66" s="30" t="s">
        <v>106</v>
      </c>
      <c r="F66" s="30"/>
      <c r="G66" s="30" t="s">
        <v>48</v>
      </c>
      <c r="H66" s="30" t="s">
        <v>48</v>
      </c>
      <c r="I66" s="30" t="s">
        <v>50</v>
      </c>
      <c r="J66" s="30" t="s">
        <v>48</v>
      </c>
      <c r="K66" s="30" t="s">
        <v>51</v>
      </c>
      <c r="L66" s="30">
        <v>0</v>
      </c>
      <c r="M66" s="30">
        <v>0</v>
      </c>
      <c r="N66" s="30">
        <v>0</v>
      </c>
      <c r="O66" s="344"/>
      <c r="P66" s="77"/>
      <c r="Q66" s="78"/>
      <c r="R66" s="30"/>
      <c r="S66" s="94" t="s">
        <v>239</v>
      </c>
      <c r="T66" s="30"/>
      <c r="U66" s="36">
        <v>0</v>
      </c>
      <c r="V66" s="95">
        <v>100</v>
      </c>
      <c r="W66" s="30"/>
      <c r="X66" s="94" t="s">
        <v>238</v>
      </c>
      <c r="Y66" s="94" t="s">
        <v>55</v>
      </c>
      <c r="Z66" s="72">
        <v>100</v>
      </c>
      <c r="AA66" s="77">
        <v>1</v>
      </c>
      <c r="AB66" s="14" t="s">
        <v>1399</v>
      </c>
    </row>
    <row r="67" spans="1:28" s="96" customFormat="1" ht="30">
      <c r="A67" s="30">
        <v>86</v>
      </c>
      <c r="B67" s="30" t="s">
        <v>45</v>
      </c>
      <c r="C67" s="30" t="s">
        <v>198</v>
      </c>
      <c r="D67" s="30" t="s">
        <v>198</v>
      </c>
      <c r="E67" s="30" t="s">
        <v>106</v>
      </c>
      <c r="F67" s="30"/>
      <c r="G67" s="30" t="s">
        <v>48</v>
      </c>
      <c r="H67" s="30" t="s">
        <v>48</v>
      </c>
      <c r="I67" s="30" t="s">
        <v>50</v>
      </c>
      <c r="J67" s="30" t="s">
        <v>48</v>
      </c>
      <c r="K67" s="30" t="s">
        <v>51</v>
      </c>
      <c r="L67" s="30">
        <v>0</v>
      </c>
      <c r="M67" s="30">
        <v>0</v>
      </c>
      <c r="N67" s="30">
        <v>0</v>
      </c>
      <c r="O67" s="346"/>
      <c r="P67" s="351"/>
      <c r="Q67" s="78"/>
      <c r="R67" s="30"/>
      <c r="S67" s="94"/>
      <c r="T67" s="30"/>
      <c r="U67" s="36"/>
      <c r="V67" s="36"/>
      <c r="W67" s="30"/>
      <c r="X67" s="94"/>
      <c r="Y67" s="94"/>
      <c r="Z67" s="12"/>
      <c r="AA67" s="352"/>
      <c r="AB67" s="14"/>
    </row>
    <row r="68" spans="1:28" s="96" customFormat="1" ht="30">
      <c r="A68" s="30">
        <v>87</v>
      </c>
      <c r="B68" s="30" t="s">
        <v>45</v>
      </c>
      <c r="C68" s="30" t="s">
        <v>198</v>
      </c>
      <c r="D68" s="30" t="s">
        <v>198</v>
      </c>
      <c r="E68" s="30" t="s">
        <v>106</v>
      </c>
      <c r="F68" s="30"/>
      <c r="G68" s="30" t="s">
        <v>48</v>
      </c>
      <c r="H68" s="30" t="s">
        <v>48</v>
      </c>
      <c r="I68" s="30" t="s">
        <v>50</v>
      </c>
      <c r="J68" s="30" t="s">
        <v>48</v>
      </c>
      <c r="K68" s="30" t="s">
        <v>51</v>
      </c>
      <c r="L68" s="30">
        <v>0</v>
      </c>
      <c r="M68" s="30">
        <v>0</v>
      </c>
      <c r="N68" s="30">
        <v>0</v>
      </c>
      <c r="O68" s="346"/>
      <c r="P68" s="351"/>
      <c r="Q68" s="78"/>
      <c r="R68" s="30"/>
      <c r="S68" s="94"/>
      <c r="T68" s="30"/>
      <c r="U68" s="36"/>
      <c r="V68" s="36"/>
      <c r="W68" s="30"/>
      <c r="X68" s="94"/>
      <c r="Y68" s="94"/>
      <c r="Z68" s="12"/>
      <c r="AA68" s="352"/>
      <c r="AB68" s="14"/>
    </row>
    <row r="69" spans="1:28" s="96" customFormat="1" ht="30">
      <c r="A69" s="30">
        <v>88</v>
      </c>
      <c r="B69" s="30" t="s">
        <v>45</v>
      </c>
      <c r="C69" s="30" t="s">
        <v>198</v>
      </c>
      <c r="D69" s="30" t="s">
        <v>198</v>
      </c>
      <c r="E69" s="30" t="s">
        <v>106</v>
      </c>
      <c r="F69" s="30"/>
      <c r="G69" s="30" t="s">
        <v>48</v>
      </c>
      <c r="H69" s="30" t="s">
        <v>48</v>
      </c>
      <c r="I69" s="30" t="s">
        <v>50</v>
      </c>
      <c r="J69" s="30" t="s">
        <v>48</v>
      </c>
      <c r="K69" s="30" t="s">
        <v>51</v>
      </c>
      <c r="L69" s="30">
        <v>0</v>
      </c>
      <c r="M69" s="30">
        <v>0</v>
      </c>
      <c r="N69" s="30">
        <v>0</v>
      </c>
      <c r="O69" s="346"/>
      <c r="P69" s="351"/>
      <c r="Q69" s="78"/>
      <c r="R69" s="30"/>
      <c r="S69" s="94"/>
      <c r="T69" s="30"/>
      <c r="U69" s="36"/>
      <c r="V69" s="36"/>
      <c r="W69" s="30"/>
      <c r="X69" s="94"/>
      <c r="Y69" s="94"/>
      <c r="Z69" s="12"/>
      <c r="AA69" s="352"/>
      <c r="AB69" s="14"/>
    </row>
    <row r="70" spans="1:28" s="96" customFormat="1" ht="30">
      <c r="A70" s="30">
        <v>89</v>
      </c>
      <c r="B70" s="30" t="s">
        <v>45</v>
      </c>
      <c r="C70" s="30" t="s">
        <v>198</v>
      </c>
      <c r="D70" s="30" t="s">
        <v>198</v>
      </c>
      <c r="E70" s="30" t="s">
        <v>106</v>
      </c>
      <c r="F70" s="30"/>
      <c r="G70" s="30" t="s">
        <v>48</v>
      </c>
      <c r="H70" s="30" t="s">
        <v>48</v>
      </c>
      <c r="I70" s="30" t="s">
        <v>50</v>
      </c>
      <c r="J70" s="30" t="s">
        <v>48</v>
      </c>
      <c r="K70" s="30" t="s">
        <v>51</v>
      </c>
      <c r="L70" s="30">
        <v>0</v>
      </c>
      <c r="M70" s="30">
        <v>0</v>
      </c>
      <c r="N70" s="30">
        <v>0</v>
      </c>
      <c r="O70" s="346"/>
      <c r="P70" s="351"/>
      <c r="Q70" s="78"/>
      <c r="R70" s="30"/>
      <c r="S70" s="94"/>
      <c r="T70" s="30"/>
      <c r="U70" s="36"/>
      <c r="V70" s="36"/>
      <c r="W70" s="30"/>
      <c r="X70" s="94"/>
      <c r="Y70" s="94"/>
      <c r="Z70" s="12"/>
      <c r="AA70" s="352"/>
      <c r="AB70" s="14"/>
    </row>
    <row r="71" spans="1:28" s="96" customFormat="1" ht="45">
      <c r="A71" s="30">
        <v>90</v>
      </c>
      <c r="B71" s="30" t="s">
        <v>45</v>
      </c>
      <c r="C71" s="30" t="s">
        <v>198</v>
      </c>
      <c r="D71" s="30" t="s">
        <v>198</v>
      </c>
      <c r="E71" s="30" t="s">
        <v>106</v>
      </c>
      <c r="F71" s="30"/>
      <c r="G71" s="30" t="s">
        <v>48</v>
      </c>
      <c r="H71" s="30" t="s">
        <v>48</v>
      </c>
      <c r="I71" s="30" t="s">
        <v>50</v>
      </c>
      <c r="J71" s="30" t="s">
        <v>48</v>
      </c>
      <c r="K71" s="30" t="s">
        <v>51</v>
      </c>
      <c r="L71" s="30">
        <v>0</v>
      </c>
      <c r="M71" s="30">
        <v>0</v>
      </c>
      <c r="N71" s="30">
        <v>0</v>
      </c>
      <c r="O71" s="344"/>
      <c r="P71" s="77"/>
      <c r="Q71" s="78"/>
      <c r="R71" s="30"/>
      <c r="S71" s="94" t="s">
        <v>240</v>
      </c>
      <c r="T71" s="30"/>
      <c r="U71" s="36">
        <v>0</v>
      </c>
      <c r="V71" s="95">
        <v>100</v>
      </c>
      <c r="W71" s="30"/>
      <c r="X71" s="94" t="s">
        <v>241</v>
      </c>
      <c r="Y71" s="94" t="s">
        <v>55</v>
      </c>
      <c r="Z71" s="72">
        <v>100</v>
      </c>
      <c r="AA71" s="77">
        <v>1</v>
      </c>
      <c r="AB71" s="14" t="s">
        <v>1400</v>
      </c>
    </row>
    <row r="72" spans="1:28" s="96" customFormat="1" ht="30">
      <c r="A72" s="30">
        <v>91</v>
      </c>
      <c r="B72" s="30" t="s">
        <v>45</v>
      </c>
      <c r="C72" s="30" t="s">
        <v>198</v>
      </c>
      <c r="D72" s="30" t="s">
        <v>198</v>
      </c>
      <c r="E72" s="30" t="s">
        <v>106</v>
      </c>
      <c r="F72" s="30"/>
      <c r="G72" s="30" t="s">
        <v>48</v>
      </c>
      <c r="H72" s="30" t="s">
        <v>48</v>
      </c>
      <c r="I72" s="30" t="s">
        <v>50</v>
      </c>
      <c r="J72" s="30" t="s">
        <v>48</v>
      </c>
      <c r="K72" s="30" t="s">
        <v>51</v>
      </c>
      <c r="L72" s="30">
        <v>0</v>
      </c>
      <c r="M72" s="30">
        <v>0</v>
      </c>
      <c r="N72" s="30">
        <v>0</v>
      </c>
      <c r="O72" s="346"/>
      <c r="P72" s="351"/>
      <c r="Q72" s="78"/>
      <c r="R72" s="30"/>
      <c r="S72" s="94"/>
      <c r="T72" s="30"/>
      <c r="U72" s="36"/>
      <c r="V72" s="36"/>
      <c r="W72" s="30"/>
      <c r="X72" s="94"/>
      <c r="Y72" s="94"/>
      <c r="Z72" s="12"/>
      <c r="AA72" s="352"/>
      <c r="AB72" s="14"/>
    </row>
    <row r="73" spans="1:28" s="96" customFormat="1" ht="30">
      <c r="A73" s="30">
        <v>92</v>
      </c>
      <c r="B73" s="30" t="s">
        <v>45</v>
      </c>
      <c r="C73" s="30" t="s">
        <v>198</v>
      </c>
      <c r="D73" s="30" t="s">
        <v>198</v>
      </c>
      <c r="E73" s="30" t="s">
        <v>106</v>
      </c>
      <c r="F73" s="30"/>
      <c r="G73" s="30" t="s">
        <v>48</v>
      </c>
      <c r="H73" s="30" t="s">
        <v>48</v>
      </c>
      <c r="I73" s="30" t="s">
        <v>50</v>
      </c>
      <c r="J73" s="30" t="s">
        <v>48</v>
      </c>
      <c r="K73" s="30" t="s">
        <v>51</v>
      </c>
      <c r="L73" s="30">
        <v>0</v>
      </c>
      <c r="M73" s="30">
        <v>0</v>
      </c>
      <c r="N73" s="30">
        <v>0</v>
      </c>
      <c r="O73" s="346"/>
      <c r="P73" s="351"/>
      <c r="Q73" s="78"/>
      <c r="R73" s="30"/>
      <c r="S73" s="94"/>
      <c r="T73" s="30"/>
      <c r="U73" s="36"/>
      <c r="V73" s="36"/>
      <c r="W73" s="30"/>
      <c r="X73" s="94"/>
      <c r="Y73" s="94"/>
      <c r="Z73" s="12"/>
      <c r="AA73" s="352"/>
      <c r="AB73" s="14"/>
    </row>
    <row r="74" spans="1:28" s="96" customFormat="1" ht="30">
      <c r="A74" s="30">
        <v>93</v>
      </c>
      <c r="B74" s="30" t="s">
        <v>45</v>
      </c>
      <c r="C74" s="30" t="s">
        <v>198</v>
      </c>
      <c r="D74" s="30" t="s">
        <v>198</v>
      </c>
      <c r="E74" s="30" t="s">
        <v>106</v>
      </c>
      <c r="F74" s="30"/>
      <c r="G74" s="30" t="s">
        <v>48</v>
      </c>
      <c r="H74" s="30" t="s">
        <v>48</v>
      </c>
      <c r="I74" s="30" t="s">
        <v>50</v>
      </c>
      <c r="J74" s="30" t="s">
        <v>48</v>
      </c>
      <c r="K74" s="30" t="s">
        <v>51</v>
      </c>
      <c r="L74" s="30">
        <v>0</v>
      </c>
      <c r="M74" s="30">
        <v>0</v>
      </c>
      <c r="N74" s="30">
        <v>0</v>
      </c>
      <c r="O74" s="346"/>
      <c r="P74" s="351"/>
      <c r="Q74" s="78"/>
      <c r="R74" s="30"/>
      <c r="S74" s="94"/>
      <c r="T74" s="30"/>
      <c r="U74" s="36"/>
      <c r="V74" s="36"/>
      <c r="W74" s="30"/>
      <c r="X74" s="94"/>
      <c r="Y74" s="94"/>
      <c r="Z74" s="12"/>
      <c r="AA74" s="352"/>
      <c r="AB74" s="14"/>
    </row>
    <row r="75" spans="1:28" s="96" customFormat="1" ht="30">
      <c r="A75" s="30">
        <v>94</v>
      </c>
      <c r="B75" s="30" t="s">
        <v>45</v>
      </c>
      <c r="C75" s="30" t="s">
        <v>198</v>
      </c>
      <c r="D75" s="30" t="s">
        <v>198</v>
      </c>
      <c r="E75" s="30" t="s">
        <v>106</v>
      </c>
      <c r="F75" s="30"/>
      <c r="G75" s="30" t="s">
        <v>48</v>
      </c>
      <c r="H75" s="30" t="s">
        <v>48</v>
      </c>
      <c r="I75" s="30" t="s">
        <v>50</v>
      </c>
      <c r="J75" s="30" t="s">
        <v>48</v>
      </c>
      <c r="K75" s="30" t="s">
        <v>51</v>
      </c>
      <c r="L75" s="30">
        <v>0</v>
      </c>
      <c r="M75" s="30">
        <v>0</v>
      </c>
      <c r="N75" s="30">
        <v>0</v>
      </c>
      <c r="O75" s="346"/>
      <c r="P75" s="351"/>
      <c r="Q75" s="78"/>
      <c r="R75" s="30"/>
      <c r="S75" s="94"/>
      <c r="T75" s="30"/>
      <c r="U75" s="36"/>
      <c r="V75" s="36"/>
      <c r="W75" s="30"/>
      <c r="X75" s="94"/>
      <c r="Y75" s="94"/>
      <c r="Z75" s="12"/>
      <c r="AA75" s="352"/>
      <c r="AB75" s="14"/>
    </row>
    <row r="76" spans="1:28" s="96" customFormat="1" ht="30">
      <c r="A76" s="30">
        <v>95</v>
      </c>
      <c r="B76" s="30" t="s">
        <v>45</v>
      </c>
      <c r="C76" s="30" t="s">
        <v>198</v>
      </c>
      <c r="D76" s="30" t="s">
        <v>198</v>
      </c>
      <c r="E76" s="30" t="s">
        <v>106</v>
      </c>
      <c r="F76" s="30"/>
      <c r="G76" s="30" t="s">
        <v>48</v>
      </c>
      <c r="H76" s="30" t="s">
        <v>48</v>
      </c>
      <c r="I76" s="30" t="s">
        <v>50</v>
      </c>
      <c r="J76" s="30" t="s">
        <v>48</v>
      </c>
      <c r="K76" s="30" t="s">
        <v>51</v>
      </c>
      <c r="L76" s="30">
        <v>0</v>
      </c>
      <c r="M76" s="30">
        <v>0</v>
      </c>
      <c r="N76" s="30">
        <v>0</v>
      </c>
      <c r="O76" s="346"/>
      <c r="P76" s="351"/>
      <c r="Q76" s="78"/>
      <c r="R76" s="30"/>
      <c r="S76" s="94"/>
      <c r="T76" s="30"/>
      <c r="U76" s="36"/>
      <c r="V76" s="36"/>
      <c r="W76" s="30"/>
      <c r="X76" s="94"/>
      <c r="Y76" s="94"/>
      <c r="Z76" s="12"/>
      <c r="AA76" s="352"/>
      <c r="AB76" s="14"/>
    </row>
    <row r="77" spans="1:28" s="96" customFormat="1" ht="30">
      <c r="A77" s="30">
        <v>96</v>
      </c>
      <c r="B77" s="30" t="s">
        <v>45</v>
      </c>
      <c r="C77" s="30" t="s">
        <v>198</v>
      </c>
      <c r="D77" s="30" t="s">
        <v>198</v>
      </c>
      <c r="E77" s="30" t="s">
        <v>106</v>
      </c>
      <c r="F77" s="30"/>
      <c r="G77" s="30" t="s">
        <v>48</v>
      </c>
      <c r="H77" s="30" t="s">
        <v>48</v>
      </c>
      <c r="I77" s="30" t="s">
        <v>50</v>
      </c>
      <c r="J77" s="30" t="s">
        <v>48</v>
      </c>
      <c r="K77" s="30" t="s">
        <v>51</v>
      </c>
      <c r="L77" s="30">
        <v>0</v>
      </c>
      <c r="M77" s="30">
        <v>0</v>
      </c>
      <c r="N77" s="30">
        <v>0</v>
      </c>
      <c r="O77" s="346"/>
      <c r="P77" s="351"/>
      <c r="Q77" s="78"/>
      <c r="R77" s="30"/>
      <c r="S77" s="94"/>
      <c r="T77" s="30"/>
      <c r="U77" s="36"/>
      <c r="V77" s="36"/>
      <c r="W77" s="30"/>
      <c r="X77" s="94"/>
      <c r="Y77" s="94"/>
      <c r="Z77" s="12"/>
      <c r="AA77" s="352"/>
      <c r="AB77" s="14"/>
    </row>
    <row r="78" spans="1:28" s="96" customFormat="1" ht="45">
      <c r="A78" s="30">
        <v>97</v>
      </c>
      <c r="B78" s="30" t="s">
        <v>45</v>
      </c>
      <c r="C78" s="30" t="s">
        <v>198</v>
      </c>
      <c r="D78" s="30" t="s">
        <v>198</v>
      </c>
      <c r="E78" s="30" t="s">
        <v>106</v>
      </c>
      <c r="F78" s="30"/>
      <c r="G78" s="30" t="s">
        <v>48</v>
      </c>
      <c r="H78" s="30" t="s">
        <v>48</v>
      </c>
      <c r="I78" s="30" t="s">
        <v>50</v>
      </c>
      <c r="J78" s="30" t="s">
        <v>48</v>
      </c>
      <c r="K78" s="30" t="s">
        <v>51</v>
      </c>
      <c r="L78" s="30">
        <v>0</v>
      </c>
      <c r="M78" s="30">
        <v>0</v>
      </c>
      <c r="N78" s="30">
        <v>0</v>
      </c>
      <c r="O78" s="344"/>
      <c r="P78" s="77"/>
      <c r="Q78" s="78"/>
      <c r="R78" s="30"/>
      <c r="S78" s="94" t="s">
        <v>242</v>
      </c>
      <c r="T78" s="30"/>
      <c r="U78" s="36">
        <v>0</v>
      </c>
      <c r="V78" s="95">
        <v>100</v>
      </c>
      <c r="W78" s="30"/>
      <c r="X78" s="94" t="s">
        <v>243</v>
      </c>
      <c r="Y78" s="94" t="s">
        <v>55</v>
      </c>
      <c r="Z78" s="72">
        <v>100</v>
      </c>
      <c r="AA78" s="77">
        <v>1</v>
      </c>
      <c r="AB78" s="14" t="s">
        <v>1401</v>
      </c>
    </row>
    <row r="79" spans="1:28" s="96" customFormat="1" ht="30">
      <c r="A79" s="30">
        <v>98</v>
      </c>
      <c r="B79" s="30" t="s">
        <v>45</v>
      </c>
      <c r="C79" s="30" t="s">
        <v>198</v>
      </c>
      <c r="D79" s="30" t="s">
        <v>198</v>
      </c>
      <c r="E79" s="30" t="s">
        <v>106</v>
      </c>
      <c r="F79" s="30"/>
      <c r="G79" s="30" t="s">
        <v>48</v>
      </c>
      <c r="H79" s="30" t="s">
        <v>48</v>
      </c>
      <c r="I79" s="30" t="s">
        <v>50</v>
      </c>
      <c r="J79" s="30" t="s">
        <v>48</v>
      </c>
      <c r="K79" s="30" t="s">
        <v>51</v>
      </c>
      <c r="L79" s="30">
        <v>0</v>
      </c>
      <c r="M79" s="30">
        <v>0</v>
      </c>
      <c r="N79" s="30">
        <v>0</v>
      </c>
      <c r="O79" s="346"/>
      <c r="P79" s="351"/>
      <c r="Q79" s="78"/>
      <c r="R79" s="30"/>
      <c r="S79" s="94"/>
      <c r="T79" s="30"/>
      <c r="U79" s="36"/>
      <c r="V79" s="36"/>
      <c r="W79" s="30"/>
      <c r="X79" s="94"/>
      <c r="Y79" s="94"/>
      <c r="Z79" s="12"/>
      <c r="AA79" s="352"/>
      <c r="AB79" s="14"/>
    </row>
    <row r="80" spans="1:28" s="96" customFormat="1" ht="30">
      <c r="A80" s="30">
        <v>99</v>
      </c>
      <c r="B80" s="30" t="s">
        <v>45</v>
      </c>
      <c r="C80" s="30" t="s">
        <v>198</v>
      </c>
      <c r="D80" s="30" t="s">
        <v>198</v>
      </c>
      <c r="E80" s="30" t="s">
        <v>106</v>
      </c>
      <c r="F80" s="30"/>
      <c r="G80" s="30" t="s">
        <v>48</v>
      </c>
      <c r="H80" s="30" t="s">
        <v>48</v>
      </c>
      <c r="I80" s="30" t="s">
        <v>50</v>
      </c>
      <c r="J80" s="30" t="s">
        <v>48</v>
      </c>
      <c r="K80" s="30" t="s">
        <v>51</v>
      </c>
      <c r="L80" s="30">
        <v>0</v>
      </c>
      <c r="M80" s="30">
        <v>0</v>
      </c>
      <c r="N80" s="30">
        <v>0</v>
      </c>
      <c r="O80" s="346"/>
      <c r="P80" s="351"/>
      <c r="Q80" s="78"/>
      <c r="R80" s="30"/>
      <c r="S80" s="94"/>
      <c r="T80" s="30"/>
      <c r="U80" s="36"/>
      <c r="V80" s="36"/>
      <c r="W80" s="30"/>
      <c r="X80" s="94"/>
      <c r="Y80" s="94"/>
      <c r="Z80" s="12"/>
      <c r="AA80" s="352"/>
      <c r="AB80" s="14"/>
    </row>
    <row r="81" spans="1:28" s="96" customFormat="1" ht="30">
      <c r="A81" s="30">
        <v>100</v>
      </c>
      <c r="B81" s="30" t="s">
        <v>45</v>
      </c>
      <c r="C81" s="30" t="s">
        <v>198</v>
      </c>
      <c r="D81" s="30" t="s">
        <v>198</v>
      </c>
      <c r="E81" s="30" t="s">
        <v>106</v>
      </c>
      <c r="F81" s="30"/>
      <c r="G81" s="30" t="s">
        <v>48</v>
      </c>
      <c r="H81" s="30" t="s">
        <v>48</v>
      </c>
      <c r="I81" s="30" t="s">
        <v>50</v>
      </c>
      <c r="J81" s="30" t="s">
        <v>48</v>
      </c>
      <c r="K81" s="30" t="s">
        <v>51</v>
      </c>
      <c r="L81" s="30">
        <v>0</v>
      </c>
      <c r="M81" s="30">
        <v>0</v>
      </c>
      <c r="N81" s="30">
        <v>0</v>
      </c>
      <c r="O81" s="346"/>
      <c r="P81" s="351"/>
      <c r="Q81" s="78"/>
      <c r="R81" s="30"/>
      <c r="S81" s="94"/>
      <c r="T81" s="30"/>
      <c r="U81" s="36"/>
      <c r="V81" s="36"/>
      <c r="W81" s="30"/>
      <c r="X81" s="94"/>
      <c r="Y81" s="94"/>
      <c r="Z81" s="12"/>
      <c r="AA81" s="352"/>
      <c r="AB81" s="14"/>
    </row>
    <row r="82" spans="1:28" s="96" customFormat="1" ht="30">
      <c r="A82" s="30">
        <v>101</v>
      </c>
      <c r="B82" s="30" t="s">
        <v>45</v>
      </c>
      <c r="C82" s="30" t="s">
        <v>198</v>
      </c>
      <c r="D82" s="30" t="s">
        <v>198</v>
      </c>
      <c r="E82" s="30" t="s">
        <v>106</v>
      </c>
      <c r="F82" s="30"/>
      <c r="G82" s="30" t="s">
        <v>48</v>
      </c>
      <c r="H82" s="30" t="s">
        <v>48</v>
      </c>
      <c r="I82" s="30" t="s">
        <v>50</v>
      </c>
      <c r="J82" s="30" t="s">
        <v>48</v>
      </c>
      <c r="K82" s="30" t="s">
        <v>51</v>
      </c>
      <c r="L82" s="30">
        <v>0</v>
      </c>
      <c r="M82" s="30">
        <v>0</v>
      </c>
      <c r="N82" s="30">
        <v>0</v>
      </c>
      <c r="O82" s="346"/>
      <c r="P82" s="351"/>
      <c r="Q82" s="78"/>
      <c r="R82" s="30"/>
      <c r="S82" s="94"/>
      <c r="T82" s="30"/>
      <c r="U82" s="36"/>
      <c r="V82" s="36"/>
      <c r="W82" s="30"/>
      <c r="X82" s="94"/>
      <c r="Y82" s="94"/>
      <c r="Z82" s="12"/>
      <c r="AA82" s="352"/>
      <c r="AB82" s="14"/>
    </row>
    <row r="83" spans="1:28" s="96" customFormat="1" ht="30">
      <c r="A83" s="30">
        <v>102</v>
      </c>
      <c r="B83" s="30" t="s">
        <v>45</v>
      </c>
      <c r="C83" s="30" t="s">
        <v>198</v>
      </c>
      <c r="D83" s="30" t="s">
        <v>198</v>
      </c>
      <c r="E83" s="30" t="s">
        <v>106</v>
      </c>
      <c r="F83" s="30"/>
      <c r="G83" s="30" t="s">
        <v>48</v>
      </c>
      <c r="H83" s="30" t="s">
        <v>48</v>
      </c>
      <c r="I83" s="30" t="s">
        <v>50</v>
      </c>
      <c r="J83" s="30" t="s">
        <v>48</v>
      </c>
      <c r="K83" s="30" t="s">
        <v>51</v>
      </c>
      <c r="L83" s="30">
        <v>0</v>
      </c>
      <c r="M83" s="30">
        <v>0</v>
      </c>
      <c r="N83" s="30">
        <v>0</v>
      </c>
      <c r="O83" s="346"/>
      <c r="P83" s="351"/>
      <c r="Q83" s="78"/>
      <c r="R83" s="30"/>
      <c r="S83" s="94"/>
      <c r="T83" s="30"/>
      <c r="U83" s="36"/>
      <c r="V83" s="36"/>
      <c r="W83" s="30"/>
      <c r="X83" s="94"/>
      <c r="Y83" s="94"/>
      <c r="Z83" s="12"/>
      <c r="AA83" s="352"/>
      <c r="AB83" s="14"/>
    </row>
    <row r="84" spans="1:28" s="96" customFormat="1" ht="75">
      <c r="A84" s="30">
        <v>103</v>
      </c>
      <c r="B84" s="30" t="s">
        <v>45</v>
      </c>
      <c r="C84" s="30" t="s">
        <v>198</v>
      </c>
      <c r="D84" s="30" t="s">
        <v>198</v>
      </c>
      <c r="E84" s="30" t="s">
        <v>106</v>
      </c>
      <c r="F84" s="30"/>
      <c r="G84" s="30" t="s">
        <v>48</v>
      </c>
      <c r="H84" s="30" t="s">
        <v>48</v>
      </c>
      <c r="I84" s="30" t="s">
        <v>50</v>
      </c>
      <c r="J84" s="30" t="s">
        <v>48</v>
      </c>
      <c r="K84" s="30" t="s">
        <v>51</v>
      </c>
      <c r="L84" s="30">
        <v>0</v>
      </c>
      <c r="M84" s="30">
        <v>0</v>
      </c>
      <c r="N84" s="30">
        <v>0</v>
      </c>
      <c r="O84" s="344"/>
      <c r="P84" s="77"/>
      <c r="Q84" s="78"/>
      <c r="R84" s="30"/>
      <c r="S84" s="94" t="s">
        <v>244</v>
      </c>
      <c r="T84" s="30" t="s">
        <v>109</v>
      </c>
      <c r="U84" s="36">
        <v>0</v>
      </c>
      <c r="V84" s="95">
        <v>20</v>
      </c>
      <c r="W84" s="30"/>
      <c r="X84" s="94" t="s">
        <v>245</v>
      </c>
      <c r="Y84" s="94" t="s">
        <v>55</v>
      </c>
      <c r="Z84" s="72">
        <v>11</v>
      </c>
      <c r="AA84" s="77">
        <v>0.55000000000000004</v>
      </c>
      <c r="AB84" s="14" t="s">
        <v>1402</v>
      </c>
    </row>
    <row r="85" spans="1:28" s="96" customFormat="1" ht="30">
      <c r="A85" s="30">
        <v>104</v>
      </c>
      <c r="B85" s="30" t="s">
        <v>45</v>
      </c>
      <c r="C85" s="30" t="s">
        <v>198</v>
      </c>
      <c r="D85" s="30" t="s">
        <v>198</v>
      </c>
      <c r="E85" s="30" t="s">
        <v>106</v>
      </c>
      <c r="F85" s="30"/>
      <c r="G85" s="30" t="s">
        <v>48</v>
      </c>
      <c r="H85" s="30" t="s">
        <v>48</v>
      </c>
      <c r="I85" s="30" t="s">
        <v>50</v>
      </c>
      <c r="J85" s="30" t="s">
        <v>48</v>
      </c>
      <c r="K85" s="30" t="s">
        <v>51</v>
      </c>
      <c r="L85" s="30">
        <v>0</v>
      </c>
      <c r="M85" s="30">
        <v>0</v>
      </c>
      <c r="N85" s="30">
        <v>0</v>
      </c>
      <c r="O85" s="346"/>
      <c r="P85" s="351"/>
      <c r="Q85" s="78"/>
      <c r="R85" s="30"/>
      <c r="S85" s="94"/>
      <c r="T85" s="30"/>
      <c r="U85" s="36"/>
      <c r="V85" s="36"/>
      <c r="W85" s="30"/>
      <c r="X85" s="94"/>
      <c r="Y85" s="94"/>
      <c r="Z85" s="12"/>
      <c r="AA85" s="352"/>
      <c r="AB85" s="14"/>
    </row>
    <row r="86" spans="1:28" s="124" customFormat="1" ht="183.75" customHeight="1">
      <c r="A86" s="51">
        <v>169</v>
      </c>
      <c r="B86" s="35" t="s">
        <v>45</v>
      </c>
      <c r="C86" s="35" t="s">
        <v>319</v>
      </c>
      <c r="D86" s="35" t="s">
        <v>319</v>
      </c>
      <c r="E86" s="35" t="s">
        <v>106</v>
      </c>
      <c r="F86" s="35" t="s">
        <v>320</v>
      </c>
      <c r="G86" s="35" t="s">
        <v>48</v>
      </c>
      <c r="H86" s="35" t="s">
        <v>49</v>
      </c>
      <c r="I86" s="31" t="s">
        <v>50</v>
      </c>
      <c r="J86" s="51" t="s">
        <v>48</v>
      </c>
      <c r="K86" s="30" t="s">
        <v>51</v>
      </c>
      <c r="L86" s="51">
        <v>0</v>
      </c>
      <c r="M86" s="30">
        <v>0</v>
      </c>
      <c r="N86" s="30">
        <v>0</v>
      </c>
      <c r="O86" s="344"/>
      <c r="P86" s="77"/>
      <c r="Q86" s="78"/>
      <c r="R86" s="35" t="s">
        <v>321</v>
      </c>
      <c r="S86" s="121" t="s">
        <v>322</v>
      </c>
      <c r="T86" s="122" t="s">
        <v>323</v>
      </c>
      <c r="U86" s="123">
        <v>0.84360000000000002</v>
      </c>
      <c r="V86" s="123">
        <v>0.86</v>
      </c>
      <c r="W86" s="122" t="s">
        <v>324</v>
      </c>
      <c r="X86" s="122" t="s">
        <v>325</v>
      </c>
      <c r="Y86" s="122" t="s">
        <v>55</v>
      </c>
      <c r="Z86" s="72">
        <v>0.86036666666666672</v>
      </c>
      <c r="AA86" s="77">
        <v>1.0223577235772401</v>
      </c>
      <c r="AB86" s="19" t="s">
        <v>1416</v>
      </c>
    </row>
    <row r="87" spans="1:28" s="124" customFormat="1" ht="183.75" customHeight="1">
      <c r="A87" s="51">
        <v>170</v>
      </c>
      <c r="B87" s="35" t="s">
        <v>45</v>
      </c>
      <c r="C87" s="35" t="s">
        <v>319</v>
      </c>
      <c r="D87" s="35" t="s">
        <v>319</v>
      </c>
      <c r="E87" s="35" t="s">
        <v>106</v>
      </c>
      <c r="F87" s="35" t="s">
        <v>320</v>
      </c>
      <c r="G87" s="35" t="s">
        <v>48</v>
      </c>
      <c r="H87" s="35" t="s">
        <v>49</v>
      </c>
      <c r="I87" s="31" t="s">
        <v>50</v>
      </c>
      <c r="J87" s="51"/>
      <c r="K87" s="30" t="s">
        <v>51</v>
      </c>
      <c r="L87" s="51"/>
      <c r="M87" s="30"/>
      <c r="N87" s="30"/>
      <c r="O87" s="344"/>
      <c r="P87" s="77"/>
      <c r="Q87" s="78"/>
      <c r="R87" s="122" t="s">
        <v>321</v>
      </c>
      <c r="S87" s="121" t="s">
        <v>326</v>
      </c>
      <c r="T87" s="122" t="s">
        <v>327</v>
      </c>
      <c r="U87" s="332">
        <v>0.77</v>
      </c>
      <c r="V87" s="332">
        <v>0.8</v>
      </c>
      <c r="W87" s="122" t="s">
        <v>324</v>
      </c>
      <c r="X87" s="122" t="s">
        <v>325</v>
      </c>
      <c r="Y87" s="122" t="s">
        <v>55</v>
      </c>
      <c r="Z87" s="72">
        <v>0.79999999999999993</v>
      </c>
      <c r="AA87" s="77">
        <v>0.99999999999999634</v>
      </c>
      <c r="AB87" s="19" t="s">
        <v>1417</v>
      </c>
    </row>
    <row r="88" spans="1:28" s="124" customFormat="1" ht="135.75" customHeight="1">
      <c r="A88" s="51">
        <v>171</v>
      </c>
      <c r="B88" s="35" t="s">
        <v>45</v>
      </c>
      <c r="C88" s="35" t="s">
        <v>319</v>
      </c>
      <c r="D88" s="35" t="s">
        <v>319</v>
      </c>
      <c r="E88" s="35" t="s">
        <v>106</v>
      </c>
      <c r="F88" s="35" t="s">
        <v>320</v>
      </c>
      <c r="G88" s="35" t="s">
        <v>48</v>
      </c>
      <c r="H88" s="35" t="s">
        <v>49</v>
      </c>
      <c r="I88" s="31" t="s">
        <v>50</v>
      </c>
      <c r="J88" s="51"/>
      <c r="K88" s="30" t="s">
        <v>51</v>
      </c>
      <c r="L88" s="51"/>
      <c r="M88" s="30"/>
      <c r="N88" s="30"/>
      <c r="O88" s="344"/>
      <c r="P88" s="77"/>
      <c r="Q88" s="78"/>
      <c r="R88" s="122" t="s">
        <v>321</v>
      </c>
      <c r="S88" s="125" t="s">
        <v>328</v>
      </c>
      <c r="T88" s="122" t="s">
        <v>327</v>
      </c>
      <c r="U88" s="123">
        <v>0.3</v>
      </c>
      <c r="V88" s="123">
        <v>0.45</v>
      </c>
      <c r="W88" s="122" t="s">
        <v>324</v>
      </c>
      <c r="X88" s="122" t="s">
        <v>325</v>
      </c>
      <c r="Y88" s="122" t="s">
        <v>55</v>
      </c>
      <c r="Z88" s="72">
        <v>0.45</v>
      </c>
      <c r="AA88" s="77">
        <v>1</v>
      </c>
      <c r="AB88" s="19" t="s">
        <v>1418</v>
      </c>
    </row>
    <row r="89" spans="1:28" s="124" customFormat="1" ht="60" customHeight="1">
      <c r="A89" s="51">
        <v>172</v>
      </c>
      <c r="B89" s="35" t="s">
        <v>45</v>
      </c>
      <c r="C89" s="35" t="s">
        <v>319</v>
      </c>
      <c r="D89" s="35" t="s">
        <v>319</v>
      </c>
      <c r="E89" s="35" t="s">
        <v>106</v>
      </c>
      <c r="F89" s="35" t="s">
        <v>128</v>
      </c>
      <c r="G89" s="35" t="s">
        <v>48</v>
      </c>
      <c r="H89" s="35" t="s">
        <v>49</v>
      </c>
      <c r="I89" s="31" t="s">
        <v>50</v>
      </c>
      <c r="J89" s="51"/>
      <c r="K89" s="30" t="s">
        <v>51</v>
      </c>
      <c r="L89" s="51"/>
      <c r="M89" s="30"/>
      <c r="N89" s="30"/>
      <c r="O89" s="145"/>
      <c r="P89" s="145"/>
      <c r="Q89" s="78"/>
      <c r="R89" s="122" t="s">
        <v>321</v>
      </c>
      <c r="S89" s="125"/>
      <c r="T89" s="35"/>
      <c r="U89" s="127"/>
      <c r="V89" s="127"/>
      <c r="W89" s="35"/>
      <c r="X89" s="35"/>
      <c r="Y89" s="35"/>
      <c r="Z89" s="13"/>
      <c r="AA89" s="129"/>
      <c r="AB89" s="19"/>
    </row>
    <row r="90" spans="1:28" s="124" customFormat="1" ht="60" customHeight="1">
      <c r="A90" s="51">
        <v>173</v>
      </c>
      <c r="B90" s="35" t="s">
        <v>45</v>
      </c>
      <c r="C90" s="35" t="s">
        <v>319</v>
      </c>
      <c r="D90" s="35" t="s">
        <v>319</v>
      </c>
      <c r="E90" s="35" t="s">
        <v>106</v>
      </c>
      <c r="F90" s="35" t="s">
        <v>128</v>
      </c>
      <c r="G90" s="35" t="s">
        <v>48</v>
      </c>
      <c r="H90" s="35" t="s">
        <v>49</v>
      </c>
      <c r="I90" s="31" t="s">
        <v>50</v>
      </c>
      <c r="J90" s="51"/>
      <c r="K90" s="30" t="s">
        <v>51</v>
      </c>
      <c r="L90" s="51"/>
      <c r="M90" s="30"/>
      <c r="N90" s="30"/>
      <c r="O90" s="145"/>
      <c r="P90" s="145"/>
      <c r="Q90" s="78"/>
      <c r="R90" s="122" t="s">
        <v>321</v>
      </c>
      <c r="S90" s="125"/>
      <c r="T90" s="35"/>
      <c r="U90" s="127"/>
      <c r="V90" s="127"/>
      <c r="W90" s="35"/>
      <c r="X90" s="35"/>
      <c r="Y90" s="35"/>
      <c r="Z90" s="13"/>
      <c r="AA90" s="129"/>
      <c r="AB90" s="19"/>
    </row>
    <row r="91" spans="1:28" s="124" customFormat="1" ht="60" customHeight="1">
      <c r="A91" s="51">
        <v>174</v>
      </c>
      <c r="B91" s="35" t="s">
        <v>45</v>
      </c>
      <c r="C91" s="35" t="s">
        <v>319</v>
      </c>
      <c r="D91" s="35" t="s">
        <v>319</v>
      </c>
      <c r="E91" s="35" t="s">
        <v>106</v>
      </c>
      <c r="F91" s="35" t="s">
        <v>128</v>
      </c>
      <c r="G91" s="35" t="s">
        <v>48</v>
      </c>
      <c r="H91" s="35" t="s">
        <v>49</v>
      </c>
      <c r="I91" s="31" t="s">
        <v>50</v>
      </c>
      <c r="J91" s="51"/>
      <c r="K91" s="30" t="s">
        <v>51</v>
      </c>
      <c r="L91" s="51"/>
      <c r="M91" s="30"/>
      <c r="N91" s="30"/>
      <c r="O91" s="145"/>
      <c r="P91" s="145"/>
      <c r="Q91" s="78"/>
      <c r="R91" s="122" t="s">
        <v>321</v>
      </c>
      <c r="S91" s="125"/>
      <c r="T91" s="35"/>
      <c r="U91" s="127"/>
      <c r="V91" s="127"/>
      <c r="W91" s="35"/>
      <c r="X91" s="35"/>
      <c r="Y91" s="35"/>
      <c r="Z91" s="13"/>
      <c r="AA91" s="129"/>
      <c r="AB91" s="19"/>
    </row>
    <row r="92" spans="1:28" s="124" customFormat="1" ht="60" customHeight="1">
      <c r="A92" s="51">
        <v>175</v>
      </c>
      <c r="B92" s="35" t="s">
        <v>45</v>
      </c>
      <c r="C92" s="35" t="s">
        <v>319</v>
      </c>
      <c r="D92" s="35" t="s">
        <v>319</v>
      </c>
      <c r="E92" s="35" t="s">
        <v>106</v>
      </c>
      <c r="F92" s="35" t="s">
        <v>128</v>
      </c>
      <c r="G92" s="35" t="s">
        <v>48</v>
      </c>
      <c r="H92" s="35" t="s">
        <v>49</v>
      </c>
      <c r="I92" s="31" t="s">
        <v>50</v>
      </c>
      <c r="J92" s="51"/>
      <c r="K92" s="30" t="s">
        <v>51</v>
      </c>
      <c r="L92" s="51"/>
      <c r="M92" s="30"/>
      <c r="N92" s="30"/>
      <c r="O92" s="145"/>
      <c r="P92" s="145"/>
      <c r="Q92" s="78"/>
      <c r="R92" s="122" t="s">
        <v>321</v>
      </c>
      <c r="S92" s="125"/>
      <c r="T92" s="35"/>
      <c r="U92" s="127"/>
      <c r="V92" s="127"/>
      <c r="W92" s="35"/>
      <c r="X92" s="35"/>
      <c r="Y92" s="35"/>
      <c r="Z92" s="13"/>
      <c r="AA92" s="129"/>
      <c r="AB92" s="19"/>
    </row>
    <row r="93" spans="1:28" s="124" customFormat="1" ht="60" customHeight="1">
      <c r="A93" s="51">
        <v>176</v>
      </c>
      <c r="B93" s="35" t="s">
        <v>45</v>
      </c>
      <c r="C93" s="35" t="s">
        <v>319</v>
      </c>
      <c r="D93" s="35" t="s">
        <v>319</v>
      </c>
      <c r="E93" s="35" t="s">
        <v>106</v>
      </c>
      <c r="F93" s="35" t="s">
        <v>128</v>
      </c>
      <c r="G93" s="35" t="s">
        <v>48</v>
      </c>
      <c r="H93" s="35" t="s">
        <v>49</v>
      </c>
      <c r="I93" s="31" t="s">
        <v>50</v>
      </c>
      <c r="J93" s="51"/>
      <c r="K93" s="30" t="s">
        <v>51</v>
      </c>
      <c r="L93" s="51"/>
      <c r="M93" s="30"/>
      <c r="N93" s="30"/>
      <c r="O93" s="145"/>
      <c r="P93" s="145"/>
      <c r="Q93" s="78"/>
      <c r="R93" s="122" t="s">
        <v>321</v>
      </c>
      <c r="S93" s="125"/>
      <c r="T93" s="35"/>
      <c r="U93" s="127"/>
      <c r="V93" s="127"/>
      <c r="W93" s="35"/>
      <c r="X93" s="35"/>
      <c r="Y93" s="35"/>
      <c r="Z93" s="13"/>
      <c r="AA93" s="129"/>
      <c r="AB93" s="19"/>
    </row>
    <row r="94" spans="1:28" s="124" customFormat="1" ht="60" customHeight="1">
      <c r="A94" s="51">
        <v>177</v>
      </c>
      <c r="B94" s="35" t="s">
        <v>45</v>
      </c>
      <c r="C94" s="35" t="s">
        <v>319</v>
      </c>
      <c r="D94" s="35" t="s">
        <v>319</v>
      </c>
      <c r="E94" s="35" t="s">
        <v>106</v>
      </c>
      <c r="F94" s="35" t="s">
        <v>128</v>
      </c>
      <c r="G94" s="35" t="s">
        <v>48</v>
      </c>
      <c r="H94" s="35" t="s">
        <v>49</v>
      </c>
      <c r="I94" s="31" t="s">
        <v>50</v>
      </c>
      <c r="J94" s="51"/>
      <c r="K94" s="30" t="s">
        <v>51</v>
      </c>
      <c r="L94" s="51"/>
      <c r="M94" s="30"/>
      <c r="N94" s="30"/>
      <c r="O94" s="145"/>
      <c r="P94" s="145"/>
      <c r="Q94" s="78"/>
      <c r="R94" s="122" t="s">
        <v>321</v>
      </c>
      <c r="S94" s="125"/>
      <c r="T94" s="35"/>
      <c r="U94" s="127"/>
      <c r="V94" s="127"/>
      <c r="W94" s="35"/>
      <c r="X94" s="35"/>
      <c r="Y94" s="35"/>
      <c r="Z94" s="13"/>
      <c r="AA94" s="129"/>
      <c r="AB94" s="19"/>
    </row>
    <row r="95" spans="1:28" s="124" customFormat="1" ht="60" customHeight="1">
      <c r="A95" s="51" t="s">
        <v>329</v>
      </c>
      <c r="B95" s="35" t="s">
        <v>45</v>
      </c>
      <c r="C95" s="35" t="s">
        <v>319</v>
      </c>
      <c r="D95" s="35" t="s">
        <v>319</v>
      </c>
      <c r="E95" s="35" t="s">
        <v>106</v>
      </c>
      <c r="F95" s="35" t="s">
        <v>128</v>
      </c>
      <c r="G95" s="35" t="s">
        <v>48</v>
      </c>
      <c r="H95" s="35" t="s">
        <v>49</v>
      </c>
      <c r="I95" s="35" t="s">
        <v>50</v>
      </c>
      <c r="J95" s="51"/>
      <c r="K95" s="51" t="s">
        <v>51</v>
      </c>
      <c r="L95" s="51"/>
      <c r="M95" s="30"/>
      <c r="N95" s="30"/>
      <c r="O95" s="129"/>
      <c r="P95" s="129"/>
      <c r="Q95" s="19"/>
      <c r="R95" s="122" t="s">
        <v>321</v>
      </c>
      <c r="S95" s="125"/>
      <c r="T95" s="35"/>
      <c r="U95" s="127"/>
      <c r="V95" s="127"/>
      <c r="W95" s="35"/>
      <c r="X95" s="35"/>
      <c r="Y95" s="35"/>
      <c r="Z95" s="129"/>
      <c r="AA95" s="129"/>
      <c r="AB95" s="19"/>
    </row>
    <row r="96" spans="1:28" s="124" customFormat="1" ht="60" customHeight="1">
      <c r="A96" s="51" t="s">
        <v>330</v>
      </c>
      <c r="B96" s="35" t="s">
        <v>45</v>
      </c>
      <c r="C96" s="35" t="s">
        <v>319</v>
      </c>
      <c r="D96" s="35" t="s">
        <v>319</v>
      </c>
      <c r="E96" s="35" t="s">
        <v>106</v>
      </c>
      <c r="F96" s="35" t="s">
        <v>128</v>
      </c>
      <c r="G96" s="35" t="s">
        <v>48</v>
      </c>
      <c r="H96" s="35" t="s">
        <v>49</v>
      </c>
      <c r="I96" s="35" t="s">
        <v>50</v>
      </c>
      <c r="J96" s="51"/>
      <c r="K96" s="51" t="s">
        <v>51</v>
      </c>
      <c r="L96" s="51"/>
      <c r="M96" s="30"/>
      <c r="N96" s="30"/>
      <c r="O96" s="129"/>
      <c r="P96" s="129"/>
      <c r="Q96" s="19"/>
      <c r="R96" s="122" t="s">
        <v>321</v>
      </c>
      <c r="S96" s="125"/>
      <c r="T96" s="35"/>
      <c r="U96" s="127"/>
      <c r="V96" s="127"/>
      <c r="W96" s="35"/>
      <c r="X96" s="35"/>
      <c r="Y96" s="35"/>
      <c r="Z96" s="129"/>
      <c r="AA96" s="129"/>
      <c r="AB96" s="19"/>
    </row>
    <row r="97" spans="1:28" s="124" customFormat="1" ht="230.25" customHeight="1">
      <c r="A97" s="51">
        <v>179</v>
      </c>
      <c r="B97" s="35" t="s">
        <v>45</v>
      </c>
      <c r="C97" s="35" t="s">
        <v>319</v>
      </c>
      <c r="D97" s="35" t="s">
        <v>319</v>
      </c>
      <c r="E97" s="35" t="s">
        <v>106</v>
      </c>
      <c r="F97" s="35" t="s">
        <v>128</v>
      </c>
      <c r="G97" s="35" t="s">
        <v>48</v>
      </c>
      <c r="H97" s="35" t="s">
        <v>49</v>
      </c>
      <c r="I97" s="31" t="s">
        <v>50</v>
      </c>
      <c r="J97" s="51"/>
      <c r="K97" s="30" t="s">
        <v>51</v>
      </c>
      <c r="L97" s="51"/>
      <c r="M97" s="30"/>
      <c r="N97" s="30"/>
      <c r="O97" s="344"/>
      <c r="P97" s="77"/>
      <c r="Q97" s="78"/>
      <c r="R97" s="35" t="s">
        <v>333</v>
      </c>
      <c r="S97" s="132" t="s">
        <v>334</v>
      </c>
      <c r="T97" s="35" t="s">
        <v>335</v>
      </c>
      <c r="U97" s="135">
        <f>16%</f>
        <v>0.16</v>
      </c>
      <c r="V97" s="136">
        <v>0.24399999999999999</v>
      </c>
      <c r="W97" s="35" t="s">
        <v>324</v>
      </c>
      <c r="X97" s="35" t="s">
        <v>325</v>
      </c>
      <c r="Y97" s="122" t="s">
        <v>55</v>
      </c>
      <c r="Z97" s="72">
        <v>0.24399999999999994</v>
      </c>
      <c r="AA97" s="77">
        <v>0.99999999999999933</v>
      </c>
      <c r="AB97" s="19" t="s">
        <v>1419</v>
      </c>
    </row>
    <row r="98" spans="1:28" s="124" customFormat="1" ht="60" customHeight="1">
      <c r="A98" s="51">
        <v>180</v>
      </c>
      <c r="B98" s="35" t="s">
        <v>45</v>
      </c>
      <c r="C98" s="35" t="s">
        <v>319</v>
      </c>
      <c r="D98" s="35" t="s">
        <v>319</v>
      </c>
      <c r="E98" s="35" t="s">
        <v>106</v>
      </c>
      <c r="F98" s="35" t="s">
        <v>156</v>
      </c>
      <c r="G98" s="35" t="s">
        <v>48</v>
      </c>
      <c r="H98" s="35" t="s">
        <v>49</v>
      </c>
      <c r="I98" s="31" t="s">
        <v>50</v>
      </c>
      <c r="J98" s="51"/>
      <c r="K98" s="30" t="s">
        <v>51</v>
      </c>
      <c r="L98" s="51"/>
      <c r="M98" s="30"/>
      <c r="N98" s="30"/>
      <c r="O98" s="145"/>
      <c r="P98" s="145"/>
      <c r="Q98" s="78"/>
      <c r="R98" s="35" t="s">
        <v>333</v>
      </c>
      <c r="S98" s="35"/>
      <c r="T98" s="35"/>
      <c r="U98" s="137"/>
      <c r="V98" s="137"/>
      <c r="W98" s="35"/>
      <c r="X98" s="35"/>
      <c r="Y98" s="35"/>
      <c r="Z98" s="13"/>
      <c r="AA98" s="129"/>
      <c r="AB98" s="19"/>
    </row>
    <row r="99" spans="1:28" s="124" customFormat="1" ht="60" customHeight="1">
      <c r="A99" s="51">
        <v>181</v>
      </c>
      <c r="B99" s="35" t="s">
        <v>45</v>
      </c>
      <c r="C99" s="35" t="s">
        <v>319</v>
      </c>
      <c r="D99" s="35" t="s">
        <v>319</v>
      </c>
      <c r="E99" s="35" t="s">
        <v>106</v>
      </c>
      <c r="F99" s="35" t="s">
        <v>156</v>
      </c>
      <c r="G99" s="35" t="s">
        <v>48</v>
      </c>
      <c r="H99" s="35" t="s">
        <v>49</v>
      </c>
      <c r="I99" s="31" t="s">
        <v>50</v>
      </c>
      <c r="J99" s="51"/>
      <c r="K99" s="30" t="s">
        <v>51</v>
      </c>
      <c r="L99" s="51"/>
      <c r="M99" s="30"/>
      <c r="N99" s="30"/>
      <c r="O99" s="145"/>
      <c r="P99" s="145"/>
      <c r="Q99" s="78"/>
      <c r="R99" s="35" t="s">
        <v>333</v>
      </c>
      <c r="S99" s="35"/>
      <c r="T99" s="35"/>
      <c r="U99" s="137"/>
      <c r="V99" s="137"/>
      <c r="W99" s="35"/>
      <c r="X99" s="35"/>
      <c r="Y99" s="35"/>
      <c r="Z99" s="13"/>
      <c r="AA99" s="129"/>
      <c r="AB99" s="19"/>
    </row>
    <row r="100" spans="1:28" s="124" customFormat="1" ht="60" customHeight="1">
      <c r="A100" s="51">
        <v>182</v>
      </c>
      <c r="B100" s="35" t="s">
        <v>45</v>
      </c>
      <c r="C100" s="35" t="s">
        <v>319</v>
      </c>
      <c r="D100" s="35" t="s">
        <v>319</v>
      </c>
      <c r="E100" s="35" t="s">
        <v>106</v>
      </c>
      <c r="F100" s="35" t="s">
        <v>156</v>
      </c>
      <c r="G100" s="35" t="s">
        <v>48</v>
      </c>
      <c r="H100" s="35" t="s">
        <v>49</v>
      </c>
      <c r="I100" s="31" t="s">
        <v>50</v>
      </c>
      <c r="J100" s="51"/>
      <c r="K100" s="30" t="s">
        <v>51</v>
      </c>
      <c r="L100" s="51"/>
      <c r="M100" s="30"/>
      <c r="N100" s="30"/>
      <c r="O100" s="145"/>
      <c r="P100" s="145"/>
      <c r="Q100" s="78"/>
      <c r="R100" s="35" t="s">
        <v>333</v>
      </c>
      <c r="S100" s="35"/>
      <c r="T100" s="35"/>
      <c r="U100" s="137"/>
      <c r="V100" s="137"/>
      <c r="W100" s="35"/>
      <c r="X100" s="35"/>
      <c r="Y100" s="35"/>
      <c r="Z100" s="13"/>
      <c r="AA100" s="129"/>
      <c r="AB100" s="19"/>
    </row>
    <row r="101" spans="1:28" s="124" customFormat="1" ht="60" customHeight="1">
      <c r="A101" s="51">
        <v>183</v>
      </c>
      <c r="B101" s="35" t="s">
        <v>45</v>
      </c>
      <c r="C101" s="35" t="s">
        <v>319</v>
      </c>
      <c r="D101" s="35" t="s">
        <v>319</v>
      </c>
      <c r="E101" s="35" t="s">
        <v>106</v>
      </c>
      <c r="F101" s="35" t="s">
        <v>156</v>
      </c>
      <c r="G101" s="35" t="s">
        <v>48</v>
      </c>
      <c r="H101" s="35" t="s">
        <v>49</v>
      </c>
      <c r="I101" s="31" t="s">
        <v>50</v>
      </c>
      <c r="J101" s="51"/>
      <c r="K101" s="30" t="s">
        <v>51</v>
      </c>
      <c r="L101" s="51"/>
      <c r="M101" s="30"/>
      <c r="N101" s="30"/>
      <c r="O101" s="145"/>
      <c r="P101" s="145"/>
      <c r="Q101" s="78"/>
      <c r="R101" s="35" t="s">
        <v>333</v>
      </c>
      <c r="S101" s="35"/>
      <c r="T101" s="35"/>
      <c r="U101" s="137"/>
      <c r="V101" s="137"/>
      <c r="W101" s="35"/>
      <c r="X101" s="35"/>
      <c r="Y101" s="35"/>
      <c r="Z101" s="13"/>
      <c r="AA101" s="129"/>
      <c r="AB101" s="19"/>
    </row>
    <row r="102" spans="1:28" s="124" customFormat="1" ht="60" customHeight="1">
      <c r="A102" s="51">
        <v>184</v>
      </c>
      <c r="B102" s="35" t="s">
        <v>45</v>
      </c>
      <c r="C102" s="35" t="s">
        <v>319</v>
      </c>
      <c r="D102" s="35" t="s">
        <v>319</v>
      </c>
      <c r="E102" s="35" t="s">
        <v>106</v>
      </c>
      <c r="F102" s="35" t="s">
        <v>156</v>
      </c>
      <c r="G102" s="35" t="s">
        <v>48</v>
      </c>
      <c r="H102" s="35" t="s">
        <v>49</v>
      </c>
      <c r="I102" s="31" t="s">
        <v>50</v>
      </c>
      <c r="J102" s="51"/>
      <c r="K102" s="30" t="s">
        <v>51</v>
      </c>
      <c r="L102" s="51"/>
      <c r="M102" s="30"/>
      <c r="N102" s="30"/>
      <c r="O102" s="145"/>
      <c r="P102" s="145"/>
      <c r="Q102" s="78"/>
      <c r="R102" s="35" t="s">
        <v>333</v>
      </c>
      <c r="S102" s="35"/>
      <c r="T102" s="35"/>
      <c r="U102" s="137"/>
      <c r="V102" s="137"/>
      <c r="W102" s="35"/>
      <c r="X102" s="35"/>
      <c r="Y102" s="35"/>
      <c r="Z102" s="13"/>
      <c r="AA102" s="129"/>
      <c r="AB102" s="19"/>
    </row>
    <row r="103" spans="1:28" s="124" customFormat="1" ht="60" customHeight="1">
      <c r="A103" s="51">
        <v>185</v>
      </c>
      <c r="B103" s="35" t="s">
        <v>45</v>
      </c>
      <c r="C103" s="35" t="s">
        <v>319</v>
      </c>
      <c r="D103" s="35" t="s">
        <v>319</v>
      </c>
      <c r="E103" s="35" t="s">
        <v>106</v>
      </c>
      <c r="F103" s="35" t="s">
        <v>156</v>
      </c>
      <c r="G103" s="35" t="s">
        <v>48</v>
      </c>
      <c r="H103" s="35" t="s">
        <v>49</v>
      </c>
      <c r="I103" s="31" t="s">
        <v>50</v>
      </c>
      <c r="J103" s="51"/>
      <c r="K103" s="30" t="s">
        <v>51</v>
      </c>
      <c r="L103" s="51"/>
      <c r="M103" s="30"/>
      <c r="N103" s="30"/>
      <c r="O103" s="145"/>
      <c r="P103" s="145"/>
      <c r="Q103" s="78"/>
      <c r="R103" s="35" t="s">
        <v>333</v>
      </c>
      <c r="S103" s="35"/>
      <c r="T103" s="35"/>
      <c r="U103" s="137"/>
      <c r="V103" s="137"/>
      <c r="W103" s="35"/>
      <c r="X103" s="35"/>
      <c r="Y103" s="35"/>
      <c r="Z103" s="13"/>
      <c r="AA103" s="129"/>
      <c r="AB103" s="19"/>
    </row>
    <row r="104" spans="1:28" s="124" customFormat="1" ht="60" customHeight="1">
      <c r="A104" s="51">
        <v>186</v>
      </c>
      <c r="B104" s="35" t="s">
        <v>45</v>
      </c>
      <c r="C104" s="35" t="s">
        <v>319</v>
      </c>
      <c r="D104" s="35" t="s">
        <v>319</v>
      </c>
      <c r="E104" s="35" t="s">
        <v>106</v>
      </c>
      <c r="F104" s="35" t="s">
        <v>156</v>
      </c>
      <c r="G104" s="35" t="s">
        <v>48</v>
      </c>
      <c r="H104" s="35" t="s">
        <v>49</v>
      </c>
      <c r="I104" s="31" t="s">
        <v>50</v>
      </c>
      <c r="J104" s="51"/>
      <c r="K104" s="30" t="s">
        <v>51</v>
      </c>
      <c r="L104" s="51"/>
      <c r="M104" s="30"/>
      <c r="N104" s="30"/>
      <c r="O104" s="145"/>
      <c r="P104" s="145"/>
      <c r="Q104" s="78"/>
      <c r="R104" s="35" t="s">
        <v>333</v>
      </c>
      <c r="S104" s="35"/>
      <c r="T104" s="35"/>
      <c r="U104" s="137"/>
      <c r="V104" s="137"/>
      <c r="W104" s="35"/>
      <c r="X104" s="35"/>
      <c r="Y104" s="35"/>
      <c r="Z104" s="13"/>
      <c r="AA104" s="129"/>
      <c r="AB104" s="19"/>
    </row>
    <row r="105" spans="1:28" s="124" customFormat="1" ht="60" customHeight="1">
      <c r="A105" s="51">
        <v>187</v>
      </c>
      <c r="B105" s="35" t="s">
        <v>45</v>
      </c>
      <c r="C105" s="35" t="s">
        <v>319</v>
      </c>
      <c r="D105" s="35" t="s">
        <v>319</v>
      </c>
      <c r="E105" s="35" t="s">
        <v>106</v>
      </c>
      <c r="F105" s="35" t="s">
        <v>156</v>
      </c>
      <c r="G105" s="35" t="s">
        <v>48</v>
      </c>
      <c r="H105" s="35" t="s">
        <v>49</v>
      </c>
      <c r="I105" s="31" t="s">
        <v>50</v>
      </c>
      <c r="J105" s="51"/>
      <c r="K105" s="30" t="s">
        <v>51</v>
      </c>
      <c r="L105" s="51"/>
      <c r="M105" s="30"/>
      <c r="N105" s="30"/>
      <c r="O105" s="145"/>
      <c r="P105" s="145"/>
      <c r="Q105" s="78"/>
      <c r="R105" s="35" t="s">
        <v>333</v>
      </c>
      <c r="S105" s="35"/>
      <c r="T105" s="35"/>
      <c r="U105" s="137"/>
      <c r="V105" s="137"/>
      <c r="W105" s="35"/>
      <c r="X105" s="35"/>
      <c r="Y105" s="35"/>
      <c r="Z105" s="13"/>
      <c r="AA105" s="129"/>
      <c r="AB105" s="19"/>
    </row>
    <row r="106" spans="1:28" s="124" customFormat="1" ht="60" customHeight="1">
      <c r="A106" s="51">
        <v>188</v>
      </c>
      <c r="B106" s="35" t="s">
        <v>45</v>
      </c>
      <c r="C106" s="35" t="s">
        <v>319</v>
      </c>
      <c r="D106" s="35" t="s">
        <v>319</v>
      </c>
      <c r="E106" s="35" t="s">
        <v>106</v>
      </c>
      <c r="F106" s="35" t="s">
        <v>156</v>
      </c>
      <c r="G106" s="35" t="s">
        <v>48</v>
      </c>
      <c r="H106" s="35" t="s">
        <v>49</v>
      </c>
      <c r="I106" s="31" t="s">
        <v>50</v>
      </c>
      <c r="J106" s="51"/>
      <c r="K106" s="30" t="s">
        <v>51</v>
      </c>
      <c r="L106" s="51"/>
      <c r="M106" s="30"/>
      <c r="N106" s="30"/>
      <c r="O106" s="145"/>
      <c r="P106" s="145"/>
      <c r="Q106" s="78"/>
      <c r="R106" s="35" t="s">
        <v>333</v>
      </c>
      <c r="S106" s="35"/>
      <c r="T106" s="35"/>
      <c r="U106" s="137"/>
      <c r="V106" s="137"/>
      <c r="W106" s="35"/>
      <c r="X106" s="35"/>
      <c r="Y106" s="35"/>
      <c r="Z106" s="13"/>
      <c r="AA106" s="129"/>
      <c r="AB106" s="19"/>
    </row>
    <row r="107" spans="1:28" s="124" customFormat="1" ht="60" customHeight="1">
      <c r="A107" s="51">
        <v>189</v>
      </c>
      <c r="B107" s="35" t="s">
        <v>45</v>
      </c>
      <c r="C107" s="35" t="s">
        <v>319</v>
      </c>
      <c r="D107" s="35" t="s">
        <v>319</v>
      </c>
      <c r="E107" s="35" t="s">
        <v>106</v>
      </c>
      <c r="F107" s="35" t="s">
        <v>156</v>
      </c>
      <c r="G107" s="35" t="s">
        <v>48</v>
      </c>
      <c r="H107" s="35" t="s">
        <v>49</v>
      </c>
      <c r="I107" s="31" t="s">
        <v>50</v>
      </c>
      <c r="J107" s="51"/>
      <c r="K107" s="30" t="s">
        <v>51</v>
      </c>
      <c r="L107" s="51"/>
      <c r="M107" s="30"/>
      <c r="N107" s="30"/>
      <c r="O107" s="145"/>
      <c r="P107" s="145"/>
      <c r="Q107" s="78"/>
      <c r="R107" s="35" t="s">
        <v>333</v>
      </c>
      <c r="S107" s="35"/>
      <c r="T107" s="35"/>
      <c r="U107" s="137"/>
      <c r="V107" s="137"/>
      <c r="W107" s="35"/>
      <c r="X107" s="35"/>
      <c r="Y107" s="35"/>
      <c r="Z107" s="13"/>
      <c r="AA107" s="129"/>
      <c r="AB107" s="19"/>
    </row>
    <row r="108" spans="1:28" s="124" customFormat="1" ht="60" customHeight="1">
      <c r="A108" s="51">
        <v>190</v>
      </c>
      <c r="B108" s="35" t="s">
        <v>45</v>
      </c>
      <c r="C108" s="35" t="s">
        <v>319</v>
      </c>
      <c r="D108" s="35" t="s">
        <v>319</v>
      </c>
      <c r="E108" s="35" t="s">
        <v>106</v>
      </c>
      <c r="F108" s="35" t="s">
        <v>156</v>
      </c>
      <c r="G108" s="35" t="s">
        <v>48</v>
      </c>
      <c r="H108" s="35" t="s">
        <v>49</v>
      </c>
      <c r="I108" s="31" t="s">
        <v>50</v>
      </c>
      <c r="J108" s="51"/>
      <c r="K108" s="30" t="s">
        <v>51</v>
      </c>
      <c r="L108" s="51"/>
      <c r="M108" s="30"/>
      <c r="N108" s="30"/>
      <c r="O108" s="145"/>
      <c r="P108" s="145"/>
      <c r="Q108" s="78"/>
      <c r="R108" s="35" t="s">
        <v>333</v>
      </c>
      <c r="S108" s="35"/>
      <c r="T108" s="35"/>
      <c r="U108" s="137"/>
      <c r="V108" s="137"/>
      <c r="W108" s="35"/>
      <c r="X108" s="35"/>
      <c r="Y108" s="35"/>
      <c r="Z108" s="13"/>
      <c r="AA108" s="129"/>
      <c r="AB108" s="19"/>
    </row>
    <row r="109" spans="1:28" s="124" customFormat="1" ht="60" customHeight="1">
      <c r="A109" s="51">
        <v>191</v>
      </c>
      <c r="B109" s="35" t="s">
        <v>45</v>
      </c>
      <c r="C109" s="35" t="s">
        <v>319</v>
      </c>
      <c r="D109" s="35" t="s">
        <v>319</v>
      </c>
      <c r="E109" s="35" t="s">
        <v>106</v>
      </c>
      <c r="F109" s="35" t="s">
        <v>156</v>
      </c>
      <c r="G109" s="35" t="s">
        <v>48</v>
      </c>
      <c r="H109" s="35" t="s">
        <v>49</v>
      </c>
      <c r="I109" s="31" t="s">
        <v>50</v>
      </c>
      <c r="J109" s="51"/>
      <c r="K109" s="30" t="s">
        <v>51</v>
      </c>
      <c r="L109" s="51"/>
      <c r="M109" s="30"/>
      <c r="N109" s="30"/>
      <c r="O109" s="145"/>
      <c r="P109" s="145"/>
      <c r="Q109" s="78"/>
      <c r="R109" s="35" t="s">
        <v>333</v>
      </c>
      <c r="S109" s="35"/>
      <c r="T109" s="35"/>
      <c r="U109" s="137"/>
      <c r="V109" s="137"/>
      <c r="W109" s="35"/>
      <c r="X109" s="35"/>
      <c r="Y109" s="35"/>
      <c r="Z109" s="13"/>
      <c r="AA109" s="129"/>
      <c r="AB109" s="19"/>
    </row>
    <row r="110" spans="1:28" s="124" customFormat="1" ht="60" customHeight="1">
      <c r="A110" s="51">
        <v>192</v>
      </c>
      <c r="B110" s="35" t="s">
        <v>45</v>
      </c>
      <c r="C110" s="35" t="s">
        <v>319</v>
      </c>
      <c r="D110" s="35" t="s">
        <v>319</v>
      </c>
      <c r="E110" s="35" t="s">
        <v>106</v>
      </c>
      <c r="F110" s="35" t="s">
        <v>156</v>
      </c>
      <c r="G110" s="35" t="s">
        <v>48</v>
      </c>
      <c r="H110" s="35" t="s">
        <v>49</v>
      </c>
      <c r="I110" s="31" t="s">
        <v>50</v>
      </c>
      <c r="J110" s="51"/>
      <c r="K110" s="30" t="s">
        <v>51</v>
      </c>
      <c r="L110" s="51"/>
      <c r="M110" s="30"/>
      <c r="N110" s="30"/>
      <c r="O110" s="145"/>
      <c r="P110" s="145"/>
      <c r="Q110" s="78"/>
      <c r="R110" s="35" t="s">
        <v>333</v>
      </c>
      <c r="S110" s="35"/>
      <c r="T110" s="35"/>
      <c r="U110" s="137"/>
      <c r="V110" s="137"/>
      <c r="W110" s="35"/>
      <c r="X110" s="35"/>
      <c r="Y110" s="35"/>
      <c r="Z110" s="13"/>
      <c r="AA110" s="129"/>
      <c r="AB110" s="19"/>
    </row>
    <row r="111" spans="1:28" s="124" customFormat="1" ht="60" customHeight="1">
      <c r="A111" s="51">
        <v>193</v>
      </c>
      <c r="B111" s="35" t="s">
        <v>45</v>
      </c>
      <c r="C111" s="35" t="s">
        <v>319</v>
      </c>
      <c r="D111" s="35" t="s">
        <v>319</v>
      </c>
      <c r="E111" s="35" t="s">
        <v>106</v>
      </c>
      <c r="F111" s="35" t="s">
        <v>156</v>
      </c>
      <c r="G111" s="35" t="s">
        <v>48</v>
      </c>
      <c r="H111" s="35" t="s">
        <v>49</v>
      </c>
      <c r="I111" s="31" t="s">
        <v>50</v>
      </c>
      <c r="J111" s="51"/>
      <c r="K111" s="30" t="s">
        <v>51</v>
      </c>
      <c r="L111" s="51"/>
      <c r="M111" s="30"/>
      <c r="N111" s="30"/>
      <c r="O111" s="145"/>
      <c r="P111" s="145"/>
      <c r="Q111" s="78"/>
      <c r="R111" s="35" t="s">
        <v>333</v>
      </c>
      <c r="S111" s="35"/>
      <c r="T111" s="35"/>
      <c r="U111" s="137"/>
      <c r="V111" s="137"/>
      <c r="W111" s="35"/>
      <c r="X111" s="35"/>
      <c r="Y111" s="35"/>
      <c r="Z111" s="13"/>
      <c r="AA111" s="129"/>
      <c r="AB111" s="19"/>
    </row>
    <row r="112" spans="1:28" s="124" customFormat="1" ht="60" customHeight="1">
      <c r="A112" s="51">
        <v>194</v>
      </c>
      <c r="B112" s="35" t="s">
        <v>45</v>
      </c>
      <c r="C112" s="35" t="s">
        <v>319</v>
      </c>
      <c r="D112" s="35" t="s">
        <v>319</v>
      </c>
      <c r="E112" s="35" t="s">
        <v>106</v>
      </c>
      <c r="F112" s="35" t="s">
        <v>156</v>
      </c>
      <c r="G112" s="35" t="s">
        <v>48</v>
      </c>
      <c r="H112" s="35" t="s">
        <v>49</v>
      </c>
      <c r="I112" s="31" t="s">
        <v>50</v>
      </c>
      <c r="J112" s="51"/>
      <c r="K112" s="30" t="s">
        <v>51</v>
      </c>
      <c r="L112" s="51"/>
      <c r="M112" s="30"/>
      <c r="N112" s="30"/>
      <c r="O112" s="145"/>
      <c r="P112" s="145"/>
      <c r="Q112" s="78"/>
      <c r="R112" s="35" t="s">
        <v>333</v>
      </c>
      <c r="S112" s="35"/>
      <c r="T112" s="35"/>
      <c r="U112" s="137"/>
      <c r="V112" s="137"/>
      <c r="W112" s="35"/>
      <c r="X112" s="35"/>
      <c r="Y112" s="35"/>
      <c r="Z112" s="13"/>
      <c r="AA112" s="129"/>
      <c r="AB112" s="19"/>
    </row>
    <row r="113" spans="1:28" s="124" customFormat="1" ht="60" customHeight="1">
      <c r="A113" s="51">
        <v>195</v>
      </c>
      <c r="B113" s="35" t="s">
        <v>45</v>
      </c>
      <c r="C113" s="35" t="s">
        <v>319</v>
      </c>
      <c r="D113" s="35" t="s">
        <v>319</v>
      </c>
      <c r="E113" s="35" t="s">
        <v>106</v>
      </c>
      <c r="F113" s="35" t="s">
        <v>156</v>
      </c>
      <c r="G113" s="35" t="s">
        <v>48</v>
      </c>
      <c r="H113" s="35" t="s">
        <v>49</v>
      </c>
      <c r="I113" s="31" t="s">
        <v>50</v>
      </c>
      <c r="J113" s="51"/>
      <c r="K113" s="30" t="s">
        <v>51</v>
      </c>
      <c r="L113" s="51"/>
      <c r="M113" s="30"/>
      <c r="N113" s="30"/>
      <c r="O113" s="145"/>
      <c r="P113" s="145"/>
      <c r="Q113" s="78"/>
      <c r="R113" s="35" t="s">
        <v>333</v>
      </c>
      <c r="S113" s="35"/>
      <c r="T113" s="35"/>
      <c r="U113" s="137"/>
      <c r="V113" s="137"/>
      <c r="W113" s="35"/>
      <c r="X113" s="35"/>
      <c r="Y113" s="35"/>
      <c r="Z113" s="13"/>
      <c r="AA113" s="129"/>
      <c r="AB113" s="19"/>
    </row>
    <row r="114" spans="1:28" s="124" customFormat="1" ht="60" customHeight="1">
      <c r="A114" s="51">
        <v>196</v>
      </c>
      <c r="B114" s="35" t="s">
        <v>45</v>
      </c>
      <c r="C114" s="35" t="s">
        <v>319</v>
      </c>
      <c r="D114" s="35" t="s">
        <v>319</v>
      </c>
      <c r="E114" s="35" t="s">
        <v>106</v>
      </c>
      <c r="F114" s="35" t="s">
        <v>156</v>
      </c>
      <c r="G114" s="35" t="s">
        <v>48</v>
      </c>
      <c r="H114" s="35" t="s">
        <v>49</v>
      </c>
      <c r="I114" s="31" t="s">
        <v>50</v>
      </c>
      <c r="J114" s="51"/>
      <c r="K114" s="30" t="s">
        <v>51</v>
      </c>
      <c r="L114" s="51"/>
      <c r="M114" s="30"/>
      <c r="N114" s="30"/>
      <c r="O114" s="145"/>
      <c r="P114" s="145"/>
      <c r="Q114" s="78"/>
      <c r="R114" s="35" t="s">
        <v>333</v>
      </c>
      <c r="S114" s="35"/>
      <c r="T114" s="35"/>
      <c r="U114" s="137"/>
      <c r="V114" s="137"/>
      <c r="W114" s="35"/>
      <c r="X114" s="35"/>
      <c r="Y114" s="35"/>
      <c r="Z114" s="13"/>
      <c r="AA114" s="129"/>
      <c r="AB114" s="19"/>
    </row>
    <row r="115" spans="1:28" s="124" customFormat="1" ht="60" customHeight="1">
      <c r="A115" s="51">
        <v>197</v>
      </c>
      <c r="B115" s="35" t="s">
        <v>45</v>
      </c>
      <c r="C115" s="35" t="s">
        <v>319</v>
      </c>
      <c r="D115" s="35" t="s">
        <v>319</v>
      </c>
      <c r="E115" s="35" t="s">
        <v>106</v>
      </c>
      <c r="F115" s="35" t="s">
        <v>156</v>
      </c>
      <c r="G115" s="35" t="s">
        <v>48</v>
      </c>
      <c r="H115" s="35" t="s">
        <v>49</v>
      </c>
      <c r="I115" s="31" t="s">
        <v>50</v>
      </c>
      <c r="J115" s="51"/>
      <c r="K115" s="30" t="s">
        <v>51</v>
      </c>
      <c r="L115" s="51"/>
      <c r="M115" s="30"/>
      <c r="N115" s="30"/>
      <c r="O115" s="145"/>
      <c r="P115" s="145"/>
      <c r="Q115" s="78"/>
      <c r="R115" s="35" t="s">
        <v>333</v>
      </c>
      <c r="S115" s="35"/>
      <c r="T115" s="35"/>
      <c r="U115" s="137"/>
      <c r="V115" s="137"/>
      <c r="W115" s="35"/>
      <c r="X115" s="35"/>
      <c r="Y115" s="35"/>
      <c r="Z115" s="13"/>
      <c r="AA115" s="129"/>
      <c r="AB115" s="19"/>
    </row>
    <row r="116" spans="1:28" s="124" customFormat="1" ht="60" customHeight="1">
      <c r="A116" s="51">
        <v>198</v>
      </c>
      <c r="B116" s="35" t="s">
        <v>45</v>
      </c>
      <c r="C116" s="35" t="s">
        <v>319</v>
      </c>
      <c r="D116" s="35" t="s">
        <v>319</v>
      </c>
      <c r="E116" s="35" t="s">
        <v>106</v>
      </c>
      <c r="F116" s="35" t="s">
        <v>156</v>
      </c>
      <c r="G116" s="35" t="s">
        <v>48</v>
      </c>
      <c r="H116" s="35" t="s">
        <v>49</v>
      </c>
      <c r="I116" s="31" t="s">
        <v>50</v>
      </c>
      <c r="J116" s="51"/>
      <c r="K116" s="30" t="s">
        <v>51</v>
      </c>
      <c r="L116" s="51"/>
      <c r="M116" s="30"/>
      <c r="N116" s="30"/>
      <c r="O116" s="145"/>
      <c r="P116" s="145"/>
      <c r="Q116" s="78"/>
      <c r="R116" s="35" t="s">
        <v>333</v>
      </c>
      <c r="S116" s="35"/>
      <c r="T116" s="35"/>
      <c r="U116" s="137"/>
      <c r="V116" s="137"/>
      <c r="W116" s="35"/>
      <c r="X116" s="35"/>
      <c r="Y116" s="35"/>
      <c r="Z116" s="13"/>
      <c r="AA116" s="129"/>
      <c r="AB116" s="19"/>
    </row>
    <row r="117" spans="1:28" s="124" customFormat="1" ht="60" customHeight="1">
      <c r="A117" s="51">
        <v>199</v>
      </c>
      <c r="B117" s="35" t="s">
        <v>45</v>
      </c>
      <c r="C117" s="35" t="s">
        <v>319</v>
      </c>
      <c r="D117" s="35" t="s">
        <v>319</v>
      </c>
      <c r="E117" s="35" t="s">
        <v>106</v>
      </c>
      <c r="F117" s="35" t="s">
        <v>156</v>
      </c>
      <c r="G117" s="35" t="s">
        <v>48</v>
      </c>
      <c r="H117" s="35" t="s">
        <v>49</v>
      </c>
      <c r="I117" s="31" t="s">
        <v>50</v>
      </c>
      <c r="J117" s="51"/>
      <c r="K117" s="30" t="s">
        <v>51</v>
      </c>
      <c r="L117" s="51"/>
      <c r="M117" s="30"/>
      <c r="N117" s="30"/>
      <c r="O117" s="145"/>
      <c r="P117" s="145"/>
      <c r="Q117" s="78"/>
      <c r="R117" s="35" t="s">
        <v>333</v>
      </c>
      <c r="S117" s="35"/>
      <c r="T117" s="35"/>
      <c r="U117" s="137"/>
      <c r="V117" s="137"/>
      <c r="W117" s="35"/>
      <c r="X117" s="35"/>
      <c r="Y117" s="35"/>
      <c r="Z117" s="13"/>
      <c r="AA117" s="129"/>
      <c r="AB117" s="19"/>
    </row>
    <row r="118" spans="1:28" s="124" customFormat="1" ht="60" customHeight="1">
      <c r="A118" s="51" t="s">
        <v>336</v>
      </c>
      <c r="B118" s="35" t="s">
        <v>45</v>
      </c>
      <c r="C118" s="35" t="s">
        <v>319</v>
      </c>
      <c r="D118" s="35" t="s">
        <v>319</v>
      </c>
      <c r="E118" s="35" t="s">
        <v>106</v>
      </c>
      <c r="F118" s="35" t="s">
        <v>156</v>
      </c>
      <c r="G118" s="35" t="s">
        <v>48</v>
      </c>
      <c r="H118" s="35" t="s">
        <v>49</v>
      </c>
      <c r="I118" s="31" t="s">
        <v>50</v>
      </c>
      <c r="J118" s="51"/>
      <c r="K118" s="30" t="s">
        <v>51</v>
      </c>
      <c r="L118" s="51"/>
      <c r="M118" s="30"/>
      <c r="N118" s="30"/>
      <c r="O118" s="145"/>
      <c r="P118" s="145"/>
      <c r="Q118" s="78"/>
      <c r="R118" s="35" t="s">
        <v>333</v>
      </c>
      <c r="S118" s="35"/>
      <c r="T118" s="35"/>
      <c r="U118" s="137"/>
      <c r="V118" s="137"/>
      <c r="W118" s="35"/>
      <c r="X118" s="35"/>
      <c r="Y118" s="35"/>
      <c r="Z118" s="13"/>
      <c r="AA118" s="129"/>
      <c r="AB118" s="19"/>
    </row>
    <row r="119" spans="1:28" s="124" customFormat="1" ht="60" customHeight="1">
      <c r="A119" s="51" t="s">
        <v>337</v>
      </c>
      <c r="B119" s="35" t="s">
        <v>45</v>
      </c>
      <c r="C119" s="35" t="s">
        <v>319</v>
      </c>
      <c r="D119" s="35" t="s">
        <v>319</v>
      </c>
      <c r="E119" s="35" t="s">
        <v>106</v>
      </c>
      <c r="F119" s="35" t="s">
        <v>156</v>
      </c>
      <c r="G119" s="35" t="s">
        <v>48</v>
      </c>
      <c r="H119" s="35" t="s">
        <v>49</v>
      </c>
      <c r="I119" s="31" t="s">
        <v>50</v>
      </c>
      <c r="J119" s="51"/>
      <c r="K119" s="30" t="s">
        <v>51</v>
      </c>
      <c r="L119" s="51"/>
      <c r="M119" s="30"/>
      <c r="N119" s="30"/>
      <c r="O119" s="145"/>
      <c r="P119" s="145"/>
      <c r="Q119" s="78"/>
      <c r="R119" s="35" t="s">
        <v>333</v>
      </c>
      <c r="S119" s="35"/>
      <c r="T119" s="35"/>
      <c r="U119" s="137"/>
      <c r="V119" s="137"/>
      <c r="W119" s="35"/>
      <c r="X119" s="35"/>
      <c r="Y119" s="35"/>
      <c r="Z119" s="13"/>
      <c r="AA119" s="129"/>
      <c r="AB119" s="19"/>
    </row>
    <row r="120" spans="1:28" s="124" customFormat="1" ht="60" customHeight="1">
      <c r="A120" s="51" t="s">
        <v>338</v>
      </c>
      <c r="B120" s="35" t="s">
        <v>45</v>
      </c>
      <c r="C120" s="35" t="s">
        <v>319</v>
      </c>
      <c r="D120" s="35" t="s">
        <v>319</v>
      </c>
      <c r="E120" s="35" t="s">
        <v>106</v>
      </c>
      <c r="F120" s="35" t="s">
        <v>156</v>
      </c>
      <c r="G120" s="35" t="s">
        <v>48</v>
      </c>
      <c r="H120" s="35" t="s">
        <v>49</v>
      </c>
      <c r="I120" s="31" t="s">
        <v>50</v>
      </c>
      <c r="J120" s="51"/>
      <c r="K120" s="30" t="s">
        <v>51</v>
      </c>
      <c r="L120" s="51"/>
      <c r="M120" s="30"/>
      <c r="N120" s="30"/>
      <c r="O120" s="145"/>
      <c r="P120" s="145"/>
      <c r="Q120" s="78"/>
      <c r="R120" s="35" t="s">
        <v>333</v>
      </c>
      <c r="S120" s="35"/>
      <c r="T120" s="35"/>
      <c r="U120" s="137"/>
      <c r="V120" s="137"/>
      <c r="W120" s="35"/>
      <c r="X120" s="35"/>
      <c r="Y120" s="35"/>
      <c r="Z120" s="13"/>
      <c r="AA120" s="129"/>
      <c r="AB120" s="19"/>
    </row>
    <row r="121" spans="1:28" s="124" customFormat="1" ht="60" customHeight="1">
      <c r="A121" s="51" t="s">
        <v>339</v>
      </c>
      <c r="B121" s="35" t="s">
        <v>45</v>
      </c>
      <c r="C121" s="35" t="s">
        <v>319</v>
      </c>
      <c r="D121" s="35" t="s">
        <v>319</v>
      </c>
      <c r="E121" s="35" t="s">
        <v>106</v>
      </c>
      <c r="F121" s="35" t="s">
        <v>156</v>
      </c>
      <c r="G121" s="35" t="s">
        <v>48</v>
      </c>
      <c r="H121" s="35" t="s">
        <v>49</v>
      </c>
      <c r="I121" s="31" t="s">
        <v>50</v>
      </c>
      <c r="J121" s="51"/>
      <c r="K121" s="30" t="s">
        <v>51</v>
      </c>
      <c r="L121" s="51"/>
      <c r="M121" s="30"/>
      <c r="N121" s="30"/>
      <c r="O121" s="145"/>
      <c r="P121" s="145"/>
      <c r="Q121" s="78"/>
      <c r="R121" s="35" t="s">
        <v>333</v>
      </c>
      <c r="S121" s="35"/>
      <c r="T121" s="35"/>
      <c r="U121" s="137"/>
      <c r="V121" s="137"/>
      <c r="W121" s="35"/>
      <c r="X121" s="35"/>
      <c r="Y121" s="35"/>
      <c r="Z121" s="13"/>
      <c r="AA121" s="129"/>
      <c r="AB121" s="19"/>
    </row>
    <row r="122" spans="1:28" s="124" customFormat="1" ht="60" customHeight="1">
      <c r="A122" s="51" t="s">
        <v>340</v>
      </c>
      <c r="B122" s="35" t="s">
        <v>45</v>
      </c>
      <c r="C122" s="35" t="s">
        <v>319</v>
      </c>
      <c r="D122" s="35" t="s">
        <v>319</v>
      </c>
      <c r="E122" s="35" t="s">
        <v>106</v>
      </c>
      <c r="F122" s="35" t="s">
        <v>156</v>
      </c>
      <c r="G122" s="35" t="s">
        <v>48</v>
      </c>
      <c r="H122" s="35" t="s">
        <v>49</v>
      </c>
      <c r="I122" s="35" t="s">
        <v>50</v>
      </c>
      <c r="J122" s="51"/>
      <c r="K122" s="51" t="s">
        <v>51</v>
      </c>
      <c r="L122" s="51"/>
      <c r="M122" s="30"/>
      <c r="N122" s="30"/>
      <c r="O122" s="129"/>
      <c r="P122" s="129"/>
      <c r="Q122" s="19"/>
      <c r="R122" s="35" t="s">
        <v>333</v>
      </c>
      <c r="S122" s="35"/>
      <c r="T122" s="35"/>
      <c r="U122" s="137"/>
      <c r="V122" s="137"/>
      <c r="W122" s="35"/>
      <c r="X122" s="35"/>
      <c r="Y122" s="35"/>
      <c r="Z122" s="129"/>
      <c r="AA122" s="129"/>
      <c r="AB122" s="19"/>
    </row>
    <row r="123" spans="1:28" s="124" customFormat="1" ht="60" customHeight="1">
      <c r="A123" s="51" t="s">
        <v>341</v>
      </c>
      <c r="B123" s="35" t="s">
        <v>45</v>
      </c>
      <c r="C123" s="35" t="s">
        <v>319</v>
      </c>
      <c r="D123" s="35" t="s">
        <v>319</v>
      </c>
      <c r="E123" s="35" t="s">
        <v>106</v>
      </c>
      <c r="F123" s="35" t="s">
        <v>156</v>
      </c>
      <c r="G123" s="35" t="s">
        <v>48</v>
      </c>
      <c r="H123" s="35" t="s">
        <v>49</v>
      </c>
      <c r="I123" s="35" t="s">
        <v>50</v>
      </c>
      <c r="J123" s="51"/>
      <c r="K123" s="51" t="s">
        <v>51</v>
      </c>
      <c r="L123" s="51"/>
      <c r="M123" s="30"/>
      <c r="N123" s="30"/>
      <c r="O123" s="129"/>
      <c r="P123" s="129"/>
      <c r="Q123" s="19"/>
      <c r="R123" s="35" t="s">
        <v>333</v>
      </c>
      <c r="S123" s="35"/>
      <c r="T123" s="35"/>
      <c r="U123" s="137"/>
      <c r="V123" s="137"/>
      <c r="W123" s="35"/>
      <c r="X123" s="35"/>
      <c r="Y123" s="35"/>
      <c r="Z123" s="129"/>
      <c r="AA123" s="129"/>
      <c r="AB123" s="19"/>
    </row>
    <row r="124" spans="1:28" s="124" customFormat="1" ht="60" customHeight="1">
      <c r="A124" s="51" t="s">
        <v>342</v>
      </c>
      <c r="B124" s="35" t="s">
        <v>45</v>
      </c>
      <c r="C124" s="35" t="s">
        <v>319</v>
      </c>
      <c r="D124" s="35" t="s">
        <v>319</v>
      </c>
      <c r="E124" s="35" t="s">
        <v>106</v>
      </c>
      <c r="F124" s="35" t="s">
        <v>156</v>
      </c>
      <c r="G124" s="35" t="s">
        <v>48</v>
      </c>
      <c r="H124" s="35" t="s">
        <v>49</v>
      </c>
      <c r="I124" s="35" t="s">
        <v>50</v>
      </c>
      <c r="J124" s="51"/>
      <c r="K124" s="51" t="s">
        <v>51</v>
      </c>
      <c r="L124" s="51"/>
      <c r="M124" s="30"/>
      <c r="N124" s="30"/>
      <c r="O124" s="129"/>
      <c r="P124" s="129"/>
      <c r="Q124" s="19"/>
      <c r="R124" s="35" t="s">
        <v>333</v>
      </c>
      <c r="S124" s="35"/>
      <c r="T124" s="35"/>
      <c r="U124" s="137"/>
      <c r="V124" s="137"/>
      <c r="W124" s="35"/>
      <c r="X124" s="35"/>
      <c r="Y124" s="35"/>
      <c r="Z124" s="129"/>
      <c r="AA124" s="129"/>
      <c r="AB124" s="19"/>
    </row>
    <row r="125" spans="1:28" s="124" customFormat="1" ht="60" customHeight="1">
      <c r="A125" s="51" t="s">
        <v>343</v>
      </c>
      <c r="B125" s="35" t="s">
        <v>45</v>
      </c>
      <c r="C125" s="35" t="s">
        <v>319</v>
      </c>
      <c r="D125" s="35" t="s">
        <v>319</v>
      </c>
      <c r="E125" s="35" t="s">
        <v>106</v>
      </c>
      <c r="F125" s="35" t="s">
        <v>156</v>
      </c>
      <c r="G125" s="35" t="s">
        <v>48</v>
      </c>
      <c r="H125" s="35" t="s">
        <v>49</v>
      </c>
      <c r="I125" s="35" t="s">
        <v>50</v>
      </c>
      <c r="J125" s="51"/>
      <c r="K125" s="51" t="s">
        <v>51</v>
      </c>
      <c r="L125" s="51"/>
      <c r="M125" s="30"/>
      <c r="N125" s="30"/>
      <c r="O125" s="129"/>
      <c r="P125" s="129"/>
      <c r="Q125" s="19"/>
      <c r="R125" s="35" t="s">
        <v>333</v>
      </c>
      <c r="S125" s="35"/>
      <c r="T125" s="35"/>
      <c r="U125" s="137"/>
      <c r="V125" s="137"/>
      <c r="W125" s="35"/>
      <c r="X125" s="35"/>
      <c r="Y125" s="35"/>
      <c r="Z125" s="129"/>
      <c r="AA125" s="129"/>
      <c r="AB125" s="19"/>
    </row>
    <row r="126" spans="1:28" s="124" customFormat="1" ht="60" customHeight="1">
      <c r="A126" s="51" t="s">
        <v>344</v>
      </c>
      <c r="B126" s="35" t="s">
        <v>45</v>
      </c>
      <c r="C126" s="35" t="s">
        <v>319</v>
      </c>
      <c r="D126" s="35" t="s">
        <v>319</v>
      </c>
      <c r="E126" s="35" t="s">
        <v>106</v>
      </c>
      <c r="F126" s="35" t="s">
        <v>156</v>
      </c>
      <c r="G126" s="35" t="s">
        <v>48</v>
      </c>
      <c r="H126" s="35" t="s">
        <v>49</v>
      </c>
      <c r="I126" s="35" t="s">
        <v>50</v>
      </c>
      <c r="J126" s="51"/>
      <c r="K126" s="51" t="s">
        <v>51</v>
      </c>
      <c r="L126" s="51"/>
      <c r="M126" s="30"/>
      <c r="N126" s="30"/>
      <c r="O126" s="129"/>
      <c r="P126" s="129"/>
      <c r="Q126" s="19"/>
      <c r="R126" s="35" t="s">
        <v>333</v>
      </c>
      <c r="S126" s="35"/>
      <c r="T126" s="35"/>
      <c r="U126" s="137"/>
      <c r="V126" s="137"/>
      <c r="W126" s="35"/>
      <c r="X126" s="35"/>
      <c r="Y126" s="35"/>
      <c r="Z126" s="129"/>
      <c r="AA126" s="129"/>
      <c r="AB126" s="19"/>
    </row>
    <row r="127" spans="1:28" s="124" customFormat="1" ht="60" customHeight="1">
      <c r="A127" s="51" t="s">
        <v>345</v>
      </c>
      <c r="B127" s="35" t="s">
        <v>45</v>
      </c>
      <c r="C127" s="35" t="s">
        <v>319</v>
      </c>
      <c r="D127" s="35" t="s">
        <v>319</v>
      </c>
      <c r="E127" s="35" t="s">
        <v>106</v>
      </c>
      <c r="F127" s="35" t="s">
        <v>156</v>
      </c>
      <c r="G127" s="35" t="s">
        <v>48</v>
      </c>
      <c r="H127" s="35" t="s">
        <v>49</v>
      </c>
      <c r="I127" s="35" t="s">
        <v>50</v>
      </c>
      <c r="J127" s="51"/>
      <c r="K127" s="51" t="s">
        <v>51</v>
      </c>
      <c r="L127" s="51"/>
      <c r="M127" s="30"/>
      <c r="N127" s="30"/>
      <c r="O127" s="129"/>
      <c r="P127" s="129"/>
      <c r="Q127" s="19"/>
      <c r="R127" s="35" t="s">
        <v>333</v>
      </c>
      <c r="S127" s="35"/>
      <c r="T127" s="35"/>
      <c r="U127" s="137"/>
      <c r="V127" s="137"/>
      <c r="W127" s="35"/>
      <c r="X127" s="35"/>
      <c r="Y127" s="35"/>
      <c r="Z127" s="129"/>
      <c r="AA127" s="129"/>
      <c r="AB127" s="19"/>
    </row>
    <row r="128" spans="1:28" s="124" customFormat="1" ht="60" customHeight="1">
      <c r="A128" s="51" t="s">
        <v>346</v>
      </c>
      <c r="B128" s="35" t="s">
        <v>45</v>
      </c>
      <c r="C128" s="35" t="s">
        <v>319</v>
      </c>
      <c r="D128" s="35" t="s">
        <v>319</v>
      </c>
      <c r="E128" s="35" t="s">
        <v>106</v>
      </c>
      <c r="F128" s="35" t="s">
        <v>156</v>
      </c>
      <c r="G128" s="35" t="s">
        <v>48</v>
      </c>
      <c r="H128" s="35" t="s">
        <v>49</v>
      </c>
      <c r="I128" s="35" t="s">
        <v>50</v>
      </c>
      <c r="J128" s="51"/>
      <c r="K128" s="51" t="s">
        <v>51</v>
      </c>
      <c r="L128" s="51"/>
      <c r="M128" s="30"/>
      <c r="N128" s="30"/>
      <c r="O128" s="129"/>
      <c r="P128" s="129"/>
      <c r="Q128" s="19"/>
      <c r="R128" s="35" t="s">
        <v>333</v>
      </c>
      <c r="S128" s="35"/>
      <c r="T128" s="35"/>
      <c r="U128" s="137"/>
      <c r="V128" s="137"/>
      <c r="W128" s="35"/>
      <c r="X128" s="35"/>
      <c r="Y128" s="35"/>
      <c r="Z128" s="129"/>
      <c r="AA128" s="129"/>
      <c r="AB128" s="19"/>
    </row>
    <row r="129" spans="1:28" s="124" customFormat="1" ht="60" customHeight="1">
      <c r="A129" s="51" t="s">
        <v>347</v>
      </c>
      <c r="B129" s="35" t="s">
        <v>45</v>
      </c>
      <c r="C129" s="35" t="s">
        <v>319</v>
      </c>
      <c r="D129" s="35" t="s">
        <v>319</v>
      </c>
      <c r="E129" s="35" t="s">
        <v>106</v>
      </c>
      <c r="F129" s="35" t="s">
        <v>156</v>
      </c>
      <c r="G129" s="35" t="s">
        <v>48</v>
      </c>
      <c r="H129" s="35" t="s">
        <v>49</v>
      </c>
      <c r="I129" s="35" t="s">
        <v>50</v>
      </c>
      <c r="J129" s="51"/>
      <c r="K129" s="51" t="s">
        <v>51</v>
      </c>
      <c r="L129" s="51"/>
      <c r="M129" s="30"/>
      <c r="N129" s="30"/>
      <c r="O129" s="129"/>
      <c r="P129" s="129"/>
      <c r="Q129" s="19"/>
      <c r="R129" s="35" t="s">
        <v>333</v>
      </c>
      <c r="S129" s="35"/>
      <c r="T129" s="35"/>
      <c r="U129" s="137"/>
      <c r="V129" s="137"/>
      <c r="W129" s="35"/>
      <c r="X129" s="35"/>
      <c r="Y129" s="35"/>
      <c r="Z129" s="129"/>
      <c r="AA129" s="129"/>
      <c r="AB129" s="19"/>
    </row>
    <row r="130" spans="1:28" s="124" customFormat="1" ht="60" customHeight="1">
      <c r="A130" s="51" t="s">
        <v>348</v>
      </c>
      <c r="B130" s="35" t="s">
        <v>45</v>
      </c>
      <c r="C130" s="35" t="s">
        <v>319</v>
      </c>
      <c r="D130" s="35" t="s">
        <v>319</v>
      </c>
      <c r="E130" s="35" t="s">
        <v>106</v>
      </c>
      <c r="F130" s="35" t="s">
        <v>156</v>
      </c>
      <c r="G130" s="35" t="s">
        <v>48</v>
      </c>
      <c r="H130" s="35" t="s">
        <v>49</v>
      </c>
      <c r="I130" s="35" t="s">
        <v>50</v>
      </c>
      <c r="J130" s="51"/>
      <c r="K130" s="51" t="s">
        <v>51</v>
      </c>
      <c r="L130" s="51"/>
      <c r="M130" s="30"/>
      <c r="N130" s="30"/>
      <c r="O130" s="129"/>
      <c r="P130" s="129"/>
      <c r="Q130" s="19"/>
      <c r="R130" s="35" t="s">
        <v>333</v>
      </c>
      <c r="S130" s="35"/>
      <c r="T130" s="35"/>
      <c r="U130" s="137"/>
      <c r="V130" s="137"/>
      <c r="W130" s="35"/>
      <c r="X130" s="35"/>
      <c r="Y130" s="35"/>
      <c r="Z130" s="129"/>
      <c r="AA130" s="129"/>
      <c r="AB130" s="19"/>
    </row>
    <row r="131" spans="1:28" s="124" customFormat="1" ht="60" customHeight="1">
      <c r="A131" s="51" t="s">
        <v>349</v>
      </c>
      <c r="B131" s="35" t="s">
        <v>45</v>
      </c>
      <c r="C131" s="35" t="s">
        <v>319</v>
      </c>
      <c r="D131" s="35" t="s">
        <v>319</v>
      </c>
      <c r="E131" s="35" t="s">
        <v>106</v>
      </c>
      <c r="F131" s="35" t="s">
        <v>156</v>
      </c>
      <c r="G131" s="35" t="s">
        <v>48</v>
      </c>
      <c r="H131" s="35" t="s">
        <v>49</v>
      </c>
      <c r="I131" s="35" t="s">
        <v>50</v>
      </c>
      <c r="J131" s="51"/>
      <c r="K131" s="51" t="s">
        <v>51</v>
      </c>
      <c r="L131" s="51"/>
      <c r="M131" s="30"/>
      <c r="N131" s="30"/>
      <c r="O131" s="129"/>
      <c r="P131" s="129"/>
      <c r="Q131" s="19"/>
      <c r="R131" s="35" t="s">
        <v>333</v>
      </c>
      <c r="S131" s="35"/>
      <c r="T131" s="35"/>
      <c r="U131" s="137"/>
      <c r="V131" s="137"/>
      <c r="W131" s="35"/>
      <c r="X131" s="35"/>
      <c r="Y131" s="35"/>
      <c r="Z131" s="129"/>
      <c r="AA131" s="129"/>
      <c r="AB131" s="19"/>
    </row>
    <row r="132" spans="1:28" s="124" customFormat="1" ht="60" customHeight="1">
      <c r="A132" s="51" t="s">
        <v>350</v>
      </c>
      <c r="B132" s="35" t="s">
        <v>45</v>
      </c>
      <c r="C132" s="35" t="s">
        <v>319</v>
      </c>
      <c r="D132" s="35" t="s">
        <v>319</v>
      </c>
      <c r="E132" s="35" t="s">
        <v>106</v>
      </c>
      <c r="F132" s="35" t="s">
        <v>156</v>
      </c>
      <c r="G132" s="35" t="s">
        <v>48</v>
      </c>
      <c r="H132" s="35" t="s">
        <v>49</v>
      </c>
      <c r="I132" s="35" t="s">
        <v>50</v>
      </c>
      <c r="J132" s="51"/>
      <c r="K132" s="51" t="s">
        <v>51</v>
      </c>
      <c r="L132" s="51"/>
      <c r="M132" s="30"/>
      <c r="N132" s="30"/>
      <c r="O132" s="129"/>
      <c r="P132" s="129"/>
      <c r="Q132" s="19"/>
      <c r="R132" s="35" t="s">
        <v>333</v>
      </c>
      <c r="S132" s="35"/>
      <c r="T132" s="35"/>
      <c r="U132" s="137"/>
      <c r="V132" s="137"/>
      <c r="W132" s="35"/>
      <c r="X132" s="35"/>
      <c r="Y132" s="35"/>
      <c r="Z132" s="129"/>
      <c r="AA132" s="129"/>
      <c r="AB132" s="19"/>
    </row>
    <row r="133" spans="1:28" s="124" customFormat="1" ht="59.25" customHeight="1">
      <c r="A133" s="139" t="s">
        <v>351</v>
      </c>
      <c r="B133" s="140" t="s">
        <v>45</v>
      </c>
      <c r="C133" s="140" t="s">
        <v>319</v>
      </c>
      <c r="D133" s="140" t="s">
        <v>319</v>
      </c>
      <c r="E133" s="140" t="s">
        <v>106</v>
      </c>
      <c r="F133" s="140" t="s">
        <v>156</v>
      </c>
      <c r="G133" s="140" t="s">
        <v>48</v>
      </c>
      <c r="H133" s="140" t="s">
        <v>49</v>
      </c>
      <c r="I133" s="140" t="s">
        <v>50</v>
      </c>
      <c r="J133" s="139"/>
      <c r="K133" s="139" t="s">
        <v>51</v>
      </c>
      <c r="L133" s="139"/>
      <c r="M133" s="30"/>
      <c r="N133" s="30"/>
      <c r="O133" s="366"/>
      <c r="P133" s="366"/>
      <c r="Q133" s="142"/>
      <c r="R133" s="140" t="s">
        <v>333</v>
      </c>
      <c r="S133" s="140"/>
      <c r="T133" s="140"/>
      <c r="U133" s="141"/>
      <c r="V133" s="141"/>
      <c r="W133" s="140"/>
      <c r="X133" s="140"/>
      <c r="Y133" s="140"/>
      <c r="Z133" s="366"/>
      <c r="AA133" s="366"/>
      <c r="AB133" s="142"/>
    </row>
    <row r="134" spans="1:28" s="124" customFormat="1" ht="60" customHeight="1">
      <c r="A134" s="51" t="s">
        <v>352</v>
      </c>
      <c r="B134" s="35" t="s">
        <v>45</v>
      </c>
      <c r="C134" s="35" t="s">
        <v>319</v>
      </c>
      <c r="D134" s="35" t="s">
        <v>319</v>
      </c>
      <c r="E134" s="35" t="s">
        <v>106</v>
      </c>
      <c r="F134" s="35" t="s">
        <v>156</v>
      </c>
      <c r="G134" s="140" t="s">
        <v>48</v>
      </c>
      <c r="H134" s="140" t="s">
        <v>49</v>
      </c>
      <c r="I134" s="140" t="s">
        <v>50</v>
      </c>
      <c r="J134" s="139"/>
      <c r="K134" s="139" t="s">
        <v>51</v>
      </c>
      <c r="L134" s="139"/>
      <c r="M134" s="30"/>
      <c r="N134" s="30"/>
      <c r="O134" s="366"/>
      <c r="P134" s="366"/>
      <c r="Q134" s="142"/>
      <c r="R134" s="35" t="s">
        <v>333</v>
      </c>
      <c r="S134" s="35"/>
      <c r="T134" s="35"/>
      <c r="U134" s="137"/>
      <c r="V134" s="137"/>
      <c r="W134" s="35"/>
      <c r="X134" s="35"/>
      <c r="Y134" s="35"/>
      <c r="Z134" s="366"/>
      <c r="AA134" s="366"/>
      <c r="AB134" s="142"/>
    </row>
    <row r="135" spans="1:28" s="124" customFormat="1" ht="60" customHeight="1">
      <c r="A135" s="51" t="s">
        <v>353</v>
      </c>
      <c r="B135" s="35" t="s">
        <v>45</v>
      </c>
      <c r="C135" s="35" t="s">
        <v>319</v>
      </c>
      <c r="D135" s="35" t="s">
        <v>319</v>
      </c>
      <c r="E135" s="35" t="s">
        <v>106</v>
      </c>
      <c r="F135" s="35" t="s">
        <v>156</v>
      </c>
      <c r="G135" s="140" t="s">
        <v>48</v>
      </c>
      <c r="H135" s="140" t="s">
        <v>49</v>
      </c>
      <c r="I135" s="140" t="s">
        <v>50</v>
      </c>
      <c r="J135" s="139"/>
      <c r="K135" s="139" t="s">
        <v>51</v>
      </c>
      <c r="L135" s="139"/>
      <c r="M135" s="30"/>
      <c r="N135" s="30"/>
      <c r="O135" s="366"/>
      <c r="P135" s="366"/>
      <c r="Q135" s="142"/>
      <c r="R135" s="35" t="s">
        <v>333</v>
      </c>
      <c r="S135" s="35"/>
      <c r="T135" s="35"/>
      <c r="U135" s="137"/>
      <c r="V135" s="137"/>
      <c r="W135" s="35"/>
      <c r="X135" s="35"/>
      <c r="Y135" s="35"/>
      <c r="Z135" s="366"/>
      <c r="AA135" s="366"/>
      <c r="AB135" s="142"/>
    </row>
    <row r="136" spans="1:28" s="124" customFormat="1" ht="60" customHeight="1">
      <c r="A136" s="19" t="s">
        <v>354</v>
      </c>
      <c r="B136" s="16" t="s">
        <v>45</v>
      </c>
      <c r="C136" s="16" t="s">
        <v>319</v>
      </c>
      <c r="D136" s="16" t="s">
        <v>319</v>
      </c>
      <c r="E136" s="16" t="s">
        <v>106</v>
      </c>
      <c r="F136" s="16" t="s">
        <v>156</v>
      </c>
      <c r="G136" s="16" t="s">
        <v>48</v>
      </c>
      <c r="H136" s="16" t="s">
        <v>49</v>
      </c>
      <c r="I136" s="16" t="s">
        <v>50</v>
      </c>
      <c r="J136" s="19"/>
      <c r="K136" s="19" t="s">
        <v>51</v>
      </c>
      <c r="L136" s="19"/>
      <c r="M136" s="19"/>
      <c r="N136" s="19"/>
      <c r="O136" s="129"/>
      <c r="P136" s="129"/>
      <c r="Q136" s="19"/>
      <c r="R136" s="16" t="s">
        <v>333</v>
      </c>
      <c r="S136" s="16"/>
      <c r="T136" s="16"/>
      <c r="U136" s="414"/>
      <c r="V136" s="414"/>
      <c r="W136" s="16"/>
      <c r="X136" s="16"/>
      <c r="Y136" s="16"/>
      <c r="Z136" s="129"/>
      <c r="AA136" s="145"/>
      <c r="AB136" s="19"/>
    </row>
    <row r="137" spans="1:28" ht="163.5" customHeight="1">
      <c r="A137" s="30">
        <v>227</v>
      </c>
      <c r="B137" s="31" t="s">
        <v>377</v>
      </c>
      <c r="C137" s="31" t="s">
        <v>377</v>
      </c>
      <c r="D137" s="31" t="s">
        <v>377</v>
      </c>
      <c r="E137" s="31" t="s">
        <v>106</v>
      </c>
      <c r="F137" s="31" t="s">
        <v>47</v>
      </c>
      <c r="G137" s="31" t="s">
        <v>48</v>
      </c>
      <c r="H137" s="35" t="s">
        <v>49</v>
      </c>
      <c r="I137" s="31" t="s">
        <v>50</v>
      </c>
      <c r="J137" s="30" t="s">
        <v>48</v>
      </c>
      <c r="K137" s="30" t="s">
        <v>51</v>
      </c>
      <c r="L137" s="30">
        <v>0</v>
      </c>
      <c r="M137" s="30">
        <v>0</v>
      </c>
      <c r="N137" s="30">
        <v>0</v>
      </c>
      <c r="O137" s="344"/>
      <c r="P137" s="77"/>
      <c r="Q137" s="78"/>
      <c r="R137" s="31" t="s">
        <v>48</v>
      </c>
      <c r="S137" s="31" t="s">
        <v>378</v>
      </c>
      <c r="T137" s="31" t="s">
        <v>379</v>
      </c>
      <c r="U137" s="36">
        <v>0</v>
      </c>
      <c r="V137" s="36">
        <v>69</v>
      </c>
      <c r="W137" s="31" t="s">
        <v>51</v>
      </c>
      <c r="X137" s="31" t="s">
        <v>380</v>
      </c>
      <c r="Y137" s="31" t="s">
        <v>55</v>
      </c>
      <c r="Z137" s="72">
        <v>57</v>
      </c>
      <c r="AA137" s="77">
        <v>0.82608695652173914</v>
      </c>
      <c r="AB137" s="14" t="s">
        <v>1423</v>
      </c>
    </row>
    <row r="138" spans="1:28" ht="60" customHeight="1">
      <c r="A138" s="30">
        <v>228</v>
      </c>
      <c r="B138" s="31" t="s">
        <v>377</v>
      </c>
      <c r="C138" s="31" t="s">
        <v>377</v>
      </c>
      <c r="D138" s="31" t="s">
        <v>377</v>
      </c>
      <c r="E138" s="31" t="s">
        <v>106</v>
      </c>
      <c r="F138" s="31" t="s">
        <v>47</v>
      </c>
      <c r="G138" s="31" t="s">
        <v>48</v>
      </c>
      <c r="H138" s="35" t="s">
        <v>49</v>
      </c>
      <c r="I138" s="31" t="s">
        <v>50</v>
      </c>
      <c r="J138" s="30"/>
      <c r="K138" s="30" t="s">
        <v>51</v>
      </c>
      <c r="L138" s="30"/>
      <c r="M138" s="30"/>
      <c r="N138" s="30"/>
      <c r="O138" s="145"/>
      <c r="P138" s="145"/>
      <c r="Q138" s="78"/>
      <c r="R138" s="31" t="s">
        <v>48</v>
      </c>
      <c r="S138" s="31"/>
      <c r="T138" s="31"/>
      <c r="U138" s="36"/>
      <c r="V138" s="36"/>
      <c r="W138" s="31"/>
      <c r="X138" s="31"/>
      <c r="Y138" s="31"/>
      <c r="Z138" s="13"/>
      <c r="AA138" s="13"/>
      <c r="AB138" s="14"/>
    </row>
    <row r="139" spans="1:28" ht="60" customHeight="1">
      <c r="A139" s="30">
        <v>229</v>
      </c>
      <c r="B139" s="31" t="s">
        <v>377</v>
      </c>
      <c r="C139" s="31" t="s">
        <v>377</v>
      </c>
      <c r="D139" s="31" t="s">
        <v>377</v>
      </c>
      <c r="E139" s="31" t="s">
        <v>106</v>
      </c>
      <c r="F139" s="31" t="s">
        <v>47</v>
      </c>
      <c r="G139" s="31" t="s">
        <v>48</v>
      </c>
      <c r="H139" s="35" t="s">
        <v>49</v>
      </c>
      <c r="I139" s="31" t="s">
        <v>50</v>
      </c>
      <c r="J139" s="30"/>
      <c r="K139" s="30" t="s">
        <v>51</v>
      </c>
      <c r="L139" s="30"/>
      <c r="M139" s="30"/>
      <c r="N139" s="30"/>
      <c r="O139" s="145"/>
      <c r="P139" s="145"/>
      <c r="Q139" s="78"/>
      <c r="R139" s="31" t="s">
        <v>48</v>
      </c>
      <c r="S139" s="31"/>
      <c r="T139" s="31"/>
      <c r="U139" s="36"/>
      <c r="V139" s="36"/>
      <c r="W139" s="31"/>
      <c r="X139" s="31"/>
      <c r="Y139" s="31"/>
      <c r="Z139" s="13"/>
      <c r="AA139" s="13"/>
      <c r="AB139" s="14"/>
    </row>
    <row r="140" spans="1:28" ht="60" customHeight="1">
      <c r="A140" s="30">
        <v>230</v>
      </c>
      <c r="B140" s="31" t="s">
        <v>377</v>
      </c>
      <c r="C140" s="31" t="s">
        <v>377</v>
      </c>
      <c r="D140" s="31" t="s">
        <v>377</v>
      </c>
      <c r="E140" s="31" t="s">
        <v>106</v>
      </c>
      <c r="F140" s="31" t="s">
        <v>47</v>
      </c>
      <c r="G140" s="31" t="s">
        <v>48</v>
      </c>
      <c r="H140" s="35" t="s">
        <v>49</v>
      </c>
      <c r="I140" s="31" t="s">
        <v>50</v>
      </c>
      <c r="J140" s="30"/>
      <c r="K140" s="30" t="s">
        <v>51</v>
      </c>
      <c r="L140" s="30"/>
      <c r="M140" s="30"/>
      <c r="N140" s="30"/>
      <c r="O140" s="145"/>
      <c r="P140" s="145"/>
      <c r="Q140" s="78"/>
      <c r="R140" s="31" t="s">
        <v>48</v>
      </c>
      <c r="S140" s="31"/>
      <c r="T140" s="31"/>
      <c r="U140" s="36"/>
      <c r="V140" s="36"/>
      <c r="W140" s="31"/>
      <c r="X140" s="31"/>
      <c r="Y140" s="31"/>
      <c r="Z140" s="13"/>
      <c r="AA140" s="13"/>
      <c r="AB140" s="14"/>
    </row>
    <row r="141" spans="1:28" ht="60" customHeight="1">
      <c r="A141" s="30">
        <v>231</v>
      </c>
      <c r="B141" s="31" t="s">
        <v>377</v>
      </c>
      <c r="C141" s="31" t="s">
        <v>377</v>
      </c>
      <c r="D141" s="31" t="s">
        <v>377</v>
      </c>
      <c r="E141" s="31" t="s">
        <v>106</v>
      </c>
      <c r="F141" s="31" t="s">
        <v>47</v>
      </c>
      <c r="G141" s="31" t="s">
        <v>48</v>
      </c>
      <c r="H141" s="35" t="s">
        <v>49</v>
      </c>
      <c r="I141" s="31" t="s">
        <v>50</v>
      </c>
      <c r="J141" s="30"/>
      <c r="K141" s="30" t="s">
        <v>51</v>
      </c>
      <c r="L141" s="30"/>
      <c r="M141" s="30"/>
      <c r="N141" s="30"/>
      <c r="O141" s="145"/>
      <c r="P141" s="145"/>
      <c r="Q141" s="78"/>
      <c r="R141" s="31" t="s">
        <v>48</v>
      </c>
      <c r="S141" s="31"/>
      <c r="T141" s="31"/>
      <c r="U141" s="36"/>
      <c r="V141" s="36"/>
      <c r="W141" s="31"/>
      <c r="X141" s="31"/>
      <c r="Y141" s="31"/>
      <c r="Z141" s="13"/>
      <c r="AA141" s="13"/>
      <c r="AB141" s="14"/>
    </row>
    <row r="142" spans="1:28" ht="60" customHeight="1">
      <c r="A142" s="30">
        <v>232</v>
      </c>
      <c r="B142" s="31" t="s">
        <v>377</v>
      </c>
      <c r="C142" s="31" t="s">
        <v>377</v>
      </c>
      <c r="D142" s="31" t="s">
        <v>377</v>
      </c>
      <c r="E142" s="31" t="s">
        <v>106</v>
      </c>
      <c r="F142" s="31" t="s">
        <v>47</v>
      </c>
      <c r="G142" s="31" t="s">
        <v>48</v>
      </c>
      <c r="H142" s="35" t="s">
        <v>49</v>
      </c>
      <c r="I142" s="31" t="s">
        <v>50</v>
      </c>
      <c r="J142" s="30"/>
      <c r="K142" s="30" t="s">
        <v>51</v>
      </c>
      <c r="L142" s="30"/>
      <c r="M142" s="30"/>
      <c r="N142" s="30"/>
      <c r="O142" s="145"/>
      <c r="P142" s="145"/>
      <c r="Q142" s="78"/>
      <c r="R142" s="31" t="s">
        <v>48</v>
      </c>
      <c r="S142" s="31"/>
      <c r="T142" s="31"/>
      <c r="U142" s="36"/>
      <c r="V142" s="36"/>
      <c r="W142" s="31"/>
      <c r="X142" s="31"/>
      <c r="Y142" s="31"/>
      <c r="Z142" s="13"/>
      <c r="AA142" s="13"/>
      <c r="AB142" s="14"/>
    </row>
    <row r="143" spans="1:28" ht="128.25" customHeight="1">
      <c r="A143" s="30">
        <v>233</v>
      </c>
      <c r="B143" s="31" t="s">
        <v>377</v>
      </c>
      <c r="C143" s="31" t="s">
        <v>377</v>
      </c>
      <c r="D143" s="31" t="s">
        <v>377</v>
      </c>
      <c r="E143" s="31" t="s">
        <v>106</v>
      </c>
      <c r="F143" s="31" t="s">
        <v>47</v>
      </c>
      <c r="G143" s="31" t="s">
        <v>48</v>
      </c>
      <c r="H143" s="35" t="s">
        <v>49</v>
      </c>
      <c r="I143" s="31" t="s">
        <v>50</v>
      </c>
      <c r="J143" s="30"/>
      <c r="K143" s="30" t="s">
        <v>51</v>
      </c>
      <c r="L143" s="30"/>
      <c r="M143" s="30"/>
      <c r="N143" s="30"/>
      <c r="O143" s="344"/>
      <c r="P143" s="77"/>
      <c r="Q143" s="78"/>
      <c r="R143" s="31" t="s">
        <v>48</v>
      </c>
      <c r="S143" s="31" t="s">
        <v>382</v>
      </c>
      <c r="T143" s="31" t="s">
        <v>109</v>
      </c>
      <c r="U143" s="36">
        <v>0</v>
      </c>
      <c r="V143" s="36">
        <v>4</v>
      </c>
      <c r="W143" s="31" t="s">
        <v>51</v>
      </c>
      <c r="X143" s="31" t="s">
        <v>383</v>
      </c>
      <c r="Y143" s="31" t="s">
        <v>55</v>
      </c>
      <c r="Z143" s="72">
        <v>4</v>
      </c>
      <c r="AA143" s="77">
        <v>1</v>
      </c>
      <c r="AB143" s="14" t="s">
        <v>1424</v>
      </c>
    </row>
    <row r="144" spans="1:28" ht="98.25" customHeight="1">
      <c r="A144" s="30">
        <v>234</v>
      </c>
      <c r="B144" s="31" t="s">
        <v>377</v>
      </c>
      <c r="C144" s="31" t="s">
        <v>377</v>
      </c>
      <c r="D144" s="31" t="s">
        <v>377</v>
      </c>
      <c r="E144" s="31" t="s">
        <v>106</v>
      </c>
      <c r="F144" s="31" t="s">
        <v>47</v>
      </c>
      <c r="G144" s="31" t="s">
        <v>48</v>
      </c>
      <c r="H144" s="35" t="s">
        <v>49</v>
      </c>
      <c r="I144" s="31" t="s">
        <v>50</v>
      </c>
      <c r="J144" s="30"/>
      <c r="K144" s="30" t="s">
        <v>51</v>
      </c>
      <c r="L144" s="30"/>
      <c r="M144" s="30"/>
      <c r="N144" s="30"/>
      <c r="O144" s="344"/>
      <c r="P144" s="77"/>
      <c r="Q144" s="78"/>
      <c r="R144" s="31" t="s">
        <v>48</v>
      </c>
      <c r="S144" s="31" t="s">
        <v>384</v>
      </c>
      <c r="T144" s="31" t="s">
        <v>109</v>
      </c>
      <c r="U144" s="36">
        <v>0</v>
      </c>
      <c r="V144" s="137">
        <v>6</v>
      </c>
      <c r="W144" s="31" t="s">
        <v>51</v>
      </c>
      <c r="X144" s="31" t="s">
        <v>385</v>
      </c>
      <c r="Y144" s="31" t="s">
        <v>55</v>
      </c>
      <c r="Z144" s="72">
        <v>6</v>
      </c>
      <c r="AA144" s="77">
        <v>1</v>
      </c>
      <c r="AB144" s="14" t="s">
        <v>1425</v>
      </c>
    </row>
    <row r="145" spans="1:28" ht="60" customHeight="1">
      <c r="A145" s="30">
        <v>235</v>
      </c>
      <c r="B145" s="31" t="s">
        <v>377</v>
      </c>
      <c r="C145" s="31" t="s">
        <v>377</v>
      </c>
      <c r="D145" s="31" t="s">
        <v>377</v>
      </c>
      <c r="E145" s="31" t="s">
        <v>106</v>
      </c>
      <c r="F145" s="31" t="s">
        <v>47</v>
      </c>
      <c r="G145" s="31" t="s">
        <v>48</v>
      </c>
      <c r="H145" s="35" t="s">
        <v>49</v>
      </c>
      <c r="I145" s="31" t="s">
        <v>50</v>
      </c>
      <c r="J145" s="30"/>
      <c r="K145" s="30" t="s">
        <v>51</v>
      </c>
      <c r="L145" s="30"/>
      <c r="M145" s="30"/>
      <c r="N145" s="30"/>
      <c r="O145" s="145"/>
      <c r="P145" s="145"/>
      <c r="Q145" s="78"/>
      <c r="R145" s="31"/>
      <c r="S145" s="31"/>
      <c r="T145" s="31"/>
      <c r="U145" s="36"/>
      <c r="V145" s="36"/>
      <c r="W145" s="31"/>
      <c r="X145" s="31"/>
      <c r="Y145" s="31"/>
      <c r="Z145" s="13"/>
      <c r="AA145" s="13"/>
      <c r="AB145" s="14"/>
    </row>
    <row r="146" spans="1:28" ht="60" customHeight="1">
      <c r="A146" s="30">
        <v>236</v>
      </c>
      <c r="B146" s="31" t="s">
        <v>377</v>
      </c>
      <c r="C146" s="31" t="s">
        <v>377</v>
      </c>
      <c r="D146" s="31" t="s">
        <v>377</v>
      </c>
      <c r="E146" s="31" t="s">
        <v>106</v>
      </c>
      <c r="F146" s="31" t="s">
        <v>47</v>
      </c>
      <c r="G146" s="31" t="s">
        <v>48</v>
      </c>
      <c r="H146" s="35" t="s">
        <v>49</v>
      </c>
      <c r="I146" s="31" t="s">
        <v>50</v>
      </c>
      <c r="J146" s="30"/>
      <c r="K146" s="30" t="s">
        <v>51</v>
      </c>
      <c r="L146" s="30"/>
      <c r="M146" s="30"/>
      <c r="N146" s="30"/>
      <c r="O146" s="145"/>
      <c r="P146" s="145"/>
      <c r="Q146" s="78"/>
      <c r="R146" s="31" t="s">
        <v>48</v>
      </c>
      <c r="S146" s="31"/>
      <c r="T146" s="31"/>
      <c r="U146" s="36"/>
      <c r="V146" s="36"/>
      <c r="W146" s="31"/>
      <c r="X146" s="31"/>
      <c r="Y146" s="31"/>
      <c r="Z146" s="13"/>
      <c r="AA146" s="13"/>
      <c r="AB146" s="14"/>
    </row>
    <row r="147" spans="1:28" ht="60" customHeight="1">
      <c r="A147" s="30">
        <v>237</v>
      </c>
      <c r="B147" s="31" t="s">
        <v>377</v>
      </c>
      <c r="C147" s="31" t="s">
        <v>377</v>
      </c>
      <c r="D147" s="31" t="s">
        <v>377</v>
      </c>
      <c r="E147" s="31" t="s">
        <v>106</v>
      </c>
      <c r="F147" s="31" t="s">
        <v>47</v>
      </c>
      <c r="G147" s="31" t="s">
        <v>48</v>
      </c>
      <c r="H147" s="35" t="s">
        <v>49</v>
      </c>
      <c r="I147" s="31" t="s">
        <v>50</v>
      </c>
      <c r="J147" s="30"/>
      <c r="K147" s="30" t="s">
        <v>51</v>
      </c>
      <c r="L147" s="30"/>
      <c r="M147" s="30"/>
      <c r="N147" s="30"/>
      <c r="O147" s="145"/>
      <c r="P147" s="145"/>
      <c r="Q147" s="78"/>
      <c r="R147" s="31"/>
      <c r="S147" s="31"/>
      <c r="T147" s="31"/>
      <c r="U147" s="36"/>
      <c r="V147" s="36"/>
      <c r="W147" s="31"/>
      <c r="X147" s="31"/>
      <c r="Y147" s="31"/>
      <c r="Z147" s="13"/>
      <c r="AA147" s="13"/>
      <c r="AB147" s="14"/>
    </row>
    <row r="148" spans="1:28" ht="60" customHeight="1">
      <c r="A148" s="30">
        <v>238</v>
      </c>
      <c r="B148" s="31" t="s">
        <v>377</v>
      </c>
      <c r="C148" s="31" t="s">
        <v>377</v>
      </c>
      <c r="D148" s="31" t="s">
        <v>377</v>
      </c>
      <c r="E148" s="31" t="s">
        <v>106</v>
      </c>
      <c r="F148" s="31" t="s">
        <v>47</v>
      </c>
      <c r="G148" s="31" t="s">
        <v>48</v>
      </c>
      <c r="H148" s="35" t="s">
        <v>49</v>
      </c>
      <c r="I148" s="31" t="s">
        <v>50</v>
      </c>
      <c r="J148" s="30"/>
      <c r="K148" s="30" t="s">
        <v>51</v>
      </c>
      <c r="L148" s="30"/>
      <c r="M148" s="30"/>
      <c r="N148" s="30"/>
      <c r="O148" s="145"/>
      <c r="P148" s="145"/>
      <c r="Q148" s="78"/>
      <c r="R148" s="31" t="s">
        <v>48</v>
      </c>
      <c r="S148" s="31"/>
      <c r="T148" s="31"/>
      <c r="U148" s="36"/>
      <c r="V148" s="36"/>
      <c r="W148" s="31"/>
      <c r="X148" s="31"/>
      <c r="Y148" s="31"/>
      <c r="Z148" s="13"/>
      <c r="AA148" s="13"/>
      <c r="AB148" s="14"/>
    </row>
    <row r="149" spans="1:28" ht="60" customHeight="1">
      <c r="A149" s="30" t="s">
        <v>386</v>
      </c>
      <c r="B149" s="31" t="s">
        <v>377</v>
      </c>
      <c r="C149" s="31" t="s">
        <v>377</v>
      </c>
      <c r="D149" s="31" t="s">
        <v>377</v>
      </c>
      <c r="E149" s="31" t="s">
        <v>106</v>
      </c>
      <c r="F149" s="31" t="s">
        <v>47</v>
      </c>
      <c r="G149" s="31" t="s">
        <v>48</v>
      </c>
      <c r="H149" s="35" t="s">
        <v>49</v>
      </c>
      <c r="I149" s="31" t="s">
        <v>50</v>
      </c>
      <c r="J149" s="30"/>
      <c r="K149" s="30" t="s">
        <v>51</v>
      </c>
      <c r="L149" s="30"/>
      <c r="M149" s="30"/>
      <c r="N149" s="30"/>
      <c r="O149" s="145"/>
      <c r="P149" s="145"/>
      <c r="Q149" s="78"/>
      <c r="R149" s="31" t="s">
        <v>48</v>
      </c>
      <c r="S149" s="31"/>
      <c r="T149" s="31"/>
      <c r="U149" s="36"/>
      <c r="V149" s="36"/>
      <c r="W149" s="31"/>
      <c r="X149" s="31"/>
      <c r="Y149" s="31"/>
      <c r="Z149" s="13"/>
      <c r="AA149" s="13"/>
      <c r="AB149" s="14"/>
    </row>
    <row r="150" spans="1:28" ht="60" customHeight="1">
      <c r="A150" s="30">
        <v>239</v>
      </c>
      <c r="B150" s="31" t="s">
        <v>377</v>
      </c>
      <c r="C150" s="31" t="s">
        <v>377</v>
      </c>
      <c r="D150" s="31" t="s">
        <v>377</v>
      </c>
      <c r="E150" s="31" t="s">
        <v>106</v>
      </c>
      <c r="F150" s="31" t="s">
        <v>47</v>
      </c>
      <c r="G150" s="31" t="s">
        <v>48</v>
      </c>
      <c r="H150" s="35" t="s">
        <v>49</v>
      </c>
      <c r="I150" s="31" t="s">
        <v>50</v>
      </c>
      <c r="J150" s="30"/>
      <c r="K150" s="30" t="s">
        <v>51</v>
      </c>
      <c r="L150" s="30"/>
      <c r="M150" s="30"/>
      <c r="N150" s="30"/>
      <c r="O150" s="145"/>
      <c r="P150" s="145"/>
      <c r="Q150" s="78"/>
      <c r="R150" s="31" t="s">
        <v>48</v>
      </c>
      <c r="S150" s="31"/>
      <c r="T150" s="31"/>
      <c r="U150" s="36"/>
      <c r="V150" s="36"/>
      <c r="W150" s="31"/>
      <c r="X150" s="31"/>
      <c r="Y150" s="31"/>
      <c r="Z150" s="13"/>
      <c r="AA150" s="13"/>
      <c r="AB150" s="14"/>
    </row>
    <row r="151" spans="1:28" ht="213" customHeight="1">
      <c r="A151" s="51">
        <v>240</v>
      </c>
      <c r="B151" s="31" t="s">
        <v>377</v>
      </c>
      <c r="C151" s="31" t="s">
        <v>387</v>
      </c>
      <c r="D151" s="31" t="s">
        <v>387</v>
      </c>
      <c r="E151" s="35" t="s">
        <v>106</v>
      </c>
      <c r="F151" s="35" t="s">
        <v>47</v>
      </c>
      <c r="G151" s="35" t="s">
        <v>48</v>
      </c>
      <c r="H151" s="35" t="s">
        <v>49</v>
      </c>
      <c r="I151" s="31" t="s">
        <v>50</v>
      </c>
      <c r="J151" s="51"/>
      <c r="K151" s="30" t="s">
        <v>51</v>
      </c>
      <c r="L151" s="51"/>
      <c r="M151" s="30"/>
      <c r="N151" s="30"/>
      <c r="O151" s="344"/>
      <c r="P151" s="77"/>
      <c r="Q151" s="78"/>
      <c r="R151" s="35" t="s">
        <v>48</v>
      </c>
      <c r="S151" s="122" t="s">
        <v>388</v>
      </c>
      <c r="T151" s="35" t="s">
        <v>324</v>
      </c>
      <c r="U151" s="127">
        <v>0</v>
      </c>
      <c r="V151" s="127">
        <v>1</v>
      </c>
      <c r="W151" s="35" t="s">
        <v>389</v>
      </c>
      <c r="X151" s="35" t="s">
        <v>390</v>
      </c>
      <c r="Y151" s="35" t="s">
        <v>55</v>
      </c>
      <c r="Z151" s="77">
        <v>1</v>
      </c>
      <c r="AA151" s="77">
        <v>1</v>
      </c>
      <c r="AB151" s="19" t="s">
        <v>1426</v>
      </c>
    </row>
    <row r="152" spans="1:28" ht="60" customHeight="1">
      <c r="A152" s="51">
        <v>241</v>
      </c>
      <c r="B152" s="31" t="s">
        <v>377</v>
      </c>
      <c r="C152" s="31" t="s">
        <v>387</v>
      </c>
      <c r="D152" s="35" t="s">
        <v>387</v>
      </c>
      <c r="E152" s="35" t="s">
        <v>106</v>
      </c>
      <c r="F152" s="35" t="s">
        <v>47</v>
      </c>
      <c r="G152" s="35" t="s">
        <v>48</v>
      </c>
      <c r="H152" s="35" t="s">
        <v>49</v>
      </c>
      <c r="I152" s="31" t="s">
        <v>50</v>
      </c>
      <c r="J152" s="51"/>
      <c r="K152" s="30" t="s">
        <v>51</v>
      </c>
      <c r="L152" s="51"/>
      <c r="M152" s="30"/>
      <c r="N152" s="30"/>
      <c r="O152" s="145"/>
      <c r="P152" s="145"/>
      <c r="Q152" s="78"/>
      <c r="R152" s="35" t="s">
        <v>48</v>
      </c>
      <c r="S152" s="122" t="s">
        <v>388</v>
      </c>
      <c r="T152" s="35"/>
      <c r="U152" s="127"/>
      <c r="V152" s="127"/>
      <c r="W152" s="35"/>
      <c r="X152" s="35"/>
      <c r="Y152" s="35"/>
      <c r="Z152" s="13"/>
      <c r="AA152" s="129"/>
      <c r="AB152" s="19"/>
    </row>
    <row r="153" spans="1:28" ht="45">
      <c r="A153" s="51">
        <v>242</v>
      </c>
      <c r="B153" s="31" t="s">
        <v>377</v>
      </c>
      <c r="C153" s="31" t="s">
        <v>387</v>
      </c>
      <c r="D153" s="35" t="s">
        <v>387</v>
      </c>
      <c r="E153" s="35" t="s">
        <v>106</v>
      </c>
      <c r="F153" s="35" t="s">
        <v>47</v>
      </c>
      <c r="G153" s="35" t="s">
        <v>48</v>
      </c>
      <c r="H153" s="35" t="s">
        <v>49</v>
      </c>
      <c r="I153" s="31" t="s">
        <v>50</v>
      </c>
      <c r="J153" s="51"/>
      <c r="K153" s="30" t="s">
        <v>51</v>
      </c>
      <c r="L153" s="51"/>
      <c r="M153" s="30"/>
      <c r="N153" s="30"/>
      <c r="O153" s="145"/>
      <c r="P153" s="145"/>
      <c r="Q153" s="78"/>
      <c r="R153" s="35" t="s">
        <v>48</v>
      </c>
      <c r="S153" s="122" t="s">
        <v>388</v>
      </c>
      <c r="T153" s="35"/>
      <c r="U153" s="127"/>
      <c r="V153" s="127"/>
      <c r="W153" s="35"/>
      <c r="X153" s="35"/>
      <c r="Y153" s="35"/>
      <c r="Z153" s="13"/>
      <c r="AA153" s="129"/>
      <c r="AB153" s="19"/>
    </row>
    <row r="154" spans="1:28" ht="60" customHeight="1">
      <c r="A154" s="51">
        <v>243</v>
      </c>
      <c r="B154" s="31" t="s">
        <v>377</v>
      </c>
      <c r="C154" s="31" t="s">
        <v>387</v>
      </c>
      <c r="D154" s="35" t="s">
        <v>387</v>
      </c>
      <c r="E154" s="35" t="s">
        <v>106</v>
      </c>
      <c r="F154" s="35" t="s">
        <v>47</v>
      </c>
      <c r="G154" s="35" t="s">
        <v>48</v>
      </c>
      <c r="H154" s="35" t="s">
        <v>49</v>
      </c>
      <c r="I154" s="31" t="s">
        <v>50</v>
      </c>
      <c r="J154" s="51"/>
      <c r="K154" s="30" t="s">
        <v>51</v>
      </c>
      <c r="L154" s="51"/>
      <c r="M154" s="30"/>
      <c r="N154" s="30"/>
      <c r="O154" s="145"/>
      <c r="P154" s="145"/>
      <c r="Q154" s="78"/>
      <c r="R154" s="35" t="s">
        <v>48</v>
      </c>
      <c r="S154" s="122" t="s">
        <v>388</v>
      </c>
      <c r="T154" s="35"/>
      <c r="U154" s="127"/>
      <c r="V154" s="127"/>
      <c r="W154" s="35"/>
      <c r="X154" s="35"/>
      <c r="Y154" s="35"/>
      <c r="Z154" s="13"/>
      <c r="AA154" s="129"/>
      <c r="AB154" s="19"/>
    </row>
    <row r="155" spans="1:28" ht="60" customHeight="1">
      <c r="A155" s="51">
        <v>244</v>
      </c>
      <c r="B155" s="31" t="s">
        <v>377</v>
      </c>
      <c r="C155" s="31" t="s">
        <v>387</v>
      </c>
      <c r="D155" s="35" t="s">
        <v>387</v>
      </c>
      <c r="E155" s="35" t="s">
        <v>106</v>
      </c>
      <c r="F155" s="35" t="s">
        <v>47</v>
      </c>
      <c r="G155" s="35" t="s">
        <v>48</v>
      </c>
      <c r="H155" s="35" t="s">
        <v>49</v>
      </c>
      <c r="I155" s="31" t="s">
        <v>50</v>
      </c>
      <c r="J155" s="51"/>
      <c r="K155" s="30" t="s">
        <v>51</v>
      </c>
      <c r="L155" s="51"/>
      <c r="M155" s="30"/>
      <c r="N155" s="30"/>
      <c r="O155" s="145"/>
      <c r="P155" s="145"/>
      <c r="Q155" s="78"/>
      <c r="R155" s="35" t="s">
        <v>48</v>
      </c>
      <c r="S155" s="122" t="s">
        <v>388</v>
      </c>
      <c r="T155" s="35"/>
      <c r="U155" s="127"/>
      <c r="V155" s="127"/>
      <c r="W155" s="35"/>
      <c r="X155" s="35"/>
      <c r="Y155" s="35"/>
      <c r="Z155" s="13"/>
      <c r="AA155" s="129"/>
      <c r="AB155" s="19"/>
    </row>
    <row r="156" spans="1:28" ht="48.75" customHeight="1">
      <c r="A156" s="51">
        <v>245</v>
      </c>
      <c r="B156" s="31" t="s">
        <v>377</v>
      </c>
      <c r="C156" s="31" t="s">
        <v>387</v>
      </c>
      <c r="D156" s="35" t="s">
        <v>387</v>
      </c>
      <c r="E156" s="35" t="s">
        <v>106</v>
      </c>
      <c r="F156" s="35" t="s">
        <v>47</v>
      </c>
      <c r="G156" s="35" t="s">
        <v>48</v>
      </c>
      <c r="H156" s="35" t="s">
        <v>49</v>
      </c>
      <c r="I156" s="31" t="s">
        <v>50</v>
      </c>
      <c r="J156" s="51"/>
      <c r="K156" s="30" t="s">
        <v>51</v>
      </c>
      <c r="L156" s="51"/>
      <c r="M156" s="30"/>
      <c r="N156" s="30"/>
      <c r="O156" s="145"/>
      <c r="P156" s="145"/>
      <c r="Q156" s="78"/>
      <c r="R156" s="35" t="s">
        <v>48</v>
      </c>
      <c r="S156" s="122" t="s">
        <v>388</v>
      </c>
      <c r="T156" s="35"/>
      <c r="U156" s="127"/>
      <c r="V156" s="127"/>
      <c r="W156" s="35"/>
      <c r="X156" s="35"/>
      <c r="Y156" s="35"/>
      <c r="Z156" s="13"/>
      <c r="AA156" s="129"/>
      <c r="AB156" s="19"/>
    </row>
    <row r="157" spans="1:28" ht="75.75" customHeight="1">
      <c r="A157" s="51">
        <v>246</v>
      </c>
      <c r="B157" s="31" t="s">
        <v>377</v>
      </c>
      <c r="C157" s="31" t="s">
        <v>387</v>
      </c>
      <c r="D157" s="35" t="s">
        <v>387</v>
      </c>
      <c r="E157" s="35" t="s">
        <v>106</v>
      </c>
      <c r="F157" s="35" t="s">
        <v>47</v>
      </c>
      <c r="G157" s="35" t="s">
        <v>48</v>
      </c>
      <c r="H157" s="35" t="s">
        <v>49</v>
      </c>
      <c r="I157" s="31" t="s">
        <v>50</v>
      </c>
      <c r="J157" s="51"/>
      <c r="K157" s="30" t="s">
        <v>51</v>
      </c>
      <c r="L157" s="51"/>
      <c r="M157" s="30"/>
      <c r="N157" s="30"/>
      <c r="O157" s="344"/>
      <c r="P157" s="77"/>
      <c r="Q157" s="78"/>
      <c r="R157" s="35" t="s">
        <v>48</v>
      </c>
      <c r="S157" s="122" t="s">
        <v>391</v>
      </c>
      <c r="T157" s="35" t="s">
        <v>324</v>
      </c>
      <c r="U157" s="127">
        <v>0</v>
      </c>
      <c r="V157" s="127">
        <v>1</v>
      </c>
      <c r="W157" s="35" t="s">
        <v>389</v>
      </c>
      <c r="X157" s="122" t="s">
        <v>392</v>
      </c>
      <c r="Y157" s="122" t="s">
        <v>55</v>
      </c>
      <c r="Z157" s="13">
        <v>0.98499999999999999</v>
      </c>
      <c r="AA157" s="77">
        <v>0.98499999999999999</v>
      </c>
      <c r="AB157" s="19" t="s">
        <v>1427</v>
      </c>
    </row>
    <row r="158" spans="1:28" ht="151.5" customHeight="1">
      <c r="A158" s="51">
        <v>247</v>
      </c>
      <c r="B158" s="31" t="s">
        <v>377</v>
      </c>
      <c r="C158" s="31" t="s">
        <v>387</v>
      </c>
      <c r="D158" s="35" t="s">
        <v>387</v>
      </c>
      <c r="E158" s="35" t="s">
        <v>106</v>
      </c>
      <c r="F158" s="35" t="s">
        <v>393</v>
      </c>
      <c r="G158" s="35" t="s">
        <v>48</v>
      </c>
      <c r="H158" s="35" t="s">
        <v>49</v>
      </c>
      <c r="I158" s="31" t="s">
        <v>50</v>
      </c>
      <c r="J158" s="51"/>
      <c r="K158" s="30" t="s">
        <v>51</v>
      </c>
      <c r="L158" s="51"/>
      <c r="M158" s="30"/>
      <c r="N158" s="30"/>
      <c r="O158" s="344"/>
      <c r="P158" s="77"/>
      <c r="Q158" s="78"/>
      <c r="R158" s="35" t="s">
        <v>48</v>
      </c>
      <c r="S158" s="122" t="s">
        <v>394</v>
      </c>
      <c r="T158" s="35" t="s">
        <v>324</v>
      </c>
      <c r="U158" s="127">
        <v>0</v>
      </c>
      <c r="V158" s="127">
        <v>1</v>
      </c>
      <c r="W158" s="35" t="s">
        <v>389</v>
      </c>
      <c r="X158" s="122" t="s">
        <v>395</v>
      </c>
      <c r="Y158" s="122" t="s">
        <v>55</v>
      </c>
      <c r="Z158" s="13">
        <v>1.4779</v>
      </c>
      <c r="AA158" s="77">
        <v>1</v>
      </c>
      <c r="AB158" s="19" t="s">
        <v>1428</v>
      </c>
    </row>
    <row r="159" spans="1:28" ht="180" customHeight="1">
      <c r="A159" s="51">
        <v>248</v>
      </c>
      <c r="B159" s="31" t="s">
        <v>377</v>
      </c>
      <c r="C159" s="31" t="s">
        <v>387</v>
      </c>
      <c r="D159" s="35" t="s">
        <v>387</v>
      </c>
      <c r="E159" s="35" t="s">
        <v>106</v>
      </c>
      <c r="F159" s="35" t="s">
        <v>393</v>
      </c>
      <c r="G159" s="35" t="s">
        <v>48</v>
      </c>
      <c r="H159" s="35" t="s">
        <v>49</v>
      </c>
      <c r="I159" s="31" t="s">
        <v>50</v>
      </c>
      <c r="J159" s="51"/>
      <c r="K159" s="30" t="s">
        <v>51</v>
      </c>
      <c r="L159" s="51"/>
      <c r="M159" s="30"/>
      <c r="N159" s="30"/>
      <c r="O159" s="344"/>
      <c r="P159" s="77"/>
      <c r="Q159" s="78"/>
      <c r="R159" s="35" t="s">
        <v>48</v>
      </c>
      <c r="S159" s="122" t="s">
        <v>396</v>
      </c>
      <c r="T159" s="35" t="s">
        <v>324</v>
      </c>
      <c r="U159" s="127">
        <v>0</v>
      </c>
      <c r="V159" s="127">
        <v>1</v>
      </c>
      <c r="W159" s="35" t="s">
        <v>397</v>
      </c>
      <c r="X159" s="122" t="s">
        <v>398</v>
      </c>
      <c r="Y159" s="122" t="s">
        <v>55</v>
      </c>
      <c r="Z159" s="13">
        <v>1.3979999999999999</v>
      </c>
      <c r="AA159" s="77">
        <v>1</v>
      </c>
      <c r="AB159" s="19" t="s">
        <v>1429</v>
      </c>
    </row>
    <row r="160" spans="1:28" ht="111" customHeight="1">
      <c r="A160" s="51">
        <v>249</v>
      </c>
      <c r="B160" s="31" t="s">
        <v>377</v>
      </c>
      <c r="C160" s="31" t="s">
        <v>387</v>
      </c>
      <c r="D160" s="35" t="s">
        <v>387</v>
      </c>
      <c r="E160" s="35" t="s">
        <v>106</v>
      </c>
      <c r="F160" s="35" t="s">
        <v>47</v>
      </c>
      <c r="G160" s="35" t="s">
        <v>48</v>
      </c>
      <c r="H160" s="35" t="s">
        <v>49</v>
      </c>
      <c r="I160" s="31" t="s">
        <v>50</v>
      </c>
      <c r="J160" s="51"/>
      <c r="K160" s="30" t="s">
        <v>51</v>
      </c>
      <c r="L160" s="51"/>
      <c r="M160" s="30"/>
      <c r="N160" s="30"/>
      <c r="O160" s="344"/>
      <c r="P160" s="77"/>
      <c r="Q160" s="78"/>
      <c r="R160" s="35" t="s">
        <v>48</v>
      </c>
      <c r="S160" s="122" t="s">
        <v>399</v>
      </c>
      <c r="T160" s="35" t="s">
        <v>324</v>
      </c>
      <c r="U160" s="127">
        <v>0</v>
      </c>
      <c r="V160" s="123">
        <v>0.98</v>
      </c>
      <c r="W160" s="35" t="s">
        <v>397</v>
      </c>
      <c r="X160" s="122" t="s">
        <v>400</v>
      </c>
      <c r="Y160" s="122" t="s">
        <v>55</v>
      </c>
      <c r="Z160" s="13">
        <v>0.99719999999999998</v>
      </c>
      <c r="AA160" s="77">
        <v>1.0175510204081633</v>
      </c>
      <c r="AB160" s="19" t="s">
        <v>1430</v>
      </c>
    </row>
    <row r="161" spans="1:28" ht="135.75" customHeight="1">
      <c r="A161" s="51">
        <v>250</v>
      </c>
      <c r="B161" s="31" t="s">
        <v>377</v>
      </c>
      <c r="C161" s="31" t="s">
        <v>387</v>
      </c>
      <c r="D161" s="35" t="s">
        <v>387</v>
      </c>
      <c r="E161" s="35" t="s">
        <v>106</v>
      </c>
      <c r="F161" s="35" t="s">
        <v>47</v>
      </c>
      <c r="G161" s="35" t="s">
        <v>48</v>
      </c>
      <c r="H161" s="35" t="s">
        <v>49</v>
      </c>
      <c r="I161" s="31" t="s">
        <v>50</v>
      </c>
      <c r="J161" s="51"/>
      <c r="K161" s="30" t="s">
        <v>51</v>
      </c>
      <c r="L161" s="51"/>
      <c r="M161" s="30"/>
      <c r="N161" s="30"/>
      <c r="O161" s="367"/>
      <c r="P161" s="77"/>
      <c r="Q161" s="353"/>
      <c r="R161" s="35" t="s">
        <v>48</v>
      </c>
      <c r="S161" s="122" t="s">
        <v>401</v>
      </c>
      <c r="T161" s="35" t="s">
        <v>324</v>
      </c>
      <c r="U161" s="127">
        <v>0</v>
      </c>
      <c r="V161" s="123">
        <v>0.95</v>
      </c>
      <c r="W161" s="35" t="s">
        <v>397</v>
      </c>
      <c r="X161" s="122" t="s">
        <v>402</v>
      </c>
      <c r="Y161" s="147" t="s">
        <v>236</v>
      </c>
      <c r="Z161" s="13">
        <v>0.93</v>
      </c>
      <c r="AA161" s="77">
        <v>0.97894736842105268</v>
      </c>
      <c r="AB161" s="16" t="s">
        <v>1431</v>
      </c>
    </row>
    <row r="162" spans="1:28" ht="180.75" customHeight="1">
      <c r="A162" s="51">
        <v>251</v>
      </c>
      <c r="B162" s="31" t="s">
        <v>377</v>
      </c>
      <c r="C162" s="31" t="s">
        <v>387</v>
      </c>
      <c r="D162" s="35" t="s">
        <v>387</v>
      </c>
      <c r="E162" s="35" t="s">
        <v>106</v>
      </c>
      <c r="F162" s="35" t="s">
        <v>156</v>
      </c>
      <c r="G162" s="35" t="s">
        <v>48</v>
      </c>
      <c r="H162" s="35" t="s">
        <v>49</v>
      </c>
      <c r="I162" s="31" t="s">
        <v>50</v>
      </c>
      <c r="J162" s="51"/>
      <c r="K162" s="30" t="s">
        <v>51</v>
      </c>
      <c r="L162" s="51"/>
      <c r="M162" s="30"/>
      <c r="N162" s="30"/>
      <c r="O162" s="344"/>
      <c r="P162" s="77"/>
      <c r="Q162" s="78"/>
      <c r="R162" s="35" t="s">
        <v>48</v>
      </c>
      <c r="S162" s="122" t="s">
        <v>403</v>
      </c>
      <c r="T162" s="35" t="s">
        <v>324</v>
      </c>
      <c r="U162" s="127">
        <v>0</v>
      </c>
      <c r="V162" s="123">
        <v>1</v>
      </c>
      <c r="W162" s="35" t="s">
        <v>397</v>
      </c>
      <c r="X162" s="122" t="s">
        <v>404</v>
      </c>
      <c r="Y162" s="122" t="s">
        <v>55</v>
      </c>
      <c r="Z162" s="13">
        <v>1</v>
      </c>
      <c r="AA162" s="77">
        <v>1</v>
      </c>
      <c r="AB162" s="19" t="s">
        <v>1432</v>
      </c>
    </row>
    <row r="163" spans="1:28" ht="107.25" customHeight="1">
      <c r="A163" s="51">
        <v>252</v>
      </c>
      <c r="B163" s="31" t="s">
        <v>377</v>
      </c>
      <c r="C163" s="31" t="s">
        <v>387</v>
      </c>
      <c r="D163" s="35" t="s">
        <v>387</v>
      </c>
      <c r="E163" s="35" t="s">
        <v>106</v>
      </c>
      <c r="F163" s="35" t="s">
        <v>47</v>
      </c>
      <c r="G163" s="35" t="s">
        <v>48</v>
      </c>
      <c r="H163" s="35" t="s">
        <v>49</v>
      </c>
      <c r="I163" s="31" t="s">
        <v>50</v>
      </c>
      <c r="J163" s="51"/>
      <c r="K163" s="30" t="s">
        <v>51</v>
      </c>
      <c r="L163" s="51"/>
      <c r="M163" s="30"/>
      <c r="N163" s="30"/>
      <c r="O163" s="344"/>
      <c r="P163" s="77"/>
      <c r="Q163" s="78"/>
      <c r="R163" s="35" t="s">
        <v>48</v>
      </c>
      <c r="S163" s="122" t="s">
        <v>405</v>
      </c>
      <c r="T163" s="35" t="s">
        <v>324</v>
      </c>
      <c r="U163" s="127">
        <v>0</v>
      </c>
      <c r="V163" s="123">
        <v>1</v>
      </c>
      <c r="W163" s="35" t="s">
        <v>397</v>
      </c>
      <c r="X163" s="122" t="s">
        <v>406</v>
      </c>
      <c r="Y163" s="122" t="s">
        <v>55</v>
      </c>
      <c r="Z163" s="13">
        <v>1</v>
      </c>
      <c r="AA163" s="77">
        <v>1</v>
      </c>
      <c r="AB163" s="19" t="s">
        <v>1433</v>
      </c>
    </row>
    <row r="164" spans="1:28" ht="156.75" customHeight="1">
      <c r="A164" s="51">
        <v>253</v>
      </c>
      <c r="B164" s="31" t="s">
        <v>377</v>
      </c>
      <c r="C164" s="31" t="s">
        <v>387</v>
      </c>
      <c r="D164" s="35" t="s">
        <v>387</v>
      </c>
      <c r="E164" s="35" t="s">
        <v>106</v>
      </c>
      <c r="F164" s="35" t="s">
        <v>393</v>
      </c>
      <c r="G164" s="35" t="s">
        <v>48</v>
      </c>
      <c r="H164" s="35" t="s">
        <v>49</v>
      </c>
      <c r="I164" s="31" t="s">
        <v>50</v>
      </c>
      <c r="J164" s="51"/>
      <c r="K164" s="30" t="s">
        <v>51</v>
      </c>
      <c r="L164" s="51"/>
      <c r="M164" s="30"/>
      <c r="N164" s="30"/>
      <c r="O164" s="344"/>
      <c r="P164" s="77"/>
      <c r="Q164" s="78"/>
      <c r="R164" s="35" t="s">
        <v>48</v>
      </c>
      <c r="S164" s="122" t="s">
        <v>407</v>
      </c>
      <c r="T164" s="35" t="s">
        <v>324</v>
      </c>
      <c r="U164" s="127">
        <v>0</v>
      </c>
      <c r="V164" s="123">
        <v>1</v>
      </c>
      <c r="W164" s="35" t="s">
        <v>397</v>
      </c>
      <c r="X164" s="122" t="s">
        <v>408</v>
      </c>
      <c r="Y164" s="134" t="s">
        <v>409</v>
      </c>
      <c r="Z164" s="13">
        <v>1</v>
      </c>
      <c r="AA164" s="77">
        <v>1</v>
      </c>
      <c r="AB164" s="19" t="s">
        <v>1434</v>
      </c>
    </row>
    <row r="165" spans="1:28" s="124" customFormat="1" ht="156" customHeight="1">
      <c r="A165" s="51">
        <v>254</v>
      </c>
      <c r="B165" s="35" t="s">
        <v>377</v>
      </c>
      <c r="C165" s="35" t="s">
        <v>410</v>
      </c>
      <c r="D165" s="35" t="s">
        <v>410</v>
      </c>
      <c r="E165" s="35" t="s">
        <v>106</v>
      </c>
      <c r="F165" s="35" t="s">
        <v>47</v>
      </c>
      <c r="G165" s="35" t="s">
        <v>48</v>
      </c>
      <c r="H165" s="35" t="s">
        <v>49</v>
      </c>
      <c r="I165" s="31" t="s">
        <v>50</v>
      </c>
      <c r="J165" s="51" t="s">
        <v>48</v>
      </c>
      <c r="K165" s="30" t="s">
        <v>51</v>
      </c>
      <c r="L165" s="51">
        <v>0</v>
      </c>
      <c r="M165" s="30">
        <v>0</v>
      </c>
      <c r="N165" s="30">
        <v>0</v>
      </c>
      <c r="O165" s="344"/>
      <c r="P165" s="77"/>
      <c r="Q165" s="78"/>
      <c r="R165" s="35" t="s">
        <v>51</v>
      </c>
      <c r="S165" s="35" t="s">
        <v>411</v>
      </c>
      <c r="T165" s="35" t="s">
        <v>412</v>
      </c>
      <c r="U165" s="137">
        <v>0</v>
      </c>
      <c r="V165" s="137">
        <v>10</v>
      </c>
      <c r="W165" s="35"/>
      <c r="X165" s="35" t="s">
        <v>413</v>
      </c>
      <c r="Y165" s="35" t="s">
        <v>55</v>
      </c>
      <c r="Z165" s="72">
        <v>11</v>
      </c>
      <c r="AA165" s="77">
        <v>1.1000000000000001</v>
      </c>
      <c r="AB165" s="19" t="s">
        <v>1435</v>
      </c>
    </row>
    <row r="166" spans="1:28" s="124" customFormat="1" ht="60" customHeight="1">
      <c r="A166" s="51">
        <v>255</v>
      </c>
      <c r="B166" s="35" t="s">
        <v>377</v>
      </c>
      <c r="C166" s="35" t="s">
        <v>410</v>
      </c>
      <c r="D166" s="35" t="s">
        <v>410</v>
      </c>
      <c r="E166" s="35" t="s">
        <v>106</v>
      </c>
      <c r="F166" s="35" t="s">
        <v>47</v>
      </c>
      <c r="G166" s="35" t="s">
        <v>48</v>
      </c>
      <c r="H166" s="35" t="s">
        <v>49</v>
      </c>
      <c r="I166" s="31" t="s">
        <v>50</v>
      </c>
      <c r="J166" s="51"/>
      <c r="K166" s="30" t="s">
        <v>51</v>
      </c>
      <c r="L166" s="51"/>
      <c r="M166" s="30"/>
      <c r="N166" s="30"/>
      <c r="O166" s="75"/>
      <c r="P166" s="346"/>
      <c r="Q166" s="78"/>
      <c r="R166" s="35" t="s">
        <v>51</v>
      </c>
      <c r="S166" s="35"/>
      <c r="T166" s="35"/>
      <c r="U166" s="137"/>
      <c r="V166" s="137"/>
      <c r="W166" s="35"/>
      <c r="X166" s="35"/>
      <c r="Y166" s="35"/>
      <c r="Z166" s="128"/>
      <c r="AA166" s="17"/>
      <c r="AB166" s="19"/>
    </row>
    <row r="167" spans="1:28" s="124" customFormat="1" ht="135" customHeight="1">
      <c r="A167" s="51">
        <v>256</v>
      </c>
      <c r="B167" s="35" t="s">
        <v>377</v>
      </c>
      <c r="C167" s="35" t="s">
        <v>410</v>
      </c>
      <c r="D167" s="35" t="s">
        <v>410</v>
      </c>
      <c r="E167" s="35" t="s">
        <v>106</v>
      </c>
      <c r="F167" s="35" t="s">
        <v>156</v>
      </c>
      <c r="G167" s="35" t="s">
        <v>48</v>
      </c>
      <c r="H167" s="35" t="s">
        <v>49</v>
      </c>
      <c r="I167" s="31" t="s">
        <v>50</v>
      </c>
      <c r="J167" s="51"/>
      <c r="K167" s="30" t="s">
        <v>51</v>
      </c>
      <c r="L167" s="51"/>
      <c r="M167" s="30"/>
      <c r="N167" s="30"/>
      <c r="O167" s="367"/>
      <c r="P167" s="77"/>
      <c r="Q167" s="353"/>
      <c r="R167" s="35" t="s">
        <v>51</v>
      </c>
      <c r="S167" s="35" t="s">
        <v>414</v>
      </c>
      <c r="T167" s="35" t="s">
        <v>412</v>
      </c>
      <c r="U167" s="137">
        <v>0</v>
      </c>
      <c r="V167" s="127">
        <v>1</v>
      </c>
      <c r="W167" s="35"/>
      <c r="X167" s="35" t="s">
        <v>415</v>
      </c>
      <c r="Y167" s="35" t="s">
        <v>289</v>
      </c>
      <c r="Z167" s="149">
        <v>1</v>
      </c>
      <c r="AA167" s="77">
        <v>1</v>
      </c>
      <c r="AB167" s="16" t="s">
        <v>1436</v>
      </c>
    </row>
    <row r="168" spans="1:28" s="124" customFormat="1" ht="60" customHeight="1">
      <c r="A168" s="51">
        <v>257</v>
      </c>
      <c r="B168" s="35" t="s">
        <v>377</v>
      </c>
      <c r="C168" s="35" t="s">
        <v>410</v>
      </c>
      <c r="D168" s="35" t="s">
        <v>410</v>
      </c>
      <c r="E168" s="35" t="s">
        <v>106</v>
      </c>
      <c r="F168" s="35" t="s">
        <v>156</v>
      </c>
      <c r="G168" s="35" t="s">
        <v>48</v>
      </c>
      <c r="H168" s="35" t="s">
        <v>49</v>
      </c>
      <c r="I168" s="31" t="s">
        <v>50</v>
      </c>
      <c r="J168" s="51"/>
      <c r="K168" s="30" t="s">
        <v>51</v>
      </c>
      <c r="L168" s="51"/>
      <c r="M168" s="30"/>
      <c r="N168" s="30"/>
      <c r="O168" s="75"/>
      <c r="P168" s="346"/>
      <c r="Q168" s="78"/>
      <c r="R168" s="35"/>
      <c r="S168" s="35"/>
      <c r="T168" s="35"/>
      <c r="U168" s="137"/>
      <c r="V168" s="137"/>
      <c r="W168" s="35"/>
      <c r="X168" s="35"/>
      <c r="Y168" s="35"/>
      <c r="Z168" s="128"/>
      <c r="AA168" s="17"/>
      <c r="AB168" s="19"/>
    </row>
    <row r="169" spans="1:28" s="124" customFormat="1" ht="141.75" customHeight="1">
      <c r="A169" s="51">
        <v>258</v>
      </c>
      <c r="B169" s="35" t="s">
        <v>377</v>
      </c>
      <c r="C169" s="35" t="s">
        <v>410</v>
      </c>
      <c r="D169" s="35" t="s">
        <v>410</v>
      </c>
      <c r="E169" s="35" t="s">
        <v>106</v>
      </c>
      <c r="F169" s="35" t="s">
        <v>156</v>
      </c>
      <c r="G169" s="35" t="s">
        <v>48</v>
      </c>
      <c r="H169" s="35" t="s">
        <v>49</v>
      </c>
      <c r="I169" s="31" t="s">
        <v>50</v>
      </c>
      <c r="J169" s="51"/>
      <c r="K169" s="30" t="s">
        <v>51</v>
      </c>
      <c r="L169" s="51"/>
      <c r="M169" s="30"/>
      <c r="N169" s="30"/>
      <c r="O169" s="367"/>
      <c r="P169" s="77"/>
      <c r="Q169" s="353"/>
      <c r="R169" s="35" t="s">
        <v>51</v>
      </c>
      <c r="S169" s="35" t="s">
        <v>416</v>
      </c>
      <c r="T169" s="35" t="s">
        <v>412</v>
      </c>
      <c r="U169" s="137">
        <v>0</v>
      </c>
      <c r="V169" s="127">
        <v>1</v>
      </c>
      <c r="W169" s="35"/>
      <c r="X169" s="122" t="s">
        <v>417</v>
      </c>
      <c r="Y169" s="122" t="s">
        <v>188</v>
      </c>
      <c r="Z169" s="149">
        <v>1</v>
      </c>
      <c r="AA169" s="77">
        <v>1</v>
      </c>
      <c r="AB169" s="16" t="s">
        <v>1437</v>
      </c>
    </row>
    <row r="170" spans="1:28" s="124" customFormat="1" ht="60" customHeight="1">
      <c r="A170" s="51">
        <v>259</v>
      </c>
      <c r="B170" s="35" t="s">
        <v>377</v>
      </c>
      <c r="C170" s="35" t="s">
        <v>410</v>
      </c>
      <c r="D170" s="35" t="s">
        <v>410</v>
      </c>
      <c r="E170" s="35" t="s">
        <v>106</v>
      </c>
      <c r="F170" s="35" t="s">
        <v>156</v>
      </c>
      <c r="G170" s="35" t="s">
        <v>48</v>
      </c>
      <c r="H170" s="35" t="s">
        <v>49</v>
      </c>
      <c r="I170" s="31" t="s">
        <v>50</v>
      </c>
      <c r="J170" s="51"/>
      <c r="K170" s="30" t="s">
        <v>51</v>
      </c>
      <c r="L170" s="51"/>
      <c r="M170" s="30"/>
      <c r="N170" s="30"/>
      <c r="O170" s="368"/>
      <c r="P170" s="346"/>
      <c r="Q170" s="78"/>
      <c r="R170" s="35" t="s">
        <v>51</v>
      </c>
      <c r="S170" s="35"/>
      <c r="T170" s="35"/>
      <c r="U170" s="137"/>
      <c r="V170" s="137"/>
      <c r="W170" s="35"/>
      <c r="X170" s="35"/>
      <c r="Y170" s="35"/>
      <c r="Z170" s="150"/>
      <c r="AA170" s="17"/>
      <c r="AB170" s="19"/>
    </row>
    <row r="171" spans="1:28" s="124" customFormat="1" ht="60" customHeight="1">
      <c r="A171" s="51">
        <v>261</v>
      </c>
      <c r="B171" s="151" t="s">
        <v>377</v>
      </c>
      <c r="C171" s="151" t="s">
        <v>410</v>
      </c>
      <c r="D171" s="151" t="s">
        <v>410</v>
      </c>
      <c r="E171" s="151" t="s">
        <v>106</v>
      </c>
      <c r="F171" s="35" t="s">
        <v>156</v>
      </c>
      <c r="G171" s="35" t="s">
        <v>48</v>
      </c>
      <c r="H171" s="35" t="s">
        <v>49</v>
      </c>
      <c r="I171" s="31" t="s">
        <v>50</v>
      </c>
      <c r="J171" s="51"/>
      <c r="K171" s="30" t="s">
        <v>51</v>
      </c>
      <c r="L171" s="51"/>
      <c r="M171" s="30"/>
      <c r="N171" s="30"/>
      <c r="O171" s="368"/>
      <c r="P171" s="346"/>
      <c r="Q171" s="78"/>
      <c r="R171" s="35" t="s">
        <v>51</v>
      </c>
      <c r="S171" s="35"/>
      <c r="T171" s="151"/>
      <c r="U171" s="152"/>
      <c r="V171" s="152"/>
      <c r="W171" s="151"/>
      <c r="X171" s="151"/>
      <c r="Y171" s="151"/>
      <c r="Z171" s="150"/>
      <c r="AA171" s="17"/>
      <c r="AB171" s="19"/>
    </row>
    <row r="172" spans="1:28" s="124" customFormat="1" ht="135.75" customHeight="1">
      <c r="A172" s="51">
        <v>262</v>
      </c>
      <c r="B172" s="35" t="s">
        <v>377</v>
      </c>
      <c r="C172" s="35" t="s">
        <v>410</v>
      </c>
      <c r="D172" s="35" t="s">
        <v>410</v>
      </c>
      <c r="E172" s="35" t="s">
        <v>106</v>
      </c>
      <c r="F172" s="35" t="s">
        <v>47</v>
      </c>
      <c r="G172" s="35" t="s">
        <v>48</v>
      </c>
      <c r="H172" s="35" t="s">
        <v>49</v>
      </c>
      <c r="I172" s="31" t="s">
        <v>50</v>
      </c>
      <c r="J172" s="51"/>
      <c r="K172" s="30" t="s">
        <v>51</v>
      </c>
      <c r="L172" s="51"/>
      <c r="M172" s="30"/>
      <c r="N172" s="30"/>
      <c r="O172" s="367"/>
      <c r="P172" s="77"/>
      <c r="Q172" s="78"/>
      <c r="R172" s="35" t="s">
        <v>51</v>
      </c>
      <c r="S172" s="35" t="s">
        <v>418</v>
      </c>
      <c r="T172" s="35" t="s">
        <v>412</v>
      </c>
      <c r="U172" s="137">
        <v>0</v>
      </c>
      <c r="V172" s="127">
        <v>0.6</v>
      </c>
      <c r="W172" s="35"/>
      <c r="X172" s="35" t="s">
        <v>419</v>
      </c>
      <c r="Y172" s="35" t="s">
        <v>420</v>
      </c>
      <c r="Z172" s="149">
        <v>0.9</v>
      </c>
      <c r="AA172" s="77">
        <v>1</v>
      </c>
      <c r="AB172" s="19" t="s">
        <v>1438</v>
      </c>
    </row>
    <row r="173" spans="1:28" s="124" customFormat="1" ht="60" customHeight="1">
      <c r="A173" s="51">
        <v>263</v>
      </c>
      <c r="B173" s="35" t="s">
        <v>377</v>
      </c>
      <c r="C173" s="35" t="s">
        <v>410</v>
      </c>
      <c r="D173" s="35" t="s">
        <v>410</v>
      </c>
      <c r="E173" s="35" t="s">
        <v>106</v>
      </c>
      <c r="F173" s="35" t="s">
        <v>47</v>
      </c>
      <c r="G173" s="35" t="s">
        <v>48</v>
      </c>
      <c r="H173" s="35" t="s">
        <v>49</v>
      </c>
      <c r="I173" s="31" t="s">
        <v>50</v>
      </c>
      <c r="J173" s="51"/>
      <c r="K173" s="30" t="s">
        <v>51</v>
      </c>
      <c r="L173" s="51"/>
      <c r="M173" s="30"/>
      <c r="N173" s="30"/>
      <c r="O173" s="368"/>
      <c r="P173" s="346"/>
      <c r="Q173" s="78"/>
      <c r="R173" s="35" t="s">
        <v>51</v>
      </c>
      <c r="S173" s="35"/>
      <c r="T173" s="35"/>
      <c r="U173" s="137"/>
      <c r="V173" s="137"/>
      <c r="W173" s="35"/>
      <c r="X173" s="35"/>
      <c r="Y173" s="35"/>
      <c r="Z173" s="150"/>
      <c r="AA173" s="17"/>
      <c r="AB173" s="19"/>
    </row>
    <row r="174" spans="1:28" s="124" customFormat="1" ht="60" customHeight="1">
      <c r="A174" s="51">
        <v>264</v>
      </c>
      <c r="B174" s="35" t="s">
        <v>377</v>
      </c>
      <c r="C174" s="35" t="s">
        <v>410</v>
      </c>
      <c r="D174" s="35" t="s">
        <v>410</v>
      </c>
      <c r="E174" s="35" t="s">
        <v>106</v>
      </c>
      <c r="F174" s="35" t="s">
        <v>47</v>
      </c>
      <c r="G174" s="35" t="s">
        <v>48</v>
      </c>
      <c r="H174" s="35" t="s">
        <v>49</v>
      </c>
      <c r="I174" s="31" t="s">
        <v>50</v>
      </c>
      <c r="J174" s="51"/>
      <c r="K174" s="30" t="s">
        <v>51</v>
      </c>
      <c r="L174" s="51"/>
      <c r="M174" s="30"/>
      <c r="N174" s="30"/>
      <c r="O174" s="368"/>
      <c r="P174" s="346"/>
      <c r="Q174" s="78"/>
      <c r="R174" s="35" t="s">
        <v>51</v>
      </c>
      <c r="S174" s="35"/>
      <c r="T174" s="35"/>
      <c r="U174" s="137"/>
      <c r="V174" s="137"/>
      <c r="W174" s="35"/>
      <c r="X174" s="35"/>
      <c r="Y174" s="35"/>
      <c r="Z174" s="150"/>
      <c r="AA174" s="17"/>
      <c r="AB174" s="19"/>
    </row>
    <row r="175" spans="1:28" s="124" customFormat="1" ht="30">
      <c r="A175" s="51">
        <v>265</v>
      </c>
      <c r="B175" s="35" t="s">
        <v>377</v>
      </c>
      <c r="C175" s="35" t="s">
        <v>410</v>
      </c>
      <c r="D175" s="35" t="s">
        <v>410</v>
      </c>
      <c r="E175" s="35" t="s">
        <v>106</v>
      </c>
      <c r="F175" s="35" t="s">
        <v>47</v>
      </c>
      <c r="G175" s="35" t="s">
        <v>48</v>
      </c>
      <c r="H175" s="35" t="s">
        <v>49</v>
      </c>
      <c r="I175" s="31" t="s">
        <v>50</v>
      </c>
      <c r="J175" s="51"/>
      <c r="K175" s="30" t="s">
        <v>51</v>
      </c>
      <c r="L175" s="51"/>
      <c r="M175" s="30"/>
      <c r="N175" s="30"/>
      <c r="O175" s="368"/>
      <c r="P175" s="346"/>
      <c r="Q175" s="78"/>
      <c r="R175" s="35"/>
      <c r="S175" s="35"/>
      <c r="T175" s="35"/>
      <c r="U175" s="137"/>
      <c r="V175" s="137"/>
      <c r="W175" s="35"/>
      <c r="X175" s="35"/>
      <c r="Y175" s="35"/>
      <c r="Z175" s="150"/>
      <c r="AA175" s="17"/>
      <c r="AB175" s="19"/>
    </row>
    <row r="176" spans="1:28" s="124" customFormat="1" ht="109.5" customHeight="1">
      <c r="A176" s="51">
        <v>266</v>
      </c>
      <c r="B176" s="35" t="s">
        <v>377</v>
      </c>
      <c r="C176" s="35" t="s">
        <v>410</v>
      </c>
      <c r="D176" s="35" t="s">
        <v>410</v>
      </c>
      <c r="E176" s="35" t="s">
        <v>106</v>
      </c>
      <c r="F176" s="35" t="s">
        <v>47</v>
      </c>
      <c r="G176" s="35" t="s">
        <v>48</v>
      </c>
      <c r="H176" s="35" t="s">
        <v>49</v>
      </c>
      <c r="I176" s="31" t="s">
        <v>50</v>
      </c>
      <c r="J176" s="51"/>
      <c r="K176" s="30" t="s">
        <v>51</v>
      </c>
      <c r="L176" s="51"/>
      <c r="M176" s="30"/>
      <c r="N176" s="30"/>
      <c r="O176" s="346"/>
      <c r="P176" s="77"/>
      <c r="Q176" s="353"/>
      <c r="R176" s="35" t="s">
        <v>51</v>
      </c>
      <c r="S176" s="35" t="s">
        <v>421</v>
      </c>
      <c r="T176" s="35" t="s">
        <v>412</v>
      </c>
      <c r="U176" s="137">
        <v>0</v>
      </c>
      <c r="V176" s="137">
        <v>30</v>
      </c>
      <c r="W176" s="35"/>
      <c r="X176" s="35" t="s">
        <v>422</v>
      </c>
      <c r="Y176" s="35" t="s">
        <v>188</v>
      </c>
      <c r="Z176" s="17">
        <v>147</v>
      </c>
      <c r="AA176" s="77">
        <v>1</v>
      </c>
      <c r="AB176" s="16" t="s">
        <v>1439</v>
      </c>
    </row>
    <row r="177" spans="1:28" s="124" customFormat="1" ht="60" customHeight="1">
      <c r="A177" s="51">
        <v>267</v>
      </c>
      <c r="B177" s="35" t="s">
        <v>377</v>
      </c>
      <c r="C177" s="35" t="s">
        <v>410</v>
      </c>
      <c r="D177" s="35" t="s">
        <v>410</v>
      </c>
      <c r="E177" s="35" t="s">
        <v>106</v>
      </c>
      <c r="F177" s="35" t="s">
        <v>47</v>
      </c>
      <c r="G177" s="35" t="s">
        <v>48</v>
      </c>
      <c r="H177" s="35" t="s">
        <v>49</v>
      </c>
      <c r="I177" s="31" t="s">
        <v>50</v>
      </c>
      <c r="J177" s="51"/>
      <c r="K177" s="30" t="s">
        <v>51</v>
      </c>
      <c r="L177" s="51"/>
      <c r="M177" s="30"/>
      <c r="N177" s="30"/>
      <c r="O177" s="75"/>
      <c r="P177" s="346"/>
      <c r="Q177" s="78"/>
      <c r="R177" s="35" t="s">
        <v>51</v>
      </c>
      <c r="S177" s="35"/>
      <c r="T177" s="35"/>
      <c r="U177" s="137"/>
      <c r="V177" s="137"/>
      <c r="W177" s="35"/>
      <c r="X177" s="35"/>
      <c r="Y177" s="35"/>
      <c r="Z177" s="128"/>
      <c r="AA177" s="17"/>
      <c r="AB177" s="19"/>
    </row>
    <row r="178" spans="1:28" s="124" customFormat="1" ht="183.75" customHeight="1">
      <c r="A178" s="30">
        <v>268</v>
      </c>
      <c r="B178" s="35" t="s">
        <v>377</v>
      </c>
      <c r="C178" s="35" t="s">
        <v>423</v>
      </c>
      <c r="D178" s="35" t="s">
        <v>423</v>
      </c>
      <c r="E178" s="35" t="s">
        <v>106</v>
      </c>
      <c r="F178" s="35" t="s">
        <v>424</v>
      </c>
      <c r="G178" s="35" t="s">
        <v>48</v>
      </c>
      <c r="H178" s="35" t="s">
        <v>49</v>
      </c>
      <c r="I178" s="35" t="s">
        <v>50</v>
      </c>
      <c r="J178" s="35" t="s">
        <v>50</v>
      </c>
      <c r="K178" s="30" t="s">
        <v>51</v>
      </c>
      <c r="L178" s="51">
        <v>0</v>
      </c>
      <c r="M178" s="30">
        <v>0</v>
      </c>
      <c r="N178" s="30">
        <v>0</v>
      </c>
      <c r="O178" s="344"/>
      <c r="P178" s="77"/>
      <c r="Q178" s="78"/>
      <c r="R178" s="126" t="s">
        <v>425</v>
      </c>
      <c r="S178" s="35" t="s">
        <v>426</v>
      </c>
      <c r="T178" s="35" t="s">
        <v>286</v>
      </c>
      <c r="U178" s="137">
        <v>0</v>
      </c>
      <c r="V178" s="153">
        <v>3.8</v>
      </c>
      <c r="W178" s="35" t="s">
        <v>427</v>
      </c>
      <c r="X178" s="35" t="s">
        <v>428</v>
      </c>
      <c r="Y178" s="35" t="s">
        <v>55</v>
      </c>
      <c r="Z178" s="72">
        <v>4.91</v>
      </c>
      <c r="AA178" s="77">
        <v>1</v>
      </c>
      <c r="AB178" s="19" t="s">
        <v>1440</v>
      </c>
    </row>
    <row r="179" spans="1:28" s="124" customFormat="1" ht="171.75" customHeight="1">
      <c r="A179" s="30">
        <v>269</v>
      </c>
      <c r="B179" s="35" t="s">
        <v>377</v>
      </c>
      <c r="C179" s="35" t="s">
        <v>423</v>
      </c>
      <c r="D179" s="35" t="s">
        <v>423</v>
      </c>
      <c r="E179" s="35" t="s">
        <v>106</v>
      </c>
      <c r="F179" s="35" t="s">
        <v>424</v>
      </c>
      <c r="G179" s="35" t="s">
        <v>48</v>
      </c>
      <c r="H179" s="35" t="s">
        <v>49</v>
      </c>
      <c r="I179" s="35" t="s">
        <v>50</v>
      </c>
      <c r="J179" s="35" t="s">
        <v>50</v>
      </c>
      <c r="K179" s="30" t="s">
        <v>51</v>
      </c>
      <c r="L179" s="51">
        <v>0</v>
      </c>
      <c r="M179" s="30">
        <v>0</v>
      </c>
      <c r="N179" s="30">
        <v>0</v>
      </c>
      <c r="O179" s="344"/>
      <c r="P179" s="77"/>
      <c r="Q179" s="78"/>
      <c r="R179" s="126" t="s">
        <v>425</v>
      </c>
      <c r="S179" s="35" t="s">
        <v>429</v>
      </c>
      <c r="T179" s="35" t="s">
        <v>286</v>
      </c>
      <c r="U179" s="137">
        <v>0</v>
      </c>
      <c r="V179" s="127">
        <v>1</v>
      </c>
      <c r="W179" s="35" t="s">
        <v>427</v>
      </c>
      <c r="X179" s="35" t="s">
        <v>430</v>
      </c>
      <c r="Y179" s="35" t="s">
        <v>55</v>
      </c>
      <c r="Z179" s="72">
        <v>1</v>
      </c>
      <c r="AA179" s="77">
        <v>1</v>
      </c>
      <c r="AB179" s="19" t="s">
        <v>1441</v>
      </c>
    </row>
    <row r="180" spans="1:28" s="124" customFormat="1" ht="60" customHeight="1">
      <c r="A180" s="30">
        <v>270</v>
      </c>
      <c r="B180" s="35" t="s">
        <v>377</v>
      </c>
      <c r="C180" s="35" t="s">
        <v>423</v>
      </c>
      <c r="D180" s="35" t="s">
        <v>423</v>
      </c>
      <c r="E180" s="35" t="s">
        <v>106</v>
      </c>
      <c r="F180" s="35" t="s">
        <v>424</v>
      </c>
      <c r="G180" s="35" t="s">
        <v>48</v>
      </c>
      <c r="H180" s="35" t="s">
        <v>49</v>
      </c>
      <c r="I180" s="35" t="s">
        <v>50</v>
      </c>
      <c r="J180" s="35" t="s">
        <v>50</v>
      </c>
      <c r="K180" s="30" t="s">
        <v>51</v>
      </c>
      <c r="L180" s="51">
        <v>0</v>
      </c>
      <c r="M180" s="30">
        <v>0</v>
      </c>
      <c r="N180" s="30">
        <v>0</v>
      </c>
      <c r="O180" s="75"/>
      <c r="P180" s="75"/>
      <c r="Q180" s="78"/>
      <c r="R180" s="126" t="s">
        <v>425</v>
      </c>
      <c r="S180" s="35" t="s">
        <v>429</v>
      </c>
      <c r="T180" s="35"/>
      <c r="U180" s="137"/>
      <c r="V180" s="137"/>
      <c r="W180" s="35"/>
      <c r="X180" s="35"/>
      <c r="Y180" s="35"/>
      <c r="Z180" s="128"/>
      <c r="AA180" s="128"/>
      <c r="AB180" s="19"/>
    </row>
    <row r="181" spans="1:28" s="124" customFormat="1" ht="72.75" customHeight="1">
      <c r="A181" s="30">
        <v>271</v>
      </c>
      <c r="B181" s="35" t="s">
        <v>377</v>
      </c>
      <c r="C181" s="35" t="s">
        <v>423</v>
      </c>
      <c r="D181" s="35" t="s">
        <v>423</v>
      </c>
      <c r="E181" s="35" t="s">
        <v>106</v>
      </c>
      <c r="F181" s="35" t="s">
        <v>424</v>
      </c>
      <c r="G181" s="35" t="s">
        <v>48</v>
      </c>
      <c r="H181" s="35" t="s">
        <v>49</v>
      </c>
      <c r="I181" s="35" t="s">
        <v>50</v>
      </c>
      <c r="J181" s="35" t="s">
        <v>50</v>
      </c>
      <c r="K181" s="30" t="s">
        <v>51</v>
      </c>
      <c r="L181" s="51">
        <v>0</v>
      </c>
      <c r="M181" s="30">
        <v>0</v>
      </c>
      <c r="N181" s="30">
        <v>0</v>
      </c>
      <c r="O181" s="75"/>
      <c r="P181" s="75"/>
      <c r="Q181" s="78"/>
      <c r="R181" s="126" t="s">
        <v>425</v>
      </c>
      <c r="S181" s="35" t="s">
        <v>429</v>
      </c>
      <c r="T181" s="35"/>
      <c r="U181" s="137"/>
      <c r="V181" s="137"/>
      <c r="W181" s="35"/>
      <c r="X181" s="35"/>
      <c r="Y181" s="35"/>
      <c r="Z181" s="128"/>
      <c r="AA181" s="128"/>
      <c r="AB181" s="19"/>
    </row>
    <row r="182" spans="1:28" s="124" customFormat="1" ht="72.75" customHeight="1">
      <c r="A182" s="30">
        <v>272</v>
      </c>
      <c r="B182" s="35" t="s">
        <v>377</v>
      </c>
      <c r="C182" s="35" t="s">
        <v>423</v>
      </c>
      <c r="D182" s="35" t="s">
        <v>423</v>
      </c>
      <c r="E182" s="35" t="s">
        <v>106</v>
      </c>
      <c r="F182" s="35" t="s">
        <v>424</v>
      </c>
      <c r="G182" s="35" t="s">
        <v>48</v>
      </c>
      <c r="H182" s="35" t="s">
        <v>49</v>
      </c>
      <c r="I182" s="35" t="s">
        <v>50</v>
      </c>
      <c r="J182" s="35" t="s">
        <v>50</v>
      </c>
      <c r="K182" s="30" t="s">
        <v>51</v>
      </c>
      <c r="L182" s="51">
        <v>0</v>
      </c>
      <c r="M182" s="30">
        <v>0</v>
      </c>
      <c r="N182" s="30">
        <v>0</v>
      </c>
      <c r="O182" s="75"/>
      <c r="P182" s="75"/>
      <c r="Q182" s="78"/>
      <c r="R182" s="126" t="s">
        <v>425</v>
      </c>
      <c r="S182" s="35" t="s">
        <v>429</v>
      </c>
      <c r="T182" s="35"/>
      <c r="U182" s="137"/>
      <c r="V182" s="137"/>
      <c r="W182" s="35"/>
      <c r="X182" s="35"/>
      <c r="Y182" s="35"/>
      <c r="Z182" s="128"/>
      <c r="AA182" s="128"/>
      <c r="AB182" s="19"/>
    </row>
    <row r="183" spans="1:28" s="124" customFormat="1" ht="153.75" customHeight="1">
      <c r="A183" s="30">
        <v>273</v>
      </c>
      <c r="B183" s="35" t="s">
        <v>377</v>
      </c>
      <c r="C183" s="35" t="s">
        <v>423</v>
      </c>
      <c r="D183" s="35" t="s">
        <v>423</v>
      </c>
      <c r="E183" s="35" t="s">
        <v>106</v>
      </c>
      <c r="F183" s="126" t="s">
        <v>156</v>
      </c>
      <c r="G183" s="35" t="s">
        <v>48</v>
      </c>
      <c r="H183" s="35" t="s">
        <v>49</v>
      </c>
      <c r="I183" s="35" t="s">
        <v>50</v>
      </c>
      <c r="J183" s="35" t="s">
        <v>50</v>
      </c>
      <c r="K183" s="30" t="s">
        <v>51</v>
      </c>
      <c r="L183" s="51">
        <v>0</v>
      </c>
      <c r="M183" s="30">
        <v>0</v>
      </c>
      <c r="N183" s="30">
        <v>0</v>
      </c>
      <c r="O183" s="344"/>
      <c r="P183" s="77"/>
      <c r="Q183" s="78"/>
      <c r="R183" s="126" t="s">
        <v>431</v>
      </c>
      <c r="S183" s="122" t="s">
        <v>432</v>
      </c>
      <c r="T183" s="35" t="s">
        <v>286</v>
      </c>
      <c r="U183" s="137">
        <v>0</v>
      </c>
      <c r="V183" s="127">
        <v>1</v>
      </c>
      <c r="W183" s="35" t="s">
        <v>427</v>
      </c>
      <c r="X183" s="122" t="s">
        <v>433</v>
      </c>
      <c r="Y183" s="35" t="s">
        <v>55</v>
      </c>
      <c r="Z183" s="72">
        <v>1</v>
      </c>
      <c r="AA183" s="77">
        <v>1</v>
      </c>
      <c r="AB183" s="19" t="s">
        <v>1442</v>
      </c>
    </row>
    <row r="184" spans="1:28" s="124" customFormat="1" ht="53.25" customHeight="1">
      <c r="A184" s="30">
        <v>274</v>
      </c>
      <c r="B184" s="35" t="s">
        <v>377</v>
      </c>
      <c r="C184" s="35" t="s">
        <v>423</v>
      </c>
      <c r="D184" s="35" t="s">
        <v>423</v>
      </c>
      <c r="E184" s="35" t="s">
        <v>106</v>
      </c>
      <c r="F184" s="126" t="s">
        <v>156</v>
      </c>
      <c r="G184" s="35" t="s">
        <v>48</v>
      </c>
      <c r="H184" s="35" t="s">
        <v>49</v>
      </c>
      <c r="I184" s="35" t="s">
        <v>50</v>
      </c>
      <c r="J184" s="35" t="s">
        <v>50</v>
      </c>
      <c r="K184" s="30" t="s">
        <v>51</v>
      </c>
      <c r="L184" s="51">
        <v>0</v>
      </c>
      <c r="M184" s="30">
        <v>0</v>
      </c>
      <c r="N184" s="30">
        <v>0</v>
      </c>
      <c r="O184" s="75"/>
      <c r="P184" s="75"/>
      <c r="Q184" s="78"/>
      <c r="R184" s="126" t="s">
        <v>425</v>
      </c>
      <c r="S184" s="122" t="s">
        <v>432</v>
      </c>
      <c r="T184" s="35"/>
      <c r="U184" s="137"/>
      <c r="V184" s="137"/>
      <c r="W184" s="35"/>
      <c r="X184" s="35"/>
      <c r="Y184" s="35"/>
      <c r="Z184" s="128"/>
      <c r="AA184" s="128"/>
      <c r="AB184" s="19"/>
    </row>
    <row r="185" spans="1:28" s="124" customFormat="1" ht="53.25" customHeight="1">
      <c r="A185" s="30">
        <v>275</v>
      </c>
      <c r="B185" s="35" t="s">
        <v>377</v>
      </c>
      <c r="C185" s="35" t="s">
        <v>423</v>
      </c>
      <c r="D185" s="35" t="s">
        <v>423</v>
      </c>
      <c r="E185" s="35" t="s">
        <v>106</v>
      </c>
      <c r="F185" s="126" t="s">
        <v>156</v>
      </c>
      <c r="G185" s="35" t="s">
        <v>48</v>
      </c>
      <c r="H185" s="35" t="s">
        <v>49</v>
      </c>
      <c r="I185" s="35" t="s">
        <v>50</v>
      </c>
      <c r="J185" s="35" t="s">
        <v>50</v>
      </c>
      <c r="K185" s="30" t="s">
        <v>51</v>
      </c>
      <c r="L185" s="51">
        <v>0</v>
      </c>
      <c r="M185" s="30">
        <v>0</v>
      </c>
      <c r="N185" s="30">
        <v>0</v>
      </c>
      <c r="O185" s="75"/>
      <c r="P185" s="75"/>
      <c r="Q185" s="78"/>
      <c r="R185" s="126" t="s">
        <v>425</v>
      </c>
      <c r="S185" s="122" t="s">
        <v>432</v>
      </c>
      <c r="T185" s="35"/>
      <c r="U185" s="137"/>
      <c r="V185" s="137"/>
      <c r="W185" s="35"/>
      <c r="X185" s="35"/>
      <c r="Y185" s="35"/>
      <c r="Z185" s="128"/>
      <c r="AA185" s="128"/>
      <c r="AB185" s="19"/>
    </row>
    <row r="186" spans="1:28" s="124" customFormat="1" ht="210.75" customHeight="1">
      <c r="A186" s="30">
        <v>276</v>
      </c>
      <c r="B186" s="35" t="s">
        <v>377</v>
      </c>
      <c r="C186" s="35" t="s">
        <v>423</v>
      </c>
      <c r="D186" s="35" t="s">
        <v>423</v>
      </c>
      <c r="E186" s="35" t="s">
        <v>106</v>
      </c>
      <c r="F186" s="126" t="s">
        <v>424</v>
      </c>
      <c r="G186" s="35" t="s">
        <v>48</v>
      </c>
      <c r="H186" s="35" t="s">
        <v>49</v>
      </c>
      <c r="I186" s="35" t="s">
        <v>50</v>
      </c>
      <c r="J186" s="35" t="s">
        <v>50</v>
      </c>
      <c r="K186" s="30" t="s">
        <v>51</v>
      </c>
      <c r="L186" s="51">
        <v>0</v>
      </c>
      <c r="M186" s="30">
        <v>0</v>
      </c>
      <c r="N186" s="30">
        <v>0</v>
      </c>
      <c r="O186" s="344"/>
      <c r="P186" s="77"/>
      <c r="Q186" s="78"/>
      <c r="R186" s="126" t="s">
        <v>431</v>
      </c>
      <c r="S186" s="35" t="s">
        <v>434</v>
      </c>
      <c r="T186" s="35" t="s">
        <v>286</v>
      </c>
      <c r="U186" s="137">
        <v>0</v>
      </c>
      <c r="V186" s="127">
        <v>0.9</v>
      </c>
      <c r="W186" s="35" t="s">
        <v>427</v>
      </c>
      <c r="X186" s="122" t="s">
        <v>435</v>
      </c>
      <c r="Y186" s="35" t="s">
        <v>55</v>
      </c>
      <c r="Z186" s="72">
        <v>1</v>
      </c>
      <c r="AA186" s="77">
        <v>1.1111111111111112</v>
      </c>
      <c r="AB186" s="19" t="s">
        <v>1443</v>
      </c>
    </row>
    <row r="187" spans="1:28" s="124" customFormat="1" ht="120" customHeight="1">
      <c r="A187" s="30">
        <v>277</v>
      </c>
      <c r="B187" s="35" t="s">
        <v>377</v>
      </c>
      <c r="C187" s="35" t="s">
        <v>423</v>
      </c>
      <c r="D187" s="35" t="s">
        <v>423</v>
      </c>
      <c r="E187" s="35" t="s">
        <v>106</v>
      </c>
      <c r="F187" s="126" t="s">
        <v>424</v>
      </c>
      <c r="G187" s="35" t="s">
        <v>48</v>
      </c>
      <c r="H187" s="35" t="s">
        <v>49</v>
      </c>
      <c r="I187" s="35" t="s">
        <v>50</v>
      </c>
      <c r="J187" s="35" t="s">
        <v>50</v>
      </c>
      <c r="K187" s="30" t="s">
        <v>51</v>
      </c>
      <c r="L187" s="51">
        <v>0</v>
      </c>
      <c r="M187" s="30">
        <v>0</v>
      </c>
      <c r="N187" s="30">
        <v>0</v>
      </c>
      <c r="O187" s="344"/>
      <c r="P187" s="77"/>
      <c r="Q187" s="78"/>
      <c r="R187" s="126" t="s">
        <v>431</v>
      </c>
      <c r="S187" s="35" t="s">
        <v>436</v>
      </c>
      <c r="T187" s="35" t="s">
        <v>286</v>
      </c>
      <c r="U187" s="137">
        <v>0</v>
      </c>
      <c r="V187" s="153">
        <v>3.8</v>
      </c>
      <c r="W187" s="35" t="s">
        <v>427</v>
      </c>
      <c r="X187" s="35" t="s">
        <v>428</v>
      </c>
      <c r="Y187" s="35" t="s">
        <v>55</v>
      </c>
      <c r="Z187" s="72">
        <v>5</v>
      </c>
      <c r="AA187" s="77">
        <v>1</v>
      </c>
      <c r="AB187" s="19" t="s">
        <v>1444</v>
      </c>
    </row>
    <row r="188" spans="1:28" s="124" customFormat="1" ht="135.75" customHeight="1">
      <c r="A188" s="30">
        <v>278</v>
      </c>
      <c r="B188" s="35" t="s">
        <v>377</v>
      </c>
      <c r="C188" s="35" t="s">
        <v>423</v>
      </c>
      <c r="D188" s="35" t="s">
        <v>423</v>
      </c>
      <c r="E188" s="35" t="s">
        <v>106</v>
      </c>
      <c r="F188" s="35" t="s">
        <v>128</v>
      </c>
      <c r="G188" s="35" t="s">
        <v>48</v>
      </c>
      <c r="H188" s="35" t="s">
        <v>49</v>
      </c>
      <c r="I188" s="35" t="s">
        <v>50</v>
      </c>
      <c r="J188" s="35" t="s">
        <v>50</v>
      </c>
      <c r="K188" s="30" t="s">
        <v>51</v>
      </c>
      <c r="L188" s="51">
        <v>0</v>
      </c>
      <c r="M188" s="30">
        <v>0</v>
      </c>
      <c r="N188" s="30">
        <v>0</v>
      </c>
      <c r="O188" s="344"/>
      <c r="P188" s="77"/>
      <c r="Q188" s="78"/>
      <c r="R188" s="35" t="s">
        <v>437</v>
      </c>
      <c r="S188" s="35" t="s">
        <v>438</v>
      </c>
      <c r="T188" s="35" t="s">
        <v>286</v>
      </c>
      <c r="U188" s="137">
        <v>0</v>
      </c>
      <c r="V188" s="127">
        <v>1</v>
      </c>
      <c r="W188" s="35" t="s">
        <v>427</v>
      </c>
      <c r="X188" s="35" t="s">
        <v>439</v>
      </c>
      <c r="Y188" s="35" t="s">
        <v>55</v>
      </c>
      <c r="Z188" s="72">
        <v>1</v>
      </c>
      <c r="AA188" s="77">
        <v>1</v>
      </c>
      <c r="AB188" s="19" t="s">
        <v>1445</v>
      </c>
    </row>
    <row r="189" spans="1:28" s="124" customFormat="1" ht="53.25" customHeight="1">
      <c r="A189" s="30">
        <v>279</v>
      </c>
      <c r="B189" s="35" t="s">
        <v>377</v>
      </c>
      <c r="C189" s="35" t="s">
        <v>423</v>
      </c>
      <c r="D189" s="35" t="s">
        <v>423</v>
      </c>
      <c r="E189" s="35" t="s">
        <v>106</v>
      </c>
      <c r="F189" s="126" t="s">
        <v>128</v>
      </c>
      <c r="G189" s="35" t="s">
        <v>48</v>
      </c>
      <c r="H189" s="35" t="s">
        <v>49</v>
      </c>
      <c r="I189" s="35" t="s">
        <v>50</v>
      </c>
      <c r="J189" s="35" t="s">
        <v>50</v>
      </c>
      <c r="K189" s="30" t="s">
        <v>51</v>
      </c>
      <c r="L189" s="51">
        <v>0</v>
      </c>
      <c r="M189" s="30">
        <v>0</v>
      </c>
      <c r="N189" s="30">
        <v>0</v>
      </c>
      <c r="O189" s="76"/>
      <c r="P189" s="369"/>
      <c r="Q189" s="78"/>
      <c r="R189" s="126" t="s">
        <v>431</v>
      </c>
      <c r="S189" s="35" t="s">
        <v>438</v>
      </c>
      <c r="T189" s="35"/>
      <c r="U189" s="137"/>
      <c r="V189" s="137"/>
      <c r="W189" s="35"/>
      <c r="X189" s="35"/>
      <c r="Y189" s="35"/>
      <c r="Z189" s="146"/>
      <c r="AA189" s="370"/>
      <c r="AB189" s="19"/>
    </row>
    <row r="190" spans="1:28" s="124" customFormat="1" ht="53.25" customHeight="1">
      <c r="A190" s="51" t="s">
        <v>440</v>
      </c>
      <c r="B190" s="35" t="s">
        <v>377</v>
      </c>
      <c r="C190" s="35" t="s">
        <v>423</v>
      </c>
      <c r="D190" s="35" t="s">
        <v>423</v>
      </c>
      <c r="E190" s="35" t="s">
        <v>106</v>
      </c>
      <c r="F190" s="126" t="s">
        <v>128</v>
      </c>
      <c r="G190" s="35" t="s">
        <v>48</v>
      </c>
      <c r="H190" s="35" t="s">
        <v>49</v>
      </c>
      <c r="I190" s="35" t="s">
        <v>50</v>
      </c>
      <c r="J190" s="35" t="s">
        <v>50</v>
      </c>
      <c r="K190" s="30" t="s">
        <v>51</v>
      </c>
      <c r="L190" s="51">
        <v>0</v>
      </c>
      <c r="M190" s="30">
        <v>0</v>
      </c>
      <c r="N190" s="30">
        <v>0</v>
      </c>
      <c r="O190" s="75"/>
      <c r="P190" s="369"/>
      <c r="Q190" s="78"/>
      <c r="R190" s="126" t="s">
        <v>431</v>
      </c>
      <c r="S190" s="35" t="s">
        <v>438</v>
      </c>
      <c r="T190" s="35"/>
      <c r="U190" s="137"/>
      <c r="V190" s="137"/>
      <c r="W190" s="35"/>
      <c r="X190" s="35"/>
      <c r="Y190" s="35"/>
      <c r="Z190" s="128"/>
      <c r="AA190" s="370"/>
      <c r="AB190" s="19"/>
    </row>
    <row r="191" spans="1:28" s="124" customFormat="1" ht="53.25" customHeight="1">
      <c r="A191" s="30">
        <v>280</v>
      </c>
      <c r="B191" s="35" t="s">
        <v>377</v>
      </c>
      <c r="C191" s="35" t="s">
        <v>423</v>
      </c>
      <c r="D191" s="35" t="s">
        <v>423</v>
      </c>
      <c r="E191" s="35" t="s">
        <v>106</v>
      </c>
      <c r="F191" s="126" t="s">
        <v>128</v>
      </c>
      <c r="G191" s="35" t="s">
        <v>48</v>
      </c>
      <c r="H191" s="35" t="s">
        <v>49</v>
      </c>
      <c r="I191" s="35" t="s">
        <v>50</v>
      </c>
      <c r="J191" s="35" t="s">
        <v>50</v>
      </c>
      <c r="K191" s="30" t="s">
        <v>51</v>
      </c>
      <c r="L191" s="51">
        <v>0</v>
      </c>
      <c r="M191" s="30">
        <v>0</v>
      </c>
      <c r="N191" s="30">
        <v>0</v>
      </c>
      <c r="O191" s="75"/>
      <c r="P191" s="75"/>
      <c r="Q191" s="78"/>
      <c r="R191" s="126" t="s">
        <v>431</v>
      </c>
      <c r="S191" s="35" t="s">
        <v>438</v>
      </c>
      <c r="T191" s="35"/>
      <c r="U191" s="137"/>
      <c r="V191" s="137"/>
      <c r="W191" s="35"/>
      <c r="X191" s="35"/>
      <c r="Y191" s="35"/>
      <c r="Z191" s="128"/>
      <c r="AA191" s="128"/>
      <c r="AB191" s="19"/>
    </row>
    <row r="192" spans="1:28" s="124" customFormat="1" ht="105.75" customHeight="1">
      <c r="A192" s="30">
        <v>281</v>
      </c>
      <c r="B192" s="35" t="s">
        <v>377</v>
      </c>
      <c r="C192" s="35" t="s">
        <v>423</v>
      </c>
      <c r="D192" s="35" t="s">
        <v>423</v>
      </c>
      <c r="E192" s="35" t="s">
        <v>106</v>
      </c>
      <c r="F192" s="35" t="s">
        <v>128</v>
      </c>
      <c r="G192" s="35" t="s">
        <v>48</v>
      </c>
      <c r="H192" s="35" t="s">
        <v>49</v>
      </c>
      <c r="I192" s="35" t="s">
        <v>50</v>
      </c>
      <c r="J192" s="35" t="s">
        <v>50</v>
      </c>
      <c r="K192" s="30" t="s">
        <v>51</v>
      </c>
      <c r="L192" s="51">
        <v>0</v>
      </c>
      <c r="M192" s="30">
        <v>0</v>
      </c>
      <c r="N192" s="30">
        <v>0</v>
      </c>
      <c r="O192" s="344"/>
      <c r="P192" s="77"/>
      <c r="Q192" s="78"/>
      <c r="R192" s="35" t="s">
        <v>441</v>
      </c>
      <c r="S192" s="35" t="s">
        <v>442</v>
      </c>
      <c r="T192" s="35" t="s">
        <v>286</v>
      </c>
      <c r="U192" s="137">
        <v>0</v>
      </c>
      <c r="V192" s="127">
        <v>1</v>
      </c>
      <c r="W192" s="35" t="s">
        <v>427</v>
      </c>
      <c r="X192" s="35" t="s">
        <v>443</v>
      </c>
      <c r="Y192" s="35" t="s">
        <v>55</v>
      </c>
      <c r="Z192" s="72">
        <v>1</v>
      </c>
      <c r="AA192" s="77">
        <v>1</v>
      </c>
      <c r="AB192" s="19" t="s">
        <v>1446</v>
      </c>
    </row>
    <row r="193" spans="1:28" s="124" customFormat="1" ht="53.25" customHeight="1">
      <c r="A193" s="30">
        <v>284</v>
      </c>
      <c r="B193" s="35" t="s">
        <v>377</v>
      </c>
      <c r="C193" s="35" t="s">
        <v>423</v>
      </c>
      <c r="D193" s="35" t="s">
        <v>423</v>
      </c>
      <c r="E193" s="35" t="s">
        <v>106</v>
      </c>
      <c r="F193" s="35" t="s">
        <v>128</v>
      </c>
      <c r="G193" s="35" t="s">
        <v>48</v>
      </c>
      <c r="H193" s="35" t="s">
        <v>49</v>
      </c>
      <c r="I193" s="35" t="s">
        <v>50</v>
      </c>
      <c r="J193" s="35" t="s">
        <v>50</v>
      </c>
      <c r="K193" s="30" t="s">
        <v>51</v>
      </c>
      <c r="L193" s="51">
        <v>0</v>
      </c>
      <c r="M193" s="30">
        <v>0</v>
      </c>
      <c r="N193" s="30">
        <v>0</v>
      </c>
      <c r="O193" s="75"/>
      <c r="P193" s="75"/>
      <c r="Q193" s="78"/>
      <c r="R193" s="35" t="s">
        <v>437</v>
      </c>
      <c r="S193" s="35" t="s">
        <v>442</v>
      </c>
      <c r="T193" s="35"/>
      <c r="U193" s="137"/>
      <c r="V193" s="137"/>
      <c r="W193" s="35"/>
      <c r="X193" s="35"/>
      <c r="Y193" s="35"/>
      <c r="Z193" s="128"/>
      <c r="AA193" s="128"/>
      <c r="AB193" s="19"/>
    </row>
    <row r="194" spans="1:28" s="124" customFormat="1" ht="53.25" customHeight="1">
      <c r="A194" s="30">
        <v>285</v>
      </c>
      <c r="B194" s="35" t="s">
        <v>377</v>
      </c>
      <c r="C194" s="35" t="s">
        <v>423</v>
      </c>
      <c r="D194" s="35" t="s">
        <v>423</v>
      </c>
      <c r="E194" s="35" t="s">
        <v>106</v>
      </c>
      <c r="F194" s="35" t="s">
        <v>128</v>
      </c>
      <c r="G194" s="35" t="s">
        <v>48</v>
      </c>
      <c r="H194" s="35" t="s">
        <v>49</v>
      </c>
      <c r="I194" s="35" t="s">
        <v>50</v>
      </c>
      <c r="J194" s="35" t="s">
        <v>50</v>
      </c>
      <c r="K194" s="30" t="s">
        <v>51</v>
      </c>
      <c r="L194" s="51">
        <v>0</v>
      </c>
      <c r="M194" s="30">
        <v>0</v>
      </c>
      <c r="N194" s="30">
        <v>0</v>
      </c>
      <c r="O194" s="75"/>
      <c r="P194" s="75"/>
      <c r="Q194" s="78"/>
      <c r="R194" s="35" t="s">
        <v>437</v>
      </c>
      <c r="S194" s="35" t="s">
        <v>442</v>
      </c>
      <c r="T194" s="35"/>
      <c r="U194" s="137"/>
      <c r="V194" s="137"/>
      <c r="W194" s="35"/>
      <c r="X194" s="35"/>
      <c r="Y194" s="35"/>
      <c r="Z194" s="128"/>
      <c r="AA194" s="128"/>
      <c r="AB194" s="19"/>
    </row>
    <row r="195" spans="1:28" s="124" customFormat="1" ht="53.25" customHeight="1">
      <c r="A195" s="30">
        <v>286</v>
      </c>
      <c r="B195" s="35" t="s">
        <v>377</v>
      </c>
      <c r="C195" s="35" t="s">
        <v>423</v>
      </c>
      <c r="D195" s="35" t="s">
        <v>423</v>
      </c>
      <c r="E195" s="35" t="s">
        <v>106</v>
      </c>
      <c r="F195" s="35" t="s">
        <v>128</v>
      </c>
      <c r="G195" s="35" t="s">
        <v>48</v>
      </c>
      <c r="H195" s="35" t="s">
        <v>49</v>
      </c>
      <c r="I195" s="35" t="s">
        <v>50</v>
      </c>
      <c r="J195" s="35" t="s">
        <v>50</v>
      </c>
      <c r="K195" s="30" t="s">
        <v>51</v>
      </c>
      <c r="L195" s="51">
        <v>0</v>
      </c>
      <c r="M195" s="30">
        <v>0</v>
      </c>
      <c r="N195" s="30">
        <v>0</v>
      </c>
      <c r="O195" s="75"/>
      <c r="P195" s="75"/>
      <c r="Q195" s="78"/>
      <c r="R195" s="35" t="s">
        <v>437</v>
      </c>
      <c r="S195" s="35" t="s">
        <v>442</v>
      </c>
      <c r="T195" s="35"/>
      <c r="U195" s="137"/>
      <c r="V195" s="137"/>
      <c r="W195" s="35"/>
      <c r="X195" s="35"/>
      <c r="Y195" s="35"/>
      <c r="Z195" s="128"/>
      <c r="AA195" s="128"/>
      <c r="AB195" s="19"/>
    </row>
    <row r="196" spans="1:28" s="124" customFormat="1" ht="53.25" customHeight="1">
      <c r="A196" s="30">
        <v>287</v>
      </c>
      <c r="B196" s="35" t="s">
        <v>377</v>
      </c>
      <c r="C196" s="35" t="s">
        <v>423</v>
      </c>
      <c r="D196" s="35" t="s">
        <v>423</v>
      </c>
      <c r="E196" s="35" t="s">
        <v>106</v>
      </c>
      <c r="F196" s="35" t="s">
        <v>128</v>
      </c>
      <c r="G196" s="35" t="s">
        <v>48</v>
      </c>
      <c r="H196" s="35" t="s">
        <v>49</v>
      </c>
      <c r="I196" s="35" t="s">
        <v>50</v>
      </c>
      <c r="J196" s="35" t="s">
        <v>50</v>
      </c>
      <c r="K196" s="30" t="s">
        <v>51</v>
      </c>
      <c r="L196" s="51">
        <v>0</v>
      </c>
      <c r="M196" s="30">
        <v>0</v>
      </c>
      <c r="N196" s="30">
        <v>0</v>
      </c>
      <c r="O196" s="75"/>
      <c r="P196" s="75"/>
      <c r="Q196" s="78"/>
      <c r="R196" s="35" t="s">
        <v>437</v>
      </c>
      <c r="S196" s="35" t="s">
        <v>442</v>
      </c>
      <c r="T196" s="35"/>
      <c r="U196" s="137"/>
      <c r="V196" s="137"/>
      <c r="W196" s="35"/>
      <c r="X196" s="35"/>
      <c r="Y196" s="35"/>
      <c r="Z196" s="128"/>
      <c r="AA196" s="128"/>
      <c r="AB196" s="19"/>
    </row>
    <row r="197" spans="1:28" s="124" customFormat="1" ht="53.25" customHeight="1">
      <c r="A197" s="30">
        <v>288</v>
      </c>
      <c r="B197" s="35" t="s">
        <v>377</v>
      </c>
      <c r="C197" s="35" t="s">
        <v>423</v>
      </c>
      <c r="D197" s="35" t="s">
        <v>423</v>
      </c>
      <c r="E197" s="35" t="s">
        <v>106</v>
      </c>
      <c r="F197" s="35" t="s">
        <v>128</v>
      </c>
      <c r="G197" s="35" t="s">
        <v>48</v>
      </c>
      <c r="H197" s="35" t="s">
        <v>49</v>
      </c>
      <c r="I197" s="35" t="s">
        <v>50</v>
      </c>
      <c r="J197" s="35" t="s">
        <v>50</v>
      </c>
      <c r="K197" s="30" t="s">
        <v>51</v>
      </c>
      <c r="L197" s="51">
        <v>0</v>
      </c>
      <c r="M197" s="30">
        <v>0</v>
      </c>
      <c r="N197" s="30">
        <v>0</v>
      </c>
      <c r="O197" s="75"/>
      <c r="P197" s="75"/>
      <c r="Q197" s="78"/>
      <c r="R197" s="126" t="s">
        <v>425</v>
      </c>
      <c r="S197" s="35" t="s">
        <v>442</v>
      </c>
      <c r="T197" s="35"/>
      <c r="U197" s="137"/>
      <c r="V197" s="137"/>
      <c r="W197" s="35"/>
      <c r="X197" s="35"/>
      <c r="Y197" s="35"/>
      <c r="Z197" s="128"/>
      <c r="AA197" s="128"/>
      <c r="AB197" s="19"/>
    </row>
    <row r="198" spans="1:28" s="124" customFormat="1" ht="45.75" customHeight="1">
      <c r="A198" s="30">
        <v>289</v>
      </c>
      <c r="B198" s="35" t="s">
        <v>377</v>
      </c>
      <c r="C198" s="35" t="s">
        <v>423</v>
      </c>
      <c r="D198" s="35" t="s">
        <v>423</v>
      </c>
      <c r="E198" s="35" t="s">
        <v>106</v>
      </c>
      <c r="F198" s="35" t="s">
        <v>128</v>
      </c>
      <c r="G198" s="35" t="s">
        <v>48</v>
      </c>
      <c r="H198" s="35" t="s">
        <v>49</v>
      </c>
      <c r="I198" s="35" t="s">
        <v>50</v>
      </c>
      <c r="J198" s="35" t="s">
        <v>50</v>
      </c>
      <c r="K198" s="30" t="s">
        <v>51</v>
      </c>
      <c r="L198" s="51">
        <v>0</v>
      </c>
      <c r="M198" s="30">
        <v>0</v>
      </c>
      <c r="N198" s="30">
        <v>0</v>
      </c>
      <c r="O198" s="75"/>
      <c r="P198" s="75"/>
      <c r="Q198" s="78"/>
      <c r="R198" s="126" t="s">
        <v>425</v>
      </c>
      <c r="S198" s="35" t="s">
        <v>442</v>
      </c>
      <c r="T198" s="35"/>
      <c r="U198" s="137"/>
      <c r="V198" s="137"/>
      <c r="W198" s="35"/>
      <c r="X198" s="35"/>
      <c r="Y198" s="35"/>
      <c r="Z198" s="128"/>
      <c r="AA198" s="128"/>
      <c r="AB198" s="19"/>
    </row>
    <row r="199" spans="1:28" ht="168.75" customHeight="1">
      <c r="A199" s="30">
        <v>312</v>
      </c>
      <c r="B199" s="31" t="s">
        <v>377</v>
      </c>
      <c r="C199" s="31" t="s">
        <v>460</v>
      </c>
      <c r="D199" s="31" t="s">
        <v>460</v>
      </c>
      <c r="E199" s="31" t="s">
        <v>106</v>
      </c>
      <c r="F199" s="31" t="s">
        <v>47</v>
      </c>
      <c r="G199" s="30" t="s">
        <v>48</v>
      </c>
      <c r="H199" s="35" t="s">
        <v>49</v>
      </c>
      <c r="I199" s="31" t="s">
        <v>50</v>
      </c>
      <c r="J199" s="30" t="s">
        <v>48</v>
      </c>
      <c r="K199" s="30" t="s">
        <v>51</v>
      </c>
      <c r="L199" s="30">
        <v>0</v>
      </c>
      <c r="M199" s="30">
        <v>0</v>
      </c>
      <c r="N199" s="30">
        <v>0</v>
      </c>
      <c r="O199" s="344"/>
      <c r="P199" s="77"/>
      <c r="Q199" s="78"/>
      <c r="R199" s="31" t="s">
        <v>48</v>
      </c>
      <c r="S199" s="35" t="s">
        <v>461</v>
      </c>
      <c r="T199" s="31" t="s">
        <v>327</v>
      </c>
      <c r="U199" s="127">
        <v>0</v>
      </c>
      <c r="V199" s="127">
        <v>0.98</v>
      </c>
      <c r="W199" s="31" t="s">
        <v>51</v>
      </c>
      <c r="X199" s="31" t="s">
        <v>462</v>
      </c>
      <c r="Y199" s="31" t="s">
        <v>55</v>
      </c>
      <c r="Z199" s="72">
        <v>0.99852961636307935</v>
      </c>
      <c r="AA199" s="77">
        <v>1.0189077717990607</v>
      </c>
      <c r="AB199" s="14" t="s">
        <v>1453</v>
      </c>
    </row>
    <row r="200" spans="1:28" ht="60" customHeight="1">
      <c r="A200" s="30">
        <v>313</v>
      </c>
      <c r="B200" s="31" t="s">
        <v>377</v>
      </c>
      <c r="C200" s="31" t="s">
        <v>460</v>
      </c>
      <c r="D200" s="31" t="s">
        <v>460</v>
      </c>
      <c r="E200" s="31" t="s">
        <v>106</v>
      </c>
      <c r="F200" s="31" t="s">
        <v>47</v>
      </c>
      <c r="G200" s="30" t="s">
        <v>48</v>
      </c>
      <c r="H200" s="35" t="s">
        <v>49</v>
      </c>
      <c r="I200" s="31" t="s">
        <v>50</v>
      </c>
      <c r="J200" s="30"/>
      <c r="K200" s="30" t="s">
        <v>51</v>
      </c>
      <c r="L200" s="30"/>
      <c r="M200" s="30"/>
      <c r="N200" s="30"/>
      <c r="O200" s="145"/>
      <c r="P200" s="145"/>
      <c r="Q200" s="78"/>
      <c r="R200" s="31" t="s">
        <v>48</v>
      </c>
      <c r="S200" s="35" t="s">
        <v>461</v>
      </c>
      <c r="T200" s="31"/>
      <c r="U200" s="137"/>
      <c r="V200" s="36"/>
      <c r="W200" s="31"/>
      <c r="X200" s="31"/>
      <c r="Y200" s="31"/>
      <c r="Z200" s="13"/>
      <c r="AA200" s="13"/>
      <c r="AB200" s="14"/>
    </row>
    <row r="201" spans="1:28" ht="88.5" customHeight="1">
      <c r="A201" s="30">
        <v>314</v>
      </c>
      <c r="B201" s="31" t="s">
        <v>377</v>
      </c>
      <c r="C201" s="31" t="s">
        <v>460</v>
      </c>
      <c r="D201" s="31" t="s">
        <v>460</v>
      </c>
      <c r="E201" s="31" t="s">
        <v>106</v>
      </c>
      <c r="F201" s="31" t="s">
        <v>47</v>
      </c>
      <c r="G201" s="30" t="s">
        <v>48</v>
      </c>
      <c r="H201" s="35" t="s">
        <v>49</v>
      </c>
      <c r="I201" s="31" t="s">
        <v>50</v>
      </c>
      <c r="J201" s="30"/>
      <c r="K201" s="30" t="s">
        <v>51</v>
      </c>
      <c r="L201" s="30"/>
      <c r="M201" s="30"/>
      <c r="N201" s="30"/>
      <c r="O201" s="367"/>
      <c r="P201" s="77"/>
      <c r="Q201" s="353"/>
      <c r="R201" s="31" t="s">
        <v>48</v>
      </c>
      <c r="S201" s="35" t="s">
        <v>463</v>
      </c>
      <c r="T201" s="131" t="s">
        <v>464</v>
      </c>
      <c r="U201" s="127">
        <v>0</v>
      </c>
      <c r="V201" s="71">
        <v>1</v>
      </c>
      <c r="W201" s="31" t="s">
        <v>51</v>
      </c>
      <c r="X201" s="31" t="s">
        <v>465</v>
      </c>
      <c r="Y201" s="31" t="s">
        <v>188</v>
      </c>
      <c r="Z201" s="149">
        <v>1</v>
      </c>
      <c r="AA201" s="77">
        <v>1</v>
      </c>
      <c r="AB201" s="9" t="s">
        <v>1454</v>
      </c>
    </row>
    <row r="202" spans="1:28" ht="60" customHeight="1">
      <c r="A202" s="30">
        <v>315</v>
      </c>
      <c r="B202" s="31" t="s">
        <v>377</v>
      </c>
      <c r="C202" s="31" t="s">
        <v>460</v>
      </c>
      <c r="D202" s="31" t="s">
        <v>460</v>
      </c>
      <c r="E202" s="31" t="s">
        <v>106</v>
      </c>
      <c r="F202" s="31" t="s">
        <v>47</v>
      </c>
      <c r="G202" s="30" t="s">
        <v>48</v>
      </c>
      <c r="H202" s="35" t="s">
        <v>49</v>
      </c>
      <c r="I202" s="31" t="s">
        <v>50</v>
      </c>
      <c r="J202" s="30"/>
      <c r="K202" s="30" t="s">
        <v>51</v>
      </c>
      <c r="L202" s="30"/>
      <c r="M202" s="30"/>
      <c r="N202" s="30"/>
      <c r="O202" s="145"/>
      <c r="P202" s="145"/>
      <c r="Q202" s="78"/>
      <c r="R202" s="31" t="s">
        <v>48</v>
      </c>
      <c r="S202" s="35" t="s">
        <v>463</v>
      </c>
      <c r="T202" s="44"/>
      <c r="U202" s="137"/>
      <c r="V202" s="71"/>
      <c r="W202" s="31"/>
      <c r="X202" s="31"/>
      <c r="Y202" s="31"/>
      <c r="Z202" s="13"/>
      <c r="AA202" s="13"/>
      <c r="AB202" s="14"/>
    </row>
    <row r="203" spans="1:28" ht="60" customHeight="1">
      <c r="A203" s="30">
        <v>316</v>
      </c>
      <c r="B203" s="31" t="s">
        <v>377</v>
      </c>
      <c r="C203" s="31" t="s">
        <v>460</v>
      </c>
      <c r="D203" s="31" t="s">
        <v>460</v>
      </c>
      <c r="E203" s="31" t="s">
        <v>106</v>
      </c>
      <c r="F203" s="31" t="s">
        <v>47</v>
      </c>
      <c r="G203" s="30" t="s">
        <v>48</v>
      </c>
      <c r="H203" s="35" t="s">
        <v>49</v>
      </c>
      <c r="I203" s="31" t="s">
        <v>50</v>
      </c>
      <c r="J203" s="30"/>
      <c r="K203" s="30" t="s">
        <v>51</v>
      </c>
      <c r="L203" s="30"/>
      <c r="M203" s="30"/>
      <c r="N203" s="30"/>
      <c r="O203" s="145"/>
      <c r="P203" s="145"/>
      <c r="Q203" s="78"/>
      <c r="R203" s="31" t="s">
        <v>48</v>
      </c>
      <c r="S203" s="35" t="s">
        <v>463</v>
      </c>
      <c r="T203" s="44"/>
      <c r="U203" s="137"/>
      <c r="V203" s="71"/>
      <c r="W203" s="31"/>
      <c r="X203" s="31"/>
      <c r="Y203" s="31"/>
      <c r="Z203" s="13"/>
      <c r="AA203" s="13"/>
      <c r="AB203" s="14"/>
    </row>
    <row r="204" spans="1:28" ht="176.25" customHeight="1">
      <c r="A204" s="30">
        <v>317</v>
      </c>
      <c r="B204" s="31" t="s">
        <v>377</v>
      </c>
      <c r="C204" s="31" t="s">
        <v>460</v>
      </c>
      <c r="D204" s="31" t="s">
        <v>460</v>
      </c>
      <c r="E204" s="31" t="s">
        <v>106</v>
      </c>
      <c r="F204" s="31" t="s">
        <v>128</v>
      </c>
      <c r="G204" s="30" t="s">
        <v>48</v>
      </c>
      <c r="H204" s="35" t="s">
        <v>49</v>
      </c>
      <c r="I204" s="31" t="s">
        <v>50</v>
      </c>
      <c r="J204" s="30"/>
      <c r="K204" s="30" t="s">
        <v>51</v>
      </c>
      <c r="L204" s="30"/>
      <c r="M204" s="30"/>
      <c r="N204" s="30"/>
      <c r="O204" s="344"/>
      <c r="P204" s="77"/>
      <c r="Q204" s="78"/>
      <c r="R204" s="31" t="s">
        <v>48</v>
      </c>
      <c r="S204" s="31" t="s">
        <v>466</v>
      </c>
      <c r="T204" s="31" t="s">
        <v>327</v>
      </c>
      <c r="U204" s="127">
        <v>0</v>
      </c>
      <c r="V204" s="71">
        <v>0.95</v>
      </c>
      <c r="W204" s="31" t="s">
        <v>51</v>
      </c>
      <c r="X204" s="31" t="s">
        <v>462</v>
      </c>
      <c r="Y204" s="31" t="s">
        <v>55</v>
      </c>
      <c r="Z204" s="72">
        <v>0.99660000000000004</v>
      </c>
      <c r="AA204" s="77">
        <v>1.0490526315789475</v>
      </c>
      <c r="AB204" s="14" t="s">
        <v>1455</v>
      </c>
    </row>
    <row r="205" spans="1:28" ht="168" customHeight="1">
      <c r="A205" s="30">
        <v>318</v>
      </c>
      <c r="B205" s="31" t="s">
        <v>377</v>
      </c>
      <c r="C205" s="31" t="s">
        <v>460</v>
      </c>
      <c r="D205" s="31" t="s">
        <v>460</v>
      </c>
      <c r="E205" s="31" t="s">
        <v>106</v>
      </c>
      <c r="F205" s="31" t="s">
        <v>156</v>
      </c>
      <c r="G205" s="30" t="s">
        <v>48</v>
      </c>
      <c r="H205" s="35" t="s">
        <v>49</v>
      </c>
      <c r="I205" s="31" t="s">
        <v>50</v>
      </c>
      <c r="J205" s="30"/>
      <c r="K205" s="30" t="s">
        <v>51</v>
      </c>
      <c r="L205" s="30"/>
      <c r="M205" s="30"/>
      <c r="N205" s="30"/>
      <c r="O205" s="344"/>
      <c r="P205" s="77"/>
      <c r="Q205" s="78"/>
      <c r="R205" s="31" t="s">
        <v>48</v>
      </c>
      <c r="S205" s="31" t="s">
        <v>467</v>
      </c>
      <c r="T205" s="44" t="s">
        <v>468</v>
      </c>
      <c r="U205" s="137">
        <v>0</v>
      </c>
      <c r="V205" s="71">
        <v>1</v>
      </c>
      <c r="W205" s="31" t="s">
        <v>51</v>
      </c>
      <c r="X205" s="44" t="s">
        <v>469</v>
      </c>
      <c r="Y205" s="44" t="s">
        <v>188</v>
      </c>
      <c r="Z205" s="72">
        <v>0.85</v>
      </c>
      <c r="AA205" s="77">
        <v>0.85</v>
      </c>
      <c r="AB205" s="14" t="s">
        <v>1456</v>
      </c>
    </row>
    <row r="206" spans="1:28" ht="90" customHeight="1">
      <c r="A206" s="30">
        <v>319</v>
      </c>
      <c r="B206" s="31" t="s">
        <v>377</v>
      </c>
      <c r="C206" s="31" t="s">
        <v>460</v>
      </c>
      <c r="D206" s="31" t="s">
        <v>460</v>
      </c>
      <c r="E206" s="31" t="s">
        <v>106</v>
      </c>
      <c r="F206" s="31" t="s">
        <v>156</v>
      </c>
      <c r="G206" s="30" t="s">
        <v>48</v>
      </c>
      <c r="H206" s="35" t="s">
        <v>49</v>
      </c>
      <c r="I206" s="31" t="s">
        <v>50</v>
      </c>
      <c r="J206" s="30"/>
      <c r="K206" s="30" t="s">
        <v>51</v>
      </c>
      <c r="L206" s="30"/>
      <c r="M206" s="30"/>
      <c r="N206" s="30"/>
      <c r="O206" s="145"/>
      <c r="P206" s="145"/>
      <c r="Q206" s="78"/>
      <c r="R206" s="31" t="s">
        <v>48</v>
      </c>
      <c r="S206" s="31" t="s">
        <v>467</v>
      </c>
      <c r="T206" s="44"/>
      <c r="U206" s="137"/>
      <c r="V206" s="71"/>
      <c r="W206" s="31"/>
      <c r="X206" s="31"/>
      <c r="Y206" s="31"/>
      <c r="Z206" s="13"/>
      <c r="AA206" s="13"/>
      <c r="AB206" s="14"/>
    </row>
    <row r="207" spans="1:28" ht="138" customHeight="1">
      <c r="A207" s="30">
        <v>320</v>
      </c>
      <c r="B207" s="31" t="s">
        <v>377</v>
      </c>
      <c r="C207" s="31" t="s">
        <v>460</v>
      </c>
      <c r="D207" s="31" t="s">
        <v>460</v>
      </c>
      <c r="E207" s="31" t="s">
        <v>106</v>
      </c>
      <c r="F207" s="31" t="s">
        <v>47</v>
      </c>
      <c r="G207" s="30" t="s">
        <v>48</v>
      </c>
      <c r="H207" s="35" t="s">
        <v>49</v>
      </c>
      <c r="I207" s="31" t="s">
        <v>50</v>
      </c>
      <c r="J207" s="30"/>
      <c r="K207" s="30" t="s">
        <v>51</v>
      </c>
      <c r="L207" s="30"/>
      <c r="M207" s="30"/>
      <c r="N207" s="30"/>
      <c r="O207" s="372"/>
      <c r="P207" s="77"/>
      <c r="Q207" s="78"/>
      <c r="R207" s="31" t="s">
        <v>48</v>
      </c>
      <c r="S207" s="31" t="s">
        <v>470</v>
      </c>
      <c r="T207" s="31" t="s">
        <v>471</v>
      </c>
      <c r="U207" s="137">
        <v>0</v>
      </c>
      <c r="V207" s="71">
        <v>0.95</v>
      </c>
      <c r="W207" s="31" t="s">
        <v>51</v>
      </c>
      <c r="X207" s="35" t="s">
        <v>472</v>
      </c>
      <c r="Y207" s="35" t="s">
        <v>236</v>
      </c>
      <c r="Z207" s="156">
        <v>0.83919999999999995</v>
      </c>
      <c r="AA207" s="77">
        <v>0.88336842105263158</v>
      </c>
      <c r="AB207" s="14" t="s">
        <v>1457</v>
      </c>
    </row>
    <row r="208" spans="1:28" ht="60" customHeight="1">
      <c r="A208" s="30">
        <v>321</v>
      </c>
      <c r="B208" s="31" t="s">
        <v>377</v>
      </c>
      <c r="C208" s="31" t="s">
        <v>460</v>
      </c>
      <c r="D208" s="31" t="s">
        <v>460</v>
      </c>
      <c r="E208" s="31" t="s">
        <v>106</v>
      </c>
      <c r="F208" s="31" t="s">
        <v>47</v>
      </c>
      <c r="G208" s="30" t="s">
        <v>48</v>
      </c>
      <c r="H208" s="35" t="s">
        <v>49</v>
      </c>
      <c r="I208" s="31" t="s">
        <v>50</v>
      </c>
      <c r="J208" s="30"/>
      <c r="K208" s="30" t="s">
        <v>51</v>
      </c>
      <c r="L208" s="30"/>
      <c r="M208" s="30"/>
      <c r="N208" s="30"/>
      <c r="O208" s="145"/>
      <c r="P208" s="145"/>
      <c r="Q208" s="78"/>
      <c r="R208" s="31" t="s">
        <v>48</v>
      </c>
      <c r="S208" s="31" t="s">
        <v>470</v>
      </c>
      <c r="T208" s="31"/>
      <c r="U208" s="137"/>
      <c r="V208" s="36"/>
      <c r="W208" s="31"/>
      <c r="X208" s="31"/>
      <c r="Y208" s="31"/>
      <c r="Z208" s="13"/>
      <c r="AA208" s="13"/>
      <c r="AB208" s="14"/>
    </row>
    <row r="209" spans="1:28" ht="60" customHeight="1">
      <c r="A209" s="30">
        <v>322</v>
      </c>
      <c r="B209" s="31" t="s">
        <v>377</v>
      </c>
      <c r="C209" s="31" t="s">
        <v>460</v>
      </c>
      <c r="D209" s="31" t="s">
        <v>460</v>
      </c>
      <c r="E209" s="31" t="s">
        <v>106</v>
      </c>
      <c r="F209" s="31" t="s">
        <v>47</v>
      </c>
      <c r="G209" s="30" t="s">
        <v>48</v>
      </c>
      <c r="H209" s="35" t="s">
        <v>49</v>
      </c>
      <c r="I209" s="31" t="s">
        <v>50</v>
      </c>
      <c r="J209" s="30"/>
      <c r="K209" s="30" t="s">
        <v>51</v>
      </c>
      <c r="L209" s="30"/>
      <c r="M209" s="30"/>
      <c r="N209" s="30"/>
      <c r="O209" s="145"/>
      <c r="P209" s="145"/>
      <c r="Q209" s="78"/>
      <c r="R209" s="31" t="s">
        <v>48</v>
      </c>
      <c r="S209" s="31" t="s">
        <v>470</v>
      </c>
      <c r="T209" s="31"/>
      <c r="U209" s="137"/>
      <c r="V209" s="36"/>
      <c r="W209" s="31"/>
      <c r="X209" s="31"/>
      <c r="Y209" s="31"/>
      <c r="Z209" s="13"/>
      <c r="AA209" s="13"/>
      <c r="AB209" s="14"/>
    </row>
    <row r="210" spans="1:28" ht="196.5" customHeight="1">
      <c r="A210" s="30">
        <v>323</v>
      </c>
      <c r="B210" s="31" t="s">
        <v>377</v>
      </c>
      <c r="C210" s="31" t="s">
        <v>460</v>
      </c>
      <c r="D210" s="31" t="s">
        <v>460</v>
      </c>
      <c r="E210" s="31" t="s">
        <v>106</v>
      </c>
      <c r="F210" s="31" t="s">
        <v>128</v>
      </c>
      <c r="G210" s="30" t="s">
        <v>48</v>
      </c>
      <c r="H210" s="35" t="s">
        <v>49</v>
      </c>
      <c r="I210" s="31" t="s">
        <v>50</v>
      </c>
      <c r="J210" s="30"/>
      <c r="K210" s="30" t="s">
        <v>51</v>
      </c>
      <c r="L210" s="30"/>
      <c r="M210" s="30"/>
      <c r="N210" s="30"/>
      <c r="O210" s="344"/>
      <c r="P210" s="77"/>
      <c r="Q210" s="78"/>
      <c r="R210" s="31" t="s">
        <v>48</v>
      </c>
      <c r="S210" s="31" t="s">
        <v>473</v>
      </c>
      <c r="T210" s="31" t="s">
        <v>327</v>
      </c>
      <c r="U210" s="127">
        <v>0</v>
      </c>
      <c r="V210" s="71">
        <v>0.99</v>
      </c>
      <c r="W210" s="31" t="s">
        <v>51</v>
      </c>
      <c r="X210" s="31" t="s">
        <v>462</v>
      </c>
      <c r="Y210" s="31" t="s">
        <v>55</v>
      </c>
      <c r="Z210" s="72">
        <v>0.99990000000000001</v>
      </c>
      <c r="AA210" s="77">
        <v>1.01</v>
      </c>
      <c r="AB210" s="14" t="s">
        <v>1458</v>
      </c>
    </row>
    <row r="211" spans="1:28" ht="138.75" customHeight="1">
      <c r="A211" s="30">
        <v>324</v>
      </c>
      <c r="B211" s="31" t="s">
        <v>377</v>
      </c>
      <c r="C211" s="31" t="s">
        <v>460</v>
      </c>
      <c r="D211" s="31" t="s">
        <v>460</v>
      </c>
      <c r="E211" s="31" t="s">
        <v>106</v>
      </c>
      <c r="F211" s="31" t="s">
        <v>128</v>
      </c>
      <c r="G211" s="30" t="s">
        <v>48</v>
      </c>
      <c r="H211" s="35" t="s">
        <v>49</v>
      </c>
      <c r="I211" s="31" t="s">
        <v>50</v>
      </c>
      <c r="J211" s="30"/>
      <c r="K211" s="30" t="s">
        <v>51</v>
      </c>
      <c r="L211" s="30"/>
      <c r="M211" s="30"/>
      <c r="N211" s="30"/>
      <c r="O211" s="344"/>
      <c r="P211" s="373"/>
      <c r="Q211" s="78"/>
      <c r="R211" s="31" t="s">
        <v>48</v>
      </c>
      <c r="S211" s="31" t="s">
        <v>474</v>
      </c>
      <c r="T211" s="31" t="s">
        <v>475</v>
      </c>
      <c r="U211" s="127">
        <v>0</v>
      </c>
      <c r="V211" s="71">
        <v>0.95</v>
      </c>
      <c r="W211" s="31" t="s">
        <v>51</v>
      </c>
      <c r="X211" s="31" t="s">
        <v>476</v>
      </c>
      <c r="Y211" s="31" t="s">
        <v>55</v>
      </c>
      <c r="Z211" s="72">
        <v>0.99852961636307935</v>
      </c>
      <c r="AA211" s="373">
        <v>1.0510838066979784</v>
      </c>
      <c r="AB211" s="14" t="s">
        <v>1459</v>
      </c>
    </row>
    <row r="212" spans="1:28" ht="60" customHeight="1">
      <c r="A212" s="30">
        <v>325</v>
      </c>
      <c r="B212" s="31" t="s">
        <v>377</v>
      </c>
      <c r="C212" s="31" t="s">
        <v>460</v>
      </c>
      <c r="D212" s="31" t="s">
        <v>460</v>
      </c>
      <c r="E212" s="31" t="s">
        <v>106</v>
      </c>
      <c r="F212" s="31" t="s">
        <v>128</v>
      </c>
      <c r="G212" s="30" t="s">
        <v>48</v>
      </c>
      <c r="H212" s="35" t="s">
        <v>49</v>
      </c>
      <c r="I212" s="31" t="s">
        <v>50</v>
      </c>
      <c r="J212" s="30"/>
      <c r="K212" s="30" t="s">
        <v>51</v>
      </c>
      <c r="L212" s="30"/>
      <c r="M212" s="30"/>
      <c r="N212" s="30"/>
      <c r="O212" s="145"/>
      <c r="P212" s="145"/>
      <c r="Q212" s="78"/>
      <c r="R212" s="31" t="s">
        <v>48</v>
      </c>
      <c r="S212" s="31" t="s">
        <v>474</v>
      </c>
      <c r="T212" s="31"/>
      <c r="U212" s="36"/>
      <c r="V212" s="36"/>
      <c r="W212" s="31"/>
      <c r="X212" s="31"/>
      <c r="Y212" s="31"/>
      <c r="Z212" s="13"/>
      <c r="AA212" s="13"/>
      <c r="AB212" s="14"/>
    </row>
    <row r="213" spans="1:28" ht="60" customHeight="1">
      <c r="A213" s="30">
        <v>326</v>
      </c>
      <c r="B213" s="31" t="s">
        <v>377</v>
      </c>
      <c r="C213" s="31" t="s">
        <v>460</v>
      </c>
      <c r="D213" s="31" t="s">
        <v>460</v>
      </c>
      <c r="E213" s="31" t="s">
        <v>106</v>
      </c>
      <c r="F213" s="31" t="s">
        <v>128</v>
      </c>
      <c r="G213" s="30" t="s">
        <v>48</v>
      </c>
      <c r="H213" s="35" t="s">
        <v>49</v>
      </c>
      <c r="I213" s="31" t="s">
        <v>50</v>
      </c>
      <c r="J213" s="30"/>
      <c r="K213" s="30" t="s">
        <v>51</v>
      </c>
      <c r="L213" s="30"/>
      <c r="M213" s="30"/>
      <c r="N213" s="30"/>
      <c r="O213" s="145"/>
      <c r="P213" s="145"/>
      <c r="Q213" s="78"/>
      <c r="R213" s="31" t="s">
        <v>48</v>
      </c>
      <c r="S213" s="31" t="s">
        <v>474</v>
      </c>
      <c r="T213" s="31"/>
      <c r="U213" s="36"/>
      <c r="V213" s="36"/>
      <c r="W213" s="31"/>
      <c r="X213" s="31"/>
      <c r="Y213" s="31"/>
      <c r="Z213" s="13"/>
      <c r="AA213" s="13"/>
      <c r="AB213" s="14"/>
    </row>
    <row r="214" spans="1:28" ht="60" customHeight="1">
      <c r="A214" s="30">
        <v>327</v>
      </c>
      <c r="B214" s="31" t="s">
        <v>377</v>
      </c>
      <c r="C214" s="31" t="s">
        <v>460</v>
      </c>
      <c r="D214" s="31" t="s">
        <v>460</v>
      </c>
      <c r="E214" s="31" t="s">
        <v>106</v>
      </c>
      <c r="F214" s="31" t="s">
        <v>128</v>
      </c>
      <c r="G214" s="30" t="s">
        <v>48</v>
      </c>
      <c r="H214" s="35" t="s">
        <v>49</v>
      </c>
      <c r="I214" s="31" t="s">
        <v>50</v>
      </c>
      <c r="J214" s="30"/>
      <c r="K214" s="30" t="s">
        <v>51</v>
      </c>
      <c r="L214" s="30"/>
      <c r="M214" s="30"/>
      <c r="N214" s="30"/>
      <c r="O214" s="145"/>
      <c r="P214" s="145"/>
      <c r="Q214" s="78"/>
      <c r="R214" s="31" t="s">
        <v>48</v>
      </c>
      <c r="S214" s="31" t="s">
        <v>474</v>
      </c>
      <c r="T214" s="31"/>
      <c r="U214" s="36"/>
      <c r="V214" s="36"/>
      <c r="W214" s="31"/>
      <c r="X214" s="31"/>
      <c r="Y214" s="31"/>
      <c r="Z214" s="13"/>
      <c r="AA214" s="13"/>
      <c r="AB214" s="14"/>
    </row>
    <row r="215" spans="1:28" s="124" customFormat="1" ht="149.25" customHeight="1">
      <c r="A215" s="143">
        <v>328</v>
      </c>
      <c r="B215" s="157" t="s">
        <v>377</v>
      </c>
      <c r="C215" s="35" t="s">
        <v>477</v>
      </c>
      <c r="D215" s="35" t="s">
        <v>477</v>
      </c>
      <c r="E215" s="35" t="s">
        <v>106</v>
      </c>
      <c r="F215" s="35" t="s">
        <v>424</v>
      </c>
      <c r="G215" s="51" t="s">
        <v>48</v>
      </c>
      <c r="H215" s="35" t="s">
        <v>49</v>
      </c>
      <c r="I215" s="31" t="s">
        <v>50</v>
      </c>
      <c r="J215" s="51" t="s">
        <v>48</v>
      </c>
      <c r="K215" s="30" t="s">
        <v>51</v>
      </c>
      <c r="L215" s="51">
        <v>0</v>
      </c>
      <c r="M215" s="30">
        <v>0</v>
      </c>
      <c r="N215" s="30">
        <v>0</v>
      </c>
      <c r="O215" s="344"/>
      <c r="P215" s="77"/>
      <c r="Q215" s="78"/>
      <c r="R215" s="35" t="s">
        <v>51</v>
      </c>
      <c r="S215" s="35" t="s">
        <v>478</v>
      </c>
      <c r="T215" s="35" t="s">
        <v>479</v>
      </c>
      <c r="U215" s="137">
        <v>0</v>
      </c>
      <c r="V215" s="127">
        <v>1</v>
      </c>
      <c r="W215" s="35" t="s">
        <v>51</v>
      </c>
      <c r="X215" s="35" t="s">
        <v>480</v>
      </c>
      <c r="Y215" s="35" t="s">
        <v>55</v>
      </c>
      <c r="Z215" s="72">
        <v>1</v>
      </c>
      <c r="AA215" s="77">
        <v>1</v>
      </c>
      <c r="AB215" s="19" t="s">
        <v>1460</v>
      </c>
    </row>
    <row r="216" spans="1:28" s="124" customFormat="1" ht="288.75" customHeight="1">
      <c r="A216" s="143">
        <v>329</v>
      </c>
      <c r="B216" s="157" t="s">
        <v>377</v>
      </c>
      <c r="C216" s="35" t="s">
        <v>477</v>
      </c>
      <c r="D216" s="35" t="s">
        <v>477</v>
      </c>
      <c r="E216" s="35" t="s">
        <v>106</v>
      </c>
      <c r="F216" s="35" t="s">
        <v>424</v>
      </c>
      <c r="G216" s="51" t="s">
        <v>48</v>
      </c>
      <c r="H216" s="35" t="s">
        <v>49</v>
      </c>
      <c r="I216" s="31" t="s">
        <v>50</v>
      </c>
      <c r="J216" s="51"/>
      <c r="K216" s="30" t="s">
        <v>51</v>
      </c>
      <c r="L216" s="51"/>
      <c r="M216" s="30"/>
      <c r="N216" s="30"/>
      <c r="O216" s="344"/>
      <c r="P216" s="77"/>
      <c r="Q216" s="78"/>
      <c r="R216" s="35" t="s">
        <v>481</v>
      </c>
      <c r="S216" s="35" t="s">
        <v>482</v>
      </c>
      <c r="T216" s="35" t="s">
        <v>327</v>
      </c>
      <c r="U216" s="137">
        <v>0</v>
      </c>
      <c r="V216" s="127">
        <v>1</v>
      </c>
      <c r="W216" s="35" t="s">
        <v>51</v>
      </c>
      <c r="X216" s="35" t="s">
        <v>483</v>
      </c>
      <c r="Y216" s="35" t="s">
        <v>55</v>
      </c>
      <c r="Z216" s="72">
        <v>1.75</v>
      </c>
      <c r="AA216" s="77">
        <v>1</v>
      </c>
      <c r="AB216" s="19" t="s">
        <v>1461</v>
      </c>
    </row>
    <row r="217" spans="1:28" s="124" customFormat="1" ht="60" customHeight="1">
      <c r="A217" s="143">
        <v>331</v>
      </c>
      <c r="B217" s="157" t="s">
        <v>377</v>
      </c>
      <c r="C217" s="35" t="s">
        <v>477</v>
      </c>
      <c r="D217" s="35" t="s">
        <v>477</v>
      </c>
      <c r="E217" s="35" t="s">
        <v>106</v>
      </c>
      <c r="F217" s="35" t="s">
        <v>424</v>
      </c>
      <c r="G217" s="51" t="s">
        <v>48</v>
      </c>
      <c r="H217" s="35" t="s">
        <v>49</v>
      </c>
      <c r="I217" s="31" t="s">
        <v>50</v>
      </c>
      <c r="J217" s="51"/>
      <c r="K217" s="30" t="s">
        <v>51</v>
      </c>
      <c r="L217" s="51"/>
      <c r="M217" s="30"/>
      <c r="N217" s="30"/>
      <c r="O217" s="145"/>
      <c r="P217" s="145"/>
      <c r="Q217" s="78"/>
      <c r="R217" s="35" t="s">
        <v>481</v>
      </c>
      <c r="S217" s="35" t="s">
        <v>482</v>
      </c>
      <c r="T217" s="35"/>
      <c r="U217" s="137"/>
      <c r="V217" s="137"/>
      <c r="W217" s="35"/>
      <c r="X217" s="35"/>
      <c r="Y217" s="35"/>
      <c r="Z217" s="129"/>
      <c r="AA217" s="129"/>
      <c r="AB217" s="19"/>
    </row>
    <row r="218" spans="1:28" s="124" customFormat="1" ht="60" customHeight="1">
      <c r="A218" s="143">
        <v>332</v>
      </c>
      <c r="B218" s="157" t="s">
        <v>377</v>
      </c>
      <c r="C218" s="35" t="s">
        <v>477</v>
      </c>
      <c r="D218" s="35" t="s">
        <v>477</v>
      </c>
      <c r="E218" s="35" t="s">
        <v>106</v>
      </c>
      <c r="F218" s="35" t="s">
        <v>424</v>
      </c>
      <c r="G218" s="51" t="s">
        <v>48</v>
      </c>
      <c r="H218" s="35" t="s">
        <v>49</v>
      </c>
      <c r="I218" s="31" t="s">
        <v>50</v>
      </c>
      <c r="J218" s="51"/>
      <c r="K218" s="30" t="s">
        <v>51</v>
      </c>
      <c r="L218" s="51"/>
      <c r="M218" s="30"/>
      <c r="N218" s="30"/>
      <c r="O218" s="145"/>
      <c r="P218" s="145"/>
      <c r="Q218" s="78"/>
      <c r="R218" s="35" t="s">
        <v>481</v>
      </c>
      <c r="S218" s="35" t="s">
        <v>482</v>
      </c>
      <c r="T218" s="35"/>
      <c r="U218" s="137"/>
      <c r="V218" s="137"/>
      <c r="W218" s="35"/>
      <c r="X218" s="35"/>
      <c r="Y218" s="35"/>
      <c r="Z218" s="129"/>
      <c r="AA218" s="129"/>
      <c r="AB218" s="19"/>
    </row>
    <row r="219" spans="1:28" s="124" customFormat="1" ht="60" customHeight="1">
      <c r="A219" s="143">
        <v>333</v>
      </c>
      <c r="B219" s="157" t="s">
        <v>377</v>
      </c>
      <c r="C219" s="35" t="s">
        <v>477</v>
      </c>
      <c r="D219" s="35" t="s">
        <v>477</v>
      </c>
      <c r="E219" s="35" t="s">
        <v>106</v>
      </c>
      <c r="F219" s="35" t="s">
        <v>424</v>
      </c>
      <c r="G219" s="51" t="s">
        <v>48</v>
      </c>
      <c r="H219" s="35" t="s">
        <v>49</v>
      </c>
      <c r="I219" s="31" t="s">
        <v>50</v>
      </c>
      <c r="J219" s="51"/>
      <c r="K219" s="30" t="s">
        <v>51</v>
      </c>
      <c r="L219" s="51"/>
      <c r="M219" s="30"/>
      <c r="N219" s="30"/>
      <c r="O219" s="145"/>
      <c r="P219" s="145"/>
      <c r="Q219" s="78"/>
      <c r="R219" s="35" t="s">
        <v>481</v>
      </c>
      <c r="S219" s="35" t="s">
        <v>482</v>
      </c>
      <c r="T219" s="35"/>
      <c r="U219" s="137"/>
      <c r="V219" s="137"/>
      <c r="W219" s="35"/>
      <c r="X219" s="35"/>
      <c r="Y219" s="35"/>
      <c r="Z219" s="129"/>
      <c r="AA219" s="129"/>
      <c r="AB219" s="19"/>
    </row>
    <row r="220" spans="1:28" s="124" customFormat="1" ht="60" customHeight="1">
      <c r="A220" s="143">
        <v>334</v>
      </c>
      <c r="B220" s="157" t="s">
        <v>377</v>
      </c>
      <c r="C220" s="35" t="s">
        <v>477</v>
      </c>
      <c r="D220" s="35" t="s">
        <v>477</v>
      </c>
      <c r="E220" s="35" t="s">
        <v>106</v>
      </c>
      <c r="F220" s="35" t="s">
        <v>424</v>
      </c>
      <c r="G220" s="51" t="s">
        <v>48</v>
      </c>
      <c r="H220" s="35" t="s">
        <v>49</v>
      </c>
      <c r="I220" s="31" t="s">
        <v>50</v>
      </c>
      <c r="J220" s="51"/>
      <c r="K220" s="30" t="s">
        <v>51</v>
      </c>
      <c r="L220" s="51"/>
      <c r="M220" s="30"/>
      <c r="N220" s="30"/>
      <c r="O220" s="145"/>
      <c r="P220" s="145"/>
      <c r="Q220" s="78"/>
      <c r="R220" s="35" t="s">
        <v>481</v>
      </c>
      <c r="S220" s="35" t="s">
        <v>482</v>
      </c>
      <c r="T220" s="35"/>
      <c r="U220" s="137"/>
      <c r="V220" s="137"/>
      <c r="W220" s="35"/>
      <c r="X220" s="35"/>
      <c r="Y220" s="35"/>
      <c r="Z220" s="129"/>
      <c r="AA220" s="129"/>
      <c r="AB220" s="19"/>
    </row>
    <row r="221" spans="1:28" s="124" customFormat="1" ht="60" customHeight="1">
      <c r="A221" s="143">
        <v>335</v>
      </c>
      <c r="B221" s="157" t="s">
        <v>377</v>
      </c>
      <c r="C221" s="35" t="s">
        <v>477</v>
      </c>
      <c r="D221" s="35" t="s">
        <v>477</v>
      </c>
      <c r="E221" s="35" t="s">
        <v>106</v>
      </c>
      <c r="F221" s="35" t="s">
        <v>424</v>
      </c>
      <c r="G221" s="51" t="s">
        <v>48</v>
      </c>
      <c r="H221" s="35" t="s">
        <v>49</v>
      </c>
      <c r="I221" s="31" t="s">
        <v>50</v>
      </c>
      <c r="J221" s="51"/>
      <c r="K221" s="30" t="s">
        <v>51</v>
      </c>
      <c r="L221" s="51"/>
      <c r="M221" s="30"/>
      <c r="N221" s="30"/>
      <c r="O221" s="145"/>
      <c r="P221" s="145"/>
      <c r="Q221" s="78"/>
      <c r="R221" s="35" t="s">
        <v>481</v>
      </c>
      <c r="S221" s="35" t="s">
        <v>482</v>
      </c>
      <c r="T221" s="35"/>
      <c r="U221" s="137"/>
      <c r="V221" s="137"/>
      <c r="W221" s="35"/>
      <c r="X221" s="35"/>
      <c r="Y221" s="35"/>
      <c r="Z221" s="129"/>
      <c r="AA221" s="129"/>
      <c r="AB221" s="19"/>
    </row>
    <row r="222" spans="1:28" s="124" customFormat="1" ht="60" customHeight="1">
      <c r="A222" s="143">
        <v>336</v>
      </c>
      <c r="B222" s="157" t="s">
        <v>377</v>
      </c>
      <c r="C222" s="35" t="s">
        <v>477</v>
      </c>
      <c r="D222" s="35" t="s">
        <v>477</v>
      </c>
      <c r="E222" s="35" t="s">
        <v>106</v>
      </c>
      <c r="F222" s="35" t="s">
        <v>424</v>
      </c>
      <c r="G222" s="51" t="s">
        <v>48</v>
      </c>
      <c r="H222" s="35" t="s">
        <v>49</v>
      </c>
      <c r="I222" s="31" t="s">
        <v>50</v>
      </c>
      <c r="J222" s="51"/>
      <c r="K222" s="30" t="s">
        <v>51</v>
      </c>
      <c r="L222" s="51"/>
      <c r="M222" s="30"/>
      <c r="N222" s="30"/>
      <c r="O222" s="145"/>
      <c r="P222" s="145"/>
      <c r="Q222" s="78"/>
      <c r="R222" s="35" t="s">
        <v>481</v>
      </c>
      <c r="S222" s="35" t="s">
        <v>482</v>
      </c>
      <c r="T222" s="35"/>
      <c r="U222" s="137"/>
      <c r="V222" s="137"/>
      <c r="W222" s="35"/>
      <c r="X222" s="35"/>
      <c r="Y222" s="35"/>
      <c r="Z222" s="129"/>
      <c r="AA222" s="129"/>
      <c r="AB222" s="19"/>
    </row>
    <row r="223" spans="1:28" s="124" customFormat="1" ht="60" customHeight="1">
      <c r="A223" s="143">
        <v>337</v>
      </c>
      <c r="B223" s="157" t="s">
        <v>377</v>
      </c>
      <c r="C223" s="35" t="s">
        <v>477</v>
      </c>
      <c r="D223" s="35" t="s">
        <v>477</v>
      </c>
      <c r="E223" s="35" t="s">
        <v>106</v>
      </c>
      <c r="F223" s="35" t="s">
        <v>424</v>
      </c>
      <c r="G223" s="51" t="s">
        <v>48</v>
      </c>
      <c r="H223" s="35" t="s">
        <v>49</v>
      </c>
      <c r="I223" s="31" t="s">
        <v>50</v>
      </c>
      <c r="J223" s="51"/>
      <c r="K223" s="30" t="s">
        <v>51</v>
      </c>
      <c r="L223" s="51"/>
      <c r="M223" s="30"/>
      <c r="N223" s="30"/>
      <c r="O223" s="145"/>
      <c r="P223" s="145"/>
      <c r="Q223" s="78"/>
      <c r="R223" s="35" t="s">
        <v>481</v>
      </c>
      <c r="S223" s="35" t="s">
        <v>482</v>
      </c>
      <c r="T223" s="35"/>
      <c r="U223" s="137"/>
      <c r="V223" s="137"/>
      <c r="W223" s="35"/>
      <c r="X223" s="35"/>
      <c r="Y223" s="35"/>
      <c r="Z223" s="129"/>
      <c r="AA223" s="129"/>
      <c r="AB223" s="19"/>
    </row>
    <row r="224" spans="1:28" s="124" customFormat="1" ht="60" customHeight="1">
      <c r="A224" s="143" t="s">
        <v>484</v>
      </c>
      <c r="B224" s="157" t="s">
        <v>377</v>
      </c>
      <c r="C224" s="35" t="s">
        <v>477</v>
      </c>
      <c r="D224" s="35" t="s">
        <v>477</v>
      </c>
      <c r="E224" s="35" t="s">
        <v>106</v>
      </c>
      <c r="F224" s="35" t="s">
        <v>424</v>
      </c>
      <c r="G224" s="51" t="s">
        <v>48</v>
      </c>
      <c r="H224" s="35" t="s">
        <v>49</v>
      </c>
      <c r="I224" s="31" t="s">
        <v>50</v>
      </c>
      <c r="J224" s="51"/>
      <c r="K224" s="30" t="s">
        <v>51</v>
      </c>
      <c r="L224" s="51"/>
      <c r="M224" s="30"/>
      <c r="N224" s="30"/>
      <c r="O224" s="145"/>
      <c r="P224" s="145"/>
      <c r="Q224" s="78"/>
      <c r="R224" s="35" t="s">
        <v>481</v>
      </c>
      <c r="S224" s="35" t="s">
        <v>482</v>
      </c>
      <c r="T224" s="35"/>
      <c r="U224" s="137"/>
      <c r="V224" s="137"/>
      <c r="W224" s="35"/>
      <c r="X224" s="35"/>
      <c r="Y224" s="35"/>
      <c r="Z224" s="129"/>
      <c r="AA224" s="129"/>
      <c r="AB224" s="19"/>
    </row>
    <row r="225" spans="1:28" s="383" customFormat="1" ht="387" customHeight="1">
      <c r="A225" s="190">
        <v>870</v>
      </c>
      <c r="B225" s="191" t="s">
        <v>494</v>
      </c>
      <c r="C225" s="191" t="s">
        <v>724</v>
      </c>
      <c r="D225" s="192" t="s">
        <v>725</v>
      </c>
      <c r="E225" s="191" t="s">
        <v>106</v>
      </c>
      <c r="F225" s="191" t="s">
        <v>168</v>
      </c>
      <c r="G225" s="191" t="s">
        <v>726</v>
      </c>
      <c r="H225" s="191" t="s">
        <v>529</v>
      </c>
      <c r="I225" s="191" t="s">
        <v>727</v>
      </c>
      <c r="J225" s="190" t="s">
        <v>531</v>
      </c>
      <c r="K225" s="190" t="s">
        <v>455</v>
      </c>
      <c r="L225" s="30">
        <v>7000000</v>
      </c>
      <c r="M225" s="30">
        <v>5300000</v>
      </c>
      <c r="N225" s="30">
        <v>5600000</v>
      </c>
      <c r="O225" s="193">
        <v>5605793</v>
      </c>
      <c r="P225" s="376">
        <v>1.0010344642857143</v>
      </c>
      <c r="Q225" s="196"/>
      <c r="R225" s="191" t="s">
        <v>728</v>
      </c>
      <c r="S225" s="191" t="s">
        <v>729</v>
      </c>
      <c r="T225" s="191" t="s">
        <v>641</v>
      </c>
      <c r="U225" s="190">
        <v>0</v>
      </c>
      <c r="V225" s="190">
        <v>5600000</v>
      </c>
      <c r="W225" s="191" t="s">
        <v>730</v>
      </c>
      <c r="X225" s="191" t="s">
        <v>731</v>
      </c>
      <c r="Y225" s="191" t="s">
        <v>55</v>
      </c>
      <c r="Z225" s="195">
        <v>5605793</v>
      </c>
      <c r="AA225" s="382">
        <v>1.0010344642857143</v>
      </c>
      <c r="AB225" s="196" t="s">
        <v>1489</v>
      </c>
    </row>
    <row r="226" spans="1:28" s="383" customFormat="1" ht="116.25" customHeight="1">
      <c r="A226" s="190" t="s">
        <v>732</v>
      </c>
      <c r="B226" s="191" t="s">
        <v>494</v>
      </c>
      <c r="C226" s="191" t="s">
        <v>724</v>
      </c>
      <c r="D226" s="192" t="s">
        <v>725</v>
      </c>
      <c r="E226" s="191" t="s">
        <v>106</v>
      </c>
      <c r="F226" s="191" t="s">
        <v>168</v>
      </c>
      <c r="G226" s="191" t="s">
        <v>726</v>
      </c>
      <c r="H226" s="191" t="s">
        <v>529</v>
      </c>
      <c r="I226" s="191" t="s">
        <v>727</v>
      </c>
      <c r="J226" s="190" t="s">
        <v>531</v>
      </c>
      <c r="K226" s="190"/>
      <c r="L226" s="30"/>
      <c r="M226" s="30"/>
      <c r="N226" s="30"/>
      <c r="O226" s="198"/>
      <c r="P226" s="198"/>
      <c r="Q226" s="198"/>
      <c r="R226" s="191" t="s">
        <v>728</v>
      </c>
      <c r="S226" s="191" t="s">
        <v>733</v>
      </c>
      <c r="T226" s="191" t="s">
        <v>641</v>
      </c>
      <c r="U226" s="190">
        <v>0</v>
      </c>
      <c r="V226" s="199">
        <v>1</v>
      </c>
      <c r="W226" s="191" t="s">
        <v>730</v>
      </c>
      <c r="X226" s="191" t="s">
        <v>731</v>
      </c>
      <c r="Y226" s="191" t="s">
        <v>55</v>
      </c>
      <c r="Z226" s="72">
        <v>1</v>
      </c>
      <c r="AA226" s="384">
        <v>1</v>
      </c>
      <c r="AB226" s="200" t="s">
        <v>1490</v>
      </c>
    </row>
    <row r="227" spans="1:28" s="385" customFormat="1" ht="237" customHeight="1">
      <c r="A227" s="190">
        <v>871</v>
      </c>
      <c r="B227" s="191" t="s">
        <v>494</v>
      </c>
      <c r="C227" s="191" t="s">
        <v>724</v>
      </c>
      <c r="D227" s="192" t="s">
        <v>725</v>
      </c>
      <c r="E227" s="191" t="s">
        <v>106</v>
      </c>
      <c r="F227" s="191" t="s">
        <v>168</v>
      </c>
      <c r="G227" s="191" t="s">
        <v>726</v>
      </c>
      <c r="H227" s="191" t="s">
        <v>529</v>
      </c>
      <c r="I227" s="191" t="s">
        <v>727</v>
      </c>
      <c r="J227" s="190" t="s">
        <v>531</v>
      </c>
      <c r="K227" s="190"/>
      <c r="L227" s="30"/>
      <c r="M227" s="30"/>
      <c r="N227" s="30"/>
      <c r="O227" s="202"/>
      <c r="P227" s="202"/>
      <c r="Q227" s="202"/>
      <c r="R227" s="191" t="s">
        <v>728</v>
      </c>
      <c r="S227" s="191" t="s">
        <v>734</v>
      </c>
      <c r="T227" s="191" t="s">
        <v>735</v>
      </c>
      <c r="U227" s="203">
        <v>0</v>
      </c>
      <c r="V227" s="199">
        <v>1</v>
      </c>
      <c r="W227" s="191" t="s">
        <v>730</v>
      </c>
      <c r="X227" s="190" t="s">
        <v>736</v>
      </c>
      <c r="Y227" s="190" t="s">
        <v>188</v>
      </c>
      <c r="Z227" s="205">
        <v>1</v>
      </c>
      <c r="AA227" s="384">
        <v>1</v>
      </c>
      <c r="AB227" s="204"/>
    </row>
    <row r="228" spans="1:28" s="383" customFormat="1" ht="327" customHeight="1">
      <c r="A228" s="190">
        <v>872</v>
      </c>
      <c r="B228" s="191" t="s">
        <v>494</v>
      </c>
      <c r="C228" s="191" t="s">
        <v>724</v>
      </c>
      <c r="D228" s="192" t="s">
        <v>725</v>
      </c>
      <c r="E228" s="191" t="s">
        <v>106</v>
      </c>
      <c r="F228" s="191" t="s">
        <v>168</v>
      </c>
      <c r="G228" s="191" t="s">
        <v>726</v>
      </c>
      <c r="H228" s="191" t="s">
        <v>529</v>
      </c>
      <c r="I228" s="191" t="s">
        <v>727</v>
      </c>
      <c r="J228" s="190" t="s">
        <v>531</v>
      </c>
      <c r="K228" s="190"/>
      <c r="L228" s="30"/>
      <c r="M228" s="30"/>
      <c r="N228" s="30"/>
      <c r="O228" s="198"/>
      <c r="P228" s="198"/>
      <c r="Q228" s="198"/>
      <c r="R228" s="191" t="s">
        <v>728</v>
      </c>
      <c r="S228" s="191" t="s">
        <v>737</v>
      </c>
      <c r="T228" s="191" t="s">
        <v>735</v>
      </c>
      <c r="U228" s="206">
        <v>0</v>
      </c>
      <c r="V228" s="206">
        <v>96</v>
      </c>
      <c r="W228" s="191" t="s">
        <v>730</v>
      </c>
      <c r="X228" s="191" t="s">
        <v>738</v>
      </c>
      <c r="Y228" s="191" t="s">
        <v>188</v>
      </c>
      <c r="Z228" s="205">
        <v>0.91</v>
      </c>
      <c r="AA228" s="384">
        <v>0.94791666666666674</v>
      </c>
      <c r="AB228" s="202" t="s">
        <v>1491</v>
      </c>
    </row>
    <row r="229" spans="1:28" s="208" customFormat="1" ht="99.75">
      <c r="A229" s="190" t="s">
        <v>739</v>
      </c>
      <c r="B229" s="191" t="s">
        <v>494</v>
      </c>
      <c r="C229" s="191" t="s">
        <v>724</v>
      </c>
      <c r="D229" s="192" t="s">
        <v>725</v>
      </c>
      <c r="E229" s="191" t="s">
        <v>106</v>
      </c>
      <c r="F229" s="191" t="s">
        <v>168</v>
      </c>
      <c r="G229" s="191" t="s">
        <v>726</v>
      </c>
      <c r="H229" s="191" t="s">
        <v>529</v>
      </c>
      <c r="I229" s="191" t="s">
        <v>727</v>
      </c>
      <c r="J229" s="190" t="s">
        <v>531</v>
      </c>
      <c r="K229" s="190"/>
      <c r="L229" s="30"/>
      <c r="M229" s="30"/>
      <c r="N229" s="30"/>
      <c r="O229" s="198"/>
      <c r="P229" s="198"/>
      <c r="Q229" s="198"/>
      <c r="R229" s="191"/>
      <c r="S229" s="191" t="s">
        <v>737</v>
      </c>
      <c r="T229" s="191"/>
      <c r="U229" s="206"/>
      <c r="V229" s="206"/>
      <c r="W229" s="191"/>
      <c r="X229" s="191"/>
      <c r="Y229" s="191"/>
      <c r="Z229" s="202"/>
      <c r="AA229" s="202"/>
      <c r="AB229" s="202"/>
    </row>
    <row r="230" spans="1:28" s="208" customFormat="1" ht="99.75">
      <c r="A230" s="190" t="s">
        <v>740</v>
      </c>
      <c r="B230" s="191" t="s">
        <v>494</v>
      </c>
      <c r="C230" s="191" t="s">
        <v>724</v>
      </c>
      <c r="D230" s="192" t="s">
        <v>725</v>
      </c>
      <c r="E230" s="191" t="s">
        <v>106</v>
      </c>
      <c r="F230" s="191" t="s">
        <v>168</v>
      </c>
      <c r="G230" s="191" t="s">
        <v>726</v>
      </c>
      <c r="H230" s="191" t="s">
        <v>529</v>
      </c>
      <c r="I230" s="191" t="s">
        <v>727</v>
      </c>
      <c r="J230" s="190" t="s">
        <v>531</v>
      </c>
      <c r="K230" s="190"/>
      <c r="L230" s="30"/>
      <c r="M230" s="30"/>
      <c r="N230" s="30"/>
      <c r="O230" s="198"/>
      <c r="P230" s="198"/>
      <c r="Q230" s="198"/>
      <c r="R230" s="191"/>
      <c r="S230" s="191" t="s">
        <v>737</v>
      </c>
      <c r="T230" s="191"/>
      <c r="U230" s="206"/>
      <c r="V230" s="206"/>
      <c r="W230" s="191"/>
      <c r="X230" s="191"/>
      <c r="Y230" s="191"/>
      <c r="Z230" s="202"/>
      <c r="AA230" s="202"/>
      <c r="AB230" s="202"/>
    </row>
    <row r="231" spans="1:28" s="208" customFormat="1" ht="99.75">
      <c r="A231" s="190" t="s">
        <v>741</v>
      </c>
      <c r="B231" s="191" t="s">
        <v>494</v>
      </c>
      <c r="C231" s="191" t="s">
        <v>724</v>
      </c>
      <c r="D231" s="192" t="s">
        <v>725</v>
      </c>
      <c r="E231" s="191" t="s">
        <v>106</v>
      </c>
      <c r="F231" s="191" t="s">
        <v>168</v>
      </c>
      <c r="G231" s="191" t="s">
        <v>726</v>
      </c>
      <c r="H231" s="191" t="s">
        <v>529</v>
      </c>
      <c r="I231" s="191" t="s">
        <v>727</v>
      </c>
      <c r="J231" s="190" t="s">
        <v>531</v>
      </c>
      <c r="K231" s="190"/>
      <c r="L231" s="30"/>
      <c r="M231" s="30"/>
      <c r="N231" s="30"/>
      <c r="O231" s="198"/>
      <c r="P231" s="198"/>
      <c r="Q231" s="198"/>
      <c r="R231" s="191"/>
      <c r="S231" s="191" t="s">
        <v>737</v>
      </c>
      <c r="T231" s="191"/>
      <c r="U231" s="206"/>
      <c r="V231" s="206"/>
      <c r="W231" s="191"/>
      <c r="X231" s="191"/>
      <c r="Y231" s="191"/>
      <c r="Z231" s="202"/>
      <c r="AA231" s="202"/>
      <c r="AB231" s="202"/>
    </row>
    <row r="232" spans="1:28" s="208" customFormat="1" ht="99.75">
      <c r="A232" s="190">
        <v>873</v>
      </c>
      <c r="B232" s="191" t="s">
        <v>494</v>
      </c>
      <c r="C232" s="191" t="s">
        <v>724</v>
      </c>
      <c r="D232" s="192" t="s">
        <v>725</v>
      </c>
      <c r="E232" s="191" t="s">
        <v>106</v>
      </c>
      <c r="F232" s="191" t="s">
        <v>168</v>
      </c>
      <c r="G232" s="191" t="s">
        <v>726</v>
      </c>
      <c r="H232" s="191" t="s">
        <v>529</v>
      </c>
      <c r="I232" s="191" t="s">
        <v>727</v>
      </c>
      <c r="J232" s="190" t="s">
        <v>531</v>
      </c>
      <c r="K232" s="190"/>
      <c r="L232" s="30"/>
      <c r="M232" s="30"/>
      <c r="N232" s="30"/>
      <c r="O232" s="198"/>
      <c r="P232" s="198"/>
      <c r="Q232" s="198"/>
      <c r="R232" s="191"/>
      <c r="S232" s="191" t="s">
        <v>737</v>
      </c>
      <c r="T232" s="191"/>
      <c r="U232" s="199"/>
      <c r="V232" s="199"/>
      <c r="W232" s="191"/>
      <c r="X232" s="191"/>
      <c r="Y232" s="191"/>
      <c r="Z232" s="202"/>
      <c r="AA232" s="202"/>
      <c r="AB232" s="202"/>
    </row>
    <row r="233" spans="1:28" s="208" customFormat="1" ht="99.75">
      <c r="A233" s="190">
        <v>874</v>
      </c>
      <c r="B233" s="191" t="s">
        <v>494</v>
      </c>
      <c r="C233" s="191" t="s">
        <v>724</v>
      </c>
      <c r="D233" s="192" t="s">
        <v>725</v>
      </c>
      <c r="E233" s="191" t="s">
        <v>106</v>
      </c>
      <c r="F233" s="191" t="s">
        <v>168</v>
      </c>
      <c r="G233" s="191" t="s">
        <v>726</v>
      </c>
      <c r="H233" s="191" t="s">
        <v>529</v>
      </c>
      <c r="I233" s="191" t="s">
        <v>727</v>
      </c>
      <c r="J233" s="190" t="s">
        <v>531</v>
      </c>
      <c r="K233" s="190"/>
      <c r="L233" s="30"/>
      <c r="M233" s="30"/>
      <c r="N233" s="30"/>
      <c r="O233" s="198"/>
      <c r="P233" s="198"/>
      <c r="Q233" s="198"/>
      <c r="R233" s="191"/>
      <c r="S233" s="191" t="s">
        <v>737</v>
      </c>
      <c r="T233" s="191"/>
      <c r="U233" s="199"/>
      <c r="V233" s="199"/>
      <c r="W233" s="191"/>
      <c r="X233" s="191"/>
      <c r="Y233" s="191"/>
      <c r="Z233" s="202"/>
      <c r="AA233" s="202"/>
      <c r="AB233" s="202"/>
    </row>
    <row r="234" spans="1:28" s="208" customFormat="1" ht="99.75">
      <c r="A234" s="190">
        <v>875</v>
      </c>
      <c r="B234" s="191" t="s">
        <v>494</v>
      </c>
      <c r="C234" s="191" t="s">
        <v>724</v>
      </c>
      <c r="D234" s="192" t="s">
        <v>725</v>
      </c>
      <c r="E234" s="191" t="s">
        <v>106</v>
      </c>
      <c r="F234" s="191" t="s">
        <v>168</v>
      </c>
      <c r="G234" s="191" t="s">
        <v>726</v>
      </c>
      <c r="H234" s="191" t="s">
        <v>529</v>
      </c>
      <c r="I234" s="191" t="s">
        <v>727</v>
      </c>
      <c r="J234" s="190" t="s">
        <v>531</v>
      </c>
      <c r="K234" s="190"/>
      <c r="L234" s="30"/>
      <c r="M234" s="30"/>
      <c r="N234" s="30"/>
      <c r="O234" s="198"/>
      <c r="P234" s="198"/>
      <c r="Q234" s="198"/>
      <c r="R234" s="191"/>
      <c r="S234" s="191" t="s">
        <v>737</v>
      </c>
      <c r="T234" s="191"/>
      <c r="U234" s="199"/>
      <c r="V234" s="199"/>
      <c r="W234" s="191"/>
      <c r="X234" s="191"/>
      <c r="Y234" s="191"/>
      <c r="Z234" s="202"/>
      <c r="AA234" s="202"/>
      <c r="AB234" s="202"/>
    </row>
    <row r="235" spans="1:28" s="208" customFormat="1" ht="99.75">
      <c r="A235" s="190">
        <v>876</v>
      </c>
      <c r="B235" s="191" t="s">
        <v>494</v>
      </c>
      <c r="C235" s="191" t="s">
        <v>724</v>
      </c>
      <c r="D235" s="192" t="s">
        <v>725</v>
      </c>
      <c r="E235" s="191" t="s">
        <v>106</v>
      </c>
      <c r="F235" s="191" t="s">
        <v>168</v>
      </c>
      <c r="G235" s="191" t="s">
        <v>726</v>
      </c>
      <c r="H235" s="191" t="s">
        <v>529</v>
      </c>
      <c r="I235" s="191" t="s">
        <v>727</v>
      </c>
      <c r="J235" s="190" t="s">
        <v>531</v>
      </c>
      <c r="K235" s="190"/>
      <c r="L235" s="30"/>
      <c r="M235" s="30"/>
      <c r="N235" s="30"/>
      <c r="O235" s="198"/>
      <c r="P235" s="198"/>
      <c r="Q235" s="198"/>
      <c r="R235" s="191"/>
      <c r="S235" s="191" t="s">
        <v>737</v>
      </c>
      <c r="T235" s="191"/>
      <c r="U235" s="199"/>
      <c r="V235" s="199"/>
      <c r="W235" s="191"/>
      <c r="X235" s="191"/>
      <c r="Y235" s="191"/>
      <c r="Z235" s="202"/>
      <c r="AA235" s="202"/>
      <c r="AB235" s="202"/>
    </row>
    <row r="236" spans="1:28" s="208" customFormat="1" ht="99.75">
      <c r="A236" s="190">
        <v>877</v>
      </c>
      <c r="B236" s="191" t="s">
        <v>494</v>
      </c>
      <c r="C236" s="191" t="s">
        <v>724</v>
      </c>
      <c r="D236" s="192" t="s">
        <v>725</v>
      </c>
      <c r="E236" s="191" t="s">
        <v>106</v>
      </c>
      <c r="F236" s="191" t="s">
        <v>168</v>
      </c>
      <c r="G236" s="191" t="s">
        <v>726</v>
      </c>
      <c r="H236" s="191" t="s">
        <v>529</v>
      </c>
      <c r="I236" s="191" t="s">
        <v>727</v>
      </c>
      <c r="J236" s="190" t="s">
        <v>531</v>
      </c>
      <c r="K236" s="190"/>
      <c r="L236" s="30"/>
      <c r="M236" s="30"/>
      <c r="N236" s="30"/>
      <c r="O236" s="198"/>
      <c r="P236" s="198"/>
      <c r="Q236" s="198"/>
      <c r="R236" s="191"/>
      <c r="S236" s="191" t="s">
        <v>737</v>
      </c>
      <c r="T236" s="191"/>
      <c r="U236" s="199"/>
      <c r="V236" s="199"/>
      <c r="W236" s="191"/>
      <c r="X236" s="191"/>
      <c r="Y236" s="191"/>
      <c r="Z236" s="202"/>
      <c r="AA236" s="202"/>
      <c r="AB236" s="202"/>
    </row>
    <row r="237" spans="1:28" s="208" customFormat="1" ht="99.75">
      <c r="A237" s="190">
        <v>878</v>
      </c>
      <c r="B237" s="191" t="s">
        <v>494</v>
      </c>
      <c r="C237" s="191" t="s">
        <v>724</v>
      </c>
      <c r="D237" s="192" t="s">
        <v>725</v>
      </c>
      <c r="E237" s="191" t="s">
        <v>106</v>
      </c>
      <c r="F237" s="191" t="s">
        <v>168</v>
      </c>
      <c r="G237" s="191" t="s">
        <v>726</v>
      </c>
      <c r="H237" s="191" t="s">
        <v>529</v>
      </c>
      <c r="I237" s="191" t="s">
        <v>727</v>
      </c>
      <c r="J237" s="190" t="s">
        <v>531</v>
      </c>
      <c r="K237" s="190"/>
      <c r="L237" s="30"/>
      <c r="M237" s="30"/>
      <c r="N237" s="30"/>
      <c r="O237" s="198"/>
      <c r="P237" s="198"/>
      <c r="Q237" s="198"/>
      <c r="R237" s="191"/>
      <c r="S237" s="191" t="s">
        <v>737</v>
      </c>
      <c r="T237" s="191"/>
      <c r="U237" s="199"/>
      <c r="V237" s="199"/>
      <c r="W237" s="191"/>
      <c r="X237" s="191"/>
      <c r="Y237" s="191"/>
      <c r="Z237" s="204"/>
      <c r="AA237" s="204"/>
      <c r="AB237" s="204"/>
    </row>
    <row r="238" spans="1:28" s="208" customFormat="1" ht="99.75">
      <c r="A238" s="190">
        <v>879</v>
      </c>
      <c r="B238" s="191" t="s">
        <v>494</v>
      </c>
      <c r="C238" s="191" t="s">
        <v>724</v>
      </c>
      <c r="D238" s="192" t="s">
        <v>725</v>
      </c>
      <c r="E238" s="191" t="s">
        <v>106</v>
      </c>
      <c r="F238" s="191" t="s">
        <v>168</v>
      </c>
      <c r="G238" s="191" t="s">
        <v>726</v>
      </c>
      <c r="H238" s="191" t="s">
        <v>529</v>
      </c>
      <c r="I238" s="191" t="s">
        <v>727</v>
      </c>
      <c r="J238" s="190" t="s">
        <v>531</v>
      </c>
      <c r="K238" s="190"/>
      <c r="L238" s="30"/>
      <c r="M238" s="30"/>
      <c r="N238" s="30"/>
      <c r="O238" s="198"/>
      <c r="P238" s="198"/>
      <c r="Q238" s="198"/>
      <c r="R238" s="191"/>
      <c r="S238" s="191" t="s">
        <v>737</v>
      </c>
      <c r="T238" s="191"/>
      <c r="U238" s="199"/>
      <c r="V238" s="199"/>
      <c r="W238" s="191"/>
      <c r="X238" s="191"/>
      <c r="Y238" s="191"/>
      <c r="Z238" s="204"/>
      <c r="AA238" s="204"/>
      <c r="AB238" s="204"/>
    </row>
    <row r="239" spans="1:28" s="208" customFormat="1" ht="99.75">
      <c r="A239" s="190">
        <v>880</v>
      </c>
      <c r="B239" s="191" t="s">
        <v>494</v>
      </c>
      <c r="C239" s="191" t="s">
        <v>724</v>
      </c>
      <c r="D239" s="192" t="s">
        <v>725</v>
      </c>
      <c r="E239" s="191" t="s">
        <v>106</v>
      </c>
      <c r="F239" s="191" t="s">
        <v>168</v>
      </c>
      <c r="G239" s="191" t="s">
        <v>726</v>
      </c>
      <c r="H239" s="191" t="s">
        <v>529</v>
      </c>
      <c r="I239" s="191" t="s">
        <v>727</v>
      </c>
      <c r="J239" s="190" t="s">
        <v>531</v>
      </c>
      <c r="K239" s="190"/>
      <c r="L239" s="30"/>
      <c r="M239" s="30"/>
      <c r="N239" s="30"/>
      <c r="O239" s="198"/>
      <c r="P239" s="198"/>
      <c r="Q239" s="198"/>
      <c r="R239" s="191"/>
      <c r="S239" s="191" t="s">
        <v>737</v>
      </c>
      <c r="T239" s="191"/>
      <c r="U239" s="199"/>
      <c r="V239" s="199"/>
      <c r="W239" s="191"/>
      <c r="X239" s="191"/>
      <c r="Y239" s="191"/>
      <c r="Z239" s="204"/>
      <c r="AA239" s="204"/>
      <c r="AB239" s="204"/>
    </row>
    <row r="240" spans="1:28" s="208" customFormat="1" ht="99.75">
      <c r="A240" s="190">
        <v>881</v>
      </c>
      <c r="B240" s="191" t="s">
        <v>494</v>
      </c>
      <c r="C240" s="191" t="s">
        <v>724</v>
      </c>
      <c r="D240" s="192" t="s">
        <v>725</v>
      </c>
      <c r="E240" s="191" t="s">
        <v>106</v>
      </c>
      <c r="F240" s="191" t="s">
        <v>168</v>
      </c>
      <c r="G240" s="191" t="s">
        <v>726</v>
      </c>
      <c r="H240" s="191" t="s">
        <v>529</v>
      </c>
      <c r="I240" s="191" t="s">
        <v>727</v>
      </c>
      <c r="J240" s="190" t="s">
        <v>531</v>
      </c>
      <c r="K240" s="190"/>
      <c r="L240" s="30"/>
      <c r="M240" s="30"/>
      <c r="N240" s="30"/>
      <c r="O240" s="198"/>
      <c r="P240" s="198"/>
      <c r="Q240" s="198"/>
      <c r="R240" s="191"/>
      <c r="S240" s="191" t="s">
        <v>737</v>
      </c>
      <c r="T240" s="191"/>
      <c r="U240" s="199"/>
      <c r="V240" s="199"/>
      <c r="W240" s="191"/>
      <c r="X240" s="191"/>
      <c r="Y240" s="191"/>
      <c r="Z240" s="204"/>
      <c r="AA240" s="204"/>
      <c r="AB240" s="204"/>
    </row>
    <row r="241" spans="1:28" s="208" customFormat="1" ht="99.75">
      <c r="A241" s="190">
        <v>882</v>
      </c>
      <c r="B241" s="191" t="s">
        <v>494</v>
      </c>
      <c r="C241" s="191" t="s">
        <v>724</v>
      </c>
      <c r="D241" s="192" t="s">
        <v>725</v>
      </c>
      <c r="E241" s="191" t="s">
        <v>106</v>
      </c>
      <c r="F241" s="191" t="s">
        <v>168</v>
      </c>
      <c r="G241" s="191" t="s">
        <v>726</v>
      </c>
      <c r="H241" s="191" t="s">
        <v>529</v>
      </c>
      <c r="I241" s="191" t="s">
        <v>727</v>
      </c>
      <c r="J241" s="190" t="s">
        <v>531</v>
      </c>
      <c r="K241" s="190"/>
      <c r="L241" s="30"/>
      <c r="M241" s="30"/>
      <c r="N241" s="30"/>
      <c r="O241" s="198"/>
      <c r="P241" s="198"/>
      <c r="Q241" s="198"/>
      <c r="R241" s="191"/>
      <c r="S241" s="191" t="s">
        <v>737</v>
      </c>
      <c r="T241" s="191"/>
      <c r="U241" s="199"/>
      <c r="V241" s="199"/>
      <c r="W241" s="191"/>
      <c r="X241" s="191"/>
      <c r="Y241" s="191"/>
      <c r="Z241" s="204"/>
      <c r="AA241" s="204"/>
      <c r="AB241" s="204"/>
    </row>
    <row r="242" spans="1:28" s="208" customFormat="1" ht="99.75">
      <c r="A242" s="190">
        <v>883</v>
      </c>
      <c r="B242" s="191" t="s">
        <v>494</v>
      </c>
      <c r="C242" s="191" t="s">
        <v>724</v>
      </c>
      <c r="D242" s="192" t="s">
        <v>725</v>
      </c>
      <c r="E242" s="191" t="s">
        <v>106</v>
      </c>
      <c r="F242" s="191" t="s">
        <v>168</v>
      </c>
      <c r="G242" s="191" t="s">
        <v>726</v>
      </c>
      <c r="H242" s="191" t="s">
        <v>529</v>
      </c>
      <c r="I242" s="191" t="s">
        <v>727</v>
      </c>
      <c r="J242" s="190" t="s">
        <v>531</v>
      </c>
      <c r="K242" s="190"/>
      <c r="L242" s="30"/>
      <c r="M242" s="30"/>
      <c r="N242" s="30"/>
      <c r="O242" s="198"/>
      <c r="P242" s="198"/>
      <c r="Q242" s="198"/>
      <c r="R242" s="191"/>
      <c r="S242" s="191" t="s">
        <v>737</v>
      </c>
      <c r="T242" s="191"/>
      <c r="U242" s="199"/>
      <c r="V242" s="199"/>
      <c r="W242" s="191"/>
      <c r="X242" s="191"/>
      <c r="Y242" s="191"/>
      <c r="Z242" s="204"/>
      <c r="AA242" s="204"/>
      <c r="AB242" s="204"/>
    </row>
    <row r="243" spans="1:28" s="208" customFormat="1" ht="99.75">
      <c r="A243" s="190">
        <v>884</v>
      </c>
      <c r="B243" s="191" t="s">
        <v>494</v>
      </c>
      <c r="C243" s="191" t="s">
        <v>724</v>
      </c>
      <c r="D243" s="192" t="s">
        <v>725</v>
      </c>
      <c r="E243" s="191" t="s">
        <v>106</v>
      </c>
      <c r="F243" s="191" t="s">
        <v>168</v>
      </c>
      <c r="G243" s="191" t="s">
        <v>726</v>
      </c>
      <c r="H243" s="191" t="s">
        <v>529</v>
      </c>
      <c r="I243" s="191" t="s">
        <v>727</v>
      </c>
      <c r="J243" s="190" t="s">
        <v>531</v>
      </c>
      <c r="K243" s="190"/>
      <c r="L243" s="30"/>
      <c r="M243" s="30"/>
      <c r="N243" s="30"/>
      <c r="O243" s="198"/>
      <c r="P243" s="198"/>
      <c r="Q243" s="198"/>
      <c r="R243" s="191"/>
      <c r="S243" s="191" t="s">
        <v>737</v>
      </c>
      <c r="T243" s="191"/>
      <c r="U243" s="199"/>
      <c r="V243" s="199"/>
      <c r="W243" s="191"/>
      <c r="X243" s="191"/>
      <c r="Y243" s="191"/>
      <c r="Z243" s="204"/>
      <c r="AA243" s="204"/>
      <c r="AB243" s="204"/>
    </row>
    <row r="244" spans="1:28" s="208" customFormat="1" ht="99.75">
      <c r="A244" s="190">
        <v>885</v>
      </c>
      <c r="B244" s="191" t="s">
        <v>494</v>
      </c>
      <c r="C244" s="191" t="s">
        <v>724</v>
      </c>
      <c r="D244" s="192" t="s">
        <v>725</v>
      </c>
      <c r="E244" s="191" t="s">
        <v>106</v>
      </c>
      <c r="F244" s="191" t="s">
        <v>168</v>
      </c>
      <c r="G244" s="191" t="s">
        <v>726</v>
      </c>
      <c r="H244" s="191" t="s">
        <v>529</v>
      </c>
      <c r="I244" s="191" t="s">
        <v>727</v>
      </c>
      <c r="J244" s="190" t="s">
        <v>531</v>
      </c>
      <c r="K244" s="190"/>
      <c r="L244" s="30"/>
      <c r="M244" s="30"/>
      <c r="N244" s="30"/>
      <c r="O244" s="198"/>
      <c r="P244" s="198"/>
      <c r="Q244" s="198"/>
      <c r="R244" s="191"/>
      <c r="S244" s="191" t="s">
        <v>737</v>
      </c>
      <c r="T244" s="191"/>
      <c r="U244" s="199"/>
      <c r="V244" s="199"/>
      <c r="W244" s="191"/>
      <c r="X244" s="191"/>
      <c r="Y244" s="191"/>
      <c r="Z244" s="204"/>
      <c r="AA244" s="204"/>
      <c r="AB244" s="204"/>
    </row>
    <row r="245" spans="1:28" s="208" customFormat="1" ht="99.75">
      <c r="A245" s="190">
        <v>886</v>
      </c>
      <c r="B245" s="191" t="s">
        <v>494</v>
      </c>
      <c r="C245" s="191" t="s">
        <v>724</v>
      </c>
      <c r="D245" s="192" t="s">
        <v>725</v>
      </c>
      <c r="E245" s="191" t="s">
        <v>106</v>
      </c>
      <c r="F245" s="191" t="s">
        <v>168</v>
      </c>
      <c r="G245" s="191" t="s">
        <v>726</v>
      </c>
      <c r="H245" s="191" t="s">
        <v>529</v>
      </c>
      <c r="I245" s="191" t="s">
        <v>727</v>
      </c>
      <c r="J245" s="190" t="s">
        <v>531</v>
      </c>
      <c r="K245" s="190"/>
      <c r="L245" s="30"/>
      <c r="M245" s="30"/>
      <c r="N245" s="30"/>
      <c r="O245" s="198"/>
      <c r="P245" s="198"/>
      <c r="Q245" s="198"/>
      <c r="R245" s="191"/>
      <c r="S245" s="191" t="s">
        <v>737</v>
      </c>
      <c r="T245" s="191"/>
      <c r="U245" s="199"/>
      <c r="V245" s="199"/>
      <c r="W245" s="191"/>
      <c r="X245" s="191"/>
      <c r="Y245" s="191"/>
      <c r="Z245" s="204"/>
      <c r="AA245" s="204"/>
      <c r="AB245" s="204"/>
    </row>
    <row r="246" spans="1:28" s="208" customFormat="1" ht="99.75">
      <c r="A246" s="190">
        <v>887</v>
      </c>
      <c r="B246" s="191" t="s">
        <v>494</v>
      </c>
      <c r="C246" s="191" t="s">
        <v>724</v>
      </c>
      <c r="D246" s="192" t="s">
        <v>725</v>
      </c>
      <c r="E246" s="191" t="s">
        <v>106</v>
      </c>
      <c r="F246" s="191" t="s">
        <v>168</v>
      </c>
      <c r="G246" s="191" t="s">
        <v>726</v>
      </c>
      <c r="H246" s="191" t="s">
        <v>529</v>
      </c>
      <c r="I246" s="191" t="s">
        <v>727</v>
      </c>
      <c r="J246" s="190" t="s">
        <v>531</v>
      </c>
      <c r="K246" s="190"/>
      <c r="L246" s="30"/>
      <c r="M246" s="30"/>
      <c r="N246" s="30"/>
      <c r="O246" s="198"/>
      <c r="P246" s="198"/>
      <c r="Q246" s="198"/>
      <c r="R246" s="191"/>
      <c r="S246" s="191" t="s">
        <v>737</v>
      </c>
      <c r="T246" s="191"/>
      <c r="U246" s="199"/>
      <c r="V246" s="199"/>
      <c r="W246" s="191"/>
      <c r="X246" s="191"/>
      <c r="Y246" s="191"/>
      <c r="Z246" s="204"/>
      <c r="AA246" s="204"/>
      <c r="AB246" s="204"/>
    </row>
    <row r="247" spans="1:28" s="208" customFormat="1" ht="99.75">
      <c r="A247" s="190">
        <v>888</v>
      </c>
      <c r="B247" s="191" t="s">
        <v>494</v>
      </c>
      <c r="C247" s="191" t="s">
        <v>724</v>
      </c>
      <c r="D247" s="192" t="s">
        <v>725</v>
      </c>
      <c r="E247" s="191" t="s">
        <v>106</v>
      </c>
      <c r="F247" s="191" t="s">
        <v>168</v>
      </c>
      <c r="G247" s="191" t="s">
        <v>726</v>
      </c>
      <c r="H247" s="191" t="s">
        <v>529</v>
      </c>
      <c r="I247" s="191" t="s">
        <v>727</v>
      </c>
      <c r="J247" s="190" t="s">
        <v>531</v>
      </c>
      <c r="K247" s="190"/>
      <c r="L247" s="30"/>
      <c r="M247" s="30"/>
      <c r="N247" s="30"/>
      <c r="O247" s="198"/>
      <c r="P247" s="198"/>
      <c r="Q247" s="198"/>
      <c r="R247" s="191"/>
      <c r="S247" s="191" t="s">
        <v>737</v>
      </c>
      <c r="T247" s="191"/>
      <c r="U247" s="199"/>
      <c r="V247" s="199"/>
      <c r="W247" s="191"/>
      <c r="X247" s="191"/>
      <c r="Y247" s="191"/>
      <c r="Z247" s="204"/>
      <c r="AA247" s="204"/>
      <c r="AB247" s="204"/>
    </row>
    <row r="248" spans="1:28" s="208" customFormat="1" ht="99.75">
      <c r="A248" s="190">
        <v>889</v>
      </c>
      <c r="B248" s="191" t="s">
        <v>494</v>
      </c>
      <c r="C248" s="191" t="s">
        <v>724</v>
      </c>
      <c r="D248" s="192" t="s">
        <v>725</v>
      </c>
      <c r="E248" s="191" t="s">
        <v>106</v>
      </c>
      <c r="F248" s="191" t="s">
        <v>168</v>
      </c>
      <c r="G248" s="191" t="s">
        <v>726</v>
      </c>
      <c r="H248" s="191" t="s">
        <v>529</v>
      </c>
      <c r="I248" s="191" t="s">
        <v>727</v>
      </c>
      <c r="J248" s="190" t="s">
        <v>531</v>
      </c>
      <c r="K248" s="190"/>
      <c r="L248" s="30"/>
      <c r="M248" s="30"/>
      <c r="N248" s="30"/>
      <c r="O248" s="198"/>
      <c r="P248" s="198"/>
      <c r="Q248" s="198"/>
      <c r="R248" s="191"/>
      <c r="S248" s="191" t="s">
        <v>737</v>
      </c>
      <c r="T248" s="191"/>
      <c r="U248" s="199"/>
      <c r="V248" s="199"/>
      <c r="W248" s="191"/>
      <c r="X248" s="191"/>
      <c r="Y248" s="191"/>
      <c r="Z248" s="204"/>
      <c r="AA248" s="204"/>
      <c r="AB248" s="204"/>
    </row>
    <row r="249" spans="1:28" s="208" customFormat="1" ht="99.75">
      <c r="A249" s="190">
        <v>890</v>
      </c>
      <c r="B249" s="191" t="s">
        <v>494</v>
      </c>
      <c r="C249" s="191" t="s">
        <v>724</v>
      </c>
      <c r="D249" s="192" t="s">
        <v>725</v>
      </c>
      <c r="E249" s="191" t="s">
        <v>106</v>
      </c>
      <c r="F249" s="191" t="s">
        <v>168</v>
      </c>
      <c r="G249" s="191" t="s">
        <v>726</v>
      </c>
      <c r="H249" s="191" t="s">
        <v>529</v>
      </c>
      <c r="I249" s="191" t="s">
        <v>727</v>
      </c>
      <c r="J249" s="190" t="s">
        <v>531</v>
      </c>
      <c r="K249" s="190"/>
      <c r="L249" s="30"/>
      <c r="M249" s="30"/>
      <c r="N249" s="30"/>
      <c r="O249" s="198"/>
      <c r="P249" s="198"/>
      <c r="Q249" s="198"/>
      <c r="R249" s="191"/>
      <c r="S249" s="191" t="s">
        <v>737</v>
      </c>
      <c r="T249" s="191"/>
      <c r="U249" s="199"/>
      <c r="V249" s="199"/>
      <c r="W249" s="191"/>
      <c r="X249" s="191"/>
      <c r="Y249" s="191"/>
      <c r="Z249" s="204"/>
      <c r="AA249" s="204"/>
      <c r="AB249" s="204"/>
    </row>
    <row r="250" spans="1:28" s="208" customFormat="1" ht="99.75">
      <c r="A250" s="190">
        <v>891</v>
      </c>
      <c r="B250" s="191" t="s">
        <v>494</v>
      </c>
      <c r="C250" s="191" t="s">
        <v>724</v>
      </c>
      <c r="D250" s="192" t="s">
        <v>725</v>
      </c>
      <c r="E250" s="191" t="s">
        <v>106</v>
      </c>
      <c r="F250" s="191" t="s">
        <v>168</v>
      </c>
      <c r="G250" s="191" t="s">
        <v>726</v>
      </c>
      <c r="H250" s="191" t="s">
        <v>529</v>
      </c>
      <c r="I250" s="191" t="s">
        <v>727</v>
      </c>
      <c r="J250" s="190" t="s">
        <v>531</v>
      </c>
      <c r="K250" s="190"/>
      <c r="L250" s="30"/>
      <c r="M250" s="30"/>
      <c r="N250" s="30"/>
      <c r="O250" s="198"/>
      <c r="P250" s="198"/>
      <c r="Q250" s="198"/>
      <c r="R250" s="191"/>
      <c r="S250" s="191" t="s">
        <v>737</v>
      </c>
      <c r="T250" s="191"/>
      <c r="U250" s="199"/>
      <c r="V250" s="199"/>
      <c r="W250" s="191"/>
      <c r="X250" s="191"/>
      <c r="Y250" s="191"/>
      <c r="Z250" s="204"/>
      <c r="AA250" s="204"/>
      <c r="AB250" s="204"/>
    </row>
    <row r="251" spans="1:28" s="208" customFormat="1" ht="99.75">
      <c r="A251" s="190">
        <v>892</v>
      </c>
      <c r="B251" s="191" t="s">
        <v>494</v>
      </c>
      <c r="C251" s="191" t="s">
        <v>724</v>
      </c>
      <c r="D251" s="192" t="s">
        <v>725</v>
      </c>
      <c r="E251" s="191" t="s">
        <v>106</v>
      </c>
      <c r="F251" s="191" t="s">
        <v>168</v>
      </c>
      <c r="G251" s="191" t="s">
        <v>726</v>
      </c>
      <c r="H251" s="191" t="s">
        <v>529</v>
      </c>
      <c r="I251" s="191" t="s">
        <v>727</v>
      </c>
      <c r="J251" s="190" t="s">
        <v>531</v>
      </c>
      <c r="K251" s="190"/>
      <c r="L251" s="30"/>
      <c r="M251" s="30"/>
      <c r="N251" s="30"/>
      <c r="O251" s="198"/>
      <c r="P251" s="198"/>
      <c r="Q251" s="198"/>
      <c r="R251" s="191"/>
      <c r="S251" s="191" t="s">
        <v>737</v>
      </c>
      <c r="T251" s="191"/>
      <c r="U251" s="199"/>
      <c r="V251" s="199"/>
      <c r="W251" s="191"/>
      <c r="X251" s="191"/>
      <c r="Y251" s="191"/>
      <c r="Z251" s="204"/>
      <c r="AA251" s="204"/>
      <c r="AB251" s="204"/>
    </row>
    <row r="252" spans="1:28" s="208" customFormat="1" ht="99.75">
      <c r="A252" s="190">
        <v>893</v>
      </c>
      <c r="B252" s="191" t="s">
        <v>494</v>
      </c>
      <c r="C252" s="191" t="s">
        <v>724</v>
      </c>
      <c r="D252" s="192" t="s">
        <v>725</v>
      </c>
      <c r="E252" s="191" t="s">
        <v>106</v>
      </c>
      <c r="F252" s="191" t="s">
        <v>168</v>
      </c>
      <c r="G252" s="191" t="s">
        <v>726</v>
      </c>
      <c r="H252" s="191" t="s">
        <v>529</v>
      </c>
      <c r="I252" s="191" t="s">
        <v>727</v>
      </c>
      <c r="J252" s="190" t="s">
        <v>531</v>
      </c>
      <c r="K252" s="190"/>
      <c r="L252" s="30"/>
      <c r="M252" s="30"/>
      <c r="N252" s="30"/>
      <c r="O252" s="198"/>
      <c r="P252" s="198"/>
      <c r="Q252" s="198"/>
      <c r="R252" s="191"/>
      <c r="S252" s="191" t="s">
        <v>737</v>
      </c>
      <c r="T252" s="191"/>
      <c r="U252" s="199"/>
      <c r="V252" s="199"/>
      <c r="W252" s="191"/>
      <c r="X252" s="191"/>
      <c r="Y252" s="191"/>
      <c r="Z252" s="204"/>
      <c r="AA252" s="204"/>
      <c r="AB252" s="204"/>
    </row>
    <row r="253" spans="1:28" s="208" customFormat="1" ht="99.75">
      <c r="A253" s="190">
        <v>894</v>
      </c>
      <c r="B253" s="191" t="s">
        <v>494</v>
      </c>
      <c r="C253" s="191" t="s">
        <v>724</v>
      </c>
      <c r="D253" s="192" t="s">
        <v>725</v>
      </c>
      <c r="E253" s="191" t="s">
        <v>106</v>
      </c>
      <c r="F253" s="191" t="s">
        <v>168</v>
      </c>
      <c r="G253" s="191" t="s">
        <v>726</v>
      </c>
      <c r="H253" s="191" t="s">
        <v>529</v>
      </c>
      <c r="I253" s="191" t="s">
        <v>727</v>
      </c>
      <c r="J253" s="190" t="s">
        <v>531</v>
      </c>
      <c r="K253" s="190"/>
      <c r="L253" s="30"/>
      <c r="M253" s="30"/>
      <c r="N253" s="30"/>
      <c r="O253" s="198"/>
      <c r="P253" s="198"/>
      <c r="Q253" s="198"/>
      <c r="R253" s="191"/>
      <c r="S253" s="191" t="s">
        <v>737</v>
      </c>
      <c r="T253" s="191"/>
      <c r="U253" s="199"/>
      <c r="V253" s="199"/>
      <c r="W253" s="191"/>
      <c r="X253" s="191"/>
      <c r="Y253" s="191"/>
      <c r="Z253" s="204"/>
      <c r="AA253" s="204"/>
      <c r="AB253" s="204"/>
    </row>
    <row r="254" spans="1:28" s="208" customFormat="1" ht="99.75">
      <c r="A254" s="190">
        <v>895</v>
      </c>
      <c r="B254" s="191" t="s">
        <v>494</v>
      </c>
      <c r="C254" s="191" t="s">
        <v>724</v>
      </c>
      <c r="D254" s="192" t="s">
        <v>725</v>
      </c>
      <c r="E254" s="191" t="s">
        <v>106</v>
      </c>
      <c r="F254" s="191" t="s">
        <v>168</v>
      </c>
      <c r="G254" s="191" t="s">
        <v>726</v>
      </c>
      <c r="H254" s="191" t="s">
        <v>529</v>
      </c>
      <c r="I254" s="191" t="s">
        <v>727</v>
      </c>
      <c r="J254" s="190" t="s">
        <v>531</v>
      </c>
      <c r="K254" s="190"/>
      <c r="L254" s="30"/>
      <c r="M254" s="30"/>
      <c r="N254" s="30"/>
      <c r="O254" s="198"/>
      <c r="P254" s="198"/>
      <c r="Q254" s="198"/>
      <c r="R254" s="191"/>
      <c r="S254" s="191" t="s">
        <v>737</v>
      </c>
      <c r="T254" s="191"/>
      <c r="U254" s="199"/>
      <c r="V254" s="199"/>
      <c r="W254" s="191"/>
      <c r="X254" s="191"/>
      <c r="Y254" s="191"/>
      <c r="Z254" s="204"/>
      <c r="AA254" s="204"/>
      <c r="AB254" s="204"/>
    </row>
    <row r="255" spans="1:28" s="208" customFormat="1" ht="99.75">
      <c r="A255" s="190">
        <v>896</v>
      </c>
      <c r="B255" s="191" t="s">
        <v>494</v>
      </c>
      <c r="C255" s="191" t="s">
        <v>724</v>
      </c>
      <c r="D255" s="192" t="s">
        <v>725</v>
      </c>
      <c r="E255" s="191" t="s">
        <v>106</v>
      </c>
      <c r="F255" s="191" t="s">
        <v>168</v>
      </c>
      <c r="G255" s="191" t="s">
        <v>726</v>
      </c>
      <c r="H255" s="191" t="s">
        <v>529</v>
      </c>
      <c r="I255" s="191" t="s">
        <v>727</v>
      </c>
      <c r="J255" s="190" t="s">
        <v>531</v>
      </c>
      <c r="K255" s="190"/>
      <c r="L255" s="30"/>
      <c r="M255" s="30"/>
      <c r="N255" s="30"/>
      <c r="O255" s="198"/>
      <c r="P255" s="198"/>
      <c r="Q255" s="198"/>
      <c r="R255" s="191"/>
      <c r="S255" s="191" t="s">
        <v>737</v>
      </c>
      <c r="T255" s="191"/>
      <c r="U255" s="199"/>
      <c r="V255" s="199"/>
      <c r="W255" s="191"/>
      <c r="X255" s="191"/>
      <c r="Y255" s="191"/>
      <c r="Z255" s="204"/>
      <c r="AA255" s="204"/>
      <c r="AB255" s="204"/>
    </row>
    <row r="256" spans="1:28" s="208" customFormat="1" ht="99.75">
      <c r="A256" s="190">
        <v>897</v>
      </c>
      <c r="B256" s="191" t="s">
        <v>494</v>
      </c>
      <c r="C256" s="191" t="s">
        <v>724</v>
      </c>
      <c r="D256" s="192" t="s">
        <v>725</v>
      </c>
      <c r="E256" s="191" t="s">
        <v>106</v>
      </c>
      <c r="F256" s="191" t="s">
        <v>168</v>
      </c>
      <c r="G256" s="191" t="s">
        <v>726</v>
      </c>
      <c r="H256" s="191" t="s">
        <v>529</v>
      </c>
      <c r="I256" s="191" t="s">
        <v>727</v>
      </c>
      <c r="J256" s="190" t="s">
        <v>531</v>
      </c>
      <c r="K256" s="190"/>
      <c r="L256" s="30"/>
      <c r="M256" s="30"/>
      <c r="N256" s="30"/>
      <c r="O256" s="198"/>
      <c r="P256" s="198"/>
      <c r="Q256" s="198"/>
      <c r="R256" s="191"/>
      <c r="S256" s="191" t="s">
        <v>737</v>
      </c>
      <c r="T256" s="191"/>
      <c r="U256" s="199"/>
      <c r="V256" s="199"/>
      <c r="W256" s="191"/>
      <c r="X256" s="191"/>
      <c r="Y256" s="191"/>
      <c r="Z256" s="204"/>
      <c r="AA256" s="204"/>
      <c r="AB256" s="204"/>
    </row>
    <row r="257" spans="1:28" s="208" customFormat="1" ht="99.75">
      <c r="A257" s="190">
        <v>898</v>
      </c>
      <c r="B257" s="191" t="s">
        <v>494</v>
      </c>
      <c r="C257" s="191" t="s">
        <v>724</v>
      </c>
      <c r="D257" s="192" t="s">
        <v>725</v>
      </c>
      <c r="E257" s="191" t="s">
        <v>106</v>
      </c>
      <c r="F257" s="191" t="s">
        <v>168</v>
      </c>
      <c r="G257" s="191" t="s">
        <v>726</v>
      </c>
      <c r="H257" s="191" t="s">
        <v>529</v>
      </c>
      <c r="I257" s="191" t="s">
        <v>727</v>
      </c>
      <c r="J257" s="190" t="s">
        <v>531</v>
      </c>
      <c r="K257" s="190"/>
      <c r="L257" s="30"/>
      <c r="M257" s="30"/>
      <c r="N257" s="30"/>
      <c r="O257" s="198"/>
      <c r="P257" s="198"/>
      <c r="Q257" s="198"/>
      <c r="R257" s="191"/>
      <c r="S257" s="191" t="s">
        <v>737</v>
      </c>
      <c r="T257" s="191"/>
      <c r="U257" s="199"/>
      <c r="V257" s="199"/>
      <c r="W257" s="191"/>
      <c r="X257" s="191"/>
      <c r="Y257" s="191"/>
      <c r="Z257" s="204"/>
      <c r="AA257" s="204"/>
      <c r="AB257" s="204"/>
    </row>
    <row r="258" spans="1:28" s="208" customFormat="1" ht="99.75">
      <c r="A258" s="190">
        <v>899</v>
      </c>
      <c r="B258" s="191" t="s">
        <v>494</v>
      </c>
      <c r="C258" s="191" t="s">
        <v>724</v>
      </c>
      <c r="D258" s="192" t="s">
        <v>725</v>
      </c>
      <c r="E258" s="191" t="s">
        <v>106</v>
      </c>
      <c r="F258" s="191" t="s">
        <v>168</v>
      </c>
      <c r="G258" s="191" t="s">
        <v>726</v>
      </c>
      <c r="H258" s="191" t="s">
        <v>529</v>
      </c>
      <c r="I258" s="191" t="s">
        <v>727</v>
      </c>
      <c r="J258" s="190" t="s">
        <v>531</v>
      </c>
      <c r="K258" s="190"/>
      <c r="L258" s="30"/>
      <c r="M258" s="30"/>
      <c r="N258" s="30"/>
      <c r="O258" s="198"/>
      <c r="P258" s="198"/>
      <c r="Q258" s="198"/>
      <c r="R258" s="191"/>
      <c r="S258" s="191" t="s">
        <v>737</v>
      </c>
      <c r="T258" s="191"/>
      <c r="U258" s="199"/>
      <c r="V258" s="199"/>
      <c r="W258" s="191"/>
      <c r="X258" s="191"/>
      <c r="Y258" s="191"/>
      <c r="Z258" s="204"/>
      <c r="AA258" s="204"/>
      <c r="AB258" s="204"/>
    </row>
    <row r="259" spans="1:28" s="208" customFormat="1" ht="99.75">
      <c r="A259" s="190">
        <v>900</v>
      </c>
      <c r="B259" s="191" t="s">
        <v>494</v>
      </c>
      <c r="C259" s="191" t="s">
        <v>724</v>
      </c>
      <c r="D259" s="192" t="s">
        <v>725</v>
      </c>
      <c r="E259" s="191" t="s">
        <v>106</v>
      </c>
      <c r="F259" s="191" t="s">
        <v>168</v>
      </c>
      <c r="G259" s="191" t="s">
        <v>726</v>
      </c>
      <c r="H259" s="191" t="s">
        <v>529</v>
      </c>
      <c r="I259" s="191" t="s">
        <v>727</v>
      </c>
      <c r="J259" s="190" t="s">
        <v>531</v>
      </c>
      <c r="K259" s="190"/>
      <c r="L259" s="30"/>
      <c r="M259" s="30"/>
      <c r="N259" s="30"/>
      <c r="O259" s="198"/>
      <c r="P259" s="198"/>
      <c r="Q259" s="198"/>
      <c r="R259" s="191"/>
      <c r="S259" s="191" t="s">
        <v>737</v>
      </c>
      <c r="T259" s="191"/>
      <c r="U259" s="199"/>
      <c r="V259" s="199"/>
      <c r="W259" s="191"/>
      <c r="X259" s="191"/>
      <c r="Y259" s="191"/>
      <c r="Z259" s="204"/>
      <c r="AA259" s="204"/>
      <c r="AB259" s="204"/>
    </row>
    <row r="260" spans="1:28" s="208" customFormat="1" ht="99.75">
      <c r="A260" s="190">
        <v>901</v>
      </c>
      <c r="B260" s="191" t="s">
        <v>494</v>
      </c>
      <c r="C260" s="191" t="s">
        <v>724</v>
      </c>
      <c r="D260" s="192" t="s">
        <v>725</v>
      </c>
      <c r="E260" s="191" t="s">
        <v>106</v>
      </c>
      <c r="F260" s="191" t="s">
        <v>168</v>
      </c>
      <c r="G260" s="191" t="s">
        <v>726</v>
      </c>
      <c r="H260" s="191" t="s">
        <v>529</v>
      </c>
      <c r="I260" s="191" t="s">
        <v>727</v>
      </c>
      <c r="J260" s="190" t="s">
        <v>531</v>
      </c>
      <c r="K260" s="190"/>
      <c r="L260" s="30"/>
      <c r="M260" s="30"/>
      <c r="N260" s="30"/>
      <c r="O260" s="198"/>
      <c r="P260" s="198"/>
      <c r="Q260" s="198"/>
      <c r="R260" s="191"/>
      <c r="S260" s="191" t="s">
        <v>737</v>
      </c>
      <c r="T260" s="191"/>
      <c r="U260" s="199"/>
      <c r="V260" s="199"/>
      <c r="W260" s="191"/>
      <c r="X260" s="191"/>
      <c r="Y260" s="191"/>
      <c r="Z260" s="204"/>
      <c r="AA260" s="204"/>
      <c r="AB260" s="204"/>
    </row>
    <row r="261" spans="1:28" s="208" customFormat="1" ht="99.75">
      <c r="A261" s="190">
        <v>902</v>
      </c>
      <c r="B261" s="191" t="s">
        <v>494</v>
      </c>
      <c r="C261" s="191" t="s">
        <v>724</v>
      </c>
      <c r="D261" s="192" t="s">
        <v>725</v>
      </c>
      <c r="E261" s="191" t="s">
        <v>106</v>
      </c>
      <c r="F261" s="191" t="s">
        <v>168</v>
      </c>
      <c r="G261" s="191" t="s">
        <v>726</v>
      </c>
      <c r="H261" s="191" t="s">
        <v>529</v>
      </c>
      <c r="I261" s="191" t="s">
        <v>727</v>
      </c>
      <c r="J261" s="190" t="s">
        <v>531</v>
      </c>
      <c r="K261" s="190"/>
      <c r="L261" s="30"/>
      <c r="M261" s="30"/>
      <c r="N261" s="30"/>
      <c r="O261" s="198"/>
      <c r="P261" s="198"/>
      <c r="Q261" s="198"/>
      <c r="R261" s="191"/>
      <c r="S261" s="191" t="s">
        <v>737</v>
      </c>
      <c r="T261" s="191"/>
      <c r="U261" s="199"/>
      <c r="V261" s="199"/>
      <c r="W261" s="191"/>
      <c r="X261" s="191"/>
      <c r="Y261" s="191"/>
      <c r="Z261" s="204"/>
      <c r="AA261" s="204"/>
      <c r="AB261" s="204"/>
    </row>
    <row r="262" spans="1:28" s="208" customFormat="1" ht="99.75">
      <c r="A262" s="190">
        <v>903</v>
      </c>
      <c r="B262" s="191" t="s">
        <v>494</v>
      </c>
      <c r="C262" s="191" t="s">
        <v>724</v>
      </c>
      <c r="D262" s="192" t="s">
        <v>725</v>
      </c>
      <c r="E262" s="191" t="s">
        <v>106</v>
      </c>
      <c r="F262" s="191" t="s">
        <v>168</v>
      </c>
      <c r="G262" s="191" t="s">
        <v>726</v>
      </c>
      <c r="H262" s="191" t="s">
        <v>529</v>
      </c>
      <c r="I262" s="191" t="s">
        <v>727</v>
      </c>
      <c r="J262" s="190" t="s">
        <v>531</v>
      </c>
      <c r="K262" s="190"/>
      <c r="L262" s="30"/>
      <c r="M262" s="30"/>
      <c r="N262" s="30"/>
      <c r="O262" s="198"/>
      <c r="P262" s="198"/>
      <c r="Q262" s="198"/>
      <c r="R262" s="191"/>
      <c r="S262" s="191" t="s">
        <v>737</v>
      </c>
      <c r="T262" s="191"/>
      <c r="U262" s="209"/>
      <c r="V262" s="209"/>
      <c r="W262" s="191"/>
      <c r="X262" s="191"/>
      <c r="Y262" s="191"/>
      <c r="Z262" s="200"/>
      <c r="AA262" s="200"/>
      <c r="AB262" s="200"/>
    </row>
    <row r="263" spans="1:28" s="208" customFormat="1" ht="114">
      <c r="A263" s="190">
        <v>904</v>
      </c>
      <c r="B263" s="191" t="s">
        <v>494</v>
      </c>
      <c r="C263" s="191" t="s">
        <v>724</v>
      </c>
      <c r="D263" s="192" t="s">
        <v>725</v>
      </c>
      <c r="E263" s="191" t="s">
        <v>106</v>
      </c>
      <c r="F263" s="191" t="s">
        <v>168</v>
      </c>
      <c r="G263" s="191" t="s">
        <v>726</v>
      </c>
      <c r="H263" s="191" t="s">
        <v>529</v>
      </c>
      <c r="I263" s="191" t="s">
        <v>727</v>
      </c>
      <c r="J263" s="190" t="s">
        <v>531</v>
      </c>
      <c r="K263" s="190"/>
      <c r="L263" s="30"/>
      <c r="M263" s="30"/>
      <c r="N263" s="30"/>
      <c r="O263" s="198"/>
      <c r="P263" s="198"/>
      <c r="Q263" s="198"/>
      <c r="R263" s="191" t="s">
        <v>728</v>
      </c>
      <c r="S263" s="191" t="s">
        <v>742</v>
      </c>
      <c r="T263" s="191" t="s">
        <v>743</v>
      </c>
      <c r="U263" s="203">
        <v>0</v>
      </c>
      <c r="V263" s="199">
        <v>1</v>
      </c>
      <c r="W263" s="191" t="s">
        <v>730</v>
      </c>
      <c r="X263" s="191" t="s">
        <v>744</v>
      </c>
      <c r="Y263" s="191" t="s">
        <v>55</v>
      </c>
      <c r="Z263" s="205"/>
      <c r="AA263" s="384">
        <v>0</v>
      </c>
      <c r="AB263" s="200"/>
    </row>
    <row r="264" spans="1:28" s="208" customFormat="1" ht="114">
      <c r="A264" s="190" t="s">
        <v>745</v>
      </c>
      <c r="B264" s="191" t="s">
        <v>494</v>
      </c>
      <c r="C264" s="191" t="s">
        <v>724</v>
      </c>
      <c r="D264" s="192" t="s">
        <v>725</v>
      </c>
      <c r="E264" s="191" t="s">
        <v>106</v>
      </c>
      <c r="F264" s="191" t="s">
        <v>168</v>
      </c>
      <c r="G264" s="191" t="s">
        <v>726</v>
      </c>
      <c r="H264" s="191" t="s">
        <v>529</v>
      </c>
      <c r="I264" s="191" t="s">
        <v>727</v>
      </c>
      <c r="J264" s="190" t="s">
        <v>531</v>
      </c>
      <c r="K264" s="190"/>
      <c r="L264" s="30"/>
      <c r="M264" s="30"/>
      <c r="N264" s="30"/>
      <c r="O264" s="198"/>
      <c r="P264" s="198"/>
      <c r="Q264" s="198"/>
      <c r="R264" s="191" t="s">
        <v>728</v>
      </c>
      <c r="S264" s="191" t="s">
        <v>742</v>
      </c>
      <c r="T264" s="191"/>
      <c r="U264" s="199"/>
      <c r="V264" s="199"/>
      <c r="W264" s="191"/>
      <c r="X264" s="191"/>
      <c r="Y264" s="191"/>
      <c r="Z264" s="200"/>
      <c r="AA264" s="200"/>
      <c r="AB264" s="200"/>
    </row>
    <row r="265" spans="1:28" s="208" customFormat="1" ht="114">
      <c r="A265" s="190" t="s">
        <v>746</v>
      </c>
      <c r="B265" s="191" t="s">
        <v>494</v>
      </c>
      <c r="C265" s="191" t="s">
        <v>724</v>
      </c>
      <c r="D265" s="192" t="s">
        <v>725</v>
      </c>
      <c r="E265" s="191" t="s">
        <v>106</v>
      </c>
      <c r="F265" s="191" t="s">
        <v>168</v>
      </c>
      <c r="G265" s="191" t="s">
        <v>726</v>
      </c>
      <c r="H265" s="191" t="s">
        <v>529</v>
      </c>
      <c r="I265" s="191" t="s">
        <v>727</v>
      </c>
      <c r="J265" s="190" t="s">
        <v>531</v>
      </c>
      <c r="K265" s="190"/>
      <c r="L265" s="30"/>
      <c r="M265" s="30"/>
      <c r="N265" s="30"/>
      <c r="O265" s="198"/>
      <c r="P265" s="198"/>
      <c r="Q265" s="198"/>
      <c r="R265" s="191" t="s">
        <v>728</v>
      </c>
      <c r="S265" s="191" t="s">
        <v>742</v>
      </c>
      <c r="T265" s="191"/>
      <c r="U265" s="199"/>
      <c r="V265" s="199"/>
      <c r="W265" s="191"/>
      <c r="X265" s="191"/>
      <c r="Y265" s="191"/>
      <c r="Z265" s="200"/>
      <c r="AA265" s="200"/>
      <c r="AB265" s="200"/>
    </row>
    <row r="266" spans="1:28" s="208" customFormat="1" ht="114">
      <c r="A266" s="190">
        <v>905</v>
      </c>
      <c r="B266" s="191" t="s">
        <v>494</v>
      </c>
      <c r="C266" s="191" t="s">
        <v>724</v>
      </c>
      <c r="D266" s="192" t="s">
        <v>725</v>
      </c>
      <c r="E266" s="191" t="s">
        <v>106</v>
      </c>
      <c r="F266" s="191" t="s">
        <v>168</v>
      </c>
      <c r="G266" s="191" t="s">
        <v>726</v>
      </c>
      <c r="H266" s="191" t="s">
        <v>529</v>
      </c>
      <c r="I266" s="191" t="s">
        <v>727</v>
      </c>
      <c r="J266" s="190" t="s">
        <v>531</v>
      </c>
      <c r="K266" s="190"/>
      <c r="L266" s="30"/>
      <c r="M266" s="30"/>
      <c r="N266" s="30"/>
      <c r="O266" s="198"/>
      <c r="P266" s="198"/>
      <c r="Q266" s="198"/>
      <c r="R266" s="191" t="s">
        <v>728</v>
      </c>
      <c r="S266" s="191" t="s">
        <v>742</v>
      </c>
      <c r="T266" s="191"/>
      <c r="U266" s="190"/>
      <c r="V266" s="190"/>
      <c r="W266" s="191"/>
      <c r="X266" s="191"/>
      <c r="Y266" s="191"/>
      <c r="Z266" s="210"/>
      <c r="AA266" s="210"/>
      <c r="AB266" s="210"/>
    </row>
    <row r="267" spans="1:28" s="208" customFormat="1" ht="114">
      <c r="A267" s="190">
        <v>906</v>
      </c>
      <c r="B267" s="191" t="s">
        <v>494</v>
      </c>
      <c r="C267" s="191" t="s">
        <v>724</v>
      </c>
      <c r="D267" s="192" t="s">
        <v>725</v>
      </c>
      <c r="E267" s="191" t="s">
        <v>106</v>
      </c>
      <c r="F267" s="191" t="s">
        <v>168</v>
      </c>
      <c r="G267" s="191" t="s">
        <v>726</v>
      </c>
      <c r="H267" s="191" t="s">
        <v>529</v>
      </c>
      <c r="I267" s="191" t="s">
        <v>727</v>
      </c>
      <c r="J267" s="190" t="s">
        <v>531</v>
      </c>
      <c r="K267" s="190"/>
      <c r="L267" s="30"/>
      <c r="M267" s="30"/>
      <c r="N267" s="30"/>
      <c r="O267" s="198"/>
      <c r="P267" s="198"/>
      <c r="Q267" s="198"/>
      <c r="R267" s="191" t="s">
        <v>728</v>
      </c>
      <c r="S267" s="191" t="s">
        <v>742</v>
      </c>
      <c r="T267" s="191"/>
      <c r="U267" s="199"/>
      <c r="V267" s="199"/>
      <c r="W267" s="191"/>
      <c r="X267" s="191"/>
      <c r="Y267" s="191"/>
      <c r="Z267" s="200"/>
      <c r="AA267" s="200"/>
      <c r="AB267" s="200"/>
    </row>
    <row r="268" spans="1:28" s="208" customFormat="1" ht="114">
      <c r="A268" s="190">
        <v>907</v>
      </c>
      <c r="B268" s="191" t="s">
        <v>494</v>
      </c>
      <c r="C268" s="191" t="s">
        <v>724</v>
      </c>
      <c r="D268" s="192" t="s">
        <v>725</v>
      </c>
      <c r="E268" s="191" t="s">
        <v>106</v>
      </c>
      <c r="F268" s="191" t="s">
        <v>168</v>
      </c>
      <c r="G268" s="191" t="s">
        <v>726</v>
      </c>
      <c r="H268" s="191" t="s">
        <v>529</v>
      </c>
      <c r="I268" s="191" t="s">
        <v>727</v>
      </c>
      <c r="J268" s="190" t="s">
        <v>531</v>
      </c>
      <c r="K268" s="190"/>
      <c r="L268" s="30"/>
      <c r="M268" s="30"/>
      <c r="N268" s="30"/>
      <c r="O268" s="198"/>
      <c r="P268" s="198"/>
      <c r="Q268" s="198"/>
      <c r="R268" s="191" t="s">
        <v>728</v>
      </c>
      <c r="S268" s="191" t="s">
        <v>742</v>
      </c>
      <c r="T268" s="191"/>
      <c r="U268" s="199"/>
      <c r="V268" s="199"/>
      <c r="W268" s="191"/>
      <c r="X268" s="191"/>
      <c r="Y268" s="191"/>
      <c r="Z268" s="200"/>
      <c r="AA268" s="200"/>
      <c r="AB268" s="200"/>
    </row>
    <row r="269" spans="1:28" s="208" customFormat="1" ht="114">
      <c r="A269" s="190">
        <v>908</v>
      </c>
      <c r="B269" s="191" t="s">
        <v>494</v>
      </c>
      <c r="C269" s="191" t="s">
        <v>724</v>
      </c>
      <c r="D269" s="192" t="s">
        <v>725</v>
      </c>
      <c r="E269" s="191" t="s">
        <v>106</v>
      </c>
      <c r="F269" s="191" t="s">
        <v>168</v>
      </c>
      <c r="G269" s="191" t="s">
        <v>726</v>
      </c>
      <c r="H269" s="191" t="s">
        <v>529</v>
      </c>
      <c r="I269" s="191" t="s">
        <v>727</v>
      </c>
      <c r="J269" s="190" t="s">
        <v>531</v>
      </c>
      <c r="K269" s="190"/>
      <c r="L269" s="30"/>
      <c r="M269" s="30"/>
      <c r="N269" s="30"/>
      <c r="O269" s="198"/>
      <c r="P269" s="198"/>
      <c r="Q269" s="198"/>
      <c r="R269" s="191" t="s">
        <v>728</v>
      </c>
      <c r="S269" s="191" t="s">
        <v>742</v>
      </c>
      <c r="T269" s="191"/>
      <c r="U269" s="199"/>
      <c r="V269" s="199"/>
      <c r="W269" s="191"/>
      <c r="X269" s="191"/>
      <c r="Y269" s="191"/>
      <c r="Z269" s="200"/>
      <c r="AA269" s="200"/>
      <c r="AB269" s="200"/>
    </row>
    <row r="270" spans="1:28" s="387" customFormat="1" ht="409.5">
      <c r="A270" s="190">
        <v>909</v>
      </c>
      <c r="B270" s="191" t="s">
        <v>494</v>
      </c>
      <c r="C270" s="191" t="s">
        <v>724</v>
      </c>
      <c r="D270" s="192" t="s">
        <v>725</v>
      </c>
      <c r="E270" s="191" t="s">
        <v>106</v>
      </c>
      <c r="F270" s="191" t="s">
        <v>168</v>
      </c>
      <c r="G270" s="191" t="s">
        <v>726</v>
      </c>
      <c r="H270" s="191" t="s">
        <v>529</v>
      </c>
      <c r="I270" s="191" t="s">
        <v>727</v>
      </c>
      <c r="J270" s="190" t="s">
        <v>531</v>
      </c>
      <c r="K270" s="190"/>
      <c r="L270" s="30"/>
      <c r="M270" s="30"/>
      <c r="N270" s="30"/>
      <c r="O270" s="198"/>
      <c r="P270" s="198"/>
      <c r="Q270" s="198"/>
      <c r="R270" s="191" t="s">
        <v>728</v>
      </c>
      <c r="S270" s="191" t="s">
        <v>747</v>
      </c>
      <c r="T270" s="191" t="s">
        <v>735</v>
      </c>
      <c r="U270" s="199">
        <v>0</v>
      </c>
      <c r="V270" s="199">
        <v>1</v>
      </c>
      <c r="W270" s="191" t="s">
        <v>730</v>
      </c>
      <c r="X270" s="191" t="s">
        <v>748</v>
      </c>
      <c r="Y270" s="191" t="s">
        <v>188</v>
      </c>
      <c r="Z270" s="205">
        <v>0.5</v>
      </c>
      <c r="AA270" s="384">
        <v>0.5</v>
      </c>
      <c r="AB270" s="202" t="s">
        <v>1492</v>
      </c>
    </row>
    <row r="271" spans="1:28" s="208" customFormat="1" ht="28.5" customHeight="1">
      <c r="A271" s="190">
        <v>910</v>
      </c>
      <c r="B271" s="191" t="s">
        <v>494</v>
      </c>
      <c r="C271" s="191" t="s">
        <v>724</v>
      </c>
      <c r="D271" s="192" t="s">
        <v>725</v>
      </c>
      <c r="E271" s="191" t="s">
        <v>106</v>
      </c>
      <c r="F271" s="191" t="s">
        <v>168</v>
      </c>
      <c r="G271" s="191" t="s">
        <v>726</v>
      </c>
      <c r="H271" s="191" t="s">
        <v>529</v>
      </c>
      <c r="I271" s="191" t="s">
        <v>727</v>
      </c>
      <c r="J271" s="190" t="s">
        <v>531</v>
      </c>
      <c r="K271" s="190"/>
      <c r="L271" s="30"/>
      <c r="M271" s="30"/>
      <c r="N271" s="30"/>
      <c r="O271" s="198"/>
      <c r="P271" s="198"/>
      <c r="Q271" s="198"/>
      <c r="R271" s="191" t="s">
        <v>728</v>
      </c>
      <c r="S271" s="191" t="s">
        <v>749</v>
      </c>
      <c r="T271" s="191" t="s">
        <v>735</v>
      </c>
      <c r="U271" s="203">
        <v>0</v>
      </c>
      <c r="V271" s="212">
        <v>7</v>
      </c>
      <c r="W271" s="191" t="s">
        <v>730</v>
      </c>
      <c r="X271" s="191" t="s">
        <v>750</v>
      </c>
      <c r="Y271" s="191" t="s">
        <v>55</v>
      </c>
      <c r="Z271" s="205">
        <v>7</v>
      </c>
      <c r="AA271" s="384">
        <v>1</v>
      </c>
      <c r="AB271" s="200" t="s">
        <v>751</v>
      </c>
    </row>
    <row r="272" spans="1:28" s="208" customFormat="1" ht="3.75" customHeight="1">
      <c r="A272" s="190">
        <v>911</v>
      </c>
      <c r="B272" s="191" t="s">
        <v>494</v>
      </c>
      <c r="C272" s="191" t="s">
        <v>724</v>
      </c>
      <c r="D272" s="192" t="s">
        <v>725</v>
      </c>
      <c r="E272" s="191" t="s">
        <v>106</v>
      </c>
      <c r="F272" s="191" t="s">
        <v>168</v>
      </c>
      <c r="G272" s="191" t="s">
        <v>726</v>
      </c>
      <c r="H272" s="191" t="s">
        <v>529</v>
      </c>
      <c r="I272" s="191" t="s">
        <v>727</v>
      </c>
      <c r="J272" s="190" t="s">
        <v>531</v>
      </c>
      <c r="K272" s="190"/>
      <c r="L272" s="30"/>
      <c r="M272" s="30"/>
      <c r="N272" s="30"/>
      <c r="O272" s="198"/>
      <c r="P272" s="198"/>
      <c r="Q272" s="198"/>
      <c r="R272" s="191" t="s">
        <v>728</v>
      </c>
      <c r="S272" s="191" t="s">
        <v>749</v>
      </c>
      <c r="T272" s="191" t="s">
        <v>735</v>
      </c>
      <c r="U272" s="203"/>
      <c r="V272" s="203"/>
      <c r="W272" s="191"/>
      <c r="X272" s="191"/>
      <c r="Y272" s="191"/>
      <c r="Z272" s="200"/>
      <c r="AA272" s="200"/>
      <c r="AB272" s="200" t="s">
        <v>1493</v>
      </c>
    </row>
    <row r="273" spans="1:28" s="208" customFormat="1" ht="114">
      <c r="A273" s="190">
        <v>912</v>
      </c>
      <c r="B273" s="191" t="s">
        <v>494</v>
      </c>
      <c r="C273" s="191" t="s">
        <v>724</v>
      </c>
      <c r="D273" s="192" t="s">
        <v>725</v>
      </c>
      <c r="E273" s="191" t="s">
        <v>106</v>
      </c>
      <c r="F273" s="191" t="s">
        <v>168</v>
      </c>
      <c r="G273" s="191" t="s">
        <v>726</v>
      </c>
      <c r="H273" s="191" t="s">
        <v>529</v>
      </c>
      <c r="I273" s="191" t="s">
        <v>727</v>
      </c>
      <c r="J273" s="190" t="s">
        <v>531</v>
      </c>
      <c r="K273" s="190"/>
      <c r="L273" s="30"/>
      <c r="M273" s="30"/>
      <c r="N273" s="30"/>
      <c r="O273" s="198"/>
      <c r="P273" s="198"/>
      <c r="Q273" s="198"/>
      <c r="R273" s="191" t="s">
        <v>728</v>
      </c>
      <c r="S273" s="191" t="s">
        <v>749</v>
      </c>
      <c r="T273" s="191" t="s">
        <v>735</v>
      </c>
      <c r="U273" s="203"/>
      <c r="V273" s="203"/>
      <c r="W273" s="191"/>
      <c r="X273" s="191"/>
      <c r="Y273" s="191"/>
      <c r="Z273" s="200"/>
      <c r="AA273" s="200"/>
      <c r="AB273" s="200"/>
    </row>
    <row r="274" spans="1:28" s="208" customFormat="1" ht="114">
      <c r="A274" s="190">
        <v>913</v>
      </c>
      <c r="B274" s="191" t="s">
        <v>494</v>
      </c>
      <c r="C274" s="191" t="s">
        <v>724</v>
      </c>
      <c r="D274" s="192" t="s">
        <v>725</v>
      </c>
      <c r="E274" s="191" t="s">
        <v>106</v>
      </c>
      <c r="F274" s="191" t="s">
        <v>168</v>
      </c>
      <c r="G274" s="191" t="s">
        <v>726</v>
      </c>
      <c r="H274" s="191" t="s">
        <v>529</v>
      </c>
      <c r="I274" s="191" t="s">
        <v>727</v>
      </c>
      <c r="J274" s="190" t="s">
        <v>531</v>
      </c>
      <c r="K274" s="190"/>
      <c r="L274" s="30"/>
      <c r="M274" s="30"/>
      <c r="N274" s="30"/>
      <c r="O274" s="198"/>
      <c r="P274" s="198"/>
      <c r="Q274" s="198"/>
      <c r="R274" s="191" t="s">
        <v>728</v>
      </c>
      <c r="S274" s="191" t="s">
        <v>749</v>
      </c>
      <c r="T274" s="191" t="s">
        <v>735</v>
      </c>
      <c r="U274" s="213"/>
      <c r="V274" s="213"/>
      <c r="W274" s="191"/>
      <c r="X274" s="191"/>
      <c r="Y274" s="191"/>
      <c r="Z274" s="200"/>
      <c r="AA274" s="200"/>
      <c r="AB274" s="200"/>
    </row>
    <row r="275" spans="1:28" s="208" customFormat="1" ht="227.25" customHeight="1">
      <c r="A275" s="190">
        <v>914</v>
      </c>
      <c r="B275" s="191" t="s">
        <v>494</v>
      </c>
      <c r="C275" s="191" t="s">
        <v>724</v>
      </c>
      <c r="D275" s="192" t="s">
        <v>725</v>
      </c>
      <c r="E275" s="191" t="s">
        <v>106</v>
      </c>
      <c r="F275" s="191" t="s">
        <v>168</v>
      </c>
      <c r="G275" s="191" t="s">
        <v>726</v>
      </c>
      <c r="H275" s="191" t="s">
        <v>529</v>
      </c>
      <c r="I275" s="191" t="s">
        <v>727</v>
      </c>
      <c r="J275" s="190" t="s">
        <v>531</v>
      </c>
      <c r="K275" s="190"/>
      <c r="L275" s="30"/>
      <c r="M275" s="30"/>
      <c r="N275" s="30"/>
      <c r="O275" s="198"/>
      <c r="P275" s="198"/>
      <c r="Q275" s="198"/>
      <c r="R275" s="191" t="s">
        <v>728</v>
      </c>
      <c r="S275" s="191" t="s">
        <v>752</v>
      </c>
      <c r="T275" s="191" t="s">
        <v>735</v>
      </c>
      <c r="U275" s="203">
        <v>0</v>
      </c>
      <c r="V275" s="214">
        <v>5500</v>
      </c>
      <c r="W275" s="191" t="s">
        <v>753</v>
      </c>
      <c r="X275" s="191" t="s">
        <v>754</v>
      </c>
      <c r="Y275" s="191" t="s">
        <v>188</v>
      </c>
      <c r="Z275" s="205">
        <v>1476</v>
      </c>
      <c r="AA275" s="384">
        <v>0.26836363636363636</v>
      </c>
      <c r="AB275" s="204" t="s">
        <v>1493</v>
      </c>
    </row>
    <row r="276" spans="1:28" s="208" customFormat="1" ht="114">
      <c r="A276" s="190">
        <v>915</v>
      </c>
      <c r="B276" s="191" t="s">
        <v>494</v>
      </c>
      <c r="C276" s="191" t="s">
        <v>724</v>
      </c>
      <c r="D276" s="192" t="s">
        <v>725</v>
      </c>
      <c r="E276" s="191" t="s">
        <v>106</v>
      </c>
      <c r="F276" s="191" t="s">
        <v>168</v>
      </c>
      <c r="G276" s="191" t="s">
        <v>726</v>
      </c>
      <c r="H276" s="191" t="s">
        <v>529</v>
      </c>
      <c r="I276" s="191" t="s">
        <v>727</v>
      </c>
      <c r="J276" s="190" t="s">
        <v>531</v>
      </c>
      <c r="K276" s="190"/>
      <c r="L276" s="30"/>
      <c r="M276" s="30"/>
      <c r="N276" s="30"/>
      <c r="O276" s="198"/>
      <c r="P276" s="198"/>
      <c r="Q276" s="198"/>
      <c r="R276" s="191" t="s">
        <v>728</v>
      </c>
      <c r="S276" s="191" t="s">
        <v>752</v>
      </c>
      <c r="T276" s="191"/>
      <c r="U276" s="199"/>
      <c r="V276" s="199"/>
      <c r="W276" s="191"/>
      <c r="X276" s="191"/>
      <c r="Y276" s="191"/>
      <c r="Z276" s="204"/>
      <c r="AA276" s="204"/>
      <c r="AB276" s="204"/>
    </row>
    <row r="277" spans="1:28" ht="176.25" customHeight="1">
      <c r="A277" s="30">
        <v>787</v>
      </c>
      <c r="B277" s="31" t="s">
        <v>494</v>
      </c>
      <c r="C277" s="31" t="s">
        <v>724</v>
      </c>
      <c r="D277" s="31" t="s">
        <v>755</v>
      </c>
      <c r="E277" s="31" t="s">
        <v>106</v>
      </c>
      <c r="F277" s="31" t="s">
        <v>168</v>
      </c>
      <c r="G277" s="31" t="s">
        <v>756</v>
      </c>
      <c r="H277" s="333" t="s">
        <v>529</v>
      </c>
      <c r="I277" s="31" t="s">
        <v>757</v>
      </c>
      <c r="J277" s="30" t="s">
        <v>531</v>
      </c>
      <c r="K277" s="30" t="s">
        <v>758</v>
      </c>
      <c r="L277" s="30"/>
      <c r="M277" s="30"/>
      <c r="N277" s="30"/>
      <c r="O277" s="72"/>
      <c r="P277" s="388"/>
      <c r="Q277" s="14"/>
      <c r="R277" s="31" t="s">
        <v>759</v>
      </c>
      <c r="S277" s="31" t="s">
        <v>760</v>
      </c>
      <c r="T277" s="31" t="s">
        <v>761</v>
      </c>
      <c r="U277" s="217">
        <v>5</v>
      </c>
      <c r="V277" s="217">
        <f>+U277+4</f>
        <v>9</v>
      </c>
      <c r="W277" s="31" t="s">
        <v>762</v>
      </c>
      <c r="X277" s="116" t="s">
        <v>763</v>
      </c>
      <c r="Y277" s="116" t="s">
        <v>500</v>
      </c>
      <c r="Z277" s="72">
        <v>9</v>
      </c>
      <c r="AA277" s="384">
        <v>1</v>
      </c>
      <c r="AB277" s="14" t="s">
        <v>1471</v>
      </c>
    </row>
    <row r="278" spans="1:28" s="222" customFormat="1" ht="180" customHeight="1">
      <c r="A278" s="216">
        <v>788</v>
      </c>
      <c r="B278" s="93" t="s">
        <v>494</v>
      </c>
      <c r="C278" s="93" t="s">
        <v>724</v>
      </c>
      <c r="D278" s="93" t="s">
        <v>755</v>
      </c>
      <c r="E278" s="93" t="s">
        <v>106</v>
      </c>
      <c r="F278" s="93" t="s">
        <v>168</v>
      </c>
      <c r="G278" s="93" t="s">
        <v>756</v>
      </c>
      <c r="H278" s="218" t="s">
        <v>529</v>
      </c>
      <c r="I278" s="93" t="s">
        <v>757</v>
      </c>
      <c r="J278" s="216" t="s">
        <v>531</v>
      </c>
      <c r="K278" s="216"/>
      <c r="L278" s="30"/>
      <c r="M278" s="30"/>
      <c r="N278" s="30"/>
      <c r="O278" s="205"/>
      <c r="P278" s="389"/>
      <c r="Q278" s="219"/>
      <c r="R278" s="93" t="s">
        <v>759</v>
      </c>
      <c r="S278" s="31" t="s">
        <v>760</v>
      </c>
      <c r="T278" s="93"/>
      <c r="U278" s="220"/>
      <c r="V278" s="220"/>
      <c r="W278" s="93"/>
      <c r="X278" s="221"/>
      <c r="Y278" s="221"/>
      <c r="Z278" s="205"/>
      <c r="AA278" s="389"/>
      <c r="AB278" s="219"/>
    </row>
    <row r="279" spans="1:28" ht="195">
      <c r="A279" s="30">
        <v>789</v>
      </c>
      <c r="B279" s="31" t="s">
        <v>494</v>
      </c>
      <c r="C279" s="31" t="s">
        <v>724</v>
      </c>
      <c r="D279" s="31" t="s">
        <v>755</v>
      </c>
      <c r="E279" s="31" t="s">
        <v>106</v>
      </c>
      <c r="F279" s="31" t="s">
        <v>168</v>
      </c>
      <c r="G279" s="31" t="s">
        <v>756</v>
      </c>
      <c r="H279" s="215" t="s">
        <v>529</v>
      </c>
      <c r="I279" s="31" t="s">
        <v>757</v>
      </c>
      <c r="J279" s="30" t="s">
        <v>531</v>
      </c>
      <c r="K279" s="30"/>
      <c r="L279" s="30"/>
      <c r="M279" s="30"/>
      <c r="N279" s="30"/>
      <c r="O279" s="72"/>
      <c r="P279" s="388"/>
      <c r="Q279" s="14"/>
      <c r="R279" s="31" t="s">
        <v>759</v>
      </c>
      <c r="S279" s="31" t="s">
        <v>764</v>
      </c>
      <c r="T279" s="31"/>
      <c r="U279" s="217">
        <v>0</v>
      </c>
      <c r="V279" s="217">
        <v>1</v>
      </c>
      <c r="W279" s="31"/>
      <c r="X279" s="31" t="s">
        <v>765</v>
      </c>
      <c r="Y279" s="116" t="s">
        <v>500</v>
      </c>
      <c r="Z279" s="72">
        <v>1</v>
      </c>
      <c r="AA279" s="384">
        <v>1</v>
      </c>
      <c r="AB279" s="14" t="s">
        <v>1472</v>
      </c>
    </row>
    <row r="280" spans="1:28" ht="195">
      <c r="A280" s="30">
        <v>790</v>
      </c>
      <c r="B280" s="31" t="s">
        <v>494</v>
      </c>
      <c r="C280" s="31" t="s">
        <v>724</v>
      </c>
      <c r="D280" s="31" t="s">
        <v>755</v>
      </c>
      <c r="E280" s="31" t="s">
        <v>106</v>
      </c>
      <c r="F280" s="31" t="s">
        <v>168</v>
      </c>
      <c r="G280" s="31" t="s">
        <v>756</v>
      </c>
      <c r="H280" s="215" t="s">
        <v>529</v>
      </c>
      <c r="I280" s="31" t="s">
        <v>757</v>
      </c>
      <c r="J280" s="30" t="s">
        <v>531</v>
      </c>
      <c r="K280" s="30"/>
      <c r="L280" s="30"/>
      <c r="M280" s="30"/>
      <c r="N280" s="30"/>
      <c r="O280" s="13"/>
      <c r="P280" s="388"/>
      <c r="Q280" s="14"/>
      <c r="R280" s="31" t="s">
        <v>759</v>
      </c>
      <c r="S280" s="31" t="s">
        <v>764</v>
      </c>
      <c r="T280" s="31" t="s">
        <v>761</v>
      </c>
      <c r="U280" s="217"/>
      <c r="V280" s="217"/>
      <c r="W280" s="31"/>
      <c r="X280" s="31"/>
      <c r="Y280" s="31"/>
      <c r="Z280" s="13"/>
      <c r="AA280" s="388"/>
      <c r="AB280" s="14"/>
    </row>
    <row r="281" spans="1:28" ht="195">
      <c r="A281" s="30">
        <v>791</v>
      </c>
      <c r="B281" s="31" t="s">
        <v>494</v>
      </c>
      <c r="C281" s="31" t="s">
        <v>724</v>
      </c>
      <c r="D281" s="31" t="s">
        <v>755</v>
      </c>
      <c r="E281" s="31" t="s">
        <v>106</v>
      </c>
      <c r="F281" s="31" t="s">
        <v>168</v>
      </c>
      <c r="G281" s="31" t="s">
        <v>756</v>
      </c>
      <c r="H281" s="215" t="s">
        <v>529</v>
      </c>
      <c r="I281" s="31" t="s">
        <v>757</v>
      </c>
      <c r="J281" s="30" t="s">
        <v>531</v>
      </c>
      <c r="K281" s="30"/>
      <c r="L281" s="30"/>
      <c r="M281" s="30"/>
      <c r="N281" s="30"/>
      <c r="O281" s="13"/>
      <c r="P281" s="388"/>
      <c r="Q281" s="14"/>
      <c r="R281" s="31" t="s">
        <v>759</v>
      </c>
      <c r="S281" s="31" t="s">
        <v>764</v>
      </c>
      <c r="T281" s="31"/>
      <c r="U281" s="217"/>
      <c r="V281" s="217"/>
      <c r="W281" s="31"/>
      <c r="X281" s="31"/>
      <c r="Y281" s="31"/>
      <c r="Z281" s="13"/>
      <c r="AA281" s="388"/>
      <c r="AB281" s="14"/>
    </row>
    <row r="282" spans="1:28" ht="195">
      <c r="A282" s="30">
        <v>792</v>
      </c>
      <c r="B282" s="31" t="s">
        <v>494</v>
      </c>
      <c r="C282" s="31" t="s">
        <v>724</v>
      </c>
      <c r="D282" s="31" t="s">
        <v>755</v>
      </c>
      <c r="E282" s="31" t="s">
        <v>106</v>
      </c>
      <c r="F282" s="31" t="s">
        <v>168</v>
      </c>
      <c r="G282" s="31" t="s">
        <v>756</v>
      </c>
      <c r="H282" s="215" t="s">
        <v>529</v>
      </c>
      <c r="I282" s="31" t="s">
        <v>757</v>
      </c>
      <c r="J282" s="30" t="s">
        <v>531</v>
      </c>
      <c r="K282" s="30"/>
      <c r="L282" s="30"/>
      <c r="M282" s="30"/>
      <c r="N282" s="30"/>
      <c r="O282" s="13"/>
      <c r="P282" s="388"/>
      <c r="Q282" s="14"/>
      <c r="R282" s="31" t="s">
        <v>759</v>
      </c>
      <c r="S282" s="31" t="s">
        <v>764</v>
      </c>
      <c r="T282" s="31"/>
      <c r="U282" s="217"/>
      <c r="V282" s="217"/>
      <c r="W282" s="31"/>
      <c r="X282" s="31"/>
      <c r="Y282" s="31"/>
      <c r="Z282" s="13"/>
      <c r="AA282" s="388"/>
      <c r="AB282" s="14"/>
    </row>
    <row r="283" spans="1:28" ht="195">
      <c r="A283" s="30">
        <v>793</v>
      </c>
      <c r="B283" s="31" t="s">
        <v>494</v>
      </c>
      <c r="C283" s="31" t="s">
        <v>724</v>
      </c>
      <c r="D283" s="31" t="s">
        <v>755</v>
      </c>
      <c r="E283" s="31" t="s">
        <v>106</v>
      </c>
      <c r="F283" s="31" t="s">
        <v>168</v>
      </c>
      <c r="G283" s="31" t="s">
        <v>756</v>
      </c>
      <c r="H283" s="215" t="s">
        <v>529</v>
      </c>
      <c r="I283" s="31" t="s">
        <v>757</v>
      </c>
      <c r="J283" s="30" t="s">
        <v>531</v>
      </c>
      <c r="K283" s="30"/>
      <c r="L283" s="30"/>
      <c r="M283" s="30"/>
      <c r="N283" s="30"/>
      <c r="O283" s="72"/>
      <c r="P283" s="388"/>
      <c r="Q283" s="14"/>
      <c r="R283" s="31" t="s">
        <v>759</v>
      </c>
      <c r="S283" s="31" t="s">
        <v>766</v>
      </c>
      <c r="T283" s="31"/>
      <c r="U283" s="217">
        <v>0</v>
      </c>
      <c r="V283" s="217">
        <v>1</v>
      </c>
      <c r="W283" s="31"/>
      <c r="X283" s="116" t="s">
        <v>767</v>
      </c>
      <c r="Y283" s="31" t="s">
        <v>500</v>
      </c>
      <c r="Z283" s="72">
        <v>1</v>
      </c>
      <c r="AA283" s="384">
        <v>1</v>
      </c>
      <c r="AB283" s="14" t="s">
        <v>1473</v>
      </c>
    </row>
    <row r="284" spans="1:28" s="231" customFormat="1" ht="195">
      <c r="A284" s="223">
        <v>794</v>
      </c>
      <c r="B284" s="224" t="s">
        <v>494</v>
      </c>
      <c r="C284" s="224" t="s">
        <v>724</v>
      </c>
      <c r="D284" s="224" t="s">
        <v>755</v>
      </c>
      <c r="E284" s="224" t="s">
        <v>106</v>
      </c>
      <c r="F284" s="224" t="s">
        <v>168</v>
      </c>
      <c r="G284" s="224" t="s">
        <v>756</v>
      </c>
      <c r="H284" s="225" t="s">
        <v>529</v>
      </c>
      <c r="I284" s="224" t="s">
        <v>757</v>
      </c>
      <c r="J284" s="223" t="s">
        <v>531</v>
      </c>
      <c r="K284" s="223"/>
      <c r="L284" s="30"/>
      <c r="M284" s="30"/>
      <c r="N284" s="30"/>
      <c r="O284" s="226"/>
      <c r="P284" s="390"/>
      <c r="Q284" s="227"/>
      <c r="R284" s="224" t="s">
        <v>759</v>
      </c>
      <c r="S284" s="224"/>
      <c r="T284" s="224"/>
      <c r="U284" s="228"/>
      <c r="V284" s="229"/>
      <c r="W284" s="224"/>
      <c r="X284" s="230"/>
      <c r="Y284" s="224"/>
      <c r="Z284" s="226"/>
      <c r="AA284" s="390"/>
      <c r="AB284" s="227"/>
    </row>
    <row r="285" spans="1:28" ht="195">
      <c r="A285" s="30">
        <v>795</v>
      </c>
      <c r="B285" s="31" t="s">
        <v>494</v>
      </c>
      <c r="C285" s="31" t="s">
        <v>724</v>
      </c>
      <c r="D285" s="31" t="s">
        <v>755</v>
      </c>
      <c r="E285" s="31" t="s">
        <v>106</v>
      </c>
      <c r="F285" s="31" t="s">
        <v>168</v>
      </c>
      <c r="G285" s="31" t="s">
        <v>756</v>
      </c>
      <c r="H285" s="215" t="s">
        <v>529</v>
      </c>
      <c r="I285" s="31" t="s">
        <v>757</v>
      </c>
      <c r="J285" s="30" t="s">
        <v>531</v>
      </c>
      <c r="K285" s="30"/>
      <c r="L285" s="30"/>
      <c r="M285" s="30"/>
      <c r="N285" s="30"/>
      <c r="O285" s="13"/>
      <c r="P285" s="388"/>
      <c r="Q285" s="14"/>
      <c r="R285" s="31" t="s">
        <v>759</v>
      </c>
      <c r="S285" s="31" t="s">
        <v>768</v>
      </c>
      <c r="T285" s="31"/>
      <c r="U285" s="217"/>
      <c r="V285" s="217"/>
      <c r="W285" s="31"/>
      <c r="X285" s="31"/>
      <c r="Y285" s="31"/>
      <c r="Z285" s="13"/>
      <c r="AA285" s="388"/>
      <c r="AB285" s="14"/>
    </row>
    <row r="286" spans="1:28" ht="195">
      <c r="A286" s="30">
        <v>796</v>
      </c>
      <c r="B286" s="31" t="s">
        <v>494</v>
      </c>
      <c r="C286" s="31" t="s">
        <v>724</v>
      </c>
      <c r="D286" s="31" t="s">
        <v>755</v>
      </c>
      <c r="E286" s="31" t="s">
        <v>106</v>
      </c>
      <c r="F286" s="31" t="s">
        <v>168</v>
      </c>
      <c r="G286" s="31" t="s">
        <v>756</v>
      </c>
      <c r="H286" s="215" t="s">
        <v>529</v>
      </c>
      <c r="I286" s="31" t="s">
        <v>757</v>
      </c>
      <c r="J286" s="30" t="s">
        <v>531</v>
      </c>
      <c r="K286" s="30"/>
      <c r="L286" s="30"/>
      <c r="M286" s="30"/>
      <c r="N286" s="30"/>
      <c r="O286" s="13"/>
      <c r="P286" s="388"/>
      <c r="Q286" s="14"/>
      <c r="R286" s="31" t="s">
        <v>759</v>
      </c>
      <c r="S286" s="31" t="s">
        <v>768</v>
      </c>
      <c r="T286" s="31"/>
      <c r="U286" s="217"/>
      <c r="V286" s="217"/>
      <c r="W286" s="31"/>
      <c r="X286" s="31"/>
      <c r="Y286" s="31"/>
      <c r="Z286" s="13"/>
      <c r="AA286" s="388"/>
      <c r="AB286" s="14"/>
    </row>
    <row r="287" spans="1:28" ht="195">
      <c r="A287" s="30">
        <v>797</v>
      </c>
      <c r="B287" s="31" t="s">
        <v>494</v>
      </c>
      <c r="C287" s="31" t="s">
        <v>724</v>
      </c>
      <c r="D287" s="31" t="s">
        <v>755</v>
      </c>
      <c r="E287" s="31" t="s">
        <v>106</v>
      </c>
      <c r="F287" s="31" t="s">
        <v>168</v>
      </c>
      <c r="G287" s="31" t="s">
        <v>756</v>
      </c>
      <c r="H287" s="215" t="s">
        <v>529</v>
      </c>
      <c r="I287" s="31" t="s">
        <v>757</v>
      </c>
      <c r="J287" s="30" t="s">
        <v>531</v>
      </c>
      <c r="K287" s="30"/>
      <c r="L287" s="30"/>
      <c r="M287" s="30"/>
      <c r="N287" s="30"/>
      <c r="O287" s="72"/>
      <c r="P287" s="388"/>
      <c r="Q287" s="14"/>
      <c r="R287" s="31" t="s">
        <v>759</v>
      </c>
      <c r="S287" s="31" t="s">
        <v>769</v>
      </c>
      <c r="T287" s="31"/>
      <c r="U287" s="71">
        <v>0</v>
      </c>
      <c r="V287" s="71">
        <v>1</v>
      </c>
      <c r="W287" s="31"/>
      <c r="X287" s="31" t="s">
        <v>770</v>
      </c>
      <c r="Y287" s="116" t="s">
        <v>500</v>
      </c>
      <c r="Z287" s="72">
        <v>1</v>
      </c>
      <c r="AA287" s="384">
        <v>1</v>
      </c>
      <c r="AB287" s="14" t="s">
        <v>1474</v>
      </c>
    </row>
    <row r="288" spans="1:28" ht="195">
      <c r="A288" s="30">
        <v>798</v>
      </c>
      <c r="B288" s="31" t="s">
        <v>494</v>
      </c>
      <c r="C288" s="31" t="s">
        <v>724</v>
      </c>
      <c r="D288" s="31" t="s">
        <v>755</v>
      </c>
      <c r="E288" s="31" t="s">
        <v>106</v>
      </c>
      <c r="F288" s="31" t="s">
        <v>168</v>
      </c>
      <c r="G288" s="31" t="s">
        <v>756</v>
      </c>
      <c r="H288" s="215" t="s">
        <v>529</v>
      </c>
      <c r="I288" s="31" t="s">
        <v>757</v>
      </c>
      <c r="J288" s="30" t="s">
        <v>531</v>
      </c>
      <c r="K288" s="30"/>
      <c r="L288" s="30"/>
      <c r="M288" s="30"/>
      <c r="N288" s="30"/>
      <c r="O288" s="72"/>
      <c r="P288" s="388"/>
      <c r="Q288" s="14"/>
      <c r="R288" s="31" t="s">
        <v>759</v>
      </c>
      <c r="S288" s="31" t="s">
        <v>771</v>
      </c>
      <c r="T288" s="31" t="s">
        <v>761</v>
      </c>
      <c r="U288" s="217">
        <v>623</v>
      </c>
      <c r="V288" s="217">
        <f>+U288+120</f>
        <v>743</v>
      </c>
      <c r="W288" s="31" t="s">
        <v>762</v>
      </c>
      <c r="X288" s="116" t="s">
        <v>772</v>
      </c>
      <c r="Y288" s="116" t="s">
        <v>500</v>
      </c>
      <c r="Z288" s="72">
        <v>868</v>
      </c>
      <c r="AA288" s="384">
        <v>1</v>
      </c>
      <c r="AB288" s="14" t="s">
        <v>1475</v>
      </c>
    </row>
    <row r="289" spans="1:28" ht="195">
      <c r="A289" s="30" t="s">
        <v>773</v>
      </c>
      <c r="B289" s="31" t="s">
        <v>494</v>
      </c>
      <c r="C289" s="31" t="s">
        <v>724</v>
      </c>
      <c r="D289" s="31" t="s">
        <v>755</v>
      </c>
      <c r="E289" s="31" t="s">
        <v>106</v>
      </c>
      <c r="F289" s="31" t="s">
        <v>168</v>
      </c>
      <c r="G289" s="31" t="s">
        <v>756</v>
      </c>
      <c r="H289" s="215" t="s">
        <v>529</v>
      </c>
      <c r="I289" s="31" t="s">
        <v>757</v>
      </c>
      <c r="J289" s="30" t="s">
        <v>531</v>
      </c>
      <c r="K289" s="30"/>
      <c r="L289" s="30"/>
      <c r="M289" s="30"/>
      <c r="N289" s="30"/>
      <c r="O289" s="14"/>
      <c r="P289" s="388"/>
      <c r="Q289" s="14"/>
      <c r="R289" s="31" t="s">
        <v>759</v>
      </c>
      <c r="S289" s="31" t="s">
        <v>771</v>
      </c>
      <c r="T289" s="31" t="s">
        <v>761</v>
      </c>
      <c r="U289" s="217"/>
      <c r="V289" s="217"/>
      <c r="W289" s="31"/>
      <c r="X289" s="31"/>
      <c r="Y289" s="31"/>
      <c r="Z289" s="14"/>
      <c r="AA289" s="388"/>
      <c r="AB289" s="14"/>
    </row>
    <row r="290" spans="1:28" ht="195">
      <c r="A290" s="30">
        <v>799</v>
      </c>
      <c r="B290" s="31" t="s">
        <v>494</v>
      </c>
      <c r="C290" s="31" t="s">
        <v>724</v>
      </c>
      <c r="D290" s="31" t="s">
        <v>755</v>
      </c>
      <c r="E290" s="31" t="s">
        <v>106</v>
      </c>
      <c r="F290" s="31" t="s">
        <v>168</v>
      </c>
      <c r="G290" s="31" t="s">
        <v>756</v>
      </c>
      <c r="H290" s="215" t="s">
        <v>529</v>
      </c>
      <c r="I290" s="31" t="s">
        <v>757</v>
      </c>
      <c r="J290" s="30" t="s">
        <v>531</v>
      </c>
      <c r="K290" s="30"/>
      <c r="L290" s="30"/>
      <c r="M290" s="30"/>
      <c r="N290" s="30"/>
      <c r="O290" s="13"/>
      <c r="P290" s="388"/>
      <c r="Q290" s="14"/>
      <c r="R290" s="31" t="s">
        <v>759</v>
      </c>
      <c r="S290" s="31" t="s">
        <v>771</v>
      </c>
      <c r="T290" s="31" t="s">
        <v>761</v>
      </c>
      <c r="U290" s="217"/>
      <c r="V290" s="217"/>
      <c r="W290" s="31"/>
      <c r="X290" s="31"/>
      <c r="Y290" s="31"/>
      <c r="Z290" s="13"/>
      <c r="AA290" s="388"/>
      <c r="AB290" s="14"/>
    </row>
    <row r="291" spans="1:28" ht="195">
      <c r="A291" s="30" t="s">
        <v>774</v>
      </c>
      <c r="B291" s="31" t="s">
        <v>494</v>
      </c>
      <c r="C291" s="31" t="s">
        <v>724</v>
      </c>
      <c r="D291" s="31" t="s">
        <v>755</v>
      </c>
      <c r="E291" s="31" t="s">
        <v>106</v>
      </c>
      <c r="F291" s="31" t="s">
        <v>168</v>
      </c>
      <c r="G291" s="31" t="s">
        <v>756</v>
      </c>
      <c r="H291" s="215" t="s">
        <v>529</v>
      </c>
      <c r="I291" s="31" t="s">
        <v>757</v>
      </c>
      <c r="J291" s="30" t="s">
        <v>531</v>
      </c>
      <c r="K291" s="30"/>
      <c r="L291" s="30"/>
      <c r="M291" s="30"/>
      <c r="N291" s="30"/>
      <c r="O291" s="13"/>
      <c r="P291" s="388"/>
      <c r="Q291" s="14"/>
      <c r="R291" s="31" t="s">
        <v>759</v>
      </c>
      <c r="S291" s="31" t="s">
        <v>771</v>
      </c>
      <c r="T291" s="31" t="s">
        <v>761</v>
      </c>
      <c r="U291" s="217"/>
      <c r="V291" s="217"/>
      <c r="W291" s="31"/>
      <c r="X291" s="31"/>
      <c r="Y291" s="31"/>
      <c r="Z291" s="13"/>
      <c r="AA291" s="388"/>
      <c r="AB291" s="14"/>
    </row>
    <row r="292" spans="1:28" ht="195">
      <c r="A292" s="30">
        <v>800</v>
      </c>
      <c r="B292" s="31" t="s">
        <v>494</v>
      </c>
      <c r="C292" s="31" t="s">
        <v>724</v>
      </c>
      <c r="D292" s="31" t="s">
        <v>755</v>
      </c>
      <c r="E292" s="31" t="s">
        <v>106</v>
      </c>
      <c r="F292" s="31" t="s">
        <v>168</v>
      </c>
      <c r="G292" s="31" t="s">
        <v>756</v>
      </c>
      <c r="H292" s="215" t="s">
        <v>529</v>
      </c>
      <c r="I292" s="31" t="s">
        <v>757</v>
      </c>
      <c r="J292" s="30" t="s">
        <v>531</v>
      </c>
      <c r="K292" s="30"/>
      <c r="L292" s="30"/>
      <c r="M292" s="30"/>
      <c r="N292" s="30"/>
      <c r="O292" s="13"/>
      <c r="P292" s="388"/>
      <c r="Q292" s="14"/>
      <c r="R292" s="31" t="s">
        <v>759</v>
      </c>
      <c r="S292" s="31" t="s">
        <v>771</v>
      </c>
      <c r="T292" s="31" t="s">
        <v>761</v>
      </c>
      <c r="U292" s="217"/>
      <c r="V292" s="217"/>
      <c r="W292" s="31"/>
      <c r="X292" s="31"/>
      <c r="Y292" s="31"/>
      <c r="Z292" s="13"/>
      <c r="AA292" s="388"/>
      <c r="AB292" s="14"/>
    </row>
    <row r="293" spans="1:28" ht="195">
      <c r="A293" s="30">
        <v>801</v>
      </c>
      <c r="B293" s="31" t="s">
        <v>494</v>
      </c>
      <c r="C293" s="31" t="s">
        <v>724</v>
      </c>
      <c r="D293" s="31" t="s">
        <v>755</v>
      </c>
      <c r="E293" s="31" t="s">
        <v>106</v>
      </c>
      <c r="F293" s="31" t="s">
        <v>168</v>
      </c>
      <c r="G293" s="31" t="s">
        <v>756</v>
      </c>
      <c r="H293" s="215" t="s">
        <v>529</v>
      </c>
      <c r="I293" s="31" t="s">
        <v>757</v>
      </c>
      <c r="J293" s="30" t="s">
        <v>531</v>
      </c>
      <c r="K293" s="30"/>
      <c r="L293" s="30"/>
      <c r="M293" s="30"/>
      <c r="N293" s="30"/>
      <c r="O293" s="13"/>
      <c r="P293" s="388"/>
      <c r="Q293" s="14"/>
      <c r="R293" s="31" t="s">
        <v>759</v>
      </c>
      <c r="S293" s="31" t="s">
        <v>771</v>
      </c>
      <c r="T293" s="31" t="s">
        <v>761</v>
      </c>
      <c r="U293" s="217"/>
      <c r="V293" s="217"/>
      <c r="W293" s="31"/>
      <c r="X293" s="31"/>
      <c r="Y293" s="31"/>
      <c r="Z293" s="13"/>
      <c r="AA293" s="388"/>
      <c r="AB293" s="14"/>
    </row>
    <row r="294" spans="1:28" ht="195">
      <c r="A294" s="408">
        <v>802</v>
      </c>
      <c r="B294" s="31" t="s">
        <v>494</v>
      </c>
      <c r="C294" s="31" t="s">
        <v>724</v>
      </c>
      <c r="D294" s="31" t="s">
        <v>755</v>
      </c>
      <c r="E294" s="31" t="s">
        <v>106</v>
      </c>
      <c r="F294" s="31" t="s">
        <v>168</v>
      </c>
      <c r="G294" s="31" t="s">
        <v>756</v>
      </c>
      <c r="H294" s="333" t="s">
        <v>529</v>
      </c>
      <c r="I294" s="31" t="s">
        <v>775</v>
      </c>
      <c r="J294" s="30" t="s">
        <v>531</v>
      </c>
      <c r="K294" s="30" t="s">
        <v>500</v>
      </c>
      <c r="L294" s="30">
        <v>5606</v>
      </c>
      <c r="M294" s="30">
        <v>3142</v>
      </c>
      <c r="N294" s="30">
        <f>2317+M294</f>
        <v>5459</v>
      </c>
      <c r="O294" s="72">
        <v>2303</v>
      </c>
      <c r="P294" s="388">
        <v>0.99</v>
      </c>
      <c r="Q294" s="14" t="s">
        <v>1487</v>
      </c>
      <c r="R294" s="31" t="s">
        <v>759</v>
      </c>
      <c r="S294" s="31" t="s">
        <v>776</v>
      </c>
      <c r="T294" s="31" t="s">
        <v>761</v>
      </c>
      <c r="U294" s="217">
        <v>0</v>
      </c>
      <c r="V294" s="95">
        <v>35</v>
      </c>
      <c r="W294" s="31"/>
      <c r="X294" s="31" t="s">
        <v>777</v>
      </c>
      <c r="Y294" s="116" t="s">
        <v>500</v>
      </c>
      <c r="Z294" s="72">
        <v>35</v>
      </c>
      <c r="AA294" s="384">
        <v>1</v>
      </c>
      <c r="AB294" s="14" t="s">
        <v>1476</v>
      </c>
    </row>
    <row r="295" spans="1:28" ht="195">
      <c r="A295" s="30">
        <v>803</v>
      </c>
      <c r="B295" s="31" t="s">
        <v>494</v>
      </c>
      <c r="C295" s="31" t="s">
        <v>724</v>
      </c>
      <c r="D295" s="31" t="s">
        <v>755</v>
      </c>
      <c r="E295" s="31" t="s">
        <v>106</v>
      </c>
      <c r="F295" s="31" t="s">
        <v>168</v>
      </c>
      <c r="G295" s="31" t="s">
        <v>756</v>
      </c>
      <c r="H295" s="333" t="s">
        <v>529</v>
      </c>
      <c r="I295" s="31" t="s">
        <v>775</v>
      </c>
      <c r="J295" s="30" t="s">
        <v>531</v>
      </c>
      <c r="K295" s="30"/>
      <c r="L295" s="30"/>
      <c r="M295" s="30"/>
      <c r="N295" s="30">
        <f>N294-M294</f>
        <v>2317</v>
      </c>
      <c r="O295" s="13"/>
      <c r="P295" s="388"/>
      <c r="Q295" s="14"/>
      <c r="R295" s="31" t="s">
        <v>759</v>
      </c>
      <c r="S295" s="31" t="s">
        <v>778</v>
      </c>
      <c r="T295" s="31" t="s">
        <v>761</v>
      </c>
      <c r="U295" s="217">
        <v>0</v>
      </c>
      <c r="V295" s="95">
        <v>35</v>
      </c>
      <c r="W295" s="31"/>
      <c r="X295" s="31" t="s">
        <v>779</v>
      </c>
      <c r="Y295" s="31" t="s">
        <v>55</v>
      </c>
      <c r="Z295" s="13">
        <v>34</v>
      </c>
      <c r="AA295" s="388">
        <v>0.97142857142857142</v>
      </c>
      <c r="AB295" s="14" t="s">
        <v>1477</v>
      </c>
    </row>
    <row r="296" spans="1:28" ht="195">
      <c r="A296" s="30">
        <v>804</v>
      </c>
      <c r="B296" s="31" t="s">
        <v>494</v>
      </c>
      <c r="C296" s="31" t="s">
        <v>724</v>
      </c>
      <c r="D296" s="31" t="s">
        <v>755</v>
      </c>
      <c r="E296" s="31" t="s">
        <v>106</v>
      </c>
      <c r="F296" s="31" t="s">
        <v>168</v>
      </c>
      <c r="G296" s="31" t="s">
        <v>756</v>
      </c>
      <c r="H296" s="333" t="s">
        <v>529</v>
      </c>
      <c r="I296" s="31" t="s">
        <v>775</v>
      </c>
      <c r="J296" s="30" t="s">
        <v>531</v>
      </c>
      <c r="K296" s="30"/>
      <c r="L296" s="30"/>
      <c r="M296" s="30"/>
      <c r="N296" s="30"/>
      <c r="O296" s="13"/>
      <c r="P296" s="388"/>
      <c r="Q296" s="14"/>
      <c r="R296" s="31" t="s">
        <v>759</v>
      </c>
      <c r="S296" s="31" t="s">
        <v>780</v>
      </c>
      <c r="T296" s="31" t="s">
        <v>761</v>
      </c>
      <c r="U296" s="217">
        <v>0</v>
      </c>
      <c r="V296" s="36">
        <v>72</v>
      </c>
      <c r="W296" s="31"/>
      <c r="X296" s="31" t="s">
        <v>781</v>
      </c>
      <c r="Y296" s="31" t="s">
        <v>55</v>
      </c>
      <c r="Z296" s="13">
        <v>72</v>
      </c>
      <c r="AA296" s="388">
        <v>1</v>
      </c>
      <c r="AB296" s="14" t="s">
        <v>1478</v>
      </c>
    </row>
    <row r="297" spans="1:28" ht="195">
      <c r="A297" s="30">
        <v>805</v>
      </c>
      <c r="B297" s="31" t="s">
        <v>494</v>
      </c>
      <c r="C297" s="31" t="s">
        <v>724</v>
      </c>
      <c r="D297" s="31" t="s">
        <v>755</v>
      </c>
      <c r="E297" s="31" t="s">
        <v>106</v>
      </c>
      <c r="F297" s="31" t="s">
        <v>168</v>
      </c>
      <c r="G297" s="31" t="s">
        <v>756</v>
      </c>
      <c r="H297" s="333" t="s">
        <v>529</v>
      </c>
      <c r="I297" s="31" t="s">
        <v>775</v>
      </c>
      <c r="J297" s="30" t="s">
        <v>531</v>
      </c>
      <c r="K297" s="30"/>
      <c r="L297" s="30"/>
      <c r="M297" s="30"/>
      <c r="N297" s="30">
        <f>N323-M323</f>
        <v>920</v>
      </c>
      <c r="O297" s="13"/>
      <c r="P297" s="388"/>
      <c r="Q297" s="14"/>
      <c r="R297" s="31" t="s">
        <v>759</v>
      </c>
      <c r="S297" s="31" t="s">
        <v>782</v>
      </c>
      <c r="T297" s="31" t="s">
        <v>761</v>
      </c>
      <c r="U297" s="217">
        <v>0</v>
      </c>
      <c r="V297" s="36">
        <v>70</v>
      </c>
      <c r="W297" s="31"/>
      <c r="X297" s="31" t="s">
        <v>783</v>
      </c>
      <c r="Y297" s="31" t="s">
        <v>55</v>
      </c>
      <c r="Z297" s="13">
        <v>70</v>
      </c>
      <c r="AA297" s="388">
        <v>1</v>
      </c>
      <c r="AB297" s="14" t="s">
        <v>1479</v>
      </c>
    </row>
    <row r="298" spans="1:28" ht="195">
      <c r="A298" s="30">
        <v>806</v>
      </c>
      <c r="B298" s="31" t="s">
        <v>494</v>
      </c>
      <c r="C298" s="31" t="s">
        <v>724</v>
      </c>
      <c r="D298" s="31" t="s">
        <v>755</v>
      </c>
      <c r="E298" s="31" t="s">
        <v>106</v>
      </c>
      <c r="F298" s="31" t="s">
        <v>168</v>
      </c>
      <c r="G298" s="31" t="s">
        <v>756</v>
      </c>
      <c r="H298" s="215" t="s">
        <v>529</v>
      </c>
      <c r="I298" s="31" t="s">
        <v>757</v>
      </c>
      <c r="J298" s="30" t="s">
        <v>531</v>
      </c>
      <c r="K298" s="30"/>
      <c r="L298" s="30"/>
      <c r="M298" s="30"/>
      <c r="N298" s="30"/>
      <c r="O298" s="13"/>
      <c r="P298" s="388"/>
      <c r="Q298" s="14"/>
      <c r="R298" s="31" t="s">
        <v>759</v>
      </c>
      <c r="S298" s="31" t="s">
        <v>784</v>
      </c>
      <c r="T298" s="31" t="s">
        <v>761</v>
      </c>
      <c r="U298" s="217"/>
      <c r="V298" s="217"/>
      <c r="W298" s="31"/>
      <c r="X298" s="31"/>
      <c r="Y298" s="31"/>
      <c r="Z298" s="13"/>
      <c r="AA298" s="388"/>
      <c r="AB298" s="14"/>
    </row>
    <row r="299" spans="1:28" ht="195">
      <c r="A299" s="30">
        <v>807</v>
      </c>
      <c r="B299" s="31" t="s">
        <v>494</v>
      </c>
      <c r="C299" s="31" t="s">
        <v>724</v>
      </c>
      <c r="D299" s="31" t="s">
        <v>755</v>
      </c>
      <c r="E299" s="31" t="s">
        <v>106</v>
      </c>
      <c r="F299" s="31" t="s">
        <v>168</v>
      </c>
      <c r="G299" s="31" t="s">
        <v>756</v>
      </c>
      <c r="H299" s="215" t="s">
        <v>529</v>
      </c>
      <c r="I299" s="31" t="s">
        <v>757</v>
      </c>
      <c r="J299" s="30" t="s">
        <v>531</v>
      </c>
      <c r="K299" s="30"/>
      <c r="L299" s="30"/>
      <c r="M299" s="30"/>
      <c r="N299" s="30"/>
      <c r="O299" s="13"/>
      <c r="P299" s="388"/>
      <c r="Q299" s="14"/>
      <c r="R299" s="31" t="s">
        <v>759</v>
      </c>
      <c r="S299" s="31" t="s">
        <v>784</v>
      </c>
      <c r="T299" s="31" t="s">
        <v>761</v>
      </c>
      <c r="U299" s="217"/>
      <c r="V299" s="217"/>
      <c r="W299" s="31"/>
      <c r="X299" s="31"/>
      <c r="Y299" s="31"/>
      <c r="Z299" s="13"/>
      <c r="AA299" s="388"/>
      <c r="AB299" s="14"/>
    </row>
    <row r="300" spans="1:28" ht="195">
      <c r="A300" s="30">
        <v>808</v>
      </c>
      <c r="B300" s="31" t="s">
        <v>494</v>
      </c>
      <c r="C300" s="31" t="s">
        <v>724</v>
      </c>
      <c r="D300" s="31" t="s">
        <v>755</v>
      </c>
      <c r="E300" s="31" t="s">
        <v>106</v>
      </c>
      <c r="F300" s="31" t="s">
        <v>168</v>
      </c>
      <c r="G300" s="31" t="s">
        <v>756</v>
      </c>
      <c r="H300" s="215" t="s">
        <v>529</v>
      </c>
      <c r="I300" s="31" t="s">
        <v>757</v>
      </c>
      <c r="J300" s="30" t="s">
        <v>531</v>
      </c>
      <c r="K300" s="30"/>
      <c r="L300" s="30"/>
      <c r="M300" s="30"/>
      <c r="N300" s="30"/>
      <c r="O300" s="13"/>
      <c r="P300" s="388"/>
      <c r="Q300" s="14"/>
      <c r="R300" s="31" t="s">
        <v>759</v>
      </c>
      <c r="S300" s="31" t="s">
        <v>784</v>
      </c>
      <c r="T300" s="31" t="s">
        <v>761</v>
      </c>
      <c r="U300" s="217"/>
      <c r="V300" s="217"/>
      <c r="W300" s="31"/>
      <c r="X300" s="31"/>
      <c r="Y300" s="31"/>
      <c r="Z300" s="13"/>
      <c r="AA300" s="388"/>
      <c r="AB300" s="14"/>
    </row>
    <row r="301" spans="1:28" ht="195">
      <c r="A301" s="30">
        <v>809</v>
      </c>
      <c r="B301" s="31" t="s">
        <v>494</v>
      </c>
      <c r="C301" s="31" t="s">
        <v>724</v>
      </c>
      <c r="D301" s="31" t="s">
        <v>755</v>
      </c>
      <c r="E301" s="31" t="s">
        <v>106</v>
      </c>
      <c r="F301" s="31" t="s">
        <v>168</v>
      </c>
      <c r="G301" s="31" t="s">
        <v>756</v>
      </c>
      <c r="H301" s="215" t="s">
        <v>529</v>
      </c>
      <c r="I301" s="31" t="s">
        <v>757</v>
      </c>
      <c r="J301" s="30" t="s">
        <v>531</v>
      </c>
      <c r="K301" s="30"/>
      <c r="L301" s="30"/>
      <c r="M301" s="30"/>
      <c r="N301" s="30"/>
      <c r="O301" s="13"/>
      <c r="P301" s="388"/>
      <c r="Q301" s="14"/>
      <c r="R301" s="31" t="s">
        <v>759</v>
      </c>
      <c r="S301" s="31" t="s">
        <v>784</v>
      </c>
      <c r="T301" s="31" t="s">
        <v>761</v>
      </c>
      <c r="U301" s="217"/>
      <c r="V301" s="217"/>
      <c r="W301" s="31"/>
      <c r="X301" s="31"/>
      <c r="Y301" s="31"/>
      <c r="Z301" s="13"/>
      <c r="AA301" s="388"/>
      <c r="AB301" s="14"/>
    </row>
    <row r="302" spans="1:28" ht="195">
      <c r="A302" s="30">
        <v>810</v>
      </c>
      <c r="B302" s="31" t="s">
        <v>494</v>
      </c>
      <c r="C302" s="31" t="s">
        <v>724</v>
      </c>
      <c r="D302" s="31" t="s">
        <v>755</v>
      </c>
      <c r="E302" s="31" t="s">
        <v>106</v>
      </c>
      <c r="F302" s="31" t="s">
        <v>168</v>
      </c>
      <c r="G302" s="31" t="s">
        <v>756</v>
      </c>
      <c r="H302" s="215" t="s">
        <v>529</v>
      </c>
      <c r="I302" s="31" t="s">
        <v>757</v>
      </c>
      <c r="J302" s="30" t="s">
        <v>531</v>
      </c>
      <c r="K302" s="30"/>
      <c r="L302" s="30"/>
      <c r="M302" s="30"/>
      <c r="N302" s="30"/>
      <c r="O302" s="13"/>
      <c r="P302" s="388"/>
      <c r="Q302" s="14"/>
      <c r="R302" s="31" t="s">
        <v>759</v>
      </c>
      <c r="S302" s="31" t="s">
        <v>784</v>
      </c>
      <c r="T302" s="31" t="s">
        <v>761</v>
      </c>
      <c r="U302" s="217"/>
      <c r="V302" s="217"/>
      <c r="W302" s="31"/>
      <c r="X302" s="31"/>
      <c r="Y302" s="31"/>
      <c r="Z302" s="13"/>
      <c r="AA302" s="388"/>
      <c r="AB302" s="14"/>
    </row>
    <row r="303" spans="1:28" ht="195">
      <c r="A303" s="30">
        <v>811</v>
      </c>
      <c r="B303" s="31" t="s">
        <v>494</v>
      </c>
      <c r="C303" s="31" t="s">
        <v>724</v>
      </c>
      <c r="D303" s="31" t="s">
        <v>755</v>
      </c>
      <c r="E303" s="31" t="s">
        <v>106</v>
      </c>
      <c r="F303" s="31" t="s">
        <v>168</v>
      </c>
      <c r="G303" s="31" t="s">
        <v>756</v>
      </c>
      <c r="H303" s="215" t="s">
        <v>529</v>
      </c>
      <c r="I303" s="31" t="s">
        <v>757</v>
      </c>
      <c r="J303" s="30" t="s">
        <v>531</v>
      </c>
      <c r="K303" s="30"/>
      <c r="L303" s="30"/>
      <c r="M303" s="30"/>
      <c r="N303" s="30"/>
      <c r="O303" s="13"/>
      <c r="P303" s="388"/>
      <c r="Q303" s="14"/>
      <c r="R303" s="31" t="s">
        <v>759</v>
      </c>
      <c r="S303" s="31" t="s">
        <v>784</v>
      </c>
      <c r="T303" s="31" t="s">
        <v>761</v>
      </c>
      <c r="U303" s="217"/>
      <c r="V303" s="217"/>
      <c r="W303" s="31"/>
      <c r="X303" s="31"/>
      <c r="Y303" s="31"/>
      <c r="Z303" s="13"/>
      <c r="AA303" s="388"/>
      <c r="AB303" s="14"/>
    </row>
    <row r="304" spans="1:28" ht="195">
      <c r="A304" s="30">
        <v>812</v>
      </c>
      <c r="B304" s="31" t="s">
        <v>494</v>
      </c>
      <c r="C304" s="31" t="s">
        <v>724</v>
      </c>
      <c r="D304" s="31" t="s">
        <v>755</v>
      </c>
      <c r="E304" s="31" t="s">
        <v>106</v>
      </c>
      <c r="F304" s="31" t="s">
        <v>168</v>
      </c>
      <c r="G304" s="31" t="s">
        <v>756</v>
      </c>
      <c r="H304" s="215" t="s">
        <v>529</v>
      </c>
      <c r="I304" s="31" t="s">
        <v>757</v>
      </c>
      <c r="J304" s="30" t="s">
        <v>531</v>
      </c>
      <c r="K304" s="30"/>
      <c r="L304" s="30"/>
      <c r="M304" s="30"/>
      <c r="N304" s="30"/>
      <c r="O304" s="13"/>
      <c r="P304" s="388"/>
      <c r="Q304" s="14"/>
      <c r="R304" s="31" t="s">
        <v>759</v>
      </c>
      <c r="S304" s="31" t="s">
        <v>784</v>
      </c>
      <c r="T304" s="31" t="s">
        <v>761</v>
      </c>
      <c r="U304" s="217"/>
      <c r="V304" s="217"/>
      <c r="W304" s="31"/>
      <c r="X304" s="31"/>
      <c r="Y304" s="31"/>
      <c r="Z304" s="13"/>
      <c r="AA304" s="388"/>
      <c r="AB304" s="14"/>
    </row>
    <row r="305" spans="1:28" ht="195">
      <c r="A305" s="30">
        <v>813</v>
      </c>
      <c r="B305" s="31" t="s">
        <v>494</v>
      </c>
      <c r="C305" s="31" t="s">
        <v>724</v>
      </c>
      <c r="D305" s="31" t="s">
        <v>755</v>
      </c>
      <c r="E305" s="31" t="s">
        <v>106</v>
      </c>
      <c r="F305" s="31" t="s">
        <v>168</v>
      </c>
      <c r="G305" s="31" t="s">
        <v>756</v>
      </c>
      <c r="H305" s="215" t="s">
        <v>529</v>
      </c>
      <c r="I305" s="31" t="s">
        <v>757</v>
      </c>
      <c r="J305" s="30" t="s">
        <v>531</v>
      </c>
      <c r="K305" s="30"/>
      <c r="L305" s="30"/>
      <c r="M305" s="30"/>
      <c r="N305" s="30"/>
      <c r="O305" s="13"/>
      <c r="P305" s="388"/>
      <c r="Q305" s="14"/>
      <c r="R305" s="31" t="s">
        <v>759</v>
      </c>
      <c r="S305" s="31" t="s">
        <v>784</v>
      </c>
      <c r="T305" s="31" t="s">
        <v>761</v>
      </c>
      <c r="U305" s="217"/>
      <c r="V305" s="217"/>
      <c r="W305" s="31"/>
      <c r="X305" s="31"/>
      <c r="Y305" s="31"/>
      <c r="Z305" s="13"/>
      <c r="AA305" s="388"/>
      <c r="AB305" s="14"/>
    </row>
    <row r="306" spans="1:28" ht="195">
      <c r="A306" s="30">
        <v>814</v>
      </c>
      <c r="B306" s="31" t="s">
        <v>494</v>
      </c>
      <c r="C306" s="31" t="s">
        <v>724</v>
      </c>
      <c r="D306" s="31" t="s">
        <v>755</v>
      </c>
      <c r="E306" s="31" t="s">
        <v>106</v>
      </c>
      <c r="F306" s="31" t="s">
        <v>168</v>
      </c>
      <c r="G306" s="31" t="s">
        <v>756</v>
      </c>
      <c r="H306" s="215" t="s">
        <v>529</v>
      </c>
      <c r="I306" s="31" t="s">
        <v>757</v>
      </c>
      <c r="J306" s="30" t="s">
        <v>531</v>
      </c>
      <c r="K306" s="30"/>
      <c r="L306" s="30"/>
      <c r="M306" s="30"/>
      <c r="N306" s="30"/>
      <c r="O306" s="13"/>
      <c r="P306" s="388"/>
      <c r="Q306" s="14"/>
      <c r="R306" s="31" t="s">
        <v>759</v>
      </c>
      <c r="S306" s="31" t="s">
        <v>784</v>
      </c>
      <c r="T306" s="31" t="s">
        <v>761</v>
      </c>
      <c r="U306" s="217"/>
      <c r="V306" s="217"/>
      <c r="W306" s="31"/>
      <c r="X306" s="31"/>
      <c r="Y306" s="31"/>
      <c r="Z306" s="13"/>
      <c r="AA306" s="388"/>
      <c r="AB306" s="14"/>
    </row>
    <row r="307" spans="1:28" ht="195">
      <c r="A307" s="30">
        <v>815</v>
      </c>
      <c r="B307" s="31" t="s">
        <v>494</v>
      </c>
      <c r="C307" s="31" t="s">
        <v>724</v>
      </c>
      <c r="D307" s="31" t="s">
        <v>755</v>
      </c>
      <c r="E307" s="31" t="s">
        <v>106</v>
      </c>
      <c r="F307" s="31" t="s">
        <v>168</v>
      </c>
      <c r="G307" s="31" t="s">
        <v>756</v>
      </c>
      <c r="H307" s="215" t="s">
        <v>529</v>
      </c>
      <c r="I307" s="31" t="s">
        <v>757</v>
      </c>
      <c r="J307" s="30" t="s">
        <v>531</v>
      </c>
      <c r="K307" s="30"/>
      <c r="L307" s="30"/>
      <c r="M307" s="30"/>
      <c r="N307" s="30"/>
      <c r="O307" s="13"/>
      <c r="P307" s="388"/>
      <c r="Q307" s="14"/>
      <c r="R307" s="31" t="s">
        <v>759</v>
      </c>
      <c r="S307" s="31" t="s">
        <v>784</v>
      </c>
      <c r="T307" s="31" t="s">
        <v>761</v>
      </c>
      <c r="U307" s="217"/>
      <c r="V307" s="217"/>
      <c r="W307" s="31"/>
      <c r="X307" s="31"/>
      <c r="Y307" s="31"/>
      <c r="Z307" s="13"/>
      <c r="AA307" s="388"/>
      <c r="AB307" s="14"/>
    </row>
    <row r="308" spans="1:28" ht="195">
      <c r="A308" s="30">
        <v>816</v>
      </c>
      <c r="B308" s="31" t="s">
        <v>494</v>
      </c>
      <c r="C308" s="31" t="s">
        <v>724</v>
      </c>
      <c r="D308" s="31" t="s">
        <v>755</v>
      </c>
      <c r="E308" s="31" t="s">
        <v>106</v>
      </c>
      <c r="F308" s="31" t="s">
        <v>168</v>
      </c>
      <c r="G308" s="31" t="s">
        <v>756</v>
      </c>
      <c r="H308" s="215" t="s">
        <v>529</v>
      </c>
      <c r="I308" s="31" t="s">
        <v>757</v>
      </c>
      <c r="J308" s="30" t="s">
        <v>531</v>
      </c>
      <c r="K308" s="30"/>
      <c r="L308" s="30"/>
      <c r="M308" s="30"/>
      <c r="N308" s="30"/>
      <c r="O308" s="13"/>
      <c r="P308" s="388"/>
      <c r="Q308" s="14"/>
      <c r="R308" s="31" t="s">
        <v>759</v>
      </c>
      <c r="S308" s="31" t="s">
        <v>784</v>
      </c>
      <c r="T308" s="31" t="s">
        <v>761</v>
      </c>
      <c r="U308" s="217"/>
      <c r="V308" s="217"/>
      <c r="W308" s="31"/>
      <c r="X308" s="31"/>
      <c r="Y308" s="31"/>
      <c r="Z308" s="13"/>
      <c r="AA308" s="388"/>
      <c r="AB308" s="14"/>
    </row>
    <row r="309" spans="1:28" ht="195">
      <c r="A309" s="30">
        <v>817</v>
      </c>
      <c r="B309" s="31" t="s">
        <v>494</v>
      </c>
      <c r="C309" s="31" t="s">
        <v>724</v>
      </c>
      <c r="D309" s="31" t="s">
        <v>755</v>
      </c>
      <c r="E309" s="31" t="s">
        <v>106</v>
      </c>
      <c r="F309" s="31" t="s">
        <v>168</v>
      </c>
      <c r="G309" s="31" t="s">
        <v>756</v>
      </c>
      <c r="H309" s="215" t="s">
        <v>529</v>
      </c>
      <c r="I309" s="31" t="s">
        <v>757</v>
      </c>
      <c r="J309" s="30" t="s">
        <v>531</v>
      </c>
      <c r="K309" s="30"/>
      <c r="L309" s="30"/>
      <c r="M309" s="30"/>
      <c r="N309" s="30"/>
      <c r="O309" s="13"/>
      <c r="P309" s="388"/>
      <c r="Q309" s="14"/>
      <c r="R309" s="31" t="s">
        <v>759</v>
      </c>
      <c r="S309" s="31" t="s">
        <v>784</v>
      </c>
      <c r="T309" s="31" t="s">
        <v>761</v>
      </c>
      <c r="U309" s="217"/>
      <c r="V309" s="217"/>
      <c r="W309" s="31"/>
      <c r="X309" s="31"/>
      <c r="Y309" s="31"/>
      <c r="Z309" s="13"/>
      <c r="AA309" s="388"/>
      <c r="AB309" s="14"/>
    </row>
    <row r="310" spans="1:28" ht="195">
      <c r="A310" s="30">
        <v>818</v>
      </c>
      <c r="B310" s="31" t="s">
        <v>494</v>
      </c>
      <c r="C310" s="31" t="s">
        <v>724</v>
      </c>
      <c r="D310" s="31" t="s">
        <v>755</v>
      </c>
      <c r="E310" s="31" t="s">
        <v>106</v>
      </c>
      <c r="F310" s="31" t="s">
        <v>168</v>
      </c>
      <c r="G310" s="31" t="s">
        <v>756</v>
      </c>
      <c r="H310" s="215" t="s">
        <v>529</v>
      </c>
      <c r="I310" s="31" t="s">
        <v>757</v>
      </c>
      <c r="J310" s="30" t="s">
        <v>531</v>
      </c>
      <c r="K310" s="30"/>
      <c r="L310" s="30"/>
      <c r="M310" s="30"/>
      <c r="N310" s="30"/>
      <c r="O310" s="13"/>
      <c r="P310" s="388"/>
      <c r="Q310" s="14"/>
      <c r="R310" s="31" t="s">
        <v>759</v>
      </c>
      <c r="S310" s="31" t="s">
        <v>784</v>
      </c>
      <c r="T310" s="31" t="s">
        <v>761</v>
      </c>
      <c r="U310" s="217"/>
      <c r="V310" s="217"/>
      <c r="W310" s="31"/>
      <c r="X310" s="31"/>
      <c r="Y310" s="31"/>
      <c r="Z310" s="13"/>
      <c r="AA310" s="388"/>
      <c r="AB310" s="14"/>
    </row>
    <row r="311" spans="1:28" ht="195">
      <c r="A311" s="30">
        <v>819</v>
      </c>
      <c r="B311" s="31" t="s">
        <v>494</v>
      </c>
      <c r="C311" s="31" t="s">
        <v>724</v>
      </c>
      <c r="D311" s="31" t="s">
        <v>755</v>
      </c>
      <c r="E311" s="31" t="s">
        <v>106</v>
      </c>
      <c r="F311" s="31" t="s">
        <v>168</v>
      </c>
      <c r="G311" s="31" t="s">
        <v>756</v>
      </c>
      <c r="H311" s="215" t="s">
        <v>529</v>
      </c>
      <c r="I311" s="31" t="s">
        <v>757</v>
      </c>
      <c r="J311" s="30" t="s">
        <v>531</v>
      </c>
      <c r="K311" s="30"/>
      <c r="L311" s="30"/>
      <c r="M311" s="30"/>
      <c r="N311" s="30"/>
      <c r="O311" s="13"/>
      <c r="P311" s="388"/>
      <c r="Q311" s="14"/>
      <c r="R311" s="31" t="s">
        <v>759</v>
      </c>
      <c r="S311" s="31" t="s">
        <v>784</v>
      </c>
      <c r="T311" s="31" t="s">
        <v>761</v>
      </c>
      <c r="U311" s="217"/>
      <c r="V311" s="217"/>
      <c r="W311" s="31"/>
      <c r="X311" s="31"/>
      <c r="Y311" s="31"/>
      <c r="Z311" s="13"/>
      <c r="AA311" s="388"/>
      <c r="AB311" s="14"/>
    </row>
    <row r="312" spans="1:28" ht="195">
      <c r="A312" s="30">
        <v>820</v>
      </c>
      <c r="B312" s="31" t="s">
        <v>494</v>
      </c>
      <c r="C312" s="31" t="s">
        <v>724</v>
      </c>
      <c r="D312" s="31" t="s">
        <v>755</v>
      </c>
      <c r="E312" s="31" t="s">
        <v>106</v>
      </c>
      <c r="F312" s="31" t="s">
        <v>168</v>
      </c>
      <c r="G312" s="31" t="s">
        <v>756</v>
      </c>
      <c r="H312" s="215" t="s">
        <v>529</v>
      </c>
      <c r="I312" s="31" t="s">
        <v>757</v>
      </c>
      <c r="J312" s="30" t="s">
        <v>531</v>
      </c>
      <c r="K312" s="30"/>
      <c r="L312" s="30"/>
      <c r="M312" s="30"/>
      <c r="N312" s="30"/>
      <c r="O312" s="13"/>
      <c r="P312" s="388"/>
      <c r="Q312" s="14"/>
      <c r="R312" s="31" t="s">
        <v>759</v>
      </c>
      <c r="S312" s="31" t="s">
        <v>784</v>
      </c>
      <c r="T312" s="31" t="s">
        <v>761</v>
      </c>
      <c r="U312" s="217"/>
      <c r="V312" s="217"/>
      <c r="W312" s="31"/>
      <c r="X312" s="31"/>
      <c r="Y312" s="31"/>
      <c r="Z312" s="13"/>
      <c r="AA312" s="388"/>
      <c r="AB312" s="14"/>
    </row>
    <row r="313" spans="1:28" ht="195">
      <c r="A313" s="30">
        <v>821</v>
      </c>
      <c r="B313" s="31" t="s">
        <v>494</v>
      </c>
      <c r="C313" s="31" t="s">
        <v>724</v>
      </c>
      <c r="D313" s="31" t="s">
        <v>755</v>
      </c>
      <c r="E313" s="31" t="s">
        <v>106</v>
      </c>
      <c r="F313" s="31" t="s">
        <v>168</v>
      </c>
      <c r="G313" s="31" t="s">
        <v>756</v>
      </c>
      <c r="H313" s="215" t="s">
        <v>529</v>
      </c>
      <c r="I313" s="31" t="s">
        <v>757</v>
      </c>
      <c r="J313" s="30" t="s">
        <v>531</v>
      </c>
      <c r="K313" s="30"/>
      <c r="L313" s="30"/>
      <c r="M313" s="30"/>
      <c r="N313" s="30"/>
      <c r="O313" s="13"/>
      <c r="P313" s="388"/>
      <c r="Q313" s="14"/>
      <c r="R313" s="31" t="s">
        <v>759</v>
      </c>
      <c r="S313" s="31" t="s">
        <v>784</v>
      </c>
      <c r="T313" s="31" t="s">
        <v>761</v>
      </c>
      <c r="U313" s="217"/>
      <c r="V313" s="217"/>
      <c r="W313" s="31"/>
      <c r="X313" s="31"/>
      <c r="Y313" s="31"/>
      <c r="Z313" s="13"/>
      <c r="AA313" s="388"/>
      <c r="AB313" s="14"/>
    </row>
    <row r="314" spans="1:28" ht="195">
      <c r="A314" s="30">
        <v>822</v>
      </c>
      <c r="B314" s="31" t="s">
        <v>494</v>
      </c>
      <c r="C314" s="31" t="s">
        <v>724</v>
      </c>
      <c r="D314" s="31" t="s">
        <v>755</v>
      </c>
      <c r="E314" s="31" t="s">
        <v>106</v>
      </c>
      <c r="F314" s="31" t="s">
        <v>168</v>
      </c>
      <c r="G314" s="31" t="s">
        <v>756</v>
      </c>
      <c r="H314" s="215" t="s">
        <v>529</v>
      </c>
      <c r="I314" s="31" t="s">
        <v>757</v>
      </c>
      <c r="J314" s="30" t="s">
        <v>531</v>
      </c>
      <c r="K314" s="30"/>
      <c r="L314" s="30"/>
      <c r="M314" s="30"/>
      <c r="N314" s="30"/>
      <c r="O314" s="13"/>
      <c r="P314" s="388"/>
      <c r="Q314" s="14"/>
      <c r="R314" s="31" t="s">
        <v>759</v>
      </c>
      <c r="S314" s="31" t="s">
        <v>784</v>
      </c>
      <c r="T314" s="31" t="s">
        <v>761</v>
      </c>
      <c r="U314" s="217"/>
      <c r="V314" s="217"/>
      <c r="W314" s="31"/>
      <c r="X314" s="31"/>
      <c r="Y314" s="31"/>
      <c r="Z314" s="13"/>
      <c r="AA314" s="388"/>
      <c r="AB314" s="14"/>
    </row>
    <row r="315" spans="1:28" ht="195">
      <c r="A315" s="30">
        <v>823</v>
      </c>
      <c r="B315" s="31" t="s">
        <v>494</v>
      </c>
      <c r="C315" s="31" t="s">
        <v>724</v>
      </c>
      <c r="D315" s="31" t="s">
        <v>755</v>
      </c>
      <c r="E315" s="31" t="s">
        <v>106</v>
      </c>
      <c r="F315" s="31" t="s">
        <v>168</v>
      </c>
      <c r="G315" s="31" t="s">
        <v>756</v>
      </c>
      <c r="H315" s="215" t="s">
        <v>529</v>
      </c>
      <c r="I315" s="31" t="s">
        <v>757</v>
      </c>
      <c r="J315" s="30" t="s">
        <v>531</v>
      </c>
      <c r="K315" s="30"/>
      <c r="L315" s="30"/>
      <c r="M315" s="30"/>
      <c r="N315" s="30"/>
      <c r="O315" s="13"/>
      <c r="P315" s="388"/>
      <c r="Q315" s="14"/>
      <c r="R315" s="31" t="s">
        <v>759</v>
      </c>
      <c r="S315" s="31" t="s">
        <v>784</v>
      </c>
      <c r="T315" s="31" t="s">
        <v>761</v>
      </c>
      <c r="U315" s="217"/>
      <c r="V315" s="217"/>
      <c r="W315" s="31"/>
      <c r="X315" s="31"/>
      <c r="Y315" s="31"/>
      <c r="Z315" s="13"/>
      <c r="AA315" s="388"/>
      <c r="AB315" s="14"/>
    </row>
    <row r="316" spans="1:28" ht="195">
      <c r="A316" s="30">
        <v>824</v>
      </c>
      <c r="B316" s="31" t="s">
        <v>494</v>
      </c>
      <c r="C316" s="31" t="s">
        <v>724</v>
      </c>
      <c r="D316" s="31" t="s">
        <v>755</v>
      </c>
      <c r="E316" s="31" t="s">
        <v>106</v>
      </c>
      <c r="F316" s="31" t="s">
        <v>168</v>
      </c>
      <c r="G316" s="31" t="s">
        <v>756</v>
      </c>
      <c r="H316" s="215" t="s">
        <v>529</v>
      </c>
      <c r="I316" s="31" t="s">
        <v>757</v>
      </c>
      <c r="J316" s="30" t="s">
        <v>531</v>
      </c>
      <c r="K316" s="30"/>
      <c r="L316" s="30"/>
      <c r="M316" s="30"/>
      <c r="N316" s="30"/>
      <c r="O316" s="13"/>
      <c r="P316" s="388"/>
      <c r="Q316" s="14"/>
      <c r="R316" s="31" t="s">
        <v>759</v>
      </c>
      <c r="S316" s="31" t="s">
        <v>784</v>
      </c>
      <c r="T316" s="31" t="s">
        <v>761</v>
      </c>
      <c r="U316" s="217"/>
      <c r="V316" s="217"/>
      <c r="W316" s="31"/>
      <c r="X316" s="31"/>
      <c r="Y316" s="31"/>
      <c r="Z316" s="13"/>
      <c r="AA316" s="388"/>
      <c r="AB316" s="14"/>
    </row>
    <row r="317" spans="1:28" ht="195">
      <c r="A317" s="30">
        <v>825</v>
      </c>
      <c r="B317" s="31" t="s">
        <v>494</v>
      </c>
      <c r="C317" s="31" t="s">
        <v>724</v>
      </c>
      <c r="D317" s="31" t="s">
        <v>755</v>
      </c>
      <c r="E317" s="31" t="s">
        <v>106</v>
      </c>
      <c r="F317" s="31" t="s">
        <v>168</v>
      </c>
      <c r="G317" s="31" t="s">
        <v>756</v>
      </c>
      <c r="H317" s="215" t="s">
        <v>529</v>
      </c>
      <c r="I317" s="31" t="s">
        <v>757</v>
      </c>
      <c r="J317" s="30" t="s">
        <v>531</v>
      </c>
      <c r="K317" s="30"/>
      <c r="L317" s="30"/>
      <c r="M317" s="30"/>
      <c r="N317" s="30"/>
      <c r="O317" s="13"/>
      <c r="P317" s="388"/>
      <c r="Q317" s="14"/>
      <c r="R317" s="31" t="s">
        <v>759</v>
      </c>
      <c r="S317" s="31" t="s">
        <v>784</v>
      </c>
      <c r="T317" s="31" t="s">
        <v>761</v>
      </c>
      <c r="U317" s="217"/>
      <c r="V317" s="217"/>
      <c r="W317" s="31"/>
      <c r="X317" s="31"/>
      <c r="Y317" s="31"/>
      <c r="Z317" s="13"/>
      <c r="AA317" s="388"/>
      <c r="AB317" s="14"/>
    </row>
    <row r="318" spans="1:28" ht="195">
      <c r="A318" s="30">
        <v>826</v>
      </c>
      <c r="B318" s="31" t="s">
        <v>494</v>
      </c>
      <c r="C318" s="31" t="s">
        <v>724</v>
      </c>
      <c r="D318" s="31" t="s">
        <v>755</v>
      </c>
      <c r="E318" s="31" t="s">
        <v>106</v>
      </c>
      <c r="F318" s="31" t="s">
        <v>168</v>
      </c>
      <c r="G318" s="31" t="s">
        <v>756</v>
      </c>
      <c r="H318" s="215" t="s">
        <v>529</v>
      </c>
      <c r="I318" s="31" t="s">
        <v>757</v>
      </c>
      <c r="J318" s="30" t="s">
        <v>531</v>
      </c>
      <c r="K318" s="30"/>
      <c r="L318" s="30"/>
      <c r="M318" s="30"/>
      <c r="N318" s="30"/>
      <c r="O318" s="13"/>
      <c r="P318" s="388"/>
      <c r="Q318" s="14"/>
      <c r="R318" s="31" t="s">
        <v>759</v>
      </c>
      <c r="S318" s="31" t="s">
        <v>784</v>
      </c>
      <c r="T318" s="31" t="s">
        <v>761</v>
      </c>
      <c r="U318" s="217"/>
      <c r="V318" s="217"/>
      <c r="W318" s="31"/>
      <c r="X318" s="31"/>
      <c r="Y318" s="31"/>
      <c r="Z318" s="13"/>
      <c r="AA318" s="388"/>
      <c r="AB318" s="14"/>
    </row>
    <row r="319" spans="1:28" ht="195">
      <c r="A319" s="30" t="s">
        <v>785</v>
      </c>
      <c r="B319" s="31" t="s">
        <v>494</v>
      </c>
      <c r="C319" s="31" t="s">
        <v>724</v>
      </c>
      <c r="D319" s="31" t="s">
        <v>755</v>
      </c>
      <c r="E319" s="31" t="s">
        <v>106</v>
      </c>
      <c r="F319" s="31" t="s">
        <v>168</v>
      </c>
      <c r="G319" s="31" t="s">
        <v>756</v>
      </c>
      <c r="H319" s="215" t="s">
        <v>529</v>
      </c>
      <c r="I319" s="31" t="s">
        <v>757</v>
      </c>
      <c r="J319" s="30" t="s">
        <v>531</v>
      </c>
      <c r="K319" s="30"/>
      <c r="L319" s="30"/>
      <c r="M319" s="30"/>
      <c r="N319" s="30"/>
      <c r="O319" s="13"/>
      <c r="P319" s="388"/>
      <c r="Q319" s="14"/>
      <c r="R319" s="31" t="s">
        <v>759</v>
      </c>
      <c r="S319" s="31" t="s">
        <v>784</v>
      </c>
      <c r="T319" s="31" t="s">
        <v>761</v>
      </c>
      <c r="U319" s="217"/>
      <c r="V319" s="217"/>
      <c r="W319" s="31"/>
      <c r="X319" s="31"/>
      <c r="Y319" s="31"/>
      <c r="Z319" s="13"/>
      <c r="AA319" s="388"/>
      <c r="AB319" s="14"/>
    </row>
    <row r="320" spans="1:28" ht="195">
      <c r="A320" s="30" t="s">
        <v>786</v>
      </c>
      <c r="B320" s="31" t="s">
        <v>494</v>
      </c>
      <c r="C320" s="31" t="s">
        <v>724</v>
      </c>
      <c r="D320" s="31" t="s">
        <v>755</v>
      </c>
      <c r="E320" s="31" t="s">
        <v>106</v>
      </c>
      <c r="F320" s="31" t="s">
        <v>168</v>
      </c>
      <c r="G320" s="31" t="s">
        <v>756</v>
      </c>
      <c r="H320" s="215" t="s">
        <v>529</v>
      </c>
      <c r="I320" s="31" t="s">
        <v>757</v>
      </c>
      <c r="J320" s="30" t="s">
        <v>531</v>
      </c>
      <c r="K320" s="30"/>
      <c r="L320" s="30"/>
      <c r="M320" s="30"/>
      <c r="N320" s="30"/>
      <c r="O320" s="13"/>
      <c r="P320" s="388"/>
      <c r="Q320" s="14"/>
      <c r="R320" s="31" t="s">
        <v>759</v>
      </c>
      <c r="S320" s="31" t="s">
        <v>784</v>
      </c>
      <c r="T320" s="31" t="s">
        <v>761</v>
      </c>
      <c r="U320" s="217"/>
      <c r="V320" s="217"/>
      <c r="W320" s="31"/>
      <c r="X320" s="31"/>
      <c r="Y320" s="31"/>
      <c r="Z320" s="13"/>
      <c r="AA320" s="388"/>
      <c r="AB320" s="14"/>
    </row>
    <row r="321" spans="1:28" ht="195">
      <c r="A321" s="30">
        <v>827</v>
      </c>
      <c r="B321" s="31" t="s">
        <v>494</v>
      </c>
      <c r="C321" s="31" t="s">
        <v>724</v>
      </c>
      <c r="D321" s="31" t="s">
        <v>755</v>
      </c>
      <c r="E321" s="31" t="s">
        <v>106</v>
      </c>
      <c r="F321" s="31" t="s">
        <v>168</v>
      </c>
      <c r="G321" s="31" t="s">
        <v>756</v>
      </c>
      <c r="H321" s="215" t="s">
        <v>529</v>
      </c>
      <c r="I321" s="31" t="s">
        <v>757</v>
      </c>
      <c r="J321" s="30" t="s">
        <v>531</v>
      </c>
      <c r="K321" s="30"/>
      <c r="L321" s="30"/>
      <c r="M321" s="30"/>
      <c r="N321" s="30"/>
      <c r="O321" s="13"/>
      <c r="P321" s="388"/>
      <c r="Q321" s="14"/>
      <c r="R321" s="31" t="s">
        <v>759</v>
      </c>
      <c r="S321" s="31" t="s">
        <v>784</v>
      </c>
      <c r="T321" s="31" t="s">
        <v>761</v>
      </c>
      <c r="U321" s="217"/>
      <c r="V321" s="217"/>
      <c r="W321" s="31"/>
      <c r="X321" s="31"/>
      <c r="Y321" s="31"/>
      <c r="Z321" s="13"/>
      <c r="AA321" s="388"/>
      <c r="AB321" s="14"/>
    </row>
    <row r="322" spans="1:28" ht="195">
      <c r="A322" s="30">
        <v>828</v>
      </c>
      <c r="B322" s="31" t="s">
        <v>494</v>
      </c>
      <c r="C322" s="31" t="s">
        <v>724</v>
      </c>
      <c r="D322" s="31" t="s">
        <v>755</v>
      </c>
      <c r="E322" s="31" t="s">
        <v>106</v>
      </c>
      <c r="F322" s="31" t="s">
        <v>168</v>
      </c>
      <c r="G322" s="31" t="s">
        <v>756</v>
      </c>
      <c r="H322" s="215" t="s">
        <v>529</v>
      </c>
      <c r="I322" s="31" t="s">
        <v>757</v>
      </c>
      <c r="J322" s="30" t="s">
        <v>531</v>
      </c>
      <c r="K322" s="30"/>
      <c r="L322" s="30"/>
      <c r="M322" s="30"/>
      <c r="N322" s="30"/>
      <c r="O322" s="13"/>
      <c r="P322" s="388"/>
      <c r="Q322" s="14"/>
      <c r="R322" s="31" t="s">
        <v>759</v>
      </c>
      <c r="S322" s="31" t="s">
        <v>784</v>
      </c>
      <c r="T322" s="31" t="s">
        <v>761</v>
      </c>
      <c r="U322" s="217"/>
      <c r="V322" s="217"/>
      <c r="W322" s="31"/>
      <c r="X322" s="31"/>
      <c r="Y322" s="31"/>
      <c r="Z322" s="13"/>
      <c r="AA322" s="388"/>
      <c r="AB322" s="14"/>
    </row>
    <row r="323" spans="1:28" ht="195">
      <c r="A323" s="30">
        <v>829</v>
      </c>
      <c r="B323" s="31" t="s">
        <v>494</v>
      </c>
      <c r="C323" s="31" t="s">
        <v>724</v>
      </c>
      <c r="D323" s="31" t="s">
        <v>755</v>
      </c>
      <c r="E323" s="31" t="s">
        <v>106</v>
      </c>
      <c r="F323" s="31" t="s">
        <v>168</v>
      </c>
      <c r="G323" s="31" t="s">
        <v>756</v>
      </c>
      <c r="H323" s="333" t="s">
        <v>529</v>
      </c>
      <c r="I323" s="31" t="s">
        <v>787</v>
      </c>
      <c r="J323" s="30" t="s">
        <v>531</v>
      </c>
      <c r="K323" s="30" t="s">
        <v>500</v>
      </c>
      <c r="L323" s="30">
        <v>7065</v>
      </c>
      <c r="M323" s="30">
        <v>1497</v>
      </c>
      <c r="N323" s="30">
        <f>920+M323</f>
        <v>2417</v>
      </c>
      <c r="O323" s="72">
        <v>884</v>
      </c>
      <c r="P323" s="388">
        <v>0.96</v>
      </c>
      <c r="Q323" s="14" t="s">
        <v>1488</v>
      </c>
      <c r="R323" s="31" t="s">
        <v>759</v>
      </c>
      <c r="S323" s="31" t="s">
        <v>788</v>
      </c>
      <c r="T323" s="31" t="s">
        <v>761</v>
      </c>
      <c r="U323" s="217">
        <f>23+206+350</f>
        <v>579</v>
      </c>
      <c r="V323" s="217">
        <f>+U323+450</f>
        <v>1029</v>
      </c>
      <c r="W323" s="31"/>
      <c r="X323" s="116" t="s">
        <v>789</v>
      </c>
      <c r="Y323" s="116" t="s">
        <v>500</v>
      </c>
      <c r="Z323" s="72">
        <v>1029</v>
      </c>
      <c r="AA323" s="384">
        <v>1</v>
      </c>
      <c r="AB323" s="14"/>
    </row>
    <row r="324" spans="1:28" ht="195">
      <c r="A324" s="30">
        <v>830</v>
      </c>
      <c r="B324" s="31" t="s">
        <v>494</v>
      </c>
      <c r="C324" s="31" t="s">
        <v>724</v>
      </c>
      <c r="D324" s="31" t="s">
        <v>755</v>
      </c>
      <c r="E324" s="31" t="s">
        <v>106</v>
      </c>
      <c r="F324" s="31" t="s">
        <v>168</v>
      </c>
      <c r="G324" s="31" t="s">
        <v>756</v>
      </c>
      <c r="H324" s="215" t="s">
        <v>529</v>
      </c>
      <c r="I324" s="31" t="s">
        <v>787</v>
      </c>
      <c r="J324" s="30" t="s">
        <v>531</v>
      </c>
      <c r="K324" s="30"/>
      <c r="L324" s="30"/>
      <c r="M324" s="30"/>
      <c r="N324" s="30"/>
      <c r="O324" s="14"/>
      <c r="P324" s="388"/>
      <c r="Q324" s="14"/>
      <c r="R324" s="31" t="s">
        <v>759</v>
      </c>
      <c r="S324" s="31" t="s">
        <v>788</v>
      </c>
      <c r="T324" s="31" t="s">
        <v>761</v>
      </c>
      <c r="U324" s="217"/>
      <c r="V324" s="217"/>
      <c r="W324" s="31"/>
      <c r="X324" s="31"/>
      <c r="Y324" s="31"/>
      <c r="Z324" s="14"/>
      <c r="AA324" s="388"/>
      <c r="AB324" s="14"/>
    </row>
    <row r="325" spans="1:28" ht="154.5" customHeight="1">
      <c r="A325" s="30" t="s">
        <v>790</v>
      </c>
      <c r="B325" s="31" t="s">
        <v>494</v>
      </c>
      <c r="C325" s="31" t="s">
        <v>724</v>
      </c>
      <c r="D325" s="31" t="s">
        <v>755</v>
      </c>
      <c r="E325" s="31" t="s">
        <v>106</v>
      </c>
      <c r="F325" s="31" t="s">
        <v>168</v>
      </c>
      <c r="G325" s="31" t="s">
        <v>756</v>
      </c>
      <c r="H325" s="333" t="s">
        <v>529</v>
      </c>
      <c r="I325" s="31" t="s">
        <v>787</v>
      </c>
      <c r="J325" s="30" t="s">
        <v>531</v>
      </c>
      <c r="K325" s="30"/>
      <c r="L325" s="30"/>
      <c r="M325" s="30"/>
      <c r="N325" s="30"/>
      <c r="O325" s="14"/>
      <c r="P325" s="388"/>
      <c r="Q325" s="14"/>
      <c r="R325" s="31" t="s">
        <v>759</v>
      </c>
      <c r="S325" s="92" t="s">
        <v>791</v>
      </c>
      <c r="T325" s="31" t="s">
        <v>761</v>
      </c>
      <c r="U325" s="217">
        <v>0</v>
      </c>
      <c r="V325" s="95">
        <v>87</v>
      </c>
      <c r="W325" s="92" t="s">
        <v>762</v>
      </c>
      <c r="X325" s="92" t="s">
        <v>781</v>
      </c>
      <c r="Y325" s="92" t="s">
        <v>500</v>
      </c>
      <c r="Z325" s="14">
        <v>87</v>
      </c>
      <c r="AA325" s="388">
        <v>1</v>
      </c>
      <c r="AB325" s="14" t="s">
        <v>1480</v>
      </c>
    </row>
    <row r="326" spans="1:28" ht="86.25" customHeight="1">
      <c r="A326" s="30" t="s">
        <v>792</v>
      </c>
      <c r="B326" s="31" t="s">
        <v>494</v>
      </c>
      <c r="C326" s="31" t="s">
        <v>724</v>
      </c>
      <c r="D326" s="31" t="s">
        <v>755</v>
      </c>
      <c r="E326" s="31" t="s">
        <v>106</v>
      </c>
      <c r="F326" s="31" t="s">
        <v>168</v>
      </c>
      <c r="G326" s="31" t="s">
        <v>756</v>
      </c>
      <c r="H326" s="333" t="s">
        <v>529</v>
      </c>
      <c r="I326" s="31" t="s">
        <v>787</v>
      </c>
      <c r="J326" s="30" t="s">
        <v>531</v>
      </c>
      <c r="K326" s="30"/>
      <c r="L326" s="30"/>
      <c r="M326" s="30"/>
      <c r="N326" s="30"/>
      <c r="O326" s="14"/>
      <c r="P326" s="388"/>
      <c r="Q326" s="14"/>
      <c r="R326" s="31" t="s">
        <v>759</v>
      </c>
      <c r="S326" s="92" t="s">
        <v>793</v>
      </c>
      <c r="T326" s="31" t="s">
        <v>761</v>
      </c>
      <c r="U326" s="217">
        <v>0</v>
      </c>
      <c r="V326" s="95">
        <v>70</v>
      </c>
      <c r="W326" s="92" t="s">
        <v>762</v>
      </c>
      <c r="X326" s="92" t="s">
        <v>794</v>
      </c>
      <c r="Y326" s="92" t="s">
        <v>299</v>
      </c>
      <c r="Z326" s="14">
        <v>70</v>
      </c>
      <c r="AA326" s="388">
        <v>1</v>
      </c>
      <c r="AB326" s="14" t="s">
        <v>1481</v>
      </c>
    </row>
    <row r="327" spans="1:28" ht="86.25" customHeight="1">
      <c r="A327" s="30" t="s">
        <v>795</v>
      </c>
      <c r="B327" s="31" t="s">
        <v>494</v>
      </c>
      <c r="C327" s="31" t="s">
        <v>724</v>
      </c>
      <c r="D327" s="31" t="s">
        <v>755</v>
      </c>
      <c r="E327" s="31" t="s">
        <v>106</v>
      </c>
      <c r="F327" s="31" t="s">
        <v>168</v>
      </c>
      <c r="G327" s="31" t="s">
        <v>756</v>
      </c>
      <c r="H327" s="333" t="s">
        <v>529</v>
      </c>
      <c r="I327" s="31" t="s">
        <v>787</v>
      </c>
      <c r="J327" s="30" t="s">
        <v>531</v>
      </c>
      <c r="K327" s="30"/>
      <c r="L327" s="30"/>
      <c r="M327" s="30"/>
      <c r="N327" s="30"/>
      <c r="O327" s="14"/>
      <c r="P327" s="388"/>
      <c r="Q327" s="14"/>
      <c r="R327" s="31" t="s">
        <v>759</v>
      </c>
      <c r="S327" s="92" t="s">
        <v>782</v>
      </c>
      <c r="T327" s="31" t="s">
        <v>761</v>
      </c>
      <c r="U327" s="217">
        <v>0</v>
      </c>
      <c r="V327" s="95">
        <v>110</v>
      </c>
      <c r="W327" s="92" t="s">
        <v>762</v>
      </c>
      <c r="X327" s="92" t="s">
        <v>796</v>
      </c>
      <c r="Y327" s="92" t="s">
        <v>500</v>
      </c>
      <c r="Z327" s="14">
        <v>110</v>
      </c>
      <c r="AA327" s="388">
        <v>1</v>
      </c>
      <c r="AB327" s="14" t="s">
        <v>1482</v>
      </c>
    </row>
    <row r="328" spans="1:28" ht="114" customHeight="1">
      <c r="A328" s="30" t="s">
        <v>797</v>
      </c>
      <c r="B328" s="31" t="s">
        <v>494</v>
      </c>
      <c r="C328" s="31" t="s">
        <v>724</v>
      </c>
      <c r="D328" s="31" t="s">
        <v>755</v>
      </c>
      <c r="E328" s="31" t="s">
        <v>106</v>
      </c>
      <c r="F328" s="31" t="s">
        <v>168</v>
      </c>
      <c r="G328" s="31" t="s">
        <v>756</v>
      </c>
      <c r="H328" s="333" t="s">
        <v>529</v>
      </c>
      <c r="I328" s="31" t="s">
        <v>787</v>
      </c>
      <c r="J328" s="30" t="s">
        <v>531</v>
      </c>
      <c r="K328" s="30"/>
      <c r="L328" s="30"/>
      <c r="M328" s="30"/>
      <c r="N328" s="30"/>
      <c r="O328" s="14"/>
      <c r="P328" s="388"/>
      <c r="Q328" s="14"/>
      <c r="R328" s="31" t="s">
        <v>759</v>
      </c>
      <c r="S328" s="405" t="s">
        <v>798</v>
      </c>
      <c r="T328" s="31" t="s">
        <v>761</v>
      </c>
      <c r="U328" s="217">
        <v>0</v>
      </c>
      <c r="V328" s="36">
        <v>1</v>
      </c>
      <c r="W328" s="92" t="s">
        <v>762</v>
      </c>
      <c r="X328" s="92" t="s">
        <v>799</v>
      </c>
      <c r="Y328" s="92" t="s">
        <v>500</v>
      </c>
      <c r="Z328" s="14">
        <v>1</v>
      </c>
      <c r="AA328" s="388">
        <v>1</v>
      </c>
      <c r="AB328" s="14"/>
    </row>
    <row r="329" spans="1:28" ht="105.75" customHeight="1">
      <c r="A329" s="30" t="s">
        <v>800</v>
      </c>
      <c r="B329" s="31" t="s">
        <v>494</v>
      </c>
      <c r="C329" s="31" t="s">
        <v>724</v>
      </c>
      <c r="D329" s="31" t="s">
        <v>755</v>
      </c>
      <c r="E329" s="31" t="s">
        <v>106</v>
      </c>
      <c r="F329" s="31" t="s">
        <v>168</v>
      </c>
      <c r="G329" s="31" t="s">
        <v>756</v>
      </c>
      <c r="H329" s="333" t="s">
        <v>529</v>
      </c>
      <c r="I329" s="31" t="s">
        <v>787</v>
      </c>
      <c r="J329" s="30" t="s">
        <v>531</v>
      </c>
      <c r="K329" s="30"/>
      <c r="L329" s="30"/>
      <c r="M329" s="30"/>
      <c r="N329" s="30"/>
      <c r="O329" s="14"/>
      <c r="P329" s="388"/>
      <c r="Q329" s="14"/>
      <c r="R329" s="31" t="s">
        <v>759</v>
      </c>
      <c r="S329" s="405" t="s">
        <v>801</v>
      </c>
      <c r="T329" s="31" t="s">
        <v>761</v>
      </c>
      <c r="U329" s="217">
        <v>0</v>
      </c>
      <c r="V329" s="36">
        <v>1</v>
      </c>
      <c r="W329" s="92" t="s">
        <v>762</v>
      </c>
      <c r="X329" s="92" t="s">
        <v>802</v>
      </c>
      <c r="Y329" s="92" t="s">
        <v>500</v>
      </c>
      <c r="Z329" s="14">
        <v>1</v>
      </c>
      <c r="AA329" s="388">
        <v>1</v>
      </c>
      <c r="AB329" s="14"/>
    </row>
    <row r="330" spans="1:28" ht="107.25" customHeight="1">
      <c r="A330" s="30" t="s">
        <v>803</v>
      </c>
      <c r="B330" s="31" t="s">
        <v>494</v>
      </c>
      <c r="C330" s="31" t="s">
        <v>724</v>
      </c>
      <c r="D330" s="31" t="s">
        <v>755</v>
      </c>
      <c r="E330" s="31" t="s">
        <v>106</v>
      </c>
      <c r="F330" s="31" t="s">
        <v>168</v>
      </c>
      <c r="G330" s="31" t="s">
        <v>756</v>
      </c>
      <c r="H330" s="333" t="s">
        <v>529</v>
      </c>
      <c r="I330" s="31" t="s">
        <v>787</v>
      </c>
      <c r="J330" s="30" t="s">
        <v>531</v>
      </c>
      <c r="K330" s="30"/>
      <c r="L330" s="30"/>
      <c r="M330" s="30"/>
      <c r="N330" s="30"/>
      <c r="O330" s="14"/>
      <c r="P330" s="388"/>
      <c r="Q330" s="14"/>
      <c r="R330" s="31" t="s">
        <v>759</v>
      </c>
      <c r="S330" s="405" t="s">
        <v>804</v>
      </c>
      <c r="T330" s="31" t="s">
        <v>761</v>
      </c>
      <c r="U330" s="217">
        <v>0</v>
      </c>
      <c r="V330" s="36">
        <v>29</v>
      </c>
      <c r="W330" s="92" t="s">
        <v>762</v>
      </c>
      <c r="X330" s="92" t="s">
        <v>805</v>
      </c>
      <c r="Y330" s="92" t="s">
        <v>500</v>
      </c>
      <c r="Z330" s="14">
        <v>29</v>
      </c>
      <c r="AA330" s="388">
        <v>1</v>
      </c>
      <c r="AB330" s="14" t="s">
        <v>1483</v>
      </c>
    </row>
    <row r="331" spans="1:28" ht="117.75" customHeight="1" thickBot="1">
      <c r="A331" s="30" t="s">
        <v>806</v>
      </c>
      <c r="B331" s="31" t="s">
        <v>494</v>
      </c>
      <c r="C331" s="31" t="s">
        <v>724</v>
      </c>
      <c r="D331" s="31" t="s">
        <v>755</v>
      </c>
      <c r="E331" s="31" t="s">
        <v>106</v>
      </c>
      <c r="F331" s="31" t="s">
        <v>168</v>
      </c>
      <c r="G331" s="31" t="s">
        <v>756</v>
      </c>
      <c r="H331" s="333" t="s">
        <v>529</v>
      </c>
      <c r="I331" s="31" t="s">
        <v>787</v>
      </c>
      <c r="J331" s="30" t="s">
        <v>531</v>
      </c>
      <c r="K331" s="30"/>
      <c r="L331" s="30"/>
      <c r="M331" s="30"/>
      <c r="N331" s="30"/>
      <c r="O331" s="14"/>
      <c r="P331" s="388"/>
      <c r="Q331" s="14"/>
      <c r="R331" s="31" t="s">
        <v>759</v>
      </c>
      <c r="S331" s="406" t="s">
        <v>807</v>
      </c>
      <c r="T331" s="31" t="s">
        <v>761</v>
      </c>
      <c r="U331" s="217">
        <v>0</v>
      </c>
      <c r="V331" s="36">
        <v>65</v>
      </c>
      <c r="W331" s="92" t="s">
        <v>762</v>
      </c>
      <c r="X331" s="92" t="s">
        <v>808</v>
      </c>
      <c r="Y331" s="92" t="s">
        <v>500</v>
      </c>
      <c r="Z331" s="14">
        <v>65</v>
      </c>
      <c r="AA331" s="388">
        <v>1</v>
      </c>
      <c r="AB331" s="14" t="s">
        <v>1484</v>
      </c>
    </row>
    <row r="332" spans="1:28" ht="195">
      <c r="A332" s="30">
        <v>831</v>
      </c>
      <c r="B332" s="31" t="s">
        <v>494</v>
      </c>
      <c r="C332" s="31" t="s">
        <v>724</v>
      </c>
      <c r="D332" s="31" t="s">
        <v>755</v>
      </c>
      <c r="E332" s="31" t="s">
        <v>106</v>
      </c>
      <c r="F332" s="31" t="s">
        <v>168</v>
      </c>
      <c r="G332" s="31" t="s">
        <v>756</v>
      </c>
      <c r="H332" s="215" t="s">
        <v>529</v>
      </c>
      <c r="I332" s="31" t="s">
        <v>787</v>
      </c>
      <c r="J332" s="30" t="s">
        <v>531</v>
      </c>
      <c r="K332" s="30"/>
      <c r="L332" s="30"/>
      <c r="M332" s="30"/>
      <c r="N332" s="30"/>
      <c r="O332" s="13"/>
      <c r="P332" s="388"/>
      <c r="Q332" s="14"/>
      <c r="R332" s="31" t="s">
        <v>759</v>
      </c>
      <c r="S332" s="31" t="s">
        <v>788</v>
      </c>
      <c r="T332" s="31" t="s">
        <v>761</v>
      </c>
      <c r="U332" s="217"/>
      <c r="V332" s="217"/>
      <c r="W332" s="31"/>
      <c r="X332" s="31"/>
      <c r="Y332" s="31"/>
      <c r="Z332" s="13"/>
      <c r="AA332" s="388"/>
      <c r="AB332" s="14"/>
    </row>
    <row r="333" spans="1:28" ht="195">
      <c r="A333" s="30">
        <v>832</v>
      </c>
      <c r="B333" s="31" t="s">
        <v>494</v>
      </c>
      <c r="C333" s="31" t="s">
        <v>724</v>
      </c>
      <c r="D333" s="31" t="s">
        <v>755</v>
      </c>
      <c r="E333" s="31" t="s">
        <v>106</v>
      </c>
      <c r="F333" s="31" t="s">
        <v>168</v>
      </c>
      <c r="G333" s="31" t="s">
        <v>756</v>
      </c>
      <c r="H333" s="215" t="s">
        <v>529</v>
      </c>
      <c r="I333" s="31" t="s">
        <v>787</v>
      </c>
      <c r="J333" s="30" t="s">
        <v>531</v>
      </c>
      <c r="K333" s="30"/>
      <c r="L333" s="30"/>
      <c r="M333" s="30"/>
      <c r="N333" s="30"/>
      <c r="O333" s="13"/>
      <c r="P333" s="388"/>
      <c r="Q333" s="14"/>
      <c r="R333" s="31" t="s">
        <v>759</v>
      </c>
      <c r="S333" s="31" t="s">
        <v>788</v>
      </c>
      <c r="T333" s="31" t="s">
        <v>761</v>
      </c>
      <c r="U333" s="217"/>
      <c r="V333" s="217"/>
      <c r="W333" s="31"/>
      <c r="X333" s="31"/>
      <c r="Y333" s="31"/>
      <c r="Z333" s="13"/>
      <c r="AA333" s="388"/>
      <c r="AB333" s="14"/>
    </row>
    <row r="334" spans="1:28" ht="195">
      <c r="A334" s="30">
        <v>833</v>
      </c>
      <c r="B334" s="31" t="s">
        <v>494</v>
      </c>
      <c r="C334" s="31" t="s">
        <v>724</v>
      </c>
      <c r="D334" s="31" t="s">
        <v>755</v>
      </c>
      <c r="E334" s="31" t="s">
        <v>106</v>
      </c>
      <c r="F334" s="31" t="s">
        <v>168</v>
      </c>
      <c r="G334" s="31" t="s">
        <v>756</v>
      </c>
      <c r="H334" s="215" t="s">
        <v>529</v>
      </c>
      <c r="I334" s="31" t="s">
        <v>787</v>
      </c>
      <c r="J334" s="30" t="s">
        <v>531</v>
      </c>
      <c r="K334" s="30"/>
      <c r="L334" s="30"/>
      <c r="M334" s="30"/>
      <c r="N334" s="30"/>
      <c r="O334" s="13"/>
      <c r="P334" s="388"/>
      <c r="Q334" s="14"/>
      <c r="R334" s="31" t="s">
        <v>759</v>
      </c>
      <c r="S334" s="31" t="s">
        <v>788</v>
      </c>
      <c r="T334" s="31" t="s">
        <v>761</v>
      </c>
      <c r="U334" s="217"/>
      <c r="V334" s="217"/>
      <c r="W334" s="31"/>
      <c r="X334" s="31"/>
      <c r="Y334" s="31"/>
      <c r="Z334" s="13"/>
      <c r="AA334" s="388"/>
      <c r="AB334" s="14"/>
    </row>
    <row r="335" spans="1:28" ht="195">
      <c r="A335" s="30">
        <v>834</v>
      </c>
      <c r="B335" s="31" t="s">
        <v>494</v>
      </c>
      <c r="C335" s="31" t="s">
        <v>724</v>
      </c>
      <c r="D335" s="31" t="s">
        <v>755</v>
      </c>
      <c r="E335" s="31" t="s">
        <v>106</v>
      </c>
      <c r="F335" s="31" t="s">
        <v>168</v>
      </c>
      <c r="G335" s="31" t="s">
        <v>756</v>
      </c>
      <c r="H335" s="215" t="s">
        <v>529</v>
      </c>
      <c r="I335" s="31" t="s">
        <v>787</v>
      </c>
      <c r="J335" s="30" t="s">
        <v>531</v>
      </c>
      <c r="K335" s="30"/>
      <c r="L335" s="30"/>
      <c r="M335" s="30"/>
      <c r="N335" s="30"/>
      <c r="O335" s="13"/>
      <c r="P335" s="388"/>
      <c r="Q335" s="14"/>
      <c r="R335" s="31" t="s">
        <v>759</v>
      </c>
      <c r="S335" s="31" t="s">
        <v>788</v>
      </c>
      <c r="T335" s="31" t="s">
        <v>761</v>
      </c>
      <c r="U335" s="217"/>
      <c r="V335" s="217"/>
      <c r="W335" s="31"/>
      <c r="X335" s="31"/>
      <c r="Y335" s="31"/>
      <c r="Z335" s="13"/>
      <c r="AA335" s="388"/>
      <c r="AB335" s="14"/>
    </row>
    <row r="336" spans="1:28" ht="195">
      <c r="A336" s="30">
        <v>835</v>
      </c>
      <c r="B336" s="31" t="s">
        <v>494</v>
      </c>
      <c r="C336" s="31" t="s">
        <v>724</v>
      </c>
      <c r="D336" s="31" t="s">
        <v>755</v>
      </c>
      <c r="E336" s="31" t="s">
        <v>106</v>
      </c>
      <c r="F336" s="31" t="s">
        <v>168</v>
      </c>
      <c r="G336" s="31" t="s">
        <v>756</v>
      </c>
      <c r="H336" s="215" t="s">
        <v>529</v>
      </c>
      <c r="I336" s="31" t="s">
        <v>787</v>
      </c>
      <c r="J336" s="30" t="s">
        <v>531</v>
      </c>
      <c r="K336" s="30"/>
      <c r="L336" s="30"/>
      <c r="M336" s="30"/>
      <c r="N336" s="30"/>
      <c r="O336" s="13"/>
      <c r="P336" s="388"/>
      <c r="Q336" s="14"/>
      <c r="R336" s="31" t="s">
        <v>759</v>
      </c>
      <c r="S336" s="31" t="s">
        <v>788</v>
      </c>
      <c r="T336" s="31" t="s">
        <v>761</v>
      </c>
      <c r="U336" s="217"/>
      <c r="V336" s="217"/>
      <c r="W336" s="31"/>
      <c r="X336" s="31"/>
      <c r="Y336" s="31"/>
      <c r="Z336" s="13"/>
      <c r="AA336" s="388"/>
      <c r="AB336" s="14"/>
    </row>
    <row r="337" spans="1:28" ht="195">
      <c r="A337" s="30">
        <v>836</v>
      </c>
      <c r="B337" s="31" t="s">
        <v>494</v>
      </c>
      <c r="C337" s="31" t="s">
        <v>724</v>
      </c>
      <c r="D337" s="31" t="s">
        <v>755</v>
      </c>
      <c r="E337" s="31" t="s">
        <v>106</v>
      </c>
      <c r="F337" s="31" t="s">
        <v>168</v>
      </c>
      <c r="G337" s="31" t="s">
        <v>756</v>
      </c>
      <c r="H337" s="215" t="s">
        <v>529</v>
      </c>
      <c r="I337" s="31" t="s">
        <v>787</v>
      </c>
      <c r="J337" s="30" t="s">
        <v>531</v>
      </c>
      <c r="K337" s="30"/>
      <c r="L337" s="30"/>
      <c r="M337" s="30"/>
      <c r="N337" s="30"/>
      <c r="O337" s="13"/>
      <c r="P337" s="388"/>
      <c r="Q337" s="14"/>
      <c r="R337" s="31" t="s">
        <v>759</v>
      </c>
      <c r="S337" s="31" t="s">
        <v>788</v>
      </c>
      <c r="T337" s="31" t="s">
        <v>761</v>
      </c>
      <c r="U337" s="217"/>
      <c r="V337" s="217"/>
      <c r="W337" s="31"/>
      <c r="X337" s="31"/>
      <c r="Y337" s="31"/>
      <c r="Z337" s="13"/>
      <c r="AA337" s="388"/>
      <c r="AB337" s="14"/>
    </row>
    <row r="338" spans="1:28" ht="195">
      <c r="A338" s="30">
        <v>837</v>
      </c>
      <c r="B338" s="31" t="s">
        <v>494</v>
      </c>
      <c r="C338" s="31" t="s">
        <v>724</v>
      </c>
      <c r="D338" s="31" t="s">
        <v>755</v>
      </c>
      <c r="E338" s="31" t="s">
        <v>106</v>
      </c>
      <c r="F338" s="31" t="s">
        <v>168</v>
      </c>
      <c r="G338" s="31" t="s">
        <v>756</v>
      </c>
      <c r="H338" s="215" t="s">
        <v>529</v>
      </c>
      <c r="I338" s="31" t="s">
        <v>787</v>
      </c>
      <c r="J338" s="30" t="s">
        <v>531</v>
      </c>
      <c r="K338" s="30"/>
      <c r="L338" s="30"/>
      <c r="M338" s="30"/>
      <c r="N338" s="30"/>
      <c r="O338" s="13"/>
      <c r="P338" s="388"/>
      <c r="Q338" s="14"/>
      <c r="R338" s="31" t="s">
        <v>759</v>
      </c>
      <c r="S338" s="31" t="s">
        <v>788</v>
      </c>
      <c r="T338" s="31" t="s">
        <v>761</v>
      </c>
      <c r="U338" s="217"/>
      <c r="V338" s="217"/>
      <c r="W338" s="31"/>
      <c r="X338" s="31"/>
      <c r="Y338" s="31"/>
      <c r="Z338" s="13"/>
      <c r="AA338" s="388"/>
      <c r="AB338" s="14"/>
    </row>
    <row r="339" spans="1:28" ht="195">
      <c r="A339" s="30">
        <v>838</v>
      </c>
      <c r="B339" s="31" t="s">
        <v>494</v>
      </c>
      <c r="C339" s="31" t="s">
        <v>724</v>
      </c>
      <c r="D339" s="31" t="s">
        <v>755</v>
      </c>
      <c r="E339" s="31" t="s">
        <v>106</v>
      </c>
      <c r="F339" s="31" t="s">
        <v>168</v>
      </c>
      <c r="G339" s="31" t="s">
        <v>756</v>
      </c>
      <c r="H339" s="215" t="s">
        <v>529</v>
      </c>
      <c r="I339" s="31" t="s">
        <v>787</v>
      </c>
      <c r="J339" s="30" t="s">
        <v>531</v>
      </c>
      <c r="K339" s="30"/>
      <c r="L339" s="30"/>
      <c r="M339" s="30"/>
      <c r="N339" s="30"/>
      <c r="O339" s="13"/>
      <c r="P339" s="388"/>
      <c r="Q339" s="14"/>
      <c r="R339" s="31" t="s">
        <v>759</v>
      </c>
      <c r="S339" s="31" t="s">
        <v>788</v>
      </c>
      <c r="T339" s="31" t="s">
        <v>761</v>
      </c>
      <c r="U339" s="217"/>
      <c r="V339" s="217"/>
      <c r="W339" s="31"/>
      <c r="X339" s="31"/>
      <c r="Y339" s="31"/>
      <c r="Z339" s="13"/>
      <c r="AA339" s="388"/>
      <c r="AB339" s="14"/>
    </row>
    <row r="340" spans="1:28" ht="195">
      <c r="A340" s="30">
        <v>839</v>
      </c>
      <c r="B340" s="31" t="s">
        <v>494</v>
      </c>
      <c r="C340" s="31" t="s">
        <v>724</v>
      </c>
      <c r="D340" s="31" t="s">
        <v>755</v>
      </c>
      <c r="E340" s="31" t="s">
        <v>106</v>
      </c>
      <c r="F340" s="31" t="s">
        <v>168</v>
      </c>
      <c r="G340" s="31" t="s">
        <v>756</v>
      </c>
      <c r="H340" s="215" t="s">
        <v>529</v>
      </c>
      <c r="I340" s="31" t="s">
        <v>787</v>
      </c>
      <c r="J340" s="30" t="s">
        <v>531</v>
      </c>
      <c r="K340" s="30"/>
      <c r="L340" s="30"/>
      <c r="M340" s="30"/>
      <c r="N340" s="30"/>
      <c r="O340" s="13"/>
      <c r="P340" s="388"/>
      <c r="Q340" s="14"/>
      <c r="R340" s="31" t="s">
        <v>759</v>
      </c>
      <c r="S340" s="31" t="s">
        <v>788</v>
      </c>
      <c r="T340" s="31" t="s">
        <v>761</v>
      </c>
      <c r="U340" s="217"/>
      <c r="V340" s="217"/>
      <c r="W340" s="31"/>
      <c r="X340" s="31"/>
      <c r="Y340" s="31"/>
      <c r="Z340" s="13"/>
      <c r="AA340" s="388"/>
      <c r="AB340" s="14"/>
    </row>
    <row r="341" spans="1:28" ht="195">
      <c r="A341" s="30">
        <v>840</v>
      </c>
      <c r="B341" s="31" t="s">
        <v>494</v>
      </c>
      <c r="C341" s="31" t="s">
        <v>724</v>
      </c>
      <c r="D341" s="31" t="s">
        <v>755</v>
      </c>
      <c r="E341" s="31" t="s">
        <v>106</v>
      </c>
      <c r="F341" s="31" t="s">
        <v>168</v>
      </c>
      <c r="G341" s="31" t="s">
        <v>756</v>
      </c>
      <c r="H341" s="215" t="s">
        <v>529</v>
      </c>
      <c r="I341" s="31" t="s">
        <v>787</v>
      </c>
      <c r="J341" s="30" t="s">
        <v>531</v>
      </c>
      <c r="K341" s="30"/>
      <c r="L341" s="30"/>
      <c r="M341" s="30"/>
      <c r="N341" s="30"/>
      <c r="O341" s="13"/>
      <c r="P341" s="388"/>
      <c r="Q341" s="14"/>
      <c r="R341" s="31" t="s">
        <v>759</v>
      </c>
      <c r="S341" s="31" t="s">
        <v>788</v>
      </c>
      <c r="T341" s="31" t="s">
        <v>761</v>
      </c>
      <c r="U341" s="217"/>
      <c r="V341" s="217"/>
      <c r="W341" s="31"/>
      <c r="X341" s="31"/>
      <c r="Y341" s="31"/>
      <c r="Z341" s="13"/>
      <c r="AA341" s="388"/>
      <c r="AB341" s="14"/>
    </row>
    <row r="342" spans="1:28" ht="195">
      <c r="A342" s="30">
        <v>841</v>
      </c>
      <c r="B342" s="31" t="s">
        <v>494</v>
      </c>
      <c r="C342" s="31" t="s">
        <v>724</v>
      </c>
      <c r="D342" s="31" t="s">
        <v>755</v>
      </c>
      <c r="E342" s="31" t="s">
        <v>106</v>
      </c>
      <c r="F342" s="31" t="s">
        <v>168</v>
      </c>
      <c r="G342" s="31" t="s">
        <v>756</v>
      </c>
      <c r="H342" s="215" t="s">
        <v>529</v>
      </c>
      <c r="I342" s="31" t="s">
        <v>787</v>
      </c>
      <c r="J342" s="30" t="s">
        <v>531</v>
      </c>
      <c r="K342" s="30"/>
      <c r="L342" s="30"/>
      <c r="M342" s="30"/>
      <c r="N342" s="30"/>
      <c r="O342" s="13"/>
      <c r="P342" s="388"/>
      <c r="Q342" s="14"/>
      <c r="R342" s="31" t="s">
        <v>759</v>
      </c>
      <c r="S342" s="31" t="s">
        <v>788</v>
      </c>
      <c r="T342" s="31" t="s">
        <v>761</v>
      </c>
      <c r="U342" s="217"/>
      <c r="V342" s="217"/>
      <c r="W342" s="31"/>
      <c r="X342" s="31"/>
      <c r="Y342" s="31"/>
      <c r="Z342" s="13"/>
      <c r="AA342" s="388"/>
      <c r="AB342" s="14"/>
    </row>
    <row r="343" spans="1:28" ht="195">
      <c r="A343" s="30">
        <v>842</v>
      </c>
      <c r="B343" s="31" t="s">
        <v>494</v>
      </c>
      <c r="C343" s="31" t="s">
        <v>724</v>
      </c>
      <c r="D343" s="31" t="s">
        <v>755</v>
      </c>
      <c r="E343" s="31" t="s">
        <v>106</v>
      </c>
      <c r="F343" s="31" t="s">
        <v>168</v>
      </c>
      <c r="G343" s="31" t="s">
        <v>756</v>
      </c>
      <c r="H343" s="215" t="s">
        <v>529</v>
      </c>
      <c r="I343" s="31" t="s">
        <v>787</v>
      </c>
      <c r="J343" s="30" t="s">
        <v>531</v>
      </c>
      <c r="K343" s="30"/>
      <c r="L343" s="30"/>
      <c r="M343" s="30"/>
      <c r="N343" s="30"/>
      <c r="O343" s="13"/>
      <c r="P343" s="388"/>
      <c r="Q343" s="14"/>
      <c r="R343" s="31" t="s">
        <v>759</v>
      </c>
      <c r="S343" s="31" t="s">
        <v>788</v>
      </c>
      <c r="T343" s="31" t="s">
        <v>761</v>
      </c>
      <c r="U343" s="217"/>
      <c r="V343" s="217"/>
      <c r="W343" s="31"/>
      <c r="X343" s="31"/>
      <c r="Y343" s="31"/>
      <c r="Z343" s="13"/>
      <c r="AA343" s="388"/>
      <c r="AB343" s="14"/>
    </row>
    <row r="344" spans="1:28" ht="195">
      <c r="A344" s="30">
        <v>843</v>
      </c>
      <c r="B344" s="31" t="s">
        <v>494</v>
      </c>
      <c r="C344" s="31" t="s">
        <v>724</v>
      </c>
      <c r="D344" s="31" t="s">
        <v>755</v>
      </c>
      <c r="E344" s="31" t="s">
        <v>106</v>
      </c>
      <c r="F344" s="31" t="s">
        <v>168</v>
      </c>
      <c r="G344" s="31" t="s">
        <v>756</v>
      </c>
      <c r="H344" s="215" t="s">
        <v>529</v>
      </c>
      <c r="I344" s="31" t="s">
        <v>787</v>
      </c>
      <c r="J344" s="30" t="s">
        <v>531</v>
      </c>
      <c r="K344" s="30"/>
      <c r="L344" s="30"/>
      <c r="M344" s="30"/>
      <c r="N344" s="30"/>
      <c r="O344" s="13"/>
      <c r="P344" s="388"/>
      <c r="Q344" s="14"/>
      <c r="R344" s="31" t="s">
        <v>759</v>
      </c>
      <c r="S344" s="31" t="s">
        <v>788</v>
      </c>
      <c r="T344" s="31" t="s">
        <v>761</v>
      </c>
      <c r="U344" s="217"/>
      <c r="V344" s="217"/>
      <c r="W344" s="31"/>
      <c r="X344" s="31"/>
      <c r="Y344" s="31"/>
      <c r="Z344" s="13"/>
      <c r="AA344" s="388"/>
      <c r="AB344" s="14"/>
    </row>
    <row r="345" spans="1:28" ht="195">
      <c r="A345" s="30">
        <v>844</v>
      </c>
      <c r="B345" s="31" t="s">
        <v>494</v>
      </c>
      <c r="C345" s="31" t="s">
        <v>724</v>
      </c>
      <c r="D345" s="31" t="s">
        <v>755</v>
      </c>
      <c r="E345" s="31" t="s">
        <v>106</v>
      </c>
      <c r="F345" s="31" t="s">
        <v>168</v>
      </c>
      <c r="G345" s="31" t="s">
        <v>756</v>
      </c>
      <c r="H345" s="215" t="s">
        <v>529</v>
      </c>
      <c r="I345" s="31" t="s">
        <v>787</v>
      </c>
      <c r="J345" s="30" t="s">
        <v>531</v>
      </c>
      <c r="K345" s="30"/>
      <c r="L345" s="30"/>
      <c r="M345" s="30"/>
      <c r="N345" s="30"/>
      <c r="O345" s="13"/>
      <c r="P345" s="388"/>
      <c r="Q345" s="14"/>
      <c r="R345" s="31" t="s">
        <v>759</v>
      </c>
      <c r="S345" s="31" t="s">
        <v>788</v>
      </c>
      <c r="T345" s="31" t="s">
        <v>761</v>
      </c>
      <c r="U345" s="217"/>
      <c r="V345" s="217"/>
      <c r="W345" s="31"/>
      <c r="X345" s="31"/>
      <c r="Y345" s="31"/>
      <c r="Z345" s="13"/>
      <c r="AA345" s="388"/>
      <c r="AB345" s="14"/>
    </row>
    <row r="346" spans="1:28" ht="195">
      <c r="A346" s="30">
        <v>845</v>
      </c>
      <c r="B346" s="31" t="s">
        <v>494</v>
      </c>
      <c r="C346" s="31" t="s">
        <v>724</v>
      </c>
      <c r="D346" s="31" t="s">
        <v>755</v>
      </c>
      <c r="E346" s="31" t="s">
        <v>106</v>
      </c>
      <c r="F346" s="31" t="s">
        <v>168</v>
      </c>
      <c r="G346" s="31" t="s">
        <v>756</v>
      </c>
      <c r="H346" s="215" t="s">
        <v>529</v>
      </c>
      <c r="I346" s="31" t="s">
        <v>787</v>
      </c>
      <c r="J346" s="30" t="s">
        <v>531</v>
      </c>
      <c r="K346" s="30"/>
      <c r="L346" s="30"/>
      <c r="M346" s="30"/>
      <c r="N346" s="30"/>
      <c r="O346" s="13"/>
      <c r="P346" s="388"/>
      <c r="Q346" s="14"/>
      <c r="R346" s="31" t="s">
        <v>759</v>
      </c>
      <c r="S346" s="31" t="s">
        <v>788</v>
      </c>
      <c r="T346" s="31" t="s">
        <v>761</v>
      </c>
      <c r="U346" s="217"/>
      <c r="V346" s="217"/>
      <c r="W346" s="31"/>
      <c r="X346" s="31"/>
      <c r="Y346" s="31"/>
      <c r="Z346" s="13"/>
      <c r="AA346" s="388"/>
      <c r="AB346" s="14"/>
    </row>
    <row r="347" spans="1:28" ht="195">
      <c r="A347" s="30">
        <v>846</v>
      </c>
      <c r="B347" s="31" t="s">
        <v>494</v>
      </c>
      <c r="C347" s="31" t="s">
        <v>724</v>
      </c>
      <c r="D347" s="31" t="s">
        <v>755</v>
      </c>
      <c r="E347" s="31" t="s">
        <v>106</v>
      </c>
      <c r="F347" s="31" t="s">
        <v>168</v>
      </c>
      <c r="G347" s="31" t="s">
        <v>756</v>
      </c>
      <c r="H347" s="215" t="s">
        <v>529</v>
      </c>
      <c r="I347" s="31" t="s">
        <v>787</v>
      </c>
      <c r="J347" s="30" t="s">
        <v>531</v>
      </c>
      <c r="K347" s="30"/>
      <c r="L347" s="30"/>
      <c r="M347" s="30"/>
      <c r="N347" s="30"/>
      <c r="O347" s="13"/>
      <c r="P347" s="388"/>
      <c r="Q347" s="14"/>
      <c r="R347" s="31" t="s">
        <v>759</v>
      </c>
      <c r="S347" s="31" t="s">
        <v>788</v>
      </c>
      <c r="T347" s="31" t="s">
        <v>761</v>
      </c>
      <c r="U347" s="217"/>
      <c r="V347" s="217"/>
      <c r="W347" s="31"/>
      <c r="X347" s="31"/>
      <c r="Y347" s="31"/>
      <c r="Z347" s="13"/>
      <c r="AA347" s="388"/>
      <c r="AB347" s="14"/>
    </row>
    <row r="348" spans="1:28" ht="195">
      <c r="A348" s="30">
        <v>847</v>
      </c>
      <c r="B348" s="31" t="s">
        <v>494</v>
      </c>
      <c r="C348" s="31" t="s">
        <v>724</v>
      </c>
      <c r="D348" s="31" t="s">
        <v>755</v>
      </c>
      <c r="E348" s="31" t="s">
        <v>106</v>
      </c>
      <c r="F348" s="31" t="s">
        <v>168</v>
      </c>
      <c r="G348" s="31" t="s">
        <v>756</v>
      </c>
      <c r="H348" s="215" t="s">
        <v>529</v>
      </c>
      <c r="I348" s="31" t="s">
        <v>787</v>
      </c>
      <c r="J348" s="30" t="s">
        <v>531</v>
      </c>
      <c r="K348" s="30"/>
      <c r="L348" s="30"/>
      <c r="M348" s="30"/>
      <c r="N348" s="30"/>
      <c r="O348" s="13"/>
      <c r="P348" s="388"/>
      <c r="Q348" s="14"/>
      <c r="R348" s="31" t="s">
        <v>759</v>
      </c>
      <c r="S348" s="31" t="s">
        <v>788</v>
      </c>
      <c r="T348" s="31" t="s">
        <v>761</v>
      </c>
      <c r="U348" s="217"/>
      <c r="V348" s="217"/>
      <c r="W348" s="31"/>
      <c r="X348" s="31"/>
      <c r="Y348" s="31"/>
      <c r="Z348" s="13"/>
      <c r="AA348" s="388"/>
      <c r="AB348" s="14"/>
    </row>
    <row r="349" spans="1:28" ht="195">
      <c r="A349" s="30">
        <v>848</v>
      </c>
      <c r="B349" s="31" t="s">
        <v>494</v>
      </c>
      <c r="C349" s="31" t="s">
        <v>724</v>
      </c>
      <c r="D349" s="31" t="s">
        <v>755</v>
      </c>
      <c r="E349" s="31" t="s">
        <v>106</v>
      </c>
      <c r="F349" s="31" t="s">
        <v>168</v>
      </c>
      <c r="G349" s="31" t="s">
        <v>756</v>
      </c>
      <c r="H349" s="215" t="s">
        <v>529</v>
      </c>
      <c r="I349" s="31" t="s">
        <v>787</v>
      </c>
      <c r="J349" s="30" t="s">
        <v>531</v>
      </c>
      <c r="K349" s="30"/>
      <c r="L349" s="30"/>
      <c r="M349" s="30"/>
      <c r="N349" s="30"/>
      <c r="O349" s="13"/>
      <c r="P349" s="388"/>
      <c r="Q349" s="14"/>
      <c r="R349" s="31" t="s">
        <v>759</v>
      </c>
      <c r="S349" s="31" t="s">
        <v>788</v>
      </c>
      <c r="T349" s="31" t="s">
        <v>761</v>
      </c>
      <c r="U349" s="217"/>
      <c r="V349" s="217"/>
      <c r="W349" s="31"/>
      <c r="X349" s="31"/>
      <c r="Y349" s="31"/>
      <c r="Z349" s="13"/>
      <c r="AA349" s="388"/>
      <c r="AB349" s="14"/>
    </row>
    <row r="350" spans="1:28" ht="195">
      <c r="A350" s="30">
        <v>849</v>
      </c>
      <c r="B350" s="31" t="s">
        <v>494</v>
      </c>
      <c r="C350" s="31" t="s">
        <v>724</v>
      </c>
      <c r="D350" s="31" t="s">
        <v>755</v>
      </c>
      <c r="E350" s="31" t="s">
        <v>106</v>
      </c>
      <c r="F350" s="31" t="s">
        <v>168</v>
      </c>
      <c r="G350" s="31" t="s">
        <v>756</v>
      </c>
      <c r="H350" s="215" t="s">
        <v>529</v>
      </c>
      <c r="I350" s="31" t="s">
        <v>787</v>
      </c>
      <c r="J350" s="30" t="s">
        <v>531</v>
      </c>
      <c r="K350" s="30"/>
      <c r="L350" s="30"/>
      <c r="M350" s="30"/>
      <c r="N350" s="30"/>
      <c r="O350" s="13"/>
      <c r="P350" s="388"/>
      <c r="Q350" s="14"/>
      <c r="R350" s="31" t="s">
        <v>759</v>
      </c>
      <c r="S350" s="31" t="s">
        <v>788</v>
      </c>
      <c r="T350" s="31" t="s">
        <v>761</v>
      </c>
      <c r="U350" s="217"/>
      <c r="V350" s="217"/>
      <c r="W350" s="31"/>
      <c r="X350" s="31"/>
      <c r="Y350" s="31"/>
      <c r="Z350" s="13"/>
      <c r="AA350" s="388"/>
      <c r="AB350" s="14"/>
    </row>
    <row r="351" spans="1:28" ht="195">
      <c r="A351" s="30">
        <v>850</v>
      </c>
      <c r="B351" s="31" t="s">
        <v>494</v>
      </c>
      <c r="C351" s="31" t="s">
        <v>724</v>
      </c>
      <c r="D351" s="31" t="s">
        <v>755</v>
      </c>
      <c r="E351" s="31" t="s">
        <v>106</v>
      </c>
      <c r="F351" s="31" t="s">
        <v>168</v>
      </c>
      <c r="G351" s="31" t="s">
        <v>756</v>
      </c>
      <c r="H351" s="215" t="s">
        <v>529</v>
      </c>
      <c r="I351" s="31" t="s">
        <v>787</v>
      </c>
      <c r="J351" s="30" t="s">
        <v>531</v>
      </c>
      <c r="K351" s="30"/>
      <c r="L351" s="30"/>
      <c r="M351" s="30"/>
      <c r="N351" s="30"/>
      <c r="O351" s="13"/>
      <c r="P351" s="388"/>
      <c r="Q351" s="14"/>
      <c r="R351" s="31" t="s">
        <v>759</v>
      </c>
      <c r="S351" s="31" t="s">
        <v>788</v>
      </c>
      <c r="T351" s="31" t="s">
        <v>761</v>
      </c>
      <c r="U351" s="217"/>
      <c r="V351" s="217"/>
      <c r="W351" s="31"/>
      <c r="X351" s="31"/>
      <c r="Y351" s="31"/>
      <c r="Z351" s="13"/>
      <c r="AA351" s="388"/>
      <c r="AB351" s="14"/>
    </row>
    <row r="352" spans="1:28" ht="195">
      <c r="A352" s="30">
        <v>851</v>
      </c>
      <c r="B352" s="31" t="s">
        <v>494</v>
      </c>
      <c r="C352" s="31" t="s">
        <v>724</v>
      </c>
      <c r="D352" s="31" t="s">
        <v>755</v>
      </c>
      <c r="E352" s="31" t="s">
        <v>106</v>
      </c>
      <c r="F352" s="31" t="s">
        <v>168</v>
      </c>
      <c r="G352" s="31" t="s">
        <v>756</v>
      </c>
      <c r="H352" s="215" t="s">
        <v>529</v>
      </c>
      <c r="I352" s="31" t="s">
        <v>787</v>
      </c>
      <c r="J352" s="30" t="s">
        <v>531</v>
      </c>
      <c r="K352" s="30"/>
      <c r="L352" s="30"/>
      <c r="M352" s="30"/>
      <c r="N352" s="30"/>
      <c r="O352" s="13"/>
      <c r="P352" s="388"/>
      <c r="Q352" s="14"/>
      <c r="R352" s="31" t="s">
        <v>759</v>
      </c>
      <c r="S352" s="31" t="s">
        <v>788</v>
      </c>
      <c r="T352" s="31" t="s">
        <v>761</v>
      </c>
      <c r="U352" s="217"/>
      <c r="V352" s="217"/>
      <c r="W352" s="31"/>
      <c r="X352" s="31"/>
      <c r="Y352" s="31"/>
      <c r="Z352" s="13"/>
      <c r="AA352" s="388"/>
      <c r="AB352" s="14"/>
    </row>
    <row r="353" spans="1:28" ht="195">
      <c r="A353" s="30">
        <v>852</v>
      </c>
      <c r="B353" s="31" t="s">
        <v>494</v>
      </c>
      <c r="C353" s="31" t="s">
        <v>724</v>
      </c>
      <c r="D353" s="31" t="s">
        <v>755</v>
      </c>
      <c r="E353" s="31" t="s">
        <v>106</v>
      </c>
      <c r="F353" s="31" t="s">
        <v>168</v>
      </c>
      <c r="G353" s="31" t="s">
        <v>756</v>
      </c>
      <c r="H353" s="215" t="s">
        <v>529</v>
      </c>
      <c r="I353" s="31" t="s">
        <v>787</v>
      </c>
      <c r="J353" s="30" t="s">
        <v>531</v>
      </c>
      <c r="K353" s="30"/>
      <c r="L353" s="30"/>
      <c r="M353" s="30"/>
      <c r="N353" s="30"/>
      <c r="O353" s="13"/>
      <c r="P353" s="388"/>
      <c r="Q353" s="14"/>
      <c r="R353" s="31" t="s">
        <v>759</v>
      </c>
      <c r="S353" s="31" t="s">
        <v>788</v>
      </c>
      <c r="T353" s="31" t="s">
        <v>761</v>
      </c>
      <c r="U353" s="217"/>
      <c r="V353" s="217"/>
      <c r="W353" s="31"/>
      <c r="X353" s="31"/>
      <c r="Y353" s="31"/>
      <c r="Z353" s="13"/>
      <c r="AA353" s="388"/>
      <c r="AB353" s="14"/>
    </row>
    <row r="354" spans="1:28" ht="195">
      <c r="A354" s="30">
        <v>853</v>
      </c>
      <c r="B354" s="31" t="s">
        <v>494</v>
      </c>
      <c r="C354" s="31" t="s">
        <v>724</v>
      </c>
      <c r="D354" s="31" t="s">
        <v>755</v>
      </c>
      <c r="E354" s="31" t="s">
        <v>106</v>
      </c>
      <c r="F354" s="31" t="s">
        <v>168</v>
      </c>
      <c r="G354" s="31" t="s">
        <v>756</v>
      </c>
      <c r="H354" s="215" t="s">
        <v>529</v>
      </c>
      <c r="I354" s="31" t="s">
        <v>787</v>
      </c>
      <c r="J354" s="30" t="s">
        <v>531</v>
      </c>
      <c r="K354" s="30"/>
      <c r="L354" s="30"/>
      <c r="M354" s="30"/>
      <c r="N354" s="30"/>
      <c r="O354" s="13"/>
      <c r="P354" s="388"/>
      <c r="Q354" s="14"/>
      <c r="R354" s="31" t="s">
        <v>759</v>
      </c>
      <c r="S354" s="31" t="s">
        <v>788</v>
      </c>
      <c r="T354" s="31" t="s">
        <v>761</v>
      </c>
      <c r="U354" s="217"/>
      <c r="V354" s="217"/>
      <c r="W354" s="31"/>
      <c r="X354" s="31"/>
      <c r="Y354" s="31"/>
      <c r="Z354" s="13"/>
      <c r="AA354" s="388"/>
      <c r="AB354" s="14"/>
    </row>
    <row r="355" spans="1:28" ht="195">
      <c r="A355" s="30">
        <v>854</v>
      </c>
      <c r="B355" s="31" t="s">
        <v>494</v>
      </c>
      <c r="C355" s="31" t="s">
        <v>724</v>
      </c>
      <c r="D355" s="31" t="s">
        <v>755</v>
      </c>
      <c r="E355" s="31" t="s">
        <v>106</v>
      </c>
      <c r="F355" s="31" t="s">
        <v>168</v>
      </c>
      <c r="G355" s="31" t="s">
        <v>756</v>
      </c>
      <c r="H355" s="215" t="s">
        <v>529</v>
      </c>
      <c r="I355" s="31" t="s">
        <v>787</v>
      </c>
      <c r="J355" s="30" t="s">
        <v>531</v>
      </c>
      <c r="K355" s="30"/>
      <c r="L355" s="30"/>
      <c r="M355" s="30"/>
      <c r="N355" s="30"/>
      <c r="O355" s="13"/>
      <c r="P355" s="388"/>
      <c r="Q355" s="14"/>
      <c r="R355" s="31" t="s">
        <v>759</v>
      </c>
      <c r="S355" s="31" t="s">
        <v>788</v>
      </c>
      <c r="T355" s="31" t="s">
        <v>761</v>
      </c>
      <c r="U355" s="217"/>
      <c r="V355" s="217"/>
      <c r="W355" s="31"/>
      <c r="X355" s="31"/>
      <c r="Y355" s="31"/>
      <c r="Z355" s="13"/>
      <c r="AA355" s="388"/>
      <c r="AB355" s="14"/>
    </row>
    <row r="356" spans="1:28" ht="195">
      <c r="A356" s="30">
        <v>855</v>
      </c>
      <c r="B356" s="31" t="s">
        <v>494</v>
      </c>
      <c r="C356" s="31" t="s">
        <v>724</v>
      </c>
      <c r="D356" s="31" t="s">
        <v>755</v>
      </c>
      <c r="E356" s="31" t="s">
        <v>106</v>
      </c>
      <c r="F356" s="31" t="s">
        <v>168</v>
      </c>
      <c r="G356" s="31" t="s">
        <v>756</v>
      </c>
      <c r="H356" s="215" t="s">
        <v>529</v>
      </c>
      <c r="I356" s="31" t="s">
        <v>787</v>
      </c>
      <c r="J356" s="30" t="s">
        <v>531</v>
      </c>
      <c r="K356" s="30"/>
      <c r="L356" s="30"/>
      <c r="M356" s="30"/>
      <c r="N356" s="30"/>
      <c r="O356" s="13"/>
      <c r="P356" s="388"/>
      <c r="Q356" s="14"/>
      <c r="R356" s="31" t="s">
        <v>759</v>
      </c>
      <c r="S356" s="31" t="s">
        <v>788</v>
      </c>
      <c r="T356" s="31" t="s">
        <v>761</v>
      </c>
      <c r="U356" s="217"/>
      <c r="V356" s="217"/>
      <c r="W356" s="31"/>
      <c r="X356" s="31"/>
      <c r="Y356" s="31"/>
      <c r="Z356" s="13"/>
      <c r="AA356" s="388"/>
      <c r="AB356" s="14"/>
    </row>
    <row r="357" spans="1:28" ht="195">
      <c r="A357" s="30">
        <v>856</v>
      </c>
      <c r="B357" s="31" t="s">
        <v>494</v>
      </c>
      <c r="C357" s="31" t="s">
        <v>724</v>
      </c>
      <c r="D357" s="31" t="s">
        <v>755</v>
      </c>
      <c r="E357" s="31" t="s">
        <v>106</v>
      </c>
      <c r="F357" s="31" t="s">
        <v>168</v>
      </c>
      <c r="G357" s="31" t="s">
        <v>756</v>
      </c>
      <c r="H357" s="215" t="s">
        <v>529</v>
      </c>
      <c r="I357" s="31" t="s">
        <v>787</v>
      </c>
      <c r="J357" s="30" t="s">
        <v>531</v>
      </c>
      <c r="K357" s="30"/>
      <c r="L357" s="30"/>
      <c r="M357" s="30"/>
      <c r="N357" s="30"/>
      <c r="O357" s="13"/>
      <c r="P357" s="388"/>
      <c r="Q357" s="14"/>
      <c r="R357" s="31" t="s">
        <v>759</v>
      </c>
      <c r="S357" s="31" t="s">
        <v>788</v>
      </c>
      <c r="T357" s="31" t="s">
        <v>761</v>
      </c>
      <c r="U357" s="217"/>
      <c r="V357" s="217"/>
      <c r="W357" s="31"/>
      <c r="X357" s="31"/>
      <c r="Y357" s="31"/>
      <c r="Z357" s="13"/>
      <c r="AA357" s="388"/>
      <c r="AB357" s="14"/>
    </row>
    <row r="358" spans="1:28" ht="195">
      <c r="A358" s="30">
        <v>857</v>
      </c>
      <c r="B358" s="31" t="s">
        <v>494</v>
      </c>
      <c r="C358" s="31" t="s">
        <v>724</v>
      </c>
      <c r="D358" s="31" t="s">
        <v>755</v>
      </c>
      <c r="E358" s="31" t="s">
        <v>106</v>
      </c>
      <c r="F358" s="31" t="s">
        <v>168</v>
      </c>
      <c r="G358" s="31" t="s">
        <v>756</v>
      </c>
      <c r="H358" s="215" t="s">
        <v>529</v>
      </c>
      <c r="I358" s="31" t="s">
        <v>787</v>
      </c>
      <c r="J358" s="30" t="s">
        <v>531</v>
      </c>
      <c r="K358" s="30"/>
      <c r="L358" s="30"/>
      <c r="M358" s="30"/>
      <c r="N358" s="30"/>
      <c r="O358" s="13"/>
      <c r="P358" s="388"/>
      <c r="Q358" s="14"/>
      <c r="R358" s="31" t="s">
        <v>759</v>
      </c>
      <c r="S358" s="31" t="s">
        <v>788</v>
      </c>
      <c r="T358" s="31" t="s">
        <v>761</v>
      </c>
      <c r="U358" s="217"/>
      <c r="V358" s="217"/>
      <c r="W358" s="31"/>
      <c r="X358" s="31"/>
      <c r="Y358" s="31"/>
      <c r="Z358" s="13"/>
      <c r="AA358" s="388"/>
      <c r="AB358" s="14"/>
    </row>
    <row r="359" spans="1:28" ht="195">
      <c r="A359" s="30">
        <v>858</v>
      </c>
      <c r="B359" s="85" t="s">
        <v>494</v>
      </c>
      <c r="C359" s="85" t="s">
        <v>724</v>
      </c>
      <c r="D359" s="85" t="s">
        <v>755</v>
      </c>
      <c r="E359" s="85" t="s">
        <v>106</v>
      </c>
      <c r="F359" s="31" t="s">
        <v>168</v>
      </c>
      <c r="G359" s="85" t="s">
        <v>756</v>
      </c>
      <c r="H359" s="215" t="s">
        <v>529</v>
      </c>
      <c r="I359" s="31" t="s">
        <v>787</v>
      </c>
      <c r="J359" s="144" t="s">
        <v>531</v>
      </c>
      <c r="K359" s="144"/>
      <c r="L359" s="30"/>
      <c r="M359" s="30"/>
      <c r="N359" s="30"/>
      <c r="O359" s="232"/>
      <c r="P359" s="388"/>
      <c r="Q359" s="233"/>
      <c r="R359" s="85" t="s">
        <v>759</v>
      </c>
      <c r="S359" s="85" t="s">
        <v>788</v>
      </c>
      <c r="T359" s="31" t="s">
        <v>761</v>
      </c>
      <c r="U359" s="234"/>
      <c r="V359" s="234"/>
      <c r="W359" s="85"/>
      <c r="X359" s="85"/>
      <c r="Y359" s="85"/>
      <c r="Z359" s="232"/>
      <c r="AA359" s="388"/>
      <c r="AB359" s="233"/>
    </row>
    <row r="360" spans="1:28" ht="195">
      <c r="A360" s="30">
        <v>859</v>
      </c>
      <c r="B360" s="31" t="s">
        <v>494</v>
      </c>
      <c r="C360" s="31" t="s">
        <v>724</v>
      </c>
      <c r="D360" s="31" t="s">
        <v>755</v>
      </c>
      <c r="E360" s="31" t="s">
        <v>106</v>
      </c>
      <c r="F360" s="31" t="s">
        <v>168</v>
      </c>
      <c r="G360" s="31" t="s">
        <v>756</v>
      </c>
      <c r="H360" s="215" t="s">
        <v>529</v>
      </c>
      <c r="I360" s="31" t="s">
        <v>787</v>
      </c>
      <c r="J360" s="30" t="s">
        <v>531</v>
      </c>
      <c r="K360" s="30"/>
      <c r="L360" s="30"/>
      <c r="M360" s="30"/>
      <c r="N360" s="30"/>
      <c r="O360" s="13"/>
      <c r="P360" s="388"/>
      <c r="Q360" s="14"/>
      <c r="R360" s="31" t="s">
        <v>759</v>
      </c>
      <c r="S360" s="31" t="s">
        <v>788</v>
      </c>
      <c r="T360" s="31" t="s">
        <v>761</v>
      </c>
      <c r="U360" s="217"/>
      <c r="V360" s="217"/>
      <c r="W360" s="31"/>
      <c r="X360" s="31"/>
      <c r="Y360" s="31"/>
      <c r="Z360" s="13"/>
      <c r="AA360" s="388"/>
      <c r="AB360" s="14"/>
    </row>
    <row r="361" spans="1:28" ht="195">
      <c r="A361" s="30">
        <v>860</v>
      </c>
      <c r="B361" s="31" t="s">
        <v>494</v>
      </c>
      <c r="C361" s="31" t="s">
        <v>724</v>
      </c>
      <c r="D361" s="31" t="s">
        <v>755</v>
      </c>
      <c r="E361" s="31" t="s">
        <v>106</v>
      </c>
      <c r="F361" s="31" t="s">
        <v>168</v>
      </c>
      <c r="G361" s="31" t="s">
        <v>756</v>
      </c>
      <c r="H361" s="215" t="s">
        <v>529</v>
      </c>
      <c r="I361" s="31" t="s">
        <v>787</v>
      </c>
      <c r="J361" s="30" t="s">
        <v>531</v>
      </c>
      <c r="K361" s="30"/>
      <c r="L361" s="30"/>
      <c r="M361" s="30"/>
      <c r="N361" s="30"/>
      <c r="O361" s="13"/>
      <c r="P361" s="388"/>
      <c r="Q361" s="14"/>
      <c r="R361" s="31" t="s">
        <v>759</v>
      </c>
      <c r="S361" s="31" t="s">
        <v>788</v>
      </c>
      <c r="T361" s="31" t="s">
        <v>761</v>
      </c>
      <c r="U361" s="217"/>
      <c r="V361" s="217"/>
      <c r="W361" s="31"/>
      <c r="X361" s="31"/>
      <c r="Y361" s="31"/>
      <c r="Z361" s="13"/>
      <c r="AA361" s="388"/>
      <c r="AB361" s="14"/>
    </row>
    <row r="362" spans="1:28" ht="195">
      <c r="A362" s="30">
        <v>861</v>
      </c>
      <c r="B362" s="31" t="s">
        <v>494</v>
      </c>
      <c r="C362" s="31" t="s">
        <v>724</v>
      </c>
      <c r="D362" s="31" t="s">
        <v>755</v>
      </c>
      <c r="E362" s="31" t="s">
        <v>106</v>
      </c>
      <c r="F362" s="31" t="s">
        <v>168</v>
      </c>
      <c r="G362" s="31" t="s">
        <v>756</v>
      </c>
      <c r="H362" s="215" t="s">
        <v>529</v>
      </c>
      <c r="I362" s="31" t="s">
        <v>787</v>
      </c>
      <c r="J362" s="30" t="s">
        <v>531</v>
      </c>
      <c r="K362" s="30"/>
      <c r="L362" s="30"/>
      <c r="M362" s="30"/>
      <c r="N362" s="30"/>
      <c r="O362" s="13"/>
      <c r="P362" s="388"/>
      <c r="Q362" s="14"/>
      <c r="R362" s="31" t="s">
        <v>759</v>
      </c>
      <c r="S362" s="31" t="s">
        <v>788</v>
      </c>
      <c r="T362" s="31" t="s">
        <v>761</v>
      </c>
      <c r="U362" s="217"/>
      <c r="V362" s="217"/>
      <c r="W362" s="31"/>
      <c r="X362" s="31"/>
      <c r="Y362" s="31"/>
      <c r="Z362" s="13"/>
      <c r="AA362" s="388"/>
      <c r="AB362" s="14"/>
    </row>
    <row r="363" spans="1:28" ht="195">
      <c r="A363" s="30">
        <v>862</v>
      </c>
      <c r="B363" s="31" t="s">
        <v>494</v>
      </c>
      <c r="C363" s="31" t="s">
        <v>724</v>
      </c>
      <c r="D363" s="31" t="s">
        <v>755</v>
      </c>
      <c r="E363" s="31" t="s">
        <v>106</v>
      </c>
      <c r="F363" s="31" t="s">
        <v>168</v>
      </c>
      <c r="G363" s="31" t="s">
        <v>756</v>
      </c>
      <c r="H363" s="215" t="s">
        <v>529</v>
      </c>
      <c r="I363" s="31" t="s">
        <v>787</v>
      </c>
      <c r="J363" s="30" t="s">
        <v>531</v>
      </c>
      <c r="K363" s="30"/>
      <c r="L363" s="30"/>
      <c r="M363" s="30"/>
      <c r="N363" s="30"/>
      <c r="O363" s="13"/>
      <c r="P363" s="388"/>
      <c r="Q363" s="14"/>
      <c r="R363" s="31" t="s">
        <v>759</v>
      </c>
      <c r="S363" s="85" t="s">
        <v>788</v>
      </c>
      <c r="T363" s="31" t="s">
        <v>761</v>
      </c>
      <c r="U363" s="217"/>
      <c r="V363" s="217"/>
      <c r="W363" s="31"/>
      <c r="X363" s="31"/>
      <c r="Y363" s="31"/>
      <c r="Z363" s="13"/>
      <c r="AA363" s="388"/>
      <c r="AB363" s="14"/>
    </row>
    <row r="364" spans="1:28" ht="195">
      <c r="A364" s="30">
        <v>863</v>
      </c>
      <c r="B364" s="85" t="s">
        <v>494</v>
      </c>
      <c r="C364" s="85" t="s">
        <v>724</v>
      </c>
      <c r="D364" s="85" t="s">
        <v>755</v>
      </c>
      <c r="E364" s="85" t="s">
        <v>106</v>
      </c>
      <c r="F364" s="31" t="s">
        <v>168</v>
      </c>
      <c r="G364" s="85" t="s">
        <v>756</v>
      </c>
      <c r="H364" s="215" t="s">
        <v>529</v>
      </c>
      <c r="I364" s="31" t="s">
        <v>787</v>
      </c>
      <c r="J364" s="144" t="s">
        <v>531</v>
      </c>
      <c r="K364" s="144"/>
      <c r="L364" s="30"/>
      <c r="M364" s="30"/>
      <c r="N364" s="30"/>
      <c r="O364" s="232"/>
      <c r="P364" s="388"/>
      <c r="Q364" s="233"/>
      <c r="R364" s="85" t="s">
        <v>759</v>
      </c>
      <c r="S364" s="85" t="s">
        <v>788</v>
      </c>
      <c r="T364" s="31" t="s">
        <v>761</v>
      </c>
      <c r="U364" s="234"/>
      <c r="V364" s="234"/>
      <c r="W364" s="85"/>
      <c r="X364" s="85"/>
      <c r="Y364" s="85"/>
      <c r="Z364" s="232"/>
      <c r="AA364" s="388"/>
      <c r="AB364" s="233"/>
    </row>
    <row r="365" spans="1:28" ht="195">
      <c r="A365" s="30">
        <v>864</v>
      </c>
      <c r="B365" s="31" t="s">
        <v>494</v>
      </c>
      <c r="C365" s="31" t="s">
        <v>724</v>
      </c>
      <c r="D365" s="31" t="s">
        <v>755</v>
      </c>
      <c r="E365" s="31" t="s">
        <v>106</v>
      </c>
      <c r="F365" s="31" t="s">
        <v>168</v>
      </c>
      <c r="G365" s="31" t="s">
        <v>756</v>
      </c>
      <c r="H365" s="215" t="s">
        <v>529</v>
      </c>
      <c r="I365" s="31" t="s">
        <v>787</v>
      </c>
      <c r="J365" s="30" t="s">
        <v>531</v>
      </c>
      <c r="K365" s="30"/>
      <c r="L365" s="30"/>
      <c r="M365" s="30"/>
      <c r="N365" s="30"/>
      <c r="O365" s="13"/>
      <c r="P365" s="388"/>
      <c r="Q365" s="14"/>
      <c r="R365" s="31" t="s">
        <v>759</v>
      </c>
      <c r="S365" s="31" t="s">
        <v>788</v>
      </c>
      <c r="T365" s="31" t="s">
        <v>761</v>
      </c>
      <c r="U365" s="217"/>
      <c r="V365" s="217"/>
      <c r="W365" s="31"/>
      <c r="X365" s="31"/>
      <c r="Y365" s="31"/>
      <c r="Z365" s="13"/>
      <c r="AA365" s="388"/>
      <c r="AB365" s="14"/>
    </row>
    <row r="366" spans="1:28" ht="195">
      <c r="A366" s="30">
        <v>865</v>
      </c>
      <c r="B366" s="31" t="s">
        <v>494</v>
      </c>
      <c r="C366" s="31" t="s">
        <v>724</v>
      </c>
      <c r="D366" s="31" t="s">
        <v>755</v>
      </c>
      <c r="E366" s="31" t="s">
        <v>106</v>
      </c>
      <c r="F366" s="31" t="s">
        <v>168</v>
      </c>
      <c r="G366" s="31" t="s">
        <v>756</v>
      </c>
      <c r="H366" s="333" t="s">
        <v>529</v>
      </c>
      <c r="I366" s="31" t="s">
        <v>757</v>
      </c>
      <c r="J366" s="30" t="s">
        <v>531</v>
      </c>
      <c r="K366" s="30"/>
      <c r="L366" s="30"/>
      <c r="M366" s="30"/>
      <c r="N366" s="30"/>
      <c r="O366" s="72"/>
      <c r="P366" s="388"/>
      <c r="Q366" s="14"/>
      <c r="R366" s="31" t="s">
        <v>759</v>
      </c>
      <c r="S366" s="31" t="s">
        <v>809</v>
      </c>
      <c r="T366" s="31" t="s">
        <v>761</v>
      </c>
      <c r="U366" s="217">
        <v>0</v>
      </c>
      <c r="V366" s="217">
        <v>19</v>
      </c>
      <c r="W366" s="31"/>
      <c r="X366" s="247" t="s">
        <v>810</v>
      </c>
      <c r="Y366" s="85" t="s">
        <v>500</v>
      </c>
      <c r="Z366" s="72">
        <v>19</v>
      </c>
      <c r="AA366" s="384">
        <v>1</v>
      </c>
      <c r="AB366" s="14" t="s">
        <v>1485</v>
      </c>
    </row>
    <row r="367" spans="1:28" ht="195">
      <c r="A367" s="30">
        <v>866</v>
      </c>
      <c r="B367" s="31" t="s">
        <v>494</v>
      </c>
      <c r="C367" s="31" t="s">
        <v>724</v>
      </c>
      <c r="D367" s="31" t="s">
        <v>755</v>
      </c>
      <c r="E367" s="31" t="s">
        <v>106</v>
      </c>
      <c r="F367" s="31" t="s">
        <v>168</v>
      </c>
      <c r="G367" s="31" t="s">
        <v>756</v>
      </c>
      <c r="H367" s="215" t="s">
        <v>529</v>
      </c>
      <c r="I367" s="31" t="s">
        <v>757</v>
      </c>
      <c r="J367" s="30" t="s">
        <v>531</v>
      </c>
      <c r="K367" s="30"/>
      <c r="L367" s="30"/>
      <c r="M367" s="30"/>
      <c r="N367" s="30"/>
      <c r="O367" s="13"/>
      <c r="P367" s="388"/>
      <c r="Q367" s="14"/>
      <c r="R367" s="31" t="s">
        <v>759</v>
      </c>
      <c r="S367" s="31" t="s">
        <v>809</v>
      </c>
      <c r="T367" s="31" t="s">
        <v>761</v>
      </c>
      <c r="U367" s="217"/>
      <c r="V367" s="217"/>
      <c r="W367" s="31"/>
      <c r="X367" s="31"/>
      <c r="Y367" s="31"/>
      <c r="Z367" s="13"/>
      <c r="AA367" s="388"/>
      <c r="AB367" s="14"/>
    </row>
    <row r="368" spans="1:28" ht="195">
      <c r="A368" s="30">
        <v>867</v>
      </c>
      <c r="B368" s="31" t="s">
        <v>494</v>
      </c>
      <c r="C368" s="31" t="s">
        <v>724</v>
      </c>
      <c r="D368" s="31" t="s">
        <v>755</v>
      </c>
      <c r="E368" s="31" t="s">
        <v>106</v>
      </c>
      <c r="F368" s="31" t="s">
        <v>168</v>
      </c>
      <c r="G368" s="31" t="s">
        <v>756</v>
      </c>
      <c r="H368" s="333" t="s">
        <v>529</v>
      </c>
      <c r="I368" s="31" t="s">
        <v>757</v>
      </c>
      <c r="J368" s="30" t="s">
        <v>531</v>
      </c>
      <c r="K368" s="30"/>
      <c r="L368" s="30"/>
      <c r="M368" s="30"/>
      <c r="N368" s="30"/>
      <c r="O368" s="72"/>
      <c r="P368" s="388"/>
      <c r="Q368" s="14"/>
      <c r="R368" s="31" t="s">
        <v>759</v>
      </c>
      <c r="S368" s="31" t="s">
        <v>811</v>
      </c>
      <c r="T368" s="31" t="s">
        <v>761</v>
      </c>
      <c r="U368" s="217">
        <v>0</v>
      </c>
      <c r="V368" s="217">
        <v>8</v>
      </c>
      <c r="W368" s="31"/>
      <c r="X368" s="85" t="s">
        <v>812</v>
      </c>
      <c r="Y368" s="85" t="s">
        <v>500</v>
      </c>
      <c r="Z368" s="72">
        <v>8</v>
      </c>
      <c r="AA368" s="384">
        <v>1</v>
      </c>
      <c r="AB368" s="14" t="s">
        <v>1486</v>
      </c>
    </row>
    <row r="369" spans="1:64" ht="195">
      <c r="A369" s="30">
        <v>868</v>
      </c>
      <c r="B369" s="85" t="s">
        <v>494</v>
      </c>
      <c r="C369" s="85" t="s">
        <v>724</v>
      </c>
      <c r="D369" s="85" t="s">
        <v>755</v>
      </c>
      <c r="E369" s="85" t="s">
        <v>106</v>
      </c>
      <c r="F369" s="31" t="s">
        <v>168</v>
      </c>
      <c r="G369" s="85" t="s">
        <v>756</v>
      </c>
      <c r="H369" s="215" t="s">
        <v>529</v>
      </c>
      <c r="I369" s="85" t="s">
        <v>757</v>
      </c>
      <c r="J369" s="144" t="s">
        <v>531</v>
      </c>
      <c r="K369" s="144"/>
      <c r="L369" s="30"/>
      <c r="M369" s="30"/>
      <c r="N369" s="30"/>
      <c r="O369" s="232"/>
      <c r="P369" s="388"/>
      <c r="Q369" s="233"/>
      <c r="R369" s="85" t="s">
        <v>759</v>
      </c>
      <c r="S369" s="31" t="s">
        <v>811</v>
      </c>
      <c r="T369" s="31" t="s">
        <v>761</v>
      </c>
      <c r="U369" s="234"/>
      <c r="V369" s="234"/>
      <c r="W369" s="85"/>
      <c r="X369" s="85"/>
      <c r="Y369" s="85"/>
      <c r="Z369" s="232"/>
      <c r="AA369" s="388"/>
      <c r="AB369" s="233"/>
    </row>
    <row r="370" spans="1:64" ht="195">
      <c r="A370" s="30">
        <v>869</v>
      </c>
      <c r="B370" s="31" t="s">
        <v>494</v>
      </c>
      <c r="C370" s="31" t="s">
        <v>724</v>
      </c>
      <c r="D370" s="31" t="s">
        <v>755</v>
      </c>
      <c r="E370" s="31" t="s">
        <v>106</v>
      </c>
      <c r="F370" s="31" t="s">
        <v>168</v>
      </c>
      <c r="G370" s="31" t="s">
        <v>756</v>
      </c>
      <c r="H370" s="333" t="s">
        <v>529</v>
      </c>
      <c r="I370" s="31" t="s">
        <v>757</v>
      </c>
      <c r="J370" s="30" t="s">
        <v>531</v>
      </c>
      <c r="K370" s="30"/>
      <c r="L370" s="30"/>
      <c r="M370" s="30"/>
      <c r="N370" s="30"/>
      <c r="O370" s="72"/>
      <c r="P370" s="388"/>
      <c r="Q370" s="14"/>
      <c r="R370" s="31" t="s">
        <v>759</v>
      </c>
      <c r="S370" s="31" t="s">
        <v>811</v>
      </c>
      <c r="T370" s="31"/>
      <c r="U370" s="217"/>
      <c r="V370" s="217"/>
      <c r="W370" s="31"/>
      <c r="X370" s="116"/>
      <c r="Y370" s="31"/>
      <c r="Z370" s="72"/>
      <c r="AA370" s="384"/>
      <c r="AB370" s="14"/>
    </row>
    <row r="371" spans="1:64" s="124" customFormat="1" ht="252.75" customHeight="1">
      <c r="A371" s="30">
        <v>746</v>
      </c>
      <c r="B371" s="31" t="s">
        <v>494</v>
      </c>
      <c r="C371" s="31" t="s">
        <v>724</v>
      </c>
      <c r="D371" s="31" t="s">
        <v>725</v>
      </c>
      <c r="E371" s="31" t="s">
        <v>106</v>
      </c>
      <c r="F371" s="31" t="s">
        <v>168</v>
      </c>
      <c r="G371" s="31" t="s">
        <v>726</v>
      </c>
      <c r="H371" s="333" t="s">
        <v>529</v>
      </c>
      <c r="I371" s="31" t="s">
        <v>757</v>
      </c>
      <c r="J371" s="30" t="s">
        <v>531</v>
      </c>
      <c r="K371" s="30"/>
      <c r="L371" s="30"/>
      <c r="M371" s="30"/>
      <c r="N371" s="30"/>
      <c r="O371" s="72"/>
      <c r="P371" s="388"/>
      <c r="Q371" s="14"/>
      <c r="R371" s="31" t="s">
        <v>728</v>
      </c>
      <c r="S371" s="31" t="s">
        <v>817</v>
      </c>
      <c r="T371" s="31" t="s">
        <v>818</v>
      </c>
      <c r="U371" s="217">
        <v>8000</v>
      </c>
      <c r="V371" s="217">
        <f>+U371+24000</f>
        <v>32000</v>
      </c>
      <c r="W371" s="31" t="s">
        <v>819</v>
      </c>
      <c r="X371" s="31" t="s">
        <v>820</v>
      </c>
      <c r="Y371" s="30" t="s">
        <v>55</v>
      </c>
      <c r="Z371" s="72">
        <v>135153</v>
      </c>
      <c r="AA371" s="384">
        <v>1</v>
      </c>
      <c r="AB371" s="14" t="s">
        <v>1499</v>
      </c>
    </row>
    <row r="372" spans="1:64" s="124" customFormat="1" ht="159.75" customHeight="1">
      <c r="A372" s="30">
        <v>747</v>
      </c>
      <c r="B372" s="31" t="s">
        <v>494</v>
      </c>
      <c r="C372" s="31" t="s">
        <v>724</v>
      </c>
      <c r="D372" s="31" t="s">
        <v>725</v>
      </c>
      <c r="E372" s="31" t="s">
        <v>106</v>
      </c>
      <c r="F372" s="31" t="s">
        <v>168</v>
      </c>
      <c r="G372" s="31" t="s">
        <v>726</v>
      </c>
      <c r="H372" s="31" t="s">
        <v>664</v>
      </c>
      <c r="I372" s="31" t="s">
        <v>821</v>
      </c>
      <c r="J372" s="30" t="s">
        <v>531</v>
      </c>
      <c r="K372" s="216" t="s">
        <v>232</v>
      </c>
      <c r="L372" s="30">
        <v>0.5</v>
      </c>
      <c r="M372" s="30">
        <v>0</v>
      </c>
      <c r="N372" s="30">
        <v>12.5</v>
      </c>
      <c r="O372" s="219"/>
      <c r="P372" s="347"/>
      <c r="Q372" s="14" t="s">
        <v>1495</v>
      </c>
      <c r="R372" s="31" t="s">
        <v>728</v>
      </c>
      <c r="S372" s="31" t="s">
        <v>822</v>
      </c>
      <c r="T372" s="31"/>
      <c r="U372" s="217">
        <v>20</v>
      </c>
      <c r="V372" s="217">
        <v>30</v>
      </c>
      <c r="W372" s="31" t="s">
        <v>819</v>
      </c>
      <c r="X372" s="31"/>
      <c r="Y372" s="30" t="s">
        <v>55</v>
      </c>
      <c r="Z372" s="72">
        <v>30</v>
      </c>
      <c r="AA372" s="384">
        <v>1</v>
      </c>
      <c r="AB372" s="14" t="s">
        <v>1500</v>
      </c>
    </row>
    <row r="373" spans="1:64" s="124" customFormat="1" ht="86.25" customHeight="1">
      <c r="A373" s="30">
        <v>748</v>
      </c>
      <c r="B373" s="31" t="s">
        <v>494</v>
      </c>
      <c r="C373" s="31" t="s">
        <v>724</v>
      </c>
      <c r="D373" s="31" t="s">
        <v>725</v>
      </c>
      <c r="E373" s="31" t="s">
        <v>106</v>
      </c>
      <c r="F373" s="31" t="s">
        <v>168</v>
      </c>
      <c r="G373" s="31" t="s">
        <v>726</v>
      </c>
      <c r="H373" s="333" t="s">
        <v>529</v>
      </c>
      <c r="I373" s="31" t="s">
        <v>757</v>
      </c>
      <c r="J373" s="30" t="s">
        <v>531</v>
      </c>
      <c r="K373" s="30"/>
      <c r="L373" s="30"/>
      <c r="M373" s="30"/>
      <c r="N373" s="30"/>
      <c r="O373" s="72"/>
      <c r="P373" s="388"/>
      <c r="Q373" s="14"/>
      <c r="R373" s="31" t="s">
        <v>728</v>
      </c>
      <c r="S373" s="31" t="s">
        <v>823</v>
      </c>
      <c r="T373" s="31" t="s">
        <v>818</v>
      </c>
      <c r="U373" s="217">
        <v>42</v>
      </c>
      <c r="V373" s="217">
        <f>+U373+35</f>
        <v>77</v>
      </c>
      <c r="W373" s="31" t="s">
        <v>819</v>
      </c>
      <c r="X373" s="31" t="s">
        <v>820</v>
      </c>
      <c r="Y373" s="30" t="s">
        <v>55</v>
      </c>
      <c r="Z373" s="72">
        <v>77</v>
      </c>
      <c r="AA373" s="384">
        <v>1</v>
      </c>
      <c r="AB373" s="14" t="s">
        <v>1501</v>
      </c>
    </row>
    <row r="374" spans="1:64" s="124" customFormat="1" ht="90" customHeight="1">
      <c r="A374" s="30">
        <v>749</v>
      </c>
      <c r="B374" s="31" t="s">
        <v>494</v>
      </c>
      <c r="C374" s="31" t="s">
        <v>724</v>
      </c>
      <c r="D374" s="31" t="s">
        <v>725</v>
      </c>
      <c r="E374" s="31" t="s">
        <v>106</v>
      </c>
      <c r="F374" s="31" t="s">
        <v>168</v>
      </c>
      <c r="G374" s="31" t="s">
        <v>726</v>
      </c>
      <c r="H374" s="215" t="s">
        <v>529</v>
      </c>
      <c r="I374" s="31" t="s">
        <v>757</v>
      </c>
      <c r="J374" s="30" t="s">
        <v>531</v>
      </c>
      <c r="K374" s="30"/>
      <c r="L374" s="30"/>
      <c r="M374" s="30"/>
      <c r="N374" s="30"/>
      <c r="O374" s="14"/>
      <c r="P374" s="9"/>
      <c r="Q374" s="14"/>
      <c r="R374" s="31" t="s">
        <v>824</v>
      </c>
      <c r="S374" s="31" t="s">
        <v>825</v>
      </c>
      <c r="T374" s="31"/>
      <c r="U374" s="217"/>
      <c r="V374" s="217"/>
      <c r="W374" s="31"/>
      <c r="X374" s="31"/>
      <c r="Y374" s="30"/>
      <c r="Z374" s="14"/>
      <c r="AA374" s="9"/>
      <c r="AB374" s="14"/>
    </row>
    <row r="375" spans="1:64" s="124" customFormat="1" ht="90" customHeight="1">
      <c r="A375" s="30" t="s">
        <v>826</v>
      </c>
      <c r="B375" s="31" t="s">
        <v>494</v>
      </c>
      <c r="C375" s="31" t="s">
        <v>724</v>
      </c>
      <c r="D375" s="31" t="s">
        <v>725</v>
      </c>
      <c r="E375" s="31" t="s">
        <v>106</v>
      </c>
      <c r="F375" s="31" t="s">
        <v>168</v>
      </c>
      <c r="G375" s="31" t="s">
        <v>726</v>
      </c>
      <c r="H375" s="215" t="s">
        <v>529</v>
      </c>
      <c r="I375" s="31" t="s">
        <v>757</v>
      </c>
      <c r="J375" s="30" t="s">
        <v>531</v>
      </c>
      <c r="K375" s="30"/>
      <c r="L375" s="30"/>
      <c r="M375" s="30"/>
      <c r="N375" s="30"/>
      <c r="O375" s="14"/>
      <c r="P375" s="9"/>
      <c r="Q375" s="14"/>
      <c r="R375" s="31" t="s">
        <v>824</v>
      </c>
      <c r="S375" s="31" t="s">
        <v>825</v>
      </c>
      <c r="T375" s="31"/>
      <c r="U375" s="217"/>
      <c r="V375" s="217"/>
      <c r="W375" s="31"/>
      <c r="X375" s="31"/>
      <c r="Y375" s="30"/>
      <c r="Z375" s="14"/>
      <c r="AA375" s="9"/>
      <c r="AB375" s="14"/>
    </row>
    <row r="376" spans="1:64" s="124" customFormat="1" ht="90" customHeight="1">
      <c r="A376" s="30" t="s">
        <v>827</v>
      </c>
      <c r="B376" s="31" t="s">
        <v>494</v>
      </c>
      <c r="C376" s="31" t="s">
        <v>724</v>
      </c>
      <c r="D376" s="31" t="s">
        <v>725</v>
      </c>
      <c r="E376" s="31" t="s">
        <v>106</v>
      </c>
      <c r="F376" s="31" t="s">
        <v>168</v>
      </c>
      <c r="G376" s="31" t="s">
        <v>726</v>
      </c>
      <c r="H376" s="215" t="s">
        <v>529</v>
      </c>
      <c r="I376" s="31" t="s">
        <v>757</v>
      </c>
      <c r="J376" s="30" t="s">
        <v>531</v>
      </c>
      <c r="K376" s="30"/>
      <c r="L376" s="30"/>
      <c r="M376" s="30"/>
      <c r="N376" s="30"/>
      <c r="O376" s="14"/>
      <c r="P376" s="9"/>
      <c r="Q376" s="14"/>
      <c r="R376" s="31" t="s">
        <v>824</v>
      </c>
      <c r="S376" s="31" t="s">
        <v>825</v>
      </c>
      <c r="T376" s="31"/>
      <c r="U376" s="217"/>
      <c r="V376" s="217"/>
      <c r="W376" s="31"/>
      <c r="X376" s="31"/>
      <c r="Y376" s="30"/>
      <c r="Z376" s="14"/>
      <c r="AA376" s="9"/>
      <c r="AB376" s="14"/>
    </row>
    <row r="377" spans="1:64" s="124" customFormat="1" ht="90" customHeight="1">
      <c r="A377" s="30" t="s">
        <v>828</v>
      </c>
      <c r="B377" s="31" t="s">
        <v>494</v>
      </c>
      <c r="C377" s="31" t="s">
        <v>724</v>
      </c>
      <c r="D377" s="31" t="s">
        <v>725</v>
      </c>
      <c r="E377" s="31" t="s">
        <v>106</v>
      </c>
      <c r="F377" s="31" t="s">
        <v>168</v>
      </c>
      <c r="G377" s="31" t="s">
        <v>726</v>
      </c>
      <c r="H377" s="215" t="s">
        <v>529</v>
      </c>
      <c r="I377" s="31" t="s">
        <v>757</v>
      </c>
      <c r="J377" s="30" t="s">
        <v>531</v>
      </c>
      <c r="K377" s="30"/>
      <c r="L377" s="30"/>
      <c r="M377" s="30"/>
      <c r="N377" s="30"/>
      <c r="O377" s="14"/>
      <c r="P377" s="9"/>
      <c r="Q377" s="14"/>
      <c r="R377" s="31" t="s">
        <v>824</v>
      </c>
      <c r="S377" s="31" t="s">
        <v>825</v>
      </c>
      <c r="T377" s="31"/>
      <c r="U377" s="217"/>
      <c r="V377" s="217"/>
      <c r="W377" s="31"/>
      <c r="X377" s="31"/>
      <c r="Y377" s="30"/>
      <c r="Z377" s="14"/>
      <c r="AA377" s="9"/>
      <c r="AB377" s="14"/>
    </row>
    <row r="378" spans="1:64" s="124" customFormat="1" ht="90" customHeight="1">
      <c r="A378" s="30" t="s">
        <v>829</v>
      </c>
      <c r="B378" s="31" t="s">
        <v>494</v>
      </c>
      <c r="C378" s="31" t="s">
        <v>724</v>
      </c>
      <c r="D378" s="31" t="s">
        <v>725</v>
      </c>
      <c r="E378" s="31" t="s">
        <v>106</v>
      </c>
      <c r="F378" s="31" t="s">
        <v>168</v>
      </c>
      <c r="G378" s="31" t="s">
        <v>726</v>
      </c>
      <c r="H378" s="215" t="s">
        <v>529</v>
      </c>
      <c r="I378" s="31" t="s">
        <v>757</v>
      </c>
      <c r="J378" s="30" t="s">
        <v>531</v>
      </c>
      <c r="K378" s="30"/>
      <c r="L378" s="30"/>
      <c r="M378" s="30"/>
      <c r="N378" s="30"/>
      <c r="O378" s="14"/>
      <c r="P378" s="9"/>
      <c r="Q378" s="14"/>
      <c r="R378" s="31" t="s">
        <v>824</v>
      </c>
      <c r="S378" s="31" t="s">
        <v>825</v>
      </c>
      <c r="T378" s="31"/>
      <c r="U378" s="217"/>
      <c r="V378" s="217"/>
      <c r="W378" s="31"/>
      <c r="X378" s="31"/>
      <c r="Y378" s="30"/>
      <c r="Z378" s="14"/>
      <c r="AA378" s="9"/>
      <c r="AB378" s="14"/>
    </row>
    <row r="379" spans="1:64" s="124" customFormat="1" ht="90" customHeight="1">
      <c r="A379" s="30" t="s">
        <v>830</v>
      </c>
      <c r="B379" s="31" t="s">
        <v>494</v>
      </c>
      <c r="C379" s="31" t="s">
        <v>724</v>
      </c>
      <c r="D379" s="31" t="s">
        <v>725</v>
      </c>
      <c r="E379" s="31" t="s">
        <v>106</v>
      </c>
      <c r="F379" s="31" t="s">
        <v>168</v>
      </c>
      <c r="G379" s="31" t="s">
        <v>726</v>
      </c>
      <c r="H379" s="215" t="s">
        <v>529</v>
      </c>
      <c r="I379" s="31" t="s">
        <v>757</v>
      </c>
      <c r="J379" s="30" t="s">
        <v>531</v>
      </c>
      <c r="K379" s="30"/>
      <c r="L379" s="30"/>
      <c r="M379" s="30"/>
      <c r="N379" s="30"/>
      <c r="O379" s="14"/>
      <c r="P379" s="9"/>
      <c r="Q379" s="14"/>
      <c r="R379" s="31" t="s">
        <v>824</v>
      </c>
      <c r="S379" s="31" t="s">
        <v>825</v>
      </c>
      <c r="T379" s="31"/>
      <c r="U379" s="217"/>
      <c r="V379" s="217"/>
      <c r="W379" s="31"/>
      <c r="X379" s="31"/>
      <c r="Y379" s="30"/>
      <c r="Z379" s="14"/>
      <c r="AA379" s="9"/>
      <c r="AB379" s="14"/>
    </row>
    <row r="380" spans="1:64" s="124" customFormat="1" ht="90" customHeight="1">
      <c r="A380" s="30" t="s">
        <v>831</v>
      </c>
      <c r="B380" s="31" t="s">
        <v>494</v>
      </c>
      <c r="C380" s="31" t="s">
        <v>724</v>
      </c>
      <c r="D380" s="31" t="s">
        <v>725</v>
      </c>
      <c r="E380" s="31" t="s">
        <v>106</v>
      </c>
      <c r="F380" s="31" t="s">
        <v>168</v>
      </c>
      <c r="G380" s="31" t="s">
        <v>726</v>
      </c>
      <c r="H380" s="215" t="s">
        <v>529</v>
      </c>
      <c r="I380" s="31" t="s">
        <v>757</v>
      </c>
      <c r="J380" s="30" t="s">
        <v>531</v>
      </c>
      <c r="K380" s="30"/>
      <c r="L380" s="30"/>
      <c r="M380" s="30"/>
      <c r="N380" s="30"/>
      <c r="O380" s="14"/>
      <c r="P380" s="9"/>
      <c r="Q380" s="14"/>
      <c r="R380" s="31" t="s">
        <v>824</v>
      </c>
      <c r="S380" s="31" t="s">
        <v>825</v>
      </c>
      <c r="T380" s="31"/>
      <c r="U380" s="217"/>
      <c r="V380" s="217"/>
      <c r="W380" s="31"/>
      <c r="X380" s="31"/>
      <c r="Y380" s="30"/>
      <c r="Z380" s="14"/>
      <c r="AA380" s="9"/>
      <c r="AB380" s="14"/>
    </row>
    <row r="381" spans="1:64" s="237" customFormat="1" ht="263.25" customHeight="1">
      <c r="A381" s="30">
        <v>752</v>
      </c>
      <c r="B381" s="31" t="s">
        <v>494</v>
      </c>
      <c r="C381" s="31" t="s">
        <v>724</v>
      </c>
      <c r="D381" s="31" t="s">
        <v>725</v>
      </c>
      <c r="E381" s="31" t="s">
        <v>106</v>
      </c>
      <c r="F381" s="31" t="s">
        <v>168</v>
      </c>
      <c r="G381" s="31" t="s">
        <v>833</v>
      </c>
      <c r="H381" s="31" t="s">
        <v>664</v>
      </c>
      <c r="I381" s="31" t="s">
        <v>835</v>
      </c>
      <c r="J381" s="30" t="s">
        <v>531</v>
      </c>
      <c r="K381" s="216" t="s">
        <v>758</v>
      </c>
      <c r="L381" s="30">
        <v>4.2000000000000003E-2</v>
      </c>
      <c r="M381" s="30">
        <v>5.1999999999999998E-2</v>
      </c>
      <c r="N381" s="30">
        <v>4.8000000000000001E-2</v>
      </c>
      <c r="O381" s="236"/>
      <c r="P381" s="392"/>
      <c r="Q381" s="14" t="s">
        <v>1496</v>
      </c>
      <c r="R381" s="31" t="s">
        <v>728</v>
      </c>
      <c r="S381" s="31" t="s">
        <v>836</v>
      </c>
      <c r="T381" s="31" t="s">
        <v>818</v>
      </c>
      <c r="U381" s="217">
        <v>38500</v>
      </c>
      <c r="V381" s="217">
        <f>+U381+190000</f>
        <v>228500</v>
      </c>
      <c r="W381" s="31" t="s">
        <v>837</v>
      </c>
      <c r="X381" s="31" t="s">
        <v>838</v>
      </c>
      <c r="Y381" s="30" t="s">
        <v>55</v>
      </c>
      <c r="Z381" s="72">
        <v>51526</v>
      </c>
      <c r="AA381" s="384">
        <v>6.8557894736842109E-2</v>
      </c>
      <c r="AB381" s="14" t="s">
        <v>839</v>
      </c>
      <c r="AC381" s="222"/>
      <c r="AD381" s="222"/>
      <c r="AE381" s="222"/>
      <c r="AF381" s="222"/>
      <c r="AG381" s="222"/>
      <c r="AH381" s="222"/>
      <c r="AI381" s="222"/>
      <c r="AJ381" s="222"/>
      <c r="AK381" s="222"/>
      <c r="AL381" s="222"/>
      <c r="AM381" s="222"/>
      <c r="AN381" s="222"/>
      <c r="AO381" s="222"/>
      <c r="AP381" s="222"/>
      <c r="AQ381" s="222"/>
      <c r="AR381" s="222"/>
      <c r="AS381" s="222"/>
      <c r="AT381" s="222"/>
      <c r="AU381" s="222"/>
      <c r="AV381" s="222"/>
      <c r="AW381" s="222"/>
      <c r="AX381" s="222"/>
      <c r="AY381" s="222"/>
      <c r="AZ381" s="222"/>
      <c r="BA381" s="222"/>
      <c r="BB381" s="222"/>
      <c r="BC381" s="222"/>
      <c r="BD381" s="222"/>
      <c r="BE381" s="222"/>
      <c r="BF381" s="222"/>
      <c r="BG381" s="222"/>
      <c r="BH381" s="222"/>
      <c r="BI381" s="222"/>
      <c r="BJ381" s="222"/>
      <c r="BK381" s="222"/>
      <c r="BL381" s="222"/>
    </row>
    <row r="382" spans="1:64" s="124" customFormat="1" ht="86.25" customHeight="1">
      <c r="A382" s="30">
        <v>756</v>
      </c>
      <c r="B382" s="31" t="s">
        <v>494</v>
      </c>
      <c r="C382" s="31" t="s">
        <v>724</v>
      </c>
      <c r="D382" s="31" t="s">
        <v>725</v>
      </c>
      <c r="E382" s="31" t="s">
        <v>106</v>
      </c>
      <c r="F382" s="31" t="s">
        <v>168</v>
      </c>
      <c r="G382" s="31" t="s">
        <v>833</v>
      </c>
      <c r="H382" s="31" t="s">
        <v>664</v>
      </c>
      <c r="I382" s="31" t="s">
        <v>835</v>
      </c>
      <c r="J382" s="30" t="s">
        <v>531</v>
      </c>
      <c r="K382" s="30"/>
      <c r="L382" s="30"/>
      <c r="M382" s="30"/>
      <c r="N382" s="30"/>
      <c r="O382" s="13"/>
      <c r="P382" s="9"/>
      <c r="Q382" s="14"/>
      <c r="R382" s="31" t="s">
        <v>728</v>
      </c>
      <c r="S382" s="31" t="s">
        <v>836</v>
      </c>
      <c r="T382" s="31"/>
      <c r="U382" s="217"/>
      <c r="V382" s="217"/>
      <c r="W382" s="31" t="s">
        <v>837</v>
      </c>
      <c r="X382" s="31" t="s">
        <v>838</v>
      </c>
      <c r="Y382" s="30"/>
      <c r="Z382" s="13"/>
      <c r="AA382" s="9"/>
      <c r="AB382" s="14"/>
    </row>
    <row r="383" spans="1:64" s="124" customFormat="1" ht="86.25" customHeight="1">
      <c r="A383" s="30">
        <v>757</v>
      </c>
      <c r="B383" s="31" t="s">
        <v>494</v>
      </c>
      <c r="C383" s="31" t="s">
        <v>724</v>
      </c>
      <c r="D383" s="31" t="s">
        <v>725</v>
      </c>
      <c r="E383" s="31" t="s">
        <v>106</v>
      </c>
      <c r="F383" s="31" t="s">
        <v>168</v>
      </c>
      <c r="G383" s="31" t="s">
        <v>833</v>
      </c>
      <c r="H383" s="31" t="s">
        <v>664</v>
      </c>
      <c r="I383" s="31" t="s">
        <v>835</v>
      </c>
      <c r="J383" s="30" t="s">
        <v>531</v>
      </c>
      <c r="K383" s="30"/>
      <c r="L383" s="30"/>
      <c r="M383" s="30"/>
      <c r="N383" s="30"/>
      <c r="O383" s="13"/>
      <c r="P383" s="9"/>
      <c r="Q383" s="14"/>
      <c r="R383" s="31" t="s">
        <v>728</v>
      </c>
      <c r="S383" s="31" t="s">
        <v>836</v>
      </c>
      <c r="T383" s="31"/>
      <c r="U383" s="217"/>
      <c r="V383" s="217"/>
      <c r="W383" s="31" t="s">
        <v>837</v>
      </c>
      <c r="X383" s="31" t="s">
        <v>838</v>
      </c>
      <c r="Y383" s="30"/>
      <c r="Z383" s="13"/>
      <c r="AA383" s="9"/>
      <c r="AB383" s="14"/>
    </row>
    <row r="384" spans="1:64" s="124" customFormat="1" ht="86.25" customHeight="1">
      <c r="A384" s="30">
        <v>758</v>
      </c>
      <c r="B384" s="31" t="s">
        <v>494</v>
      </c>
      <c r="C384" s="31" t="s">
        <v>724</v>
      </c>
      <c r="D384" s="31" t="s">
        <v>725</v>
      </c>
      <c r="E384" s="31" t="s">
        <v>106</v>
      </c>
      <c r="F384" s="31" t="s">
        <v>168</v>
      </c>
      <c r="G384" s="31" t="s">
        <v>833</v>
      </c>
      <c r="H384" s="31" t="s">
        <v>664</v>
      </c>
      <c r="I384" s="31" t="s">
        <v>835</v>
      </c>
      <c r="J384" s="30" t="s">
        <v>531</v>
      </c>
      <c r="K384" s="30"/>
      <c r="L384" s="30"/>
      <c r="M384" s="30"/>
      <c r="N384" s="30"/>
      <c r="O384" s="13"/>
      <c r="P384" s="9"/>
      <c r="Q384" s="14"/>
      <c r="R384" s="31" t="s">
        <v>728</v>
      </c>
      <c r="S384" s="31" t="s">
        <v>836</v>
      </c>
      <c r="T384" s="31"/>
      <c r="U384" s="217"/>
      <c r="V384" s="217"/>
      <c r="W384" s="31" t="s">
        <v>837</v>
      </c>
      <c r="X384" s="31" t="s">
        <v>838</v>
      </c>
      <c r="Y384" s="30"/>
      <c r="Z384" s="13"/>
      <c r="AA384" s="9"/>
      <c r="AB384" s="14"/>
    </row>
    <row r="385" spans="1:64" s="124" customFormat="1" ht="86.25" customHeight="1">
      <c r="A385" s="30">
        <v>764</v>
      </c>
      <c r="B385" s="31" t="s">
        <v>494</v>
      </c>
      <c r="C385" s="31" t="s">
        <v>724</v>
      </c>
      <c r="D385" s="31" t="s">
        <v>725</v>
      </c>
      <c r="E385" s="31" t="s">
        <v>106</v>
      </c>
      <c r="F385" s="31" t="s">
        <v>168</v>
      </c>
      <c r="G385" s="31" t="s">
        <v>726</v>
      </c>
      <c r="H385" s="31" t="s">
        <v>856</v>
      </c>
      <c r="I385" s="31" t="s">
        <v>757</v>
      </c>
      <c r="J385" s="30" t="s">
        <v>499</v>
      </c>
      <c r="K385" s="30"/>
      <c r="L385" s="30"/>
      <c r="M385" s="30"/>
      <c r="N385" s="30"/>
      <c r="O385" s="14"/>
      <c r="P385" s="9"/>
      <c r="Q385" s="14"/>
      <c r="R385" s="31" t="s">
        <v>728</v>
      </c>
      <c r="S385" s="31" t="s">
        <v>813</v>
      </c>
      <c r="T385" s="31"/>
      <c r="U385" s="217"/>
      <c r="V385" s="217"/>
      <c r="W385" s="31"/>
      <c r="X385" s="31"/>
      <c r="Y385" s="30"/>
      <c r="Z385" s="14"/>
      <c r="AA385" s="9"/>
      <c r="AB385" s="14"/>
    </row>
    <row r="386" spans="1:64" s="124" customFormat="1" ht="93.75" customHeight="1">
      <c r="A386" s="30">
        <v>765</v>
      </c>
      <c r="B386" s="31" t="s">
        <v>494</v>
      </c>
      <c r="C386" s="31" t="s">
        <v>724</v>
      </c>
      <c r="D386" s="31" t="s">
        <v>725</v>
      </c>
      <c r="E386" s="31" t="s">
        <v>106</v>
      </c>
      <c r="F386" s="31" t="s">
        <v>168</v>
      </c>
      <c r="G386" s="31" t="s">
        <v>726</v>
      </c>
      <c r="H386" s="31" t="s">
        <v>664</v>
      </c>
      <c r="I386" s="31" t="s">
        <v>857</v>
      </c>
      <c r="J386" s="30" t="s">
        <v>531</v>
      </c>
      <c r="K386" s="30"/>
      <c r="L386" s="30"/>
      <c r="M386" s="30"/>
      <c r="N386" s="30"/>
      <c r="O386" s="14"/>
      <c r="P386" s="9"/>
      <c r="Q386" s="14"/>
      <c r="R386" s="31" t="s">
        <v>824</v>
      </c>
      <c r="S386" s="31" t="s">
        <v>822</v>
      </c>
      <c r="T386" s="31"/>
      <c r="U386" s="217"/>
      <c r="V386" s="217"/>
      <c r="W386" s="31"/>
      <c r="X386" s="31"/>
      <c r="Y386" s="30"/>
      <c r="Z386" s="14"/>
      <c r="AA386" s="9"/>
      <c r="AB386" s="14"/>
    </row>
    <row r="387" spans="1:64" s="237" customFormat="1" ht="104.25" customHeight="1">
      <c r="A387" s="30">
        <v>785</v>
      </c>
      <c r="B387" s="31" t="s">
        <v>494</v>
      </c>
      <c r="C387" s="31" t="s">
        <v>724</v>
      </c>
      <c r="D387" s="31" t="s">
        <v>725</v>
      </c>
      <c r="E387" s="31" t="s">
        <v>106</v>
      </c>
      <c r="F387" s="31" t="s">
        <v>168</v>
      </c>
      <c r="G387" s="31" t="s">
        <v>726</v>
      </c>
      <c r="H387" s="215" t="s">
        <v>529</v>
      </c>
      <c r="I387" s="31" t="s">
        <v>757</v>
      </c>
      <c r="J387" s="30" t="s">
        <v>531</v>
      </c>
      <c r="K387" s="30"/>
      <c r="L387" s="30"/>
      <c r="M387" s="30"/>
      <c r="N387" s="30"/>
      <c r="O387" s="72"/>
      <c r="P387" s="388"/>
      <c r="Q387" s="14"/>
      <c r="R387" s="31" t="s">
        <v>728</v>
      </c>
      <c r="S387" s="31" t="s">
        <v>868</v>
      </c>
      <c r="T387" s="31" t="s">
        <v>818</v>
      </c>
      <c r="U387" s="217"/>
      <c r="V387" s="217"/>
      <c r="W387" s="31"/>
      <c r="X387" s="31"/>
      <c r="Y387" s="30"/>
      <c r="Z387" s="72"/>
      <c r="AA387" s="384"/>
      <c r="AB387" s="14"/>
      <c r="AC387" s="222"/>
      <c r="AD387" s="222"/>
      <c r="AE387" s="222"/>
      <c r="AF387" s="222"/>
      <c r="AG387" s="222"/>
      <c r="AH387" s="222"/>
      <c r="AI387" s="222"/>
      <c r="AJ387" s="222"/>
      <c r="AK387" s="222"/>
      <c r="AL387" s="222"/>
      <c r="AM387" s="222"/>
      <c r="AN387" s="222"/>
      <c r="AO387" s="222"/>
      <c r="AP387" s="222"/>
      <c r="AQ387" s="222"/>
      <c r="AR387" s="222"/>
      <c r="AS387" s="222"/>
      <c r="AT387" s="222"/>
      <c r="AU387" s="222"/>
      <c r="AV387" s="222"/>
      <c r="AW387" s="222"/>
      <c r="AX387" s="222"/>
      <c r="AY387" s="222"/>
      <c r="AZ387" s="222"/>
      <c r="BA387" s="222"/>
      <c r="BB387" s="222"/>
      <c r="BC387" s="222"/>
      <c r="BD387" s="222"/>
      <c r="BE387" s="222"/>
      <c r="BF387" s="222"/>
      <c r="BG387" s="222"/>
      <c r="BH387" s="222"/>
      <c r="BI387" s="222"/>
      <c r="BJ387" s="222"/>
      <c r="BK387" s="222"/>
      <c r="BL387" s="222"/>
    </row>
    <row r="388" spans="1:64" s="285" customFormat="1" ht="90" customHeight="1">
      <c r="A388" s="276">
        <v>986</v>
      </c>
      <c r="B388" s="277" t="s">
        <v>1036</v>
      </c>
      <c r="C388" s="277" t="s">
        <v>1107</v>
      </c>
      <c r="D388" s="277" t="s">
        <v>1108</v>
      </c>
      <c r="E388" s="277" t="s">
        <v>106</v>
      </c>
      <c r="F388" s="278" t="s">
        <v>168</v>
      </c>
      <c r="G388" s="278" t="s">
        <v>1109</v>
      </c>
      <c r="H388" s="197" t="s">
        <v>1110</v>
      </c>
      <c r="I388" s="277" t="s">
        <v>1111</v>
      </c>
      <c r="J388" s="277" t="s">
        <v>1112</v>
      </c>
      <c r="K388" s="277" t="s">
        <v>236</v>
      </c>
      <c r="L388" s="30">
        <v>0.6</v>
      </c>
      <c r="M388" s="30">
        <v>0.4</v>
      </c>
      <c r="N388" s="30">
        <v>0.48</v>
      </c>
      <c r="O388" s="282">
        <v>0.48</v>
      </c>
      <c r="P388" s="282">
        <v>1</v>
      </c>
      <c r="Q388" s="282" t="s">
        <v>1537</v>
      </c>
      <c r="R388" s="281" t="s">
        <v>1113</v>
      </c>
      <c r="S388" s="277" t="s">
        <v>1114</v>
      </c>
      <c r="T388" s="281" t="s">
        <v>1115</v>
      </c>
      <c r="U388" s="213">
        <v>0</v>
      </c>
      <c r="V388" s="213">
        <v>70</v>
      </c>
      <c r="W388" s="191"/>
      <c r="X388" s="281" t="s">
        <v>1116</v>
      </c>
      <c r="Y388" s="281" t="s">
        <v>55</v>
      </c>
      <c r="Z388" s="194">
        <v>70</v>
      </c>
      <c r="AA388" s="386">
        <v>1</v>
      </c>
      <c r="AB388" s="282" t="s">
        <v>1538</v>
      </c>
    </row>
    <row r="389" spans="1:64" s="285" customFormat="1" ht="90" customHeight="1">
      <c r="A389" s="276">
        <v>992</v>
      </c>
      <c r="B389" s="277" t="s">
        <v>1036</v>
      </c>
      <c r="C389" s="277" t="s">
        <v>1107</v>
      </c>
      <c r="D389" s="277" t="s">
        <v>1108</v>
      </c>
      <c r="E389" s="277" t="s">
        <v>106</v>
      </c>
      <c r="F389" s="278" t="s">
        <v>168</v>
      </c>
      <c r="G389" s="278" t="s">
        <v>1109</v>
      </c>
      <c r="H389" s="197" t="s">
        <v>1110</v>
      </c>
      <c r="I389" s="277" t="s">
        <v>1111</v>
      </c>
      <c r="J389" s="277" t="s">
        <v>531</v>
      </c>
      <c r="K389" s="277"/>
      <c r="L389" s="279"/>
      <c r="M389" s="30"/>
      <c r="N389" s="30"/>
      <c r="O389" s="282"/>
      <c r="P389" s="282"/>
      <c r="Q389" s="282"/>
      <c r="R389" s="281" t="s">
        <v>1113</v>
      </c>
      <c r="S389" s="277" t="s">
        <v>1114</v>
      </c>
      <c r="T389" s="281" t="s">
        <v>1115</v>
      </c>
      <c r="U389" s="213"/>
      <c r="V389" s="213"/>
      <c r="W389" s="191"/>
      <c r="X389" s="281"/>
      <c r="Y389" s="281"/>
      <c r="Z389" s="282"/>
      <c r="AA389" s="282"/>
      <c r="AB389" s="282"/>
    </row>
    <row r="390" spans="1:64" s="285" customFormat="1" ht="90" customHeight="1">
      <c r="A390" s="276">
        <v>993</v>
      </c>
      <c r="B390" s="277" t="s">
        <v>1036</v>
      </c>
      <c r="C390" s="277" t="s">
        <v>1107</v>
      </c>
      <c r="D390" s="277" t="s">
        <v>1108</v>
      </c>
      <c r="E390" s="277" t="s">
        <v>106</v>
      </c>
      <c r="F390" s="278" t="s">
        <v>168</v>
      </c>
      <c r="G390" s="278" t="s">
        <v>1109</v>
      </c>
      <c r="H390" s="197" t="s">
        <v>1110</v>
      </c>
      <c r="I390" s="277" t="s">
        <v>1111</v>
      </c>
      <c r="J390" s="277" t="s">
        <v>531</v>
      </c>
      <c r="K390" s="277"/>
      <c r="L390" s="279"/>
      <c r="M390" s="30"/>
      <c r="N390" s="30"/>
      <c r="O390" s="282"/>
      <c r="P390" s="282"/>
      <c r="Q390" s="282"/>
      <c r="R390" s="281" t="s">
        <v>1113</v>
      </c>
      <c r="S390" s="277" t="s">
        <v>1114</v>
      </c>
      <c r="T390" s="281" t="s">
        <v>1115</v>
      </c>
      <c r="U390" s="213"/>
      <c r="V390" s="213"/>
      <c r="W390" s="191"/>
      <c r="X390" s="281"/>
      <c r="Y390" s="281"/>
      <c r="Z390" s="282"/>
      <c r="AA390" s="282"/>
      <c r="AB390" s="282"/>
    </row>
    <row r="391" spans="1:64" s="285" customFormat="1" ht="91.5" customHeight="1">
      <c r="A391" s="276">
        <v>987</v>
      </c>
      <c r="B391" s="277" t="s">
        <v>1036</v>
      </c>
      <c r="C391" s="277" t="s">
        <v>1107</v>
      </c>
      <c r="D391" s="277" t="s">
        <v>1108</v>
      </c>
      <c r="E391" s="277" t="s">
        <v>106</v>
      </c>
      <c r="F391" s="278" t="s">
        <v>168</v>
      </c>
      <c r="G391" s="278" t="s">
        <v>1109</v>
      </c>
      <c r="H391" s="197" t="s">
        <v>1110</v>
      </c>
      <c r="I391" s="277" t="s">
        <v>1111</v>
      </c>
      <c r="J391" s="277" t="s">
        <v>531</v>
      </c>
      <c r="K391" s="277"/>
      <c r="L391" s="279"/>
      <c r="M391" s="30"/>
      <c r="N391" s="30"/>
      <c r="O391" s="282"/>
      <c r="P391" s="282"/>
      <c r="Q391" s="282"/>
      <c r="R391" s="281" t="s">
        <v>1113</v>
      </c>
      <c r="S391" s="277" t="s">
        <v>1117</v>
      </c>
      <c r="T391" s="281" t="s">
        <v>1115</v>
      </c>
      <c r="U391" s="213">
        <v>0</v>
      </c>
      <c r="V391" s="213">
        <v>70</v>
      </c>
      <c r="W391" s="191"/>
      <c r="X391" s="281" t="s">
        <v>1118</v>
      </c>
      <c r="Y391" s="281" t="s">
        <v>55</v>
      </c>
      <c r="Z391" s="194">
        <v>70</v>
      </c>
      <c r="AA391" s="386">
        <v>1</v>
      </c>
      <c r="AB391" s="282" t="s">
        <v>1539</v>
      </c>
    </row>
    <row r="392" spans="1:64" s="285" customFormat="1" ht="80.25" customHeight="1">
      <c r="A392" s="276">
        <v>983</v>
      </c>
      <c r="B392" s="277" t="s">
        <v>1036</v>
      </c>
      <c r="C392" s="277" t="s">
        <v>1107</v>
      </c>
      <c r="D392" s="277" t="s">
        <v>1108</v>
      </c>
      <c r="E392" s="277" t="s">
        <v>106</v>
      </c>
      <c r="F392" s="278" t="s">
        <v>168</v>
      </c>
      <c r="G392" s="278" t="s">
        <v>1109</v>
      </c>
      <c r="H392" s="197" t="s">
        <v>1110</v>
      </c>
      <c r="I392" s="277" t="s">
        <v>1111</v>
      </c>
      <c r="J392" s="277" t="s">
        <v>531</v>
      </c>
      <c r="K392" s="277"/>
      <c r="L392" s="279"/>
      <c r="M392" s="30"/>
      <c r="N392" s="30"/>
      <c r="O392" s="282"/>
      <c r="P392" s="282"/>
      <c r="Q392" s="282"/>
      <c r="R392" s="281" t="s">
        <v>1113</v>
      </c>
      <c r="S392" s="277" t="s">
        <v>1117</v>
      </c>
      <c r="T392" s="281" t="s">
        <v>1115</v>
      </c>
      <c r="U392" s="213"/>
      <c r="V392" s="213"/>
      <c r="W392" s="281"/>
      <c r="X392" s="281"/>
      <c r="Y392" s="281"/>
      <c r="Z392" s="282"/>
      <c r="AA392" s="282"/>
      <c r="AB392" s="282"/>
    </row>
    <row r="393" spans="1:64" s="285" customFormat="1" ht="106.5" customHeight="1">
      <c r="A393" s="276">
        <v>995</v>
      </c>
      <c r="B393" s="277" t="s">
        <v>1036</v>
      </c>
      <c r="C393" s="277" t="s">
        <v>1107</v>
      </c>
      <c r="D393" s="277" t="s">
        <v>1108</v>
      </c>
      <c r="E393" s="277" t="s">
        <v>106</v>
      </c>
      <c r="F393" s="278" t="s">
        <v>168</v>
      </c>
      <c r="G393" s="278" t="s">
        <v>1109</v>
      </c>
      <c r="H393" s="197" t="s">
        <v>1110</v>
      </c>
      <c r="I393" s="277" t="s">
        <v>1119</v>
      </c>
      <c r="J393" s="277" t="s">
        <v>531</v>
      </c>
      <c r="K393" s="277"/>
      <c r="L393" s="286"/>
      <c r="M393" s="30"/>
      <c r="N393" s="30"/>
      <c r="O393" s="282"/>
      <c r="P393" s="282"/>
      <c r="Q393" s="282"/>
      <c r="R393" s="281" t="s">
        <v>1120</v>
      </c>
      <c r="S393" s="277" t="s">
        <v>1121</v>
      </c>
      <c r="T393" s="281" t="s">
        <v>1115</v>
      </c>
      <c r="U393" s="213"/>
      <c r="V393" s="213">
        <v>53</v>
      </c>
      <c r="W393" s="281"/>
      <c r="X393" s="281" t="s">
        <v>1122</v>
      </c>
      <c r="Y393" s="281" t="s">
        <v>55</v>
      </c>
      <c r="Z393" s="194">
        <v>53</v>
      </c>
      <c r="AA393" s="386">
        <v>1</v>
      </c>
      <c r="AB393" s="282"/>
    </row>
    <row r="394" spans="1:64" s="290" customFormat="1" ht="68.25" customHeight="1">
      <c r="A394" s="287">
        <v>994</v>
      </c>
      <c r="B394" s="277" t="s">
        <v>1036</v>
      </c>
      <c r="C394" s="277" t="s">
        <v>1107</v>
      </c>
      <c r="D394" s="277" t="s">
        <v>1108</v>
      </c>
      <c r="E394" s="277" t="s">
        <v>106</v>
      </c>
      <c r="F394" s="278" t="s">
        <v>168</v>
      </c>
      <c r="G394" s="278" t="s">
        <v>1109</v>
      </c>
      <c r="H394" s="197" t="s">
        <v>1110</v>
      </c>
      <c r="I394" s="277" t="s">
        <v>1119</v>
      </c>
      <c r="J394" s="277" t="s">
        <v>531</v>
      </c>
      <c r="K394" s="277"/>
      <c r="L394" s="286"/>
      <c r="M394" s="30"/>
      <c r="N394" s="30"/>
      <c r="O394" s="282"/>
      <c r="P394" s="282"/>
      <c r="Q394" s="282"/>
      <c r="R394" s="281" t="s">
        <v>1120</v>
      </c>
      <c r="S394" s="277" t="s">
        <v>1123</v>
      </c>
      <c r="T394" s="281" t="s">
        <v>1115</v>
      </c>
      <c r="U394" s="213"/>
      <c r="V394" s="288"/>
      <c r="W394" s="281"/>
      <c r="X394" s="281"/>
      <c r="Y394" s="281"/>
      <c r="Z394" s="282"/>
      <c r="AA394" s="282"/>
      <c r="AB394" s="282" t="s">
        <v>1540</v>
      </c>
    </row>
    <row r="395" spans="1:64" s="285" customFormat="1" ht="61.5" customHeight="1">
      <c r="A395" s="276">
        <v>984</v>
      </c>
      <c r="B395" s="277" t="s">
        <v>1036</v>
      </c>
      <c r="C395" s="277" t="s">
        <v>1107</v>
      </c>
      <c r="D395" s="277" t="s">
        <v>1108</v>
      </c>
      <c r="E395" s="277" t="s">
        <v>106</v>
      </c>
      <c r="F395" s="278" t="s">
        <v>168</v>
      </c>
      <c r="G395" s="278" t="s">
        <v>1109</v>
      </c>
      <c r="H395" s="197" t="s">
        <v>1110</v>
      </c>
      <c r="I395" s="277" t="s">
        <v>1119</v>
      </c>
      <c r="J395" s="277" t="s">
        <v>531</v>
      </c>
      <c r="K395" s="277"/>
      <c r="L395" s="286"/>
      <c r="M395" s="30"/>
      <c r="N395" s="30"/>
      <c r="O395" s="282"/>
      <c r="P395" s="282"/>
      <c r="Q395" s="282"/>
      <c r="R395" s="281" t="s">
        <v>1120</v>
      </c>
      <c r="S395" s="277" t="s">
        <v>1123</v>
      </c>
      <c r="T395" s="281" t="s">
        <v>1115</v>
      </c>
      <c r="U395" s="213"/>
      <c r="V395" s="283"/>
      <c r="W395" s="281"/>
      <c r="X395" s="281"/>
      <c r="Y395" s="281"/>
      <c r="Z395" s="282"/>
      <c r="AA395" s="282"/>
      <c r="AB395" s="282"/>
    </row>
    <row r="396" spans="1:64" s="285" customFormat="1" ht="180">
      <c r="A396" s="291">
        <v>1012</v>
      </c>
      <c r="B396" s="292" t="s">
        <v>1036</v>
      </c>
      <c r="C396" s="292" t="s">
        <v>1107</v>
      </c>
      <c r="D396" s="292" t="s">
        <v>1124</v>
      </c>
      <c r="E396" s="292" t="s">
        <v>106</v>
      </c>
      <c r="F396" s="293" t="s">
        <v>168</v>
      </c>
      <c r="G396" s="293" t="s">
        <v>1109</v>
      </c>
      <c r="H396" s="178" t="s">
        <v>1110</v>
      </c>
      <c r="I396" s="292" t="s">
        <v>1119</v>
      </c>
      <c r="J396" s="292" t="s">
        <v>531</v>
      </c>
      <c r="K396" s="292" t="s">
        <v>299</v>
      </c>
      <c r="L396" s="294">
        <v>0.6</v>
      </c>
      <c r="M396" s="30">
        <v>0.52800000000000002</v>
      </c>
      <c r="N396" s="30">
        <v>0.55600000000000005</v>
      </c>
      <c r="O396" s="297"/>
      <c r="P396" s="297"/>
      <c r="Q396" s="297" t="s">
        <v>1541</v>
      </c>
      <c r="R396" s="296" t="s">
        <v>1125</v>
      </c>
      <c r="S396" s="292" t="s">
        <v>1126</v>
      </c>
      <c r="T396" s="296" t="s">
        <v>1115</v>
      </c>
      <c r="U396" s="298"/>
      <c r="V396" s="299">
        <v>79</v>
      </c>
      <c r="W396" s="185" t="s">
        <v>1127</v>
      </c>
      <c r="X396" s="296" t="s">
        <v>1128</v>
      </c>
      <c r="Y396" s="295" t="s">
        <v>272</v>
      </c>
      <c r="Z396" s="171">
        <v>79</v>
      </c>
      <c r="AA396" s="377">
        <v>1</v>
      </c>
      <c r="AB396" s="297" t="s">
        <v>1544</v>
      </c>
    </row>
    <row r="397" spans="1:64" s="285" customFormat="1" ht="90">
      <c r="A397" s="291">
        <v>1013</v>
      </c>
      <c r="B397" s="292" t="s">
        <v>1036</v>
      </c>
      <c r="C397" s="292" t="s">
        <v>1107</v>
      </c>
      <c r="D397" s="292" t="s">
        <v>1124</v>
      </c>
      <c r="E397" s="292" t="s">
        <v>106</v>
      </c>
      <c r="F397" s="293" t="s">
        <v>168</v>
      </c>
      <c r="G397" s="293" t="s">
        <v>1109</v>
      </c>
      <c r="H397" s="178" t="s">
        <v>1110</v>
      </c>
      <c r="I397" s="292" t="s">
        <v>1119</v>
      </c>
      <c r="J397" s="292"/>
      <c r="K397" s="292"/>
      <c r="L397" s="300"/>
      <c r="M397" s="30"/>
      <c r="N397" s="30"/>
      <c r="O397" s="297"/>
      <c r="P397" s="297"/>
      <c r="Q397" s="297"/>
      <c r="R397" s="296" t="s">
        <v>1125</v>
      </c>
      <c r="S397" s="292" t="s">
        <v>1129</v>
      </c>
      <c r="T397" s="296" t="s">
        <v>1115</v>
      </c>
      <c r="U397" s="298"/>
      <c r="V397" s="299">
        <v>3</v>
      </c>
      <c r="W397" s="185" t="s">
        <v>1130</v>
      </c>
      <c r="X397" s="296" t="s">
        <v>1128</v>
      </c>
      <c r="Y397" s="295" t="s">
        <v>272</v>
      </c>
      <c r="Z397" s="171">
        <v>3</v>
      </c>
      <c r="AA397" s="377">
        <v>1</v>
      </c>
      <c r="AB397" s="297" t="s">
        <v>1626</v>
      </c>
    </row>
    <row r="398" spans="1:64" s="285" customFormat="1" ht="165">
      <c r="A398" s="291">
        <v>1014</v>
      </c>
      <c r="B398" s="292" t="s">
        <v>1036</v>
      </c>
      <c r="C398" s="292" t="s">
        <v>1107</v>
      </c>
      <c r="D398" s="292" t="s">
        <v>1124</v>
      </c>
      <c r="E398" s="292" t="s">
        <v>106</v>
      </c>
      <c r="F398" s="293" t="s">
        <v>168</v>
      </c>
      <c r="G398" s="293" t="s">
        <v>1109</v>
      </c>
      <c r="H398" s="178" t="s">
        <v>1110</v>
      </c>
      <c r="I398" s="292" t="s">
        <v>1131</v>
      </c>
      <c r="J398" s="292" t="s">
        <v>531</v>
      </c>
      <c r="K398" s="292" t="s">
        <v>299</v>
      </c>
      <c r="L398" s="294">
        <v>0.26</v>
      </c>
      <c r="M398" s="30">
        <v>0.22</v>
      </c>
      <c r="N398" s="30">
        <v>0.22500000000000001</v>
      </c>
      <c r="O398" s="297"/>
      <c r="P398" s="297"/>
      <c r="Q398" s="297" t="s">
        <v>1542</v>
      </c>
      <c r="R398" s="296" t="s">
        <v>1132</v>
      </c>
      <c r="S398" s="292" t="s">
        <v>1133</v>
      </c>
      <c r="T398" s="296" t="s">
        <v>1115</v>
      </c>
      <c r="U398" s="298">
        <v>0</v>
      </c>
      <c r="V398" s="299">
        <v>100</v>
      </c>
      <c r="W398" s="296"/>
      <c r="X398" s="296" t="s">
        <v>1134</v>
      </c>
      <c r="Y398" s="295" t="s">
        <v>272</v>
      </c>
      <c r="Z398" s="171">
        <v>100</v>
      </c>
      <c r="AA398" s="377">
        <v>1</v>
      </c>
      <c r="AB398" s="297" t="s">
        <v>1545</v>
      </c>
    </row>
    <row r="399" spans="1:64" s="285" customFormat="1" ht="90">
      <c r="A399" s="291">
        <v>1015</v>
      </c>
      <c r="B399" s="292" t="s">
        <v>1036</v>
      </c>
      <c r="C399" s="292" t="s">
        <v>1107</v>
      </c>
      <c r="D399" s="292" t="s">
        <v>1124</v>
      </c>
      <c r="E399" s="292" t="s">
        <v>106</v>
      </c>
      <c r="F399" s="293" t="s">
        <v>168</v>
      </c>
      <c r="G399" s="293" t="s">
        <v>1109</v>
      </c>
      <c r="H399" s="178" t="s">
        <v>1110</v>
      </c>
      <c r="I399" s="292" t="s">
        <v>1119</v>
      </c>
      <c r="J399" s="292"/>
      <c r="K399" s="292"/>
      <c r="L399" s="300"/>
      <c r="M399" s="30"/>
      <c r="N399" s="30"/>
      <c r="O399" s="297"/>
      <c r="P399" s="297"/>
      <c r="Q399" s="297"/>
      <c r="R399" s="296" t="s">
        <v>1135</v>
      </c>
      <c r="S399" s="292" t="s">
        <v>1136</v>
      </c>
      <c r="T399" s="296" t="s">
        <v>1137</v>
      </c>
      <c r="U399" s="298">
        <v>0</v>
      </c>
      <c r="V399" s="302">
        <v>61</v>
      </c>
      <c r="W399" s="296" t="s">
        <v>1138</v>
      </c>
      <c r="X399" s="296" t="s">
        <v>1139</v>
      </c>
      <c r="Y399" s="295" t="s">
        <v>272</v>
      </c>
      <c r="Z399" s="171">
        <v>61</v>
      </c>
      <c r="AA399" s="377">
        <v>1</v>
      </c>
      <c r="AB399" s="297" t="s">
        <v>1627</v>
      </c>
    </row>
    <row r="400" spans="1:64" s="290" customFormat="1" ht="210">
      <c r="A400" s="291">
        <v>1016</v>
      </c>
      <c r="B400" s="292" t="s">
        <v>1036</v>
      </c>
      <c r="C400" s="292" t="s">
        <v>1107</v>
      </c>
      <c r="D400" s="292" t="s">
        <v>1124</v>
      </c>
      <c r="E400" s="292" t="s">
        <v>106</v>
      </c>
      <c r="F400" s="293" t="s">
        <v>168</v>
      </c>
      <c r="G400" s="293" t="s">
        <v>1109</v>
      </c>
      <c r="H400" s="178" t="s">
        <v>1110</v>
      </c>
      <c r="I400" s="292" t="s">
        <v>1131</v>
      </c>
      <c r="J400" s="292" t="s">
        <v>531</v>
      </c>
      <c r="K400" s="292"/>
      <c r="L400" s="300"/>
      <c r="M400" s="292"/>
      <c r="N400" s="296"/>
      <c r="O400" s="297"/>
      <c r="P400" s="297"/>
      <c r="Q400" s="297"/>
      <c r="R400" s="296" t="s">
        <v>1132</v>
      </c>
      <c r="S400" s="292" t="s">
        <v>1140</v>
      </c>
      <c r="T400" s="296" t="s">
        <v>1115</v>
      </c>
      <c r="U400" s="298">
        <v>0</v>
      </c>
      <c r="V400" s="299">
        <v>1</v>
      </c>
      <c r="W400" s="296"/>
      <c r="X400" s="296" t="s">
        <v>1141</v>
      </c>
      <c r="Y400" s="295" t="s">
        <v>55</v>
      </c>
      <c r="Z400" s="171">
        <v>1</v>
      </c>
      <c r="AA400" s="377">
        <v>1</v>
      </c>
      <c r="AB400" s="297" t="s">
        <v>1546</v>
      </c>
    </row>
    <row r="401" spans="1:28" s="290" customFormat="1" ht="90">
      <c r="A401" s="291">
        <v>1017</v>
      </c>
      <c r="B401" s="292" t="s">
        <v>1036</v>
      </c>
      <c r="C401" s="292" t="s">
        <v>1107</v>
      </c>
      <c r="D401" s="292" t="s">
        <v>1124</v>
      </c>
      <c r="E401" s="292" t="s">
        <v>106</v>
      </c>
      <c r="F401" s="293" t="s">
        <v>168</v>
      </c>
      <c r="G401" s="293" t="s">
        <v>1109</v>
      </c>
      <c r="H401" s="178" t="s">
        <v>1110</v>
      </c>
      <c r="I401" s="296" t="s">
        <v>1119</v>
      </c>
      <c r="J401" s="296" t="s">
        <v>531</v>
      </c>
      <c r="K401" s="296"/>
      <c r="L401" s="296"/>
      <c r="M401" s="296"/>
      <c r="N401" s="296"/>
      <c r="O401" s="400"/>
      <c r="P401" s="400"/>
      <c r="Q401" s="400"/>
      <c r="R401" s="296" t="s">
        <v>1135</v>
      </c>
      <c r="S401" s="292" t="s">
        <v>1136</v>
      </c>
      <c r="T401" s="296" t="s">
        <v>1137</v>
      </c>
      <c r="U401" s="298"/>
      <c r="V401" s="292"/>
      <c r="W401" s="296"/>
      <c r="X401" s="296"/>
      <c r="Y401" s="295"/>
      <c r="Z401" s="297"/>
      <c r="AA401" s="297"/>
      <c r="AB401" s="297"/>
    </row>
    <row r="402" spans="1:28" s="285" customFormat="1" ht="90">
      <c r="A402" s="291">
        <v>1018</v>
      </c>
      <c r="B402" s="292" t="s">
        <v>1036</v>
      </c>
      <c r="C402" s="292" t="s">
        <v>1107</v>
      </c>
      <c r="D402" s="292" t="s">
        <v>1124</v>
      </c>
      <c r="E402" s="292" t="s">
        <v>106</v>
      </c>
      <c r="F402" s="293" t="s">
        <v>168</v>
      </c>
      <c r="G402" s="293" t="s">
        <v>1109</v>
      </c>
      <c r="H402" s="178" t="s">
        <v>1110</v>
      </c>
      <c r="I402" s="292" t="s">
        <v>1119</v>
      </c>
      <c r="J402" s="292"/>
      <c r="K402" s="292"/>
      <c r="L402" s="300"/>
      <c r="M402" s="292"/>
      <c r="N402" s="296"/>
      <c r="O402" s="297"/>
      <c r="P402" s="297"/>
      <c r="Q402" s="297"/>
      <c r="R402" s="296" t="s">
        <v>1142</v>
      </c>
      <c r="S402" s="292" t="s">
        <v>1143</v>
      </c>
      <c r="T402" s="296" t="s">
        <v>1115</v>
      </c>
      <c r="U402" s="298">
        <v>0</v>
      </c>
      <c r="V402" s="303">
        <v>4000</v>
      </c>
      <c r="W402" s="296"/>
      <c r="X402" s="296" t="s">
        <v>1144</v>
      </c>
      <c r="Y402" s="295" t="s">
        <v>55</v>
      </c>
      <c r="Z402" s="297">
        <v>3666</v>
      </c>
      <c r="AA402" s="297">
        <v>0.91649999999999998</v>
      </c>
      <c r="AB402" s="297" t="s">
        <v>1547</v>
      </c>
    </row>
    <row r="403" spans="1:28" s="285" customFormat="1" ht="90">
      <c r="A403" s="291" t="s">
        <v>1145</v>
      </c>
      <c r="B403" s="292" t="s">
        <v>1036</v>
      </c>
      <c r="C403" s="292" t="s">
        <v>1107</v>
      </c>
      <c r="D403" s="292" t="s">
        <v>1124</v>
      </c>
      <c r="E403" s="292" t="s">
        <v>106</v>
      </c>
      <c r="F403" s="293" t="s">
        <v>168</v>
      </c>
      <c r="G403" s="293" t="s">
        <v>1109</v>
      </c>
      <c r="H403" s="178" t="s">
        <v>1110</v>
      </c>
      <c r="I403" s="292" t="s">
        <v>1119</v>
      </c>
      <c r="J403" s="292"/>
      <c r="K403" s="292"/>
      <c r="L403" s="300"/>
      <c r="M403" s="292"/>
      <c r="N403" s="296"/>
      <c r="O403" s="297"/>
      <c r="P403" s="297"/>
      <c r="Q403" s="297"/>
      <c r="R403" s="296" t="s">
        <v>1142</v>
      </c>
      <c r="S403" s="292" t="s">
        <v>1143</v>
      </c>
      <c r="T403" s="296" t="s">
        <v>1115</v>
      </c>
      <c r="U403" s="284"/>
      <c r="V403" s="284"/>
      <c r="W403" s="284"/>
      <c r="X403" s="284"/>
      <c r="Y403" s="304"/>
      <c r="Z403" s="171"/>
      <c r="AA403" s="377"/>
      <c r="AB403" s="297"/>
    </row>
    <row r="404" spans="1:28" s="285" customFormat="1" ht="90">
      <c r="A404" s="291">
        <v>1019</v>
      </c>
      <c r="B404" s="292" t="s">
        <v>1036</v>
      </c>
      <c r="C404" s="292" t="s">
        <v>1107</v>
      </c>
      <c r="D404" s="292" t="s">
        <v>1124</v>
      </c>
      <c r="E404" s="292" t="s">
        <v>106</v>
      </c>
      <c r="F404" s="293" t="s">
        <v>168</v>
      </c>
      <c r="G404" s="293" t="s">
        <v>1109</v>
      </c>
      <c r="H404" s="178" t="s">
        <v>1110</v>
      </c>
      <c r="I404" s="292" t="s">
        <v>1119</v>
      </c>
      <c r="J404" s="292"/>
      <c r="K404" s="292"/>
      <c r="L404" s="300"/>
      <c r="M404" s="292"/>
      <c r="N404" s="296"/>
      <c r="O404" s="297"/>
      <c r="P404" s="297"/>
      <c r="Q404" s="297"/>
      <c r="R404" s="296" t="s">
        <v>1146</v>
      </c>
      <c r="S404" s="292" t="s">
        <v>1143</v>
      </c>
      <c r="T404" s="296"/>
      <c r="U404" s="298"/>
      <c r="V404" s="305"/>
      <c r="W404" s="296"/>
      <c r="X404" s="296"/>
      <c r="Y404" s="295"/>
      <c r="Z404" s="297"/>
      <c r="AA404" s="297"/>
      <c r="AB404" s="297"/>
    </row>
    <row r="405" spans="1:28" s="285" customFormat="1" ht="90">
      <c r="A405" s="291" t="s">
        <v>1147</v>
      </c>
      <c r="B405" s="292" t="s">
        <v>1036</v>
      </c>
      <c r="C405" s="292" t="s">
        <v>1107</v>
      </c>
      <c r="D405" s="292" t="s">
        <v>1124</v>
      </c>
      <c r="E405" s="292" t="s">
        <v>106</v>
      </c>
      <c r="F405" s="293" t="s">
        <v>168</v>
      </c>
      <c r="G405" s="293" t="s">
        <v>1109</v>
      </c>
      <c r="H405" s="178" t="s">
        <v>1110</v>
      </c>
      <c r="I405" s="292" t="s">
        <v>1119</v>
      </c>
      <c r="J405" s="292"/>
      <c r="K405" s="292"/>
      <c r="L405" s="300"/>
      <c r="M405" s="292"/>
      <c r="N405" s="296"/>
      <c r="O405" s="297"/>
      <c r="P405" s="297"/>
      <c r="Q405" s="297"/>
      <c r="R405" s="296" t="s">
        <v>1146</v>
      </c>
      <c r="S405" s="292" t="s">
        <v>1143</v>
      </c>
      <c r="T405" s="296"/>
      <c r="U405" s="298"/>
      <c r="V405" s="305"/>
      <c r="W405" s="296"/>
      <c r="X405" s="296"/>
      <c r="Y405" s="295"/>
      <c r="Z405" s="297"/>
      <c r="AA405" s="297"/>
      <c r="AB405" s="297"/>
    </row>
    <row r="406" spans="1:28" s="285" customFormat="1" ht="90">
      <c r="A406" s="291">
        <v>1020</v>
      </c>
      <c r="B406" s="292" t="s">
        <v>1036</v>
      </c>
      <c r="C406" s="292" t="s">
        <v>1107</v>
      </c>
      <c r="D406" s="292" t="s">
        <v>1124</v>
      </c>
      <c r="E406" s="292" t="s">
        <v>106</v>
      </c>
      <c r="F406" s="293" t="s">
        <v>168</v>
      </c>
      <c r="G406" s="293" t="s">
        <v>1109</v>
      </c>
      <c r="H406" s="178" t="s">
        <v>1110</v>
      </c>
      <c r="I406" s="292" t="s">
        <v>1148</v>
      </c>
      <c r="J406" s="292"/>
      <c r="K406" s="292"/>
      <c r="L406" s="306">
        <v>7.8E-2</v>
      </c>
      <c r="M406" s="301">
        <v>0.09</v>
      </c>
      <c r="N406" s="295"/>
      <c r="O406" s="297"/>
      <c r="P406" s="297"/>
      <c r="Q406" s="297" t="s">
        <v>1543</v>
      </c>
      <c r="R406" s="296" t="s">
        <v>1142</v>
      </c>
      <c r="S406" s="292" t="s">
        <v>1149</v>
      </c>
      <c r="T406" s="296" t="s">
        <v>503</v>
      </c>
      <c r="U406" s="298"/>
      <c r="V406" s="303">
        <v>84794</v>
      </c>
      <c r="W406" s="296" t="s">
        <v>1150</v>
      </c>
      <c r="X406" s="296" t="s">
        <v>1144</v>
      </c>
      <c r="Y406" s="295" t="s">
        <v>55</v>
      </c>
      <c r="Z406" s="297">
        <v>75131</v>
      </c>
      <c r="AA406" s="297">
        <v>0.8860414651980093</v>
      </c>
      <c r="AB406" s="297" t="s">
        <v>1548</v>
      </c>
    </row>
    <row r="407" spans="1:28" s="285" customFormat="1" ht="90">
      <c r="A407" s="291" t="s">
        <v>1151</v>
      </c>
      <c r="B407" s="292" t="s">
        <v>1036</v>
      </c>
      <c r="C407" s="292" t="s">
        <v>1107</v>
      </c>
      <c r="D407" s="292" t="s">
        <v>1124</v>
      </c>
      <c r="E407" s="292" t="s">
        <v>106</v>
      </c>
      <c r="F407" s="293" t="s">
        <v>168</v>
      </c>
      <c r="G407" s="293" t="s">
        <v>1109</v>
      </c>
      <c r="H407" s="178" t="s">
        <v>1110</v>
      </c>
      <c r="I407" s="292" t="s">
        <v>1148</v>
      </c>
      <c r="J407" s="292"/>
      <c r="K407" s="292"/>
      <c r="L407" s="306">
        <v>7.8E-2</v>
      </c>
      <c r="M407" s="301">
        <v>0.09</v>
      </c>
      <c r="N407" s="295"/>
      <c r="O407" s="297"/>
      <c r="P407" s="297"/>
      <c r="Q407" s="297"/>
      <c r="R407" s="296" t="s">
        <v>1142</v>
      </c>
      <c r="S407" s="292" t="s">
        <v>1149</v>
      </c>
      <c r="T407" s="296" t="s">
        <v>503</v>
      </c>
      <c r="U407" s="298"/>
      <c r="V407" s="305"/>
      <c r="W407" s="296"/>
      <c r="X407" s="296"/>
      <c r="Y407" s="295"/>
      <c r="Z407" s="297"/>
      <c r="AA407" s="297"/>
      <c r="AB407" s="297"/>
    </row>
    <row r="408" spans="1:28" s="285" customFormat="1" ht="90">
      <c r="A408" s="291">
        <v>1021</v>
      </c>
      <c r="B408" s="292" t="s">
        <v>1036</v>
      </c>
      <c r="C408" s="292" t="s">
        <v>1107</v>
      </c>
      <c r="D408" s="292" t="s">
        <v>1124</v>
      </c>
      <c r="E408" s="292" t="s">
        <v>106</v>
      </c>
      <c r="F408" s="293" t="s">
        <v>168</v>
      </c>
      <c r="G408" s="293" t="s">
        <v>1109</v>
      </c>
      <c r="H408" s="178" t="s">
        <v>1110</v>
      </c>
      <c r="I408" s="292" t="s">
        <v>1148</v>
      </c>
      <c r="J408" s="292"/>
      <c r="K408" s="292"/>
      <c r="L408" s="300"/>
      <c r="M408" s="292"/>
      <c r="N408" s="296"/>
      <c r="O408" s="297"/>
      <c r="P408" s="297"/>
      <c r="Q408" s="297"/>
      <c r="R408" s="296" t="s">
        <v>1146</v>
      </c>
      <c r="S408" s="292" t="s">
        <v>1149</v>
      </c>
      <c r="T408" s="296" t="s">
        <v>503</v>
      </c>
      <c r="U408" s="298"/>
      <c r="V408" s="305"/>
      <c r="W408" s="296"/>
      <c r="X408" s="296"/>
      <c r="Y408" s="295"/>
      <c r="Z408" s="297"/>
      <c r="AA408" s="297"/>
      <c r="AB408" s="297"/>
    </row>
    <row r="409" spans="1:28" s="285" customFormat="1" ht="90">
      <c r="A409" s="291">
        <v>1022</v>
      </c>
      <c r="B409" s="292" t="s">
        <v>1036</v>
      </c>
      <c r="C409" s="292" t="s">
        <v>1107</v>
      </c>
      <c r="D409" s="292" t="s">
        <v>1124</v>
      </c>
      <c r="E409" s="292" t="s">
        <v>106</v>
      </c>
      <c r="F409" s="293" t="s">
        <v>168</v>
      </c>
      <c r="G409" s="293" t="s">
        <v>1109</v>
      </c>
      <c r="H409" s="178" t="s">
        <v>1110</v>
      </c>
      <c r="I409" s="292" t="s">
        <v>1148</v>
      </c>
      <c r="J409" s="292"/>
      <c r="K409" s="292"/>
      <c r="L409" s="300"/>
      <c r="M409" s="292"/>
      <c r="N409" s="296"/>
      <c r="O409" s="297"/>
      <c r="P409" s="297"/>
      <c r="Q409" s="297"/>
      <c r="R409" s="296" t="s">
        <v>1146</v>
      </c>
      <c r="S409" s="292" t="s">
        <v>1149</v>
      </c>
      <c r="T409" s="296" t="s">
        <v>503</v>
      </c>
      <c r="U409" s="298"/>
      <c r="V409" s="305"/>
      <c r="W409" s="296"/>
      <c r="X409" s="296"/>
      <c r="Y409" s="295"/>
      <c r="Z409" s="297"/>
      <c r="AA409" s="297"/>
      <c r="AB409" s="297"/>
    </row>
    <row r="410" spans="1:28" s="285" customFormat="1" ht="90">
      <c r="A410" s="291">
        <v>1023</v>
      </c>
      <c r="B410" s="292" t="s">
        <v>1036</v>
      </c>
      <c r="C410" s="292" t="s">
        <v>1107</v>
      </c>
      <c r="D410" s="292" t="s">
        <v>1124</v>
      </c>
      <c r="E410" s="292" t="s">
        <v>106</v>
      </c>
      <c r="F410" s="293" t="s">
        <v>168</v>
      </c>
      <c r="G410" s="293" t="s">
        <v>1109</v>
      </c>
      <c r="H410" s="178" t="s">
        <v>1110</v>
      </c>
      <c r="I410" s="292" t="s">
        <v>1148</v>
      </c>
      <c r="J410" s="292"/>
      <c r="K410" s="292"/>
      <c r="L410" s="300"/>
      <c r="M410" s="292"/>
      <c r="N410" s="296"/>
      <c r="O410" s="297"/>
      <c r="P410" s="297"/>
      <c r="Q410" s="297"/>
      <c r="R410" s="296" t="s">
        <v>1142</v>
      </c>
      <c r="S410" s="292" t="s">
        <v>1149</v>
      </c>
      <c r="T410" s="296" t="s">
        <v>503</v>
      </c>
      <c r="U410" s="298"/>
      <c r="V410" s="305"/>
      <c r="W410" s="296"/>
      <c r="X410" s="296"/>
      <c r="Y410" s="295"/>
      <c r="Z410" s="297"/>
      <c r="AA410" s="297"/>
      <c r="AB410" s="297"/>
    </row>
    <row r="411" spans="1:28" s="290" customFormat="1" ht="90">
      <c r="A411" s="291" t="s">
        <v>1152</v>
      </c>
      <c r="B411" s="292" t="s">
        <v>1036</v>
      </c>
      <c r="C411" s="292" t="s">
        <v>1107</v>
      </c>
      <c r="D411" s="292" t="s">
        <v>1124</v>
      </c>
      <c r="E411" s="292" t="s">
        <v>106</v>
      </c>
      <c r="F411" s="293" t="s">
        <v>168</v>
      </c>
      <c r="G411" s="293" t="s">
        <v>1109</v>
      </c>
      <c r="H411" s="178" t="s">
        <v>1110</v>
      </c>
      <c r="I411" s="292" t="s">
        <v>1119</v>
      </c>
      <c r="J411" s="292"/>
      <c r="K411" s="292"/>
      <c r="L411" s="300"/>
      <c r="M411" s="292"/>
      <c r="N411" s="296"/>
      <c r="O411" s="297"/>
      <c r="P411" s="297"/>
      <c r="Q411" s="297"/>
      <c r="R411" s="296" t="s">
        <v>1142</v>
      </c>
      <c r="S411" s="292" t="s">
        <v>1149</v>
      </c>
      <c r="T411" s="296" t="s">
        <v>1115</v>
      </c>
      <c r="U411" s="201"/>
      <c r="V411" s="201"/>
      <c r="W411" s="201"/>
      <c r="X411" s="201"/>
      <c r="Y411" s="307"/>
      <c r="Z411" s="171"/>
      <c r="AA411" s="377"/>
      <c r="AB411" s="297"/>
    </row>
    <row r="412" spans="1:28" s="285" customFormat="1" ht="90">
      <c r="A412" s="291" t="s">
        <v>1153</v>
      </c>
      <c r="B412" s="292" t="s">
        <v>1036</v>
      </c>
      <c r="C412" s="292" t="s">
        <v>1107</v>
      </c>
      <c r="D412" s="292" t="s">
        <v>1124</v>
      </c>
      <c r="E412" s="292" t="s">
        <v>106</v>
      </c>
      <c r="F412" s="293" t="s">
        <v>168</v>
      </c>
      <c r="G412" s="293" t="s">
        <v>1109</v>
      </c>
      <c r="H412" s="178" t="s">
        <v>1110</v>
      </c>
      <c r="I412" s="292" t="s">
        <v>1148</v>
      </c>
      <c r="J412" s="292"/>
      <c r="K412" s="292"/>
      <c r="L412" s="300"/>
      <c r="M412" s="292"/>
      <c r="N412" s="296"/>
      <c r="O412" s="297"/>
      <c r="P412" s="297"/>
      <c r="Q412" s="297"/>
      <c r="R412" s="296" t="s">
        <v>1146</v>
      </c>
      <c r="S412" s="292" t="s">
        <v>1143</v>
      </c>
      <c r="T412" s="296"/>
      <c r="U412" s="298"/>
      <c r="V412" s="305"/>
      <c r="W412" s="296"/>
      <c r="X412" s="296"/>
      <c r="Y412" s="295"/>
      <c r="Z412" s="297"/>
      <c r="AA412" s="297"/>
      <c r="AB412" s="297"/>
    </row>
    <row r="413" spans="1:28" s="285" customFormat="1" ht="90">
      <c r="A413" s="291">
        <v>1024</v>
      </c>
      <c r="B413" s="292" t="s">
        <v>1036</v>
      </c>
      <c r="C413" s="292" t="s">
        <v>1107</v>
      </c>
      <c r="D413" s="292" t="s">
        <v>1124</v>
      </c>
      <c r="E413" s="292" t="s">
        <v>106</v>
      </c>
      <c r="F413" s="293" t="s">
        <v>168</v>
      </c>
      <c r="G413" s="293" t="s">
        <v>1109</v>
      </c>
      <c r="H413" s="178" t="s">
        <v>1110</v>
      </c>
      <c r="I413" s="292" t="s">
        <v>1119</v>
      </c>
      <c r="J413" s="292"/>
      <c r="K413" s="292"/>
      <c r="L413" s="300"/>
      <c r="M413" s="292"/>
      <c r="N413" s="296"/>
      <c r="O413" s="297"/>
      <c r="P413" s="297"/>
      <c r="Q413" s="297"/>
      <c r="R413" s="296" t="s">
        <v>1135</v>
      </c>
      <c r="S413" s="292" t="s">
        <v>1136</v>
      </c>
      <c r="T413" s="296" t="s">
        <v>1137</v>
      </c>
      <c r="U413" s="298"/>
      <c r="V413" s="292"/>
      <c r="W413" s="296"/>
      <c r="X413" s="296"/>
      <c r="Y413" s="295"/>
      <c r="Z413" s="297"/>
      <c r="AA413" s="297"/>
      <c r="AB413" s="297"/>
    </row>
    <row r="414" spans="1:28" s="285" customFormat="1" ht="90">
      <c r="A414" s="291">
        <v>1025</v>
      </c>
      <c r="B414" s="292" t="s">
        <v>1036</v>
      </c>
      <c r="C414" s="292" t="s">
        <v>1107</v>
      </c>
      <c r="D414" s="292" t="s">
        <v>1124</v>
      </c>
      <c r="E414" s="292" t="s">
        <v>106</v>
      </c>
      <c r="F414" s="293" t="s">
        <v>168</v>
      </c>
      <c r="G414" s="293" t="s">
        <v>1109</v>
      </c>
      <c r="H414" s="178" t="s">
        <v>1110</v>
      </c>
      <c r="I414" s="292" t="s">
        <v>1119</v>
      </c>
      <c r="J414" s="292"/>
      <c r="K414" s="292"/>
      <c r="L414" s="300"/>
      <c r="M414" s="292"/>
      <c r="N414" s="296"/>
      <c r="O414" s="297"/>
      <c r="P414" s="297"/>
      <c r="Q414" s="297"/>
      <c r="R414" s="296" t="s">
        <v>1135</v>
      </c>
      <c r="S414" s="292" t="s">
        <v>1136</v>
      </c>
      <c r="T414" s="296" t="s">
        <v>1137</v>
      </c>
      <c r="U414" s="298"/>
      <c r="V414" s="292"/>
      <c r="W414" s="296"/>
      <c r="X414" s="296"/>
      <c r="Y414" s="295"/>
      <c r="Z414" s="297"/>
      <c r="AA414" s="297"/>
      <c r="AB414" s="297"/>
    </row>
    <row r="415" spans="1:28" s="285" customFormat="1" ht="90">
      <c r="A415" s="291">
        <v>1026</v>
      </c>
      <c r="B415" s="292" t="s">
        <v>1036</v>
      </c>
      <c r="C415" s="292" t="s">
        <v>1107</v>
      </c>
      <c r="D415" s="292" t="s">
        <v>1124</v>
      </c>
      <c r="E415" s="292" t="s">
        <v>106</v>
      </c>
      <c r="F415" s="293" t="s">
        <v>168</v>
      </c>
      <c r="G415" s="293" t="s">
        <v>1109</v>
      </c>
      <c r="H415" s="178" t="s">
        <v>1110</v>
      </c>
      <c r="I415" s="292" t="s">
        <v>1131</v>
      </c>
      <c r="J415" s="292" t="s">
        <v>531</v>
      </c>
      <c r="K415" s="292"/>
      <c r="L415" s="300"/>
      <c r="M415" s="292"/>
      <c r="N415" s="296"/>
      <c r="O415" s="297"/>
      <c r="P415" s="297"/>
      <c r="Q415" s="297"/>
      <c r="R415" s="296" t="s">
        <v>1132</v>
      </c>
      <c r="S415" s="292" t="s">
        <v>1140</v>
      </c>
      <c r="T415" s="296" t="s">
        <v>1115</v>
      </c>
      <c r="U415" s="298"/>
      <c r="V415" s="308"/>
      <c r="W415" s="296"/>
      <c r="X415" s="296"/>
      <c r="Y415" s="295"/>
      <c r="Z415" s="171"/>
      <c r="AA415" s="377"/>
      <c r="AB415" s="297"/>
    </row>
    <row r="416" spans="1:28" s="285" customFormat="1" ht="210">
      <c r="A416" s="291">
        <v>1027</v>
      </c>
      <c r="B416" s="292" t="s">
        <v>1036</v>
      </c>
      <c r="C416" s="292" t="s">
        <v>1107</v>
      </c>
      <c r="D416" s="292" t="s">
        <v>1124</v>
      </c>
      <c r="E416" s="292" t="s">
        <v>106</v>
      </c>
      <c r="F416" s="293" t="s">
        <v>168</v>
      </c>
      <c r="G416" s="293" t="s">
        <v>1109</v>
      </c>
      <c r="H416" s="178" t="s">
        <v>1110</v>
      </c>
      <c r="I416" s="292" t="s">
        <v>1131</v>
      </c>
      <c r="J416" s="292" t="s">
        <v>531</v>
      </c>
      <c r="K416" s="292"/>
      <c r="L416" s="300"/>
      <c r="M416" s="292"/>
      <c r="N416" s="296"/>
      <c r="O416" s="297"/>
      <c r="P416" s="297"/>
      <c r="Q416" s="297"/>
      <c r="R416" s="296" t="s">
        <v>1132</v>
      </c>
      <c r="S416" s="292" t="s">
        <v>1154</v>
      </c>
      <c r="T416" s="296" t="s">
        <v>1115</v>
      </c>
      <c r="U416" s="298"/>
      <c r="V416" s="299">
        <v>1</v>
      </c>
      <c r="W416" s="296"/>
      <c r="X416" s="296" t="s">
        <v>1155</v>
      </c>
      <c r="Y416" s="295" t="s">
        <v>299</v>
      </c>
      <c r="Z416" s="171">
        <v>1</v>
      </c>
      <c r="AA416" s="377">
        <v>1</v>
      </c>
      <c r="AB416" s="297" t="s">
        <v>1549</v>
      </c>
    </row>
    <row r="417" spans="1:28" s="285" customFormat="1" ht="90">
      <c r="A417" s="291">
        <v>1028</v>
      </c>
      <c r="B417" s="292" t="s">
        <v>1036</v>
      </c>
      <c r="C417" s="292" t="s">
        <v>1107</v>
      </c>
      <c r="D417" s="292" t="s">
        <v>1124</v>
      </c>
      <c r="E417" s="292" t="s">
        <v>106</v>
      </c>
      <c r="F417" s="293" t="s">
        <v>168</v>
      </c>
      <c r="G417" s="293" t="s">
        <v>1109</v>
      </c>
      <c r="H417" s="178" t="s">
        <v>1110</v>
      </c>
      <c r="I417" s="292" t="s">
        <v>1131</v>
      </c>
      <c r="J417" s="292" t="s">
        <v>531</v>
      </c>
      <c r="K417" s="292"/>
      <c r="L417" s="300"/>
      <c r="M417" s="292"/>
      <c r="N417" s="296"/>
      <c r="O417" s="297"/>
      <c r="P417" s="297"/>
      <c r="Q417" s="297"/>
      <c r="R417" s="296" t="s">
        <v>1132</v>
      </c>
      <c r="S417" s="292" t="s">
        <v>1154</v>
      </c>
      <c r="T417" s="296"/>
      <c r="U417" s="298"/>
      <c r="V417" s="308"/>
      <c r="W417" s="296"/>
      <c r="X417" s="296"/>
      <c r="Y417" s="295"/>
      <c r="Z417" s="297"/>
      <c r="AA417" s="297"/>
      <c r="AB417" s="297"/>
    </row>
    <row r="418" spans="1:28" s="285" customFormat="1" ht="90">
      <c r="A418" s="291">
        <v>1029</v>
      </c>
      <c r="B418" s="292" t="s">
        <v>1036</v>
      </c>
      <c r="C418" s="292" t="s">
        <v>1107</v>
      </c>
      <c r="D418" s="292" t="s">
        <v>1124</v>
      </c>
      <c r="E418" s="292" t="s">
        <v>106</v>
      </c>
      <c r="F418" s="293" t="s">
        <v>168</v>
      </c>
      <c r="G418" s="293" t="s">
        <v>1109</v>
      </c>
      <c r="H418" s="178" t="s">
        <v>1110</v>
      </c>
      <c r="I418" s="292" t="s">
        <v>1119</v>
      </c>
      <c r="J418" s="292"/>
      <c r="K418" s="292"/>
      <c r="L418" s="300"/>
      <c r="M418" s="292"/>
      <c r="N418" s="296"/>
      <c r="O418" s="297"/>
      <c r="P418" s="297"/>
      <c r="Q418" s="297"/>
      <c r="R418" s="292" t="s">
        <v>1156</v>
      </c>
      <c r="S418" s="292" t="s">
        <v>1157</v>
      </c>
      <c r="T418" s="296"/>
      <c r="U418" s="298">
        <v>0</v>
      </c>
      <c r="V418" s="303">
        <v>100</v>
      </c>
      <c r="W418" s="296"/>
      <c r="X418" s="292"/>
      <c r="Y418" s="295"/>
      <c r="Z418" s="171"/>
      <c r="AA418" s="377"/>
      <c r="AB418" s="297"/>
    </row>
    <row r="419" spans="1:28" s="285" customFormat="1" ht="90">
      <c r="A419" s="291">
        <v>1030</v>
      </c>
      <c r="B419" s="292" t="s">
        <v>1036</v>
      </c>
      <c r="C419" s="292" t="s">
        <v>1107</v>
      </c>
      <c r="D419" s="292" t="s">
        <v>1124</v>
      </c>
      <c r="E419" s="292" t="s">
        <v>106</v>
      </c>
      <c r="F419" s="293" t="s">
        <v>168</v>
      </c>
      <c r="G419" s="293" t="s">
        <v>1109</v>
      </c>
      <c r="H419" s="178" t="s">
        <v>1110</v>
      </c>
      <c r="I419" s="292" t="s">
        <v>1119</v>
      </c>
      <c r="J419" s="292" t="s">
        <v>531</v>
      </c>
      <c r="K419" s="292"/>
      <c r="L419" s="300"/>
      <c r="M419" s="292"/>
      <c r="N419" s="296"/>
      <c r="O419" s="297"/>
      <c r="P419" s="297"/>
      <c r="Q419" s="297"/>
      <c r="R419" s="292" t="s">
        <v>1156</v>
      </c>
      <c r="S419" s="292" t="s">
        <v>1157</v>
      </c>
      <c r="T419" s="296"/>
      <c r="U419" s="298"/>
      <c r="V419" s="310"/>
      <c r="W419" s="296"/>
      <c r="X419" s="292"/>
      <c r="Y419" s="309"/>
      <c r="Z419" s="297"/>
      <c r="AA419" s="297"/>
      <c r="AB419" s="297"/>
    </row>
    <row r="420" spans="1:28" s="285" customFormat="1" ht="90">
      <c r="A420" s="291">
        <v>1031</v>
      </c>
      <c r="B420" s="292" t="s">
        <v>1036</v>
      </c>
      <c r="C420" s="292" t="s">
        <v>1107</v>
      </c>
      <c r="D420" s="292" t="s">
        <v>1124</v>
      </c>
      <c r="E420" s="292" t="s">
        <v>106</v>
      </c>
      <c r="F420" s="293" t="s">
        <v>168</v>
      </c>
      <c r="G420" s="293" t="s">
        <v>1109</v>
      </c>
      <c r="H420" s="178" t="s">
        <v>1110</v>
      </c>
      <c r="I420" s="292" t="s">
        <v>1131</v>
      </c>
      <c r="J420" s="292" t="s">
        <v>531</v>
      </c>
      <c r="K420" s="292"/>
      <c r="L420" s="300"/>
      <c r="M420" s="292"/>
      <c r="N420" s="296"/>
      <c r="O420" s="297"/>
      <c r="P420" s="297"/>
      <c r="Q420" s="297"/>
      <c r="R420" s="296" t="s">
        <v>1132</v>
      </c>
      <c r="S420" s="292" t="s">
        <v>1133</v>
      </c>
      <c r="T420" s="296" t="s">
        <v>1115</v>
      </c>
      <c r="U420" s="298"/>
      <c r="V420" s="298"/>
      <c r="W420" s="296"/>
      <c r="X420" s="296"/>
      <c r="Y420" s="295"/>
      <c r="Z420" s="297"/>
      <c r="AA420" s="297"/>
      <c r="AB420" s="297"/>
    </row>
    <row r="421" spans="1:28" s="285" customFormat="1" ht="90">
      <c r="A421" s="291">
        <v>1032</v>
      </c>
      <c r="B421" s="292" t="s">
        <v>1036</v>
      </c>
      <c r="C421" s="292" t="s">
        <v>1107</v>
      </c>
      <c r="D421" s="292" t="s">
        <v>1124</v>
      </c>
      <c r="E421" s="292" t="s">
        <v>106</v>
      </c>
      <c r="F421" s="293" t="s">
        <v>168</v>
      </c>
      <c r="G421" s="293" t="s">
        <v>1109</v>
      </c>
      <c r="H421" s="178" t="s">
        <v>1110</v>
      </c>
      <c r="I421" s="292" t="s">
        <v>1119</v>
      </c>
      <c r="J421" s="292"/>
      <c r="K421" s="292"/>
      <c r="L421" s="300"/>
      <c r="M421" s="292"/>
      <c r="N421" s="296"/>
      <c r="O421" s="297"/>
      <c r="P421" s="297"/>
      <c r="Q421" s="297"/>
      <c r="R421" s="296" t="s">
        <v>1135</v>
      </c>
      <c r="S421" s="292" t="s">
        <v>1136</v>
      </c>
      <c r="T421" s="296" t="s">
        <v>1137</v>
      </c>
      <c r="U421" s="298"/>
      <c r="V421" s="292"/>
      <c r="W421" s="296"/>
      <c r="X421" s="296"/>
      <c r="Y421" s="295"/>
      <c r="Z421" s="297"/>
      <c r="AA421" s="297"/>
      <c r="AB421" s="297"/>
    </row>
    <row r="422" spans="1:28" s="385" customFormat="1" ht="90">
      <c r="A422" s="291">
        <v>1033</v>
      </c>
      <c r="B422" s="292" t="s">
        <v>1036</v>
      </c>
      <c r="C422" s="292" t="s">
        <v>1107</v>
      </c>
      <c r="D422" s="292" t="s">
        <v>1124</v>
      </c>
      <c r="E422" s="292" t="s">
        <v>106</v>
      </c>
      <c r="F422" s="293" t="s">
        <v>168</v>
      </c>
      <c r="G422" s="293" t="s">
        <v>1109</v>
      </c>
      <c r="H422" s="178" t="s">
        <v>1110</v>
      </c>
      <c r="I422" s="292" t="s">
        <v>1131</v>
      </c>
      <c r="J422" s="292" t="s">
        <v>531</v>
      </c>
      <c r="K422" s="292"/>
      <c r="L422" s="300"/>
      <c r="M422" s="292"/>
      <c r="N422" s="296"/>
      <c r="O422" s="297"/>
      <c r="P422" s="297"/>
      <c r="Q422" s="297"/>
      <c r="R422" s="296" t="s">
        <v>1132</v>
      </c>
      <c r="S422" s="292" t="s">
        <v>1158</v>
      </c>
      <c r="T422" s="296" t="s">
        <v>1115</v>
      </c>
      <c r="U422" s="298"/>
      <c r="V422" s="299">
        <v>25</v>
      </c>
      <c r="W422" s="296"/>
      <c r="X422" s="296" t="s">
        <v>1159</v>
      </c>
      <c r="Y422" s="295" t="s">
        <v>188</v>
      </c>
      <c r="Z422" s="171">
        <v>33</v>
      </c>
      <c r="AA422" s="377">
        <v>1.32</v>
      </c>
      <c r="AB422" s="297" t="s">
        <v>1550</v>
      </c>
    </row>
    <row r="423" spans="1:28" s="385" customFormat="1" ht="255">
      <c r="A423" s="291">
        <v>1034</v>
      </c>
      <c r="B423" s="292" t="s">
        <v>1036</v>
      </c>
      <c r="C423" s="292" t="s">
        <v>1107</v>
      </c>
      <c r="D423" s="292" t="s">
        <v>1124</v>
      </c>
      <c r="E423" s="292" t="s">
        <v>106</v>
      </c>
      <c r="F423" s="293" t="s">
        <v>168</v>
      </c>
      <c r="G423" s="293" t="s">
        <v>1109</v>
      </c>
      <c r="H423" s="178" t="s">
        <v>1110</v>
      </c>
      <c r="I423" s="292" t="s">
        <v>1131</v>
      </c>
      <c r="J423" s="292" t="s">
        <v>531</v>
      </c>
      <c r="K423" s="292"/>
      <c r="L423" s="300"/>
      <c r="M423" s="292"/>
      <c r="N423" s="296"/>
      <c r="O423" s="297"/>
      <c r="P423" s="297"/>
      <c r="Q423" s="297"/>
      <c r="R423" s="296" t="s">
        <v>1132</v>
      </c>
      <c r="S423" s="292" t="s">
        <v>1160</v>
      </c>
      <c r="T423" s="296"/>
      <c r="U423" s="298"/>
      <c r="V423" s="308"/>
      <c r="W423" s="296"/>
      <c r="X423" s="296"/>
      <c r="Y423" s="295"/>
      <c r="Z423" s="297">
        <v>1</v>
      </c>
      <c r="AA423" s="297">
        <v>1</v>
      </c>
      <c r="AB423" s="297" t="s">
        <v>1551</v>
      </c>
    </row>
    <row r="424" spans="1:28" s="385" customFormat="1" ht="180">
      <c r="A424" s="291">
        <v>1035</v>
      </c>
      <c r="B424" s="292" t="s">
        <v>1036</v>
      </c>
      <c r="C424" s="292" t="s">
        <v>1107</v>
      </c>
      <c r="D424" s="292" t="s">
        <v>1124</v>
      </c>
      <c r="E424" s="292" t="s">
        <v>106</v>
      </c>
      <c r="F424" s="293" t="s">
        <v>168</v>
      </c>
      <c r="G424" s="293" t="s">
        <v>1109</v>
      </c>
      <c r="H424" s="178" t="s">
        <v>1110</v>
      </c>
      <c r="I424" s="292" t="s">
        <v>1119</v>
      </c>
      <c r="J424" s="292"/>
      <c r="K424" s="292"/>
      <c r="L424" s="300"/>
      <c r="M424" s="292"/>
      <c r="N424" s="296"/>
      <c r="O424" s="297"/>
      <c r="P424" s="297"/>
      <c r="Q424" s="297"/>
      <c r="R424" s="296" t="s">
        <v>1161</v>
      </c>
      <c r="S424" s="292" t="s">
        <v>1162</v>
      </c>
      <c r="T424" s="296" t="s">
        <v>1115</v>
      </c>
      <c r="U424" s="298"/>
      <c r="V424" s="303">
        <v>1</v>
      </c>
      <c r="W424" s="296"/>
      <c r="X424" s="296" t="s">
        <v>1141</v>
      </c>
      <c r="Y424" s="295" t="s">
        <v>55</v>
      </c>
      <c r="Z424" s="171">
        <v>1</v>
      </c>
      <c r="AA424" s="377">
        <v>1</v>
      </c>
      <c r="AB424" s="297" t="s">
        <v>1552</v>
      </c>
    </row>
    <row r="425" spans="1:28" s="385" customFormat="1" ht="90">
      <c r="A425" s="291">
        <v>1036</v>
      </c>
      <c r="B425" s="292" t="s">
        <v>1036</v>
      </c>
      <c r="C425" s="292" t="s">
        <v>1107</v>
      </c>
      <c r="D425" s="292" t="s">
        <v>1124</v>
      </c>
      <c r="E425" s="292" t="s">
        <v>106</v>
      </c>
      <c r="F425" s="293" t="s">
        <v>168</v>
      </c>
      <c r="G425" s="293" t="s">
        <v>1109</v>
      </c>
      <c r="H425" s="178" t="s">
        <v>1110</v>
      </c>
      <c r="I425" s="163" t="s">
        <v>1131</v>
      </c>
      <c r="J425" s="292"/>
      <c r="K425" s="292"/>
      <c r="L425" s="300"/>
      <c r="M425" s="292"/>
      <c r="N425" s="296"/>
      <c r="O425" s="297"/>
      <c r="P425" s="297"/>
      <c r="Q425" s="297"/>
      <c r="R425" s="296" t="s">
        <v>1132</v>
      </c>
      <c r="S425" s="292" t="s">
        <v>1154</v>
      </c>
      <c r="T425" s="296"/>
      <c r="U425" s="298"/>
      <c r="V425" s="308"/>
      <c r="W425" s="296"/>
      <c r="X425" s="296"/>
      <c r="Y425" s="295"/>
      <c r="Z425" s="297"/>
      <c r="AA425" s="297"/>
      <c r="AB425" s="297"/>
    </row>
    <row r="426" spans="1:28" s="385" customFormat="1" ht="90">
      <c r="A426" s="291" t="s">
        <v>1163</v>
      </c>
      <c r="B426" s="292" t="s">
        <v>1036</v>
      </c>
      <c r="C426" s="292" t="s">
        <v>1107</v>
      </c>
      <c r="D426" s="292" t="s">
        <v>1124</v>
      </c>
      <c r="E426" s="292" t="s">
        <v>106</v>
      </c>
      <c r="F426" s="293" t="s">
        <v>168</v>
      </c>
      <c r="G426" s="293" t="s">
        <v>1109</v>
      </c>
      <c r="H426" s="178" t="s">
        <v>1110</v>
      </c>
      <c r="I426" s="292" t="s">
        <v>1131</v>
      </c>
      <c r="J426" s="292" t="s">
        <v>531</v>
      </c>
      <c r="K426" s="292"/>
      <c r="L426" s="300"/>
      <c r="M426" s="292"/>
      <c r="N426" s="296"/>
      <c r="O426" s="297"/>
      <c r="P426" s="297"/>
      <c r="Q426" s="297"/>
      <c r="R426" s="296" t="s">
        <v>1132</v>
      </c>
      <c r="S426" s="292" t="s">
        <v>1154</v>
      </c>
      <c r="T426" s="296"/>
      <c r="U426" s="298"/>
      <c r="V426" s="305"/>
      <c r="W426" s="296"/>
      <c r="X426" s="296"/>
      <c r="Y426" s="295"/>
      <c r="Z426" s="297"/>
      <c r="AA426" s="297"/>
      <c r="AB426" s="297"/>
    </row>
    <row r="427" spans="1:28" s="385" customFormat="1" ht="90">
      <c r="A427" s="291" t="s">
        <v>1164</v>
      </c>
      <c r="B427" s="292" t="s">
        <v>1036</v>
      </c>
      <c r="C427" s="292" t="s">
        <v>1107</v>
      </c>
      <c r="D427" s="292" t="s">
        <v>1124</v>
      </c>
      <c r="E427" s="292" t="s">
        <v>106</v>
      </c>
      <c r="F427" s="293" t="s">
        <v>168</v>
      </c>
      <c r="G427" s="293" t="s">
        <v>1109</v>
      </c>
      <c r="H427" s="178" t="s">
        <v>1110</v>
      </c>
      <c r="I427" s="292" t="s">
        <v>1119</v>
      </c>
      <c r="J427" s="292"/>
      <c r="K427" s="292"/>
      <c r="L427" s="300"/>
      <c r="M427" s="292"/>
      <c r="N427" s="296"/>
      <c r="O427" s="297"/>
      <c r="P427" s="297"/>
      <c r="Q427" s="297"/>
      <c r="R427" s="296" t="s">
        <v>1135</v>
      </c>
      <c r="S427" s="292" t="s">
        <v>1136</v>
      </c>
      <c r="T427" s="296"/>
      <c r="U427" s="298"/>
      <c r="V427" s="305"/>
      <c r="W427" s="296"/>
      <c r="X427" s="296"/>
      <c r="Y427" s="295"/>
      <c r="Z427" s="297"/>
      <c r="AA427" s="297"/>
      <c r="AB427" s="297"/>
    </row>
    <row r="428" spans="1:28" s="385" customFormat="1" ht="90">
      <c r="A428" s="291" t="s">
        <v>1165</v>
      </c>
      <c r="B428" s="292" t="s">
        <v>1036</v>
      </c>
      <c r="C428" s="292" t="s">
        <v>1107</v>
      </c>
      <c r="D428" s="292" t="s">
        <v>1124</v>
      </c>
      <c r="E428" s="292" t="s">
        <v>106</v>
      </c>
      <c r="F428" s="293" t="s">
        <v>168</v>
      </c>
      <c r="G428" s="293" t="s">
        <v>1109</v>
      </c>
      <c r="H428" s="178" t="s">
        <v>1110</v>
      </c>
      <c r="I428" s="292" t="s">
        <v>1119</v>
      </c>
      <c r="J428" s="292" t="s">
        <v>531</v>
      </c>
      <c r="K428" s="292"/>
      <c r="L428" s="296"/>
      <c r="M428" s="312"/>
      <c r="N428" s="312"/>
      <c r="O428" s="297"/>
      <c r="P428" s="297"/>
      <c r="Q428" s="297"/>
      <c r="R428" s="296" t="s">
        <v>1135</v>
      </c>
      <c r="S428" s="292" t="s">
        <v>1136</v>
      </c>
      <c r="T428" s="296"/>
      <c r="U428" s="298"/>
      <c r="V428" s="310"/>
      <c r="W428" s="296"/>
      <c r="X428" s="296"/>
      <c r="Y428" s="295"/>
      <c r="Z428" s="297"/>
      <c r="AA428" s="297"/>
      <c r="AB428" s="297"/>
    </row>
    <row r="429" spans="1:28" s="385" customFormat="1" ht="71.25">
      <c r="A429" s="276">
        <v>1037</v>
      </c>
      <c r="B429" s="277" t="s">
        <v>1036</v>
      </c>
      <c r="C429" s="277" t="s">
        <v>1107</v>
      </c>
      <c r="D429" s="292" t="s">
        <v>1124</v>
      </c>
      <c r="E429" s="277" t="s">
        <v>106</v>
      </c>
      <c r="F429" s="278" t="s">
        <v>168</v>
      </c>
      <c r="G429" s="278" t="s">
        <v>1109</v>
      </c>
      <c r="H429" s="197" t="s">
        <v>1110</v>
      </c>
      <c r="I429" s="277" t="s">
        <v>1119</v>
      </c>
      <c r="J429" s="277" t="s">
        <v>531</v>
      </c>
      <c r="K429" s="277"/>
      <c r="L429" s="281"/>
      <c r="M429" s="311"/>
      <c r="N429" s="311"/>
      <c r="O429" s="282"/>
      <c r="P429" s="282"/>
      <c r="Q429" s="282"/>
      <c r="R429" s="281" t="s">
        <v>1135</v>
      </c>
      <c r="S429" s="277" t="s">
        <v>1136</v>
      </c>
      <c r="T429" s="281"/>
      <c r="U429" s="213"/>
      <c r="V429" s="289"/>
      <c r="W429" s="281"/>
      <c r="X429" s="281"/>
      <c r="Y429" s="280"/>
      <c r="Z429" s="282"/>
      <c r="AA429" s="282"/>
      <c r="AB429" s="282"/>
    </row>
    <row r="430" spans="1:28" s="385" customFormat="1" ht="71.25">
      <c r="A430" s="276">
        <v>1038</v>
      </c>
      <c r="B430" s="277" t="s">
        <v>1036</v>
      </c>
      <c r="C430" s="277" t="s">
        <v>1107</v>
      </c>
      <c r="D430" s="292" t="s">
        <v>1124</v>
      </c>
      <c r="E430" s="277" t="s">
        <v>106</v>
      </c>
      <c r="F430" s="278" t="s">
        <v>168</v>
      </c>
      <c r="G430" s="278" t="s">
        <v>1109</v>
      </c>
      <c r="H430" s="197" t="s">
        <v>1110</v>
      </c>
      <c r="I430" s="277" t="s">
        <v>1119</v>
      </c>
      <c r="J430" s="277" t="s">
        <v>531</v>
      </c>
      <c r="K430" s="277"/>
      <c r="L430" s="281"/>
      <c r="M430" s="311"/>
      <c r="N430" s="311"/>
      <c r="O430" s="282"/>
      <c r="P430" s="282"/>
      <c r="Q430" s="282"/>
      <c r="R430" s="281" t="s">
        <v>1135</v>
      </c>
      <c r="S430" s="277" t="s">
        <v>1136</v>
      </c>
      <c r="T430" s="281"/>
      <c r="U430" s="213"/>
      <c r="V430" s="289"/>
      <c r="W430" s="281"/>
      <c r="X430" s="281"/>
      <c r="Y430" s="280"/>
      <c r="Z430" s="282"/>
      <c r="AA430" s="282"/>
      <c r="AB430" s="282"/>
    </row>
    <row r="431" spans="1:28" s="385" customFormat="1" ht="71.25">
      <c r="A431" s="276">
        <v>1039</v>
      </c>
      <c r="B431" s="277" t="s">
        <v>1036</v>
      </c>
      <c r="C431" s="277" t="s">
        <v>1107</v>
      </c>
      <c r="D431" s="292" t="s">
        <v>1124</v>
      </c>
      <c r="E431" s="277" t="s">
        <v>106</v>
      </c>
      <c r="F431" s="278" t="s">
        <v>168</v>
      </c>
      <c r="G431" s="278" t="s">
        <v>1109</v>
      </c>
      <c r="H431" s="197" t="s">
        <v>1110</v>
      </c>
      <c r="I431" s="277" t="s">
        <v>1119</v>
      </c>
      <c r="J431" s="277" t="s">
        <v>531</v>
      </c>
      <c r="K431" s="277"/>
      <c r="L431" s="281"/>
      <c r="M431" s="311"/>
      <c r="N431" s="311"/>
      <c r="O431" s="282"/>
      <c r="P431" s="282"/>
      <c r="Q431" s="282"/>
      <c r="R431" s="281" t="s">
        <v>1135</v>
      </c>
      <c r="S431" s="277" t="s">
        <v>1136</v>
      </c>
      <c r="T431" s="281"/>
      <c r="U431" s="213"/>
      <c r="V431" s="289"/>
      <c r="W431" s="281"/>
      <c r="X431" s="281"/>
      <c r="Y431" s="280"/>
      <c r="Z431" s="282"/>
      <c r="AA431" s="282"/>
      <c r="AB431" s="282"/>
    </row>
    <row r="432" spans="1:28" s="385" customFormat="1" ht="71.25">
      <c r="A432" s="276">
        <v>1040</v>
      </c>
      <c r="B432" s="277" t="s">
        <v>1036</v>
      </c>
      <c r="C432" s="277" t="s">
        <v>1107</v>
      </c>
      <c r="D432" s="292" t="s">
        <v>1124</v>
      </c>
      <c r="E432" s="277" t="s">
        <v>106</v>
      </c>
      <c r="F432" s="278" t="s">
        <v>168</v>
      </c>
      <c r="G432" s="278" t="s">
        <v>1109</v>
      </c>
      <c r="H432" s="197" t="s">
        <v>1110</v>
      </c>
      <c r="I432" s="277" t="s">
        <v>1119</v>
      </c>
      <c r="J432" s="277" t="s">
        <v>531</v>
      </c>
      <c r="K432" s="277"/>
      <c r="L432" s="281"/>
      <c r="M432" s="311"/>
      <c r="N432" s="311"/>
      <c r="O432" s="282"/>
      <c r="P432" s="282"/>
      <c r="Q432" s="282"/>
      <c r="R432" s="281" t="s">
        <v>1135</v>
      </c>
      <c r="S432" s="277" t="s">
        <v>1136</v>
      </c>
      <c r="T432" s="281"/>
      <c r="U432" s="213"/>
      <c r="V432" s="289"/>
      <c r="W432" s="281"/>
      <c r="X432" s="281"/>
      <c r="Y432" s="280"/>
      <c r="Z432" s="282"/>
      <c r="AA432" s="282"/>
      <c r="AB432" s="282"/>
    </row>
    <row r="433" spans="1:28" s="385" customFormat="1" ht="71.25">
      <c r="A433" s="276">
        <v>1041</v>
      </c>
      <c r="B433" s="277" t="s">
        <v>1036</v>
      </c>
      <c r="C433" s="277" t="s">
        <v>1107</v>
      </c>
      <c r="D433" s="292" t="s">
        <v>1124</v>
      </c>
      <c r="E433" s="277" t="s">
        <v>106</v>
      </c>
      <c r="F433" s="278" t="s">
        <v>168</v>
      </c>
      <c r="G433" s="278" t="s">
        <v>1109</v>
      </c>
      <c r="H433" s="197" t="s">
        <v>1110</v>
      </c>
      <c r="I433" s="277" t="s">
        <v>1119</v>
      </c>
      <c r="J433" s="277" t="s">
        <v>531</v>
      </c>
      <c r="K433" s="277"/>
      <c r="L433" s="281"/>
      <c r="M433" s="311"/>
      <c r="N433" s="311"/>
      <c r="O433" s="282"/>
      <c r="P433" s="282"/>
      <c r="Q433" s="282"/>
      <c r="R433" s="281" t="s">
        <v>1135</v>
      </c>
      <c r="S433" s="277" t="s">
        <v>1136</v>
      </c>
      <c r="T433" s="281"/>
      <c r="U433" s="213"/>
      <c r="V433" s="289"/>
      <c r="W433" s="281"/>
      <c r="X433" s="281"/>
      <c r="Y433" s="280"/>
      <c r="Z433" s="282"/>
      <c r="AA433" s="282"/>
      <c r="AB433" s="282"/>
    </row>
    <row r="434" spans="1:28" s="385" customFormat="1" ht="71.25">
      <c r="A434" s="276">
        <v>1042</v>
      </c>
      <c r="B434" s="277" t="s">
        <v>1036</v>
      </c>
      <c r="C434" s="277" t="s">
        <v>1107</v>
      </c>
      <c r="D434" s="292" t="s">
        <v>1124</v>
      </c>
      <c r="E434" s="277" t="s">
        <v>106</v>
      </c>
      <c r="F434" s="278" t="s">
        <v>168</v>
      </c>
      <c r="G434" s="278" t="s">
        <v>1109</v>
      </c>
      <c r="H434" s="197" t="s">
        <v>1110</v>
      </c>
      <c r="I434" s="277" t="s">
        <v>1119</v>
      </c>
      <c r="J434" s="277" t="s">
        <v>531</v>
      </c>
      <c r="K434" s="277"/>
      <c r="L434" s="281"/>
      <c r="M434" s="311"/>
      <c r="N434" s="311"/>
      <c r="O434" s="282"/>
      <c r="P434" s="282"/>
      <c r="Q434" s="282"/>
      <c r="R434" s="281" t="s">
        <v>1135</v>
      </c>
      <c r="S434" s="277" t="s">
        <v>1136</v>
      </c>
      <c r="T434" s="281"/>
      <c r="U434" s="213"/>
      <c r="V434" s="289"/>
      <c r="W434" s="281"/>
      <c r="X434" s="281"/>
      <c r="Y434" s="280"/>
      <c r="Z434" s="282"/>
      <c r="AA434" s="282"/>
      <c r="AB434" s="282"/>
    </row>
    <row r="435" spans="1:28" s="385" customFormat="1" ht="71.25">
      <c r="A435" s="276">
        <v>1043</v>
      </c>
      <c r="B435" s="277" t="s">
        <v>1036</v>
      </c>
      <c r="C435" s="277" t="s">
        <v>1107</v>
      </c>
      <c r="D435" s="292" t="s">
        <v>1124</v>
      </c>
      <c r="E435" s="277" t="s">
        <v>106</v>
      </c>
      <c r="F435" s="278" t="s">
        <v>168</v>
      </c>
      <c r="G435" s="278" t="s">
        <v>1109</v>
      </c>
      <c r="H435" s="197" t="s">
        <v>1110</v>
      </c>
      <c r="I435" s="277" t="s">
        <v>1119</v>
      </c>
      <c r="J435" s="277" t="s">
        <v>531</v>
      </c>
      <c r="K435" s="277"/>
      <c r="L435" s="281"/>
      <c r="M435" s="311"/>
      <c r="N435" s="311"/>
      <c r="O435" s="282"/>
      <c r="P435" s="282"/>
      <c r="Q435" s="282"/>
      <c r="R435" s="281" t="s">
        <v>1135</v>
      </c>
      <c r="S435" s="277" t="s">
        <v>1136</v>
      </c>
      <c r="T435" s="281"/>
      <c r="U435" s="213"/>
      <c r="V435" s="289"/>
      <c r="W435" s="281"/>
      <c r="X435" s="281"/>
      <c r="Y435" s="280"/>
      <c r="Z435" s="282"/>
      <c r="AA435" s="282"/>
      <c r="AB435" s="282"/>
    </row>
    <row r="436" spans="1:28" s="385" customFormat="1" ht="71.25">
      <c r="A436" s="276">
        <v>1044</v>
      </c>
      <c r="B436" s="277" t="s">
        <v>1036</v>
      </c>
      <c r="C436" s="277" t="s">
        <v>1107</v>
      </c>
      <c r="D436" s="292" t="s">
        <v>1124</v>
      </c>
      <c r="E436" s="277" t="s">
        <v>106</v>
      </c>
      <c r="F436" s="278" t="s">
        <v>168</v>
      </c>
      <c r="G436" s="278" t="s">
        <v>1109</v>
      </c>
      <c r="H436" s="197" t="s">
        <v>1110</v>
      </c>
      <c r="I436" s="277" t="s">
        <v>1119</v>
      </c>
      <c r="J436" s="277" t="s">
        <v>531</v>
      </c>
      <c r="K436" s="277"/>
      <c r="L436" s="281"/>
      <c r="M436" s="311"/>
      <c r="N436" s="311"/>
      <c r="O436" s="282"/>
      <c r="P436" s="282"/>
      <c r="Q436" s="282"/>
      <c r="R436" s="281" t="s">
        <v>1135</v>
      </c>
      <c r="S436" s="277" t="s">
        <v>1136</v>
      </c>
      <c r="T436" s="281"/>
      <c r="U436" s="213"/>
      <c r="V436" s="289"/>
      <c r="W436" s="281"/>
      <c r="X436" s="281"/>
      <c r="Y436" s="280"/>
      <c r="Z436" s="282"/>
      <c r="AA436" s="282"/>
      <c r="AB436" s="282"/>
    </row>
    <row r="437" spans="1:28" s="385" customFormat="1" ht="71.25">
      <c r="A437" s="276">
        <v>1045</v>
      </c>
      <c r="B437" s="277" t="s">
        <v>1036</v>
      </c>
      <c r="C437" s="277" t="s">
        <v>1107</v>
      </c>
      <c r="D437" s="292" t="s">
        <v>1124</v>
      </c>
      <c r="E437" s="277" t="s">
        <v>106</v>
      </c>
      <c r="F437" s="278" t="s">
        <v>168</v>
      </c>
      <c r="G437" s="278" t="s">
        <v>1109</v>
      </c>
      <c r="H437" s="197" t="s">
        <v>1110</v>
      </c>
      <c r="I437" s="277" t="s">
        <v>1119</v>
      </c>
      <c r="J437" s="277" t="s">
        <v>531</v>
      </c>
      <c r="K437" s="277"/>
      <c r="L437" s="281"/>
      <c r="M437" s="311"/>
      <c r="N437" s="311"/>
      <c r="O437" s="282"/>
      <c r="P437" s="282"/>
      <c r="Q437" s="282"/>
      <c r="R437" s="281" t="s">
        <v>1135</v>
      </c>
      <c r="S437" s="277" t="s">
        <v>1136</v>
      </c>
      <c r="T437" s="281"/>
      <c r="U437" s="213"/>
      <c r="V437" s="289"/>
      <c r="W437" s="281"/>
      <c r="X437" s="281"/>
      <c r="Y437" s="280"/>
      <c r="Z437" s="282"/>
      <c r="AA437" s="282"/>
      <c r="AB437" s="282"/>
    </row>
    <row r="438" spans="1:28" s="385" customFormat="1" ht="71.25">
      <c r="A438" s="276">
        <v>1046</v>
      </c>
      <c r="B438" s="277" t="s">
        <v>1036</v>
      </c>
      <c r="C438" s="277" t="s">
        <v>1107</v>
      </c>
      <c r="D438" s="292" t="s">
        <v>1124</v>
      </c>
      <c r="E438" s="277" t="s">
        <v>106</v>
      </c>
      <c r="F438" s="278" t="s">
        <v>168</v>
      </c>
      <c r="G438" s="278" t="s">
        <v>1109</v>
      </c>
      <c r="H438" s="197" t="s">
        <v>1110</v>
      </c>
      <c r="I438" s="277" t="s">
        <v>1119</v>
      </c>
      <c r="J438" s="277" t="s">
        <v>531</v>
      </c>
      <c r="K438" s="277"/>
      <c r="L438" s="281"/>
      <c r="M438" s="311"/>
      <c r="N438" s="311"/>
      <c r="O438" s="282"/>
      <c r="P438" s="282"/>
      <c r="Q438" s="282"/>
      <c r="R438" s="281" t="s">
        <v>1135</v>
      </c>
      <c r="S438" s="277" t="s">
        <v>1136</v>
      </c>
      <c r="T438" s="281"/>
      <c r="U438" s="213"/>
      <c r="V438" s="289"/>
      <c r="W438" s="281"/>
      <c r="X438" s="281"/>
      <c r="Y438" s="280"/>
      <c r="Z438" s="282"/>
      <c r="AA438" s="282"/>
      <c r="AB438" s="282"/>
    </row>
    <row r="439" spans="1:28" s="385" customFormat="1" ht="71.25">
      <c r="A439" s="276">
        <v>1047</v>
      </c>
      <c r="B439" s="277" t="s">
        <v>1036</v>
      </c>
      <c r="C439" s="277" t="s">
        <v>1107</v>
      </c>
      <c r="D439" s="292" t="s">
        <v>1124</v>
      </c>
      <c r="E439" s="277" t="s">
        <v>106</v>
      </c>
      <c r="F439" s="278" t="s">
        <v>168</v>
      </c>
      <c r="G439" s="278" t="s">
        <v>1109</v>
      </c>
      <c r="H439" s="197" t="s">
        <v>1110</v>
      </c>
      <c r="I439" s="277" t="s">
        <v>1119</v>
      </c>
      <c r="J439" s="277" t="s">
        <v>531</v>
      </c>
      <c r="K439" s="277"/>
      <c r="L439" s="281"/>
      <c r="M439" s="311"/>
      <c r="N439" s="311"/>
      <c r="O439" s="282"/>
      <c r="P439" s="282"/>
      <c r="Q439" s="282"/>
      <c r="R439" s="281" t="s">
        <v>1135</v>
      </c>
      <c r="S439" s="277" t="s">
        <v>1136</v>
      </c>
      <c r="T439" s="281"/>
      <c r="U439" s="213"/>
      <c r="V439" s="289"/>
      <c r="W439" s="281"/>
      <c r="X439" s="281"/>
      <c r="Y439" s="280"/>
      <c r="Z439" s="282"/>
      <c r="AA439" s="282"/>
      <c r="AB439" s="282"/>
    </row>
    <row r="440" spans="1:28" s="385" customFormat="1" ht="71.25">
      <c r="A440" s="276">
        <v>1048</v>
      </c>
      <c r="B440" s="277" t="s">
        <v>1036</v>
      </c>
      <c r="C440" s="277" t="s">
        <v>1107</v>
      </c>
      <c r="D440" s="292" t="s">
        <v>1124</v>
      </c>
      <c r="E440" s="277" t="s">
        <v>106</v>
      </c>
      <c r="F440" s="278" t="s">
        <v>168</v>
      </c>
      <c r="G440" s="278" t="s">
        <v>1109</v>
      </c>
      <c r="H440" s="197" t="s">
        <v>1110</v>
      </c>
      <c r="I440" s="277" t="s">
        <v>1119</v>
      </c>
      <c r="J440" s="277" t="s">
        <v>531</v>
      </c>
      <c r="K440" s="277"/>
      <c r="L440" s="281"/>
      <c r="M440" s="311"/>
      <c r="N440" s="311"/>
      <c r="O440" s="282"/>
      <c r="P440" s="282"/>
      <c r="Q440" s="282"/>
      <c r="R440" s="281" t="s">
        <v>1135</v>
      </c>
      <c r="S440" s="277" t="s">
        <v>1136</v>
      </c>
      <c r="T440" s="281"/>
      <c r="U440" s="213"/>
      <c r="V440" s="289"/>
      <c r="W440" s="281"/>
      <c r="X440" s="281"/>
      <c r="Y440" s="280"/>
      <c r="Z440" s="282"/>
      <c r="AA440" s="282"/>
      <c r="AB440" s="282"/>
    </row>
    <row r="441" spans="1:28" s="385" customFormat="1" ht="71.25">
      <c r="A441" s="276">
        <v>1049</v>
      </c>
      <c r="B441" s="277" t="s">
        <v>1036</v>
      </c>
      <c r="C441" s="277" t="s">
        <v>1107</v>
      </c>
      <c r="D441" s="292" t="s">
        <v>1124</v>
      </c>
      <c r="E441" s="277" t="s">
        <v>106</v>
      </c>
      <c r="F441" s="278" t="s">
        <v>168</v>
      </c>
      <c r="G441" s="278" t="s">
        <v>1109</v>
      </c>
      <c r="H441" s="197" t="s">
        <v>1110</v>
      </c>
      <c r="I441" s="277" t="s">
        <v>1119</v>
      </c>
      <c r="J441" s="277" t="s">
        <v>531</v>
      </c>
      <c r="K441" s="277"/>
      <c r="L441" s="281"/>
      <c r="M441" s="311"/>
      <c r="N441" s="311"/>
      <c r="O441" s="282"/>
      <c r="P441" s="282"/>
      <c r="Q441" s="282"/>
      <c r="R441" s="281" t="s">
        <v>1135</v>
      </c>
      <c r="S441" s="277" t="s">
        <v>1136</v>
      </c>
      <c r="T441" s="281"/>
      <c r="U441" s="213"/>
      <c r="V441" s="289"/>
      <c r="W441" s="281"/>
      <c r="X441" s="281"/>
      <c r="Y441" s="280"/>
      <c r="Z441" s="282"/>
      <c r="AA441" s="282"/>
      <c r="AB441" s="282"/>
    </row>
    <row r="442" spans="1:28" s="385" customFormat="1" ht="71.25">
      <c r="A442" s="276">
        <v>1050</v>
      </c>
      <c r="B442" s="277" t="s">
        <v>1036</v>
      </c>
      <c r="C442" s="277" t="s">
        <v>1107</v>
      </c>
      <c r="D442" s="292" t="s">
        <v>1124</v>
      </c>
      <c r="E442" s="277" t="s">
        <v>106</v>
      </c>
      <c r="F442" s="278" t="s">
        <v>168</v>
      </c>
      <c r="G442" s="278" t="s">
        <v>1109</v>
      </c>
      <c r="H442" s="197" t="s">
        <v>1110</v>
      </c>
      <c r="I442" s="277" t="s">
        <v>1119</v>
      </c>
      <c r="J442" s="277" t="s">
        <v>531</v>
      </c>
      <c r="K442" s="277"/>
      <c r="L442" s="281"/>
      <c r="M442" s="311"/>
      <c r="N442" s="311"/>
      <c r="O442" s="282"/>
      <c r="P442" s="282"/>
      <c r="Q442" s="282"/>
      <c r="R442" s="281" t="s">
        <v>1135</v>
      </c>
      <c r="S442" s="277" t="s">
        <v>1136</v>
      </c>
      <c r="T442" s="281"/>
      <c r="U442" s="213"/>
      <c r="V442" s="289"/>
      <c r="W442" s="281"/>
      <c r="X442" s="281"/>
      <c r="Y442" s="280"/>
      <c r="Z442" s="282"/>
      <c r="AA442" s="282"/>
      <c r="AB442" s="282"/>
    </row>
    <row r="443" spans="1:28" s="385" customFormat="1" ht="71.25">
      <c r="A443" s="276">
        <v>1051</v>
      </c>
      <c r="B443" s="277" t="s">
        <v>1036</v>
      </c>
      <c r="C443" s="277" t="s">
        <v>1107</v>
      </c>
      <c r="D443" s="292" t="s">
        <v>1124</v>
      </c>
      <c r="E443" s="277" t="s">
        <v>106</v>
      </c>
      <c r="F443" s="278" t="s">
        <v>168</v>
      </c>
      <c r="G443" s="278" t="s">
        <v>1109</v>
      </c>
      <c r="H443" s="197" t="s">
        <v>1110</v>
      </c>
      <c r="I443" s="277" t="s">
        <v>1119</v>
      </c>
      <c r="J443" s="277" t="s">
        <v>531</v>
      </c>
      <c r="K443" s="277"/>
      <c r="L443" s="281"/>
      <c r="M443" s="311"/>
      <c r="N443" s="311"/>
      <c r="O443" s="282"/>
      <c r="P443" s="282"/>
      <c r="Q443" s="282"/>
      <c r="R443" s="281" t="s">
        <v>1135</v>
      </c>
      <c r="S443" s="277" t="s">
        <v>1136</v>
      </c>
      <c r="T443" s="281"/>
      <c r="U443" s="213"/>
      <c r="V443" s="289"/>
      <c r="W443" s="281"/>
      <c r="X443" s="281"/>
      <c r="Y443" s="280"/>
      <c r="Z443" s="282"/>
      <c r="AA443" s="282"/>
      <c r="AB443" s="282"/>
    </row>
    <row r="444" spans="1:28" s="385" customFormat="1" ht="71.25">
      <c r="A444" s="276">
        <v>1052</v>
      </c>
      <c r="B444" s="277" t="s">
        <v>1036</v>
      </c>
      <c r="C444" s="277" t="s">
        <v>1107</v>
      </c>
      <c r="D444" s="292" t="s">
        <v>1124</v>
      </c>
      <c r="E444" s="277" t="s">
        <v>106</v>
      </c>
      <c r="F444" s="278" t="s">
        <v>168</v>
      </c>
      <c r="G444" s="278" t="s">
        <v>1109</v>
      </c>
      <c r="H444" s="197" t="s">
        <v>1110</v>
      </c>
      <c r="I444" s="277" t="s">
        <v>1119</v>
      </c>
      <c r="J444" s="277" t="s">
        <v>531</v>
      </c>
      <c r="K444" s="277"/>
      <c r="L444" s="281"/>
      <c r="M444" s="311"/>
      <c r="N444" s="311"/>
      <c r="O444" s="282"/>
      <c r="P444" s="282"/>
      <c r="Q444" s="282"/>
      <c r="R444" s="281" t="s">
        <v>1135</v>
      </c>
      <c r="S444" s="277" t="s">
        <v>1136</v>
      </c>
      <c r="T444" s="281"/>
      <c r="U444" s="213"/>
      <c r="V444" s="289"/>
      <c r="W444" s="281"/>
      <c r="X444" s="281"/>
      <c r="Y444" s="280"/>
      <c r="Z444" s="282"/>
      <c r="AA444" s="282"/>
      <c r="AB444" s="282"/>
    </row>
    <row r="445" spans="1:28" s="385" customFormat="1" ht="71.25">
      <c r="A445" s="276">
        <v>1053</v>
      </c>
      <c r="B445" s="277" t="s">
        <v>1036</v>
      </c>
      <c r="C445" s="277" t="s">
        <v>1107</v>
      </c>
      <c r="D445" s="292" t="s">
        <v>1124</v>
      </c>
      <c r="E445" s="277" t="s">
        <v>106</v>
      </c>
      <c r="F445" s="278" t="s">
        <v>168</v>
      </c>
      <c r="G445" s="278" t="s">
        <v>1109</v>
      </c>
      <c r="H445" s="197" t="s">
        <v>1110</v>
      </c>
      <c r="I445" s="277" t="s">
        <v>1119</v>
      </c>
      <c r="J445" s="277" t="s">
        <v>531</v>
      </c>
      <c r="K445" s="277"/>
      <c r="L445" s="281"/>
      <c r="M445" s="311"/>
      <c r="N445" s="311"/>
      <c r="O445" s="282"/>
      <c r="P445" s="282"/>
      <c r="Q445" s="282"/>
      <c r="R445" s="281" t="s">
        <v>1135</v>
      </c>
      <c r="S445" s="277" t="s">
        <v>1136</v>
      </c>
      <c r="T445" s="281"/>
      <c r="U445" s="213"/>
      <c r="V445" s="289"/>
      <c r="W445" s="281"/>
      <c r="X445" s="281"/>
      <c r="Y445" s="280"/>
      <c r="Z445" s="282"/>
      <c r="AA445" s="282"/>
      <c r="AB445" s="282"/>
    </row>
    <row r="446" spans="1:28" s="385" customFormat="1" ht="71.25">
      <c r="A446" s="276">
        <v>1054</v>
      </c>
      <c r="B446" s="277" t="s">
        <v>1036</v>
      </c>
      <c r="C446" s="277" t="s">
        <v>1107</v>
      </c>
      <c r="D446" s="292" t="s">
        <v>1124</v>
      </c>
      <c r="E446" s="277" t="s">
        <v>106</v>
      </c>
      <c r="F446" s="278" t="s">
        <v>168</v>
      </c>
      <c r="G446" s="278" t="s">
        <v>1109</v>
      </c>
      <c r="H446" s="197" t="s">
        <v>1110</v>
      </c>
      <c r="I446" s="277" t="s">
        <v>1119</v>
      </c>
      <c r="J446" s="277" t="s">
        <v>531</v>
      </c>
      <c r="K446" s="277"/>
      <c r="L446" s="281"/>
      <c r="M446" s="311"/>
      <c r="N446" s="311"/>
      <c r="O446" s="282"/>
      <c r="P446" s="282"/>
      <c r="Q446" s="282"/>
      <c r="R446" s="281" t="s">
        <v>1135</v>
      </c>
      <c r="S446" s="277" t="s">
        <v>1136</v>
      </c>
      <c r="T446" s="281"/>
      <c r="U446" s="213"/>
      <c r="V446" s="289"/>
      <c r="W446" s="281"/>
      <c r="X446" s="281"/>
      <c r="Y446" s="280"/>
      <c r="Z446" s="282"/>
      <c r="AA446" s="282"/>
      <c r="AB446" s="282"/>
    </row>
    <row r="447" spans="1:28" s="385" customFormat="1" ht="71.25">
      <c r="A447" s="276">
        <v>1055</v>
      </c>
      <c r="B447" s="277" t="s">
        <v>1036</v>
      </c>
      <c r="C447" s="277" t="s">
        <v>1107</v>
      </c>
      <c r="D447" s="292" t="s">
        <v>1124</v>
      </c>
      <c r="E447" s="277" t="s">
        <v>106</v>
      </c>
      <c r="F447" s="278" t="s">
        <v>168</v>
      </c>
      <c r="G447" s="278" t="s">
        <v>1109</v>
      </c>
      <c r="H447" s="197" t="s">
        <v>1110</v>
      </c>
      <c r="I447" s="277" t="s">
        <v>1119</v>
      </c>
      <c r="J447" s="277" t="s">
        <v>531</v>
      </c>
      <c r="K447" s="277"/>
      <c r="L447" s="281"/>
      <c r="M447" s="311"/>
      <c r="N447" s="311"/>
      <c r="O447" s="282"/>
      <c r="P447" s="282"/>
      <c r="Q447" s="282"/>
      <c r="R447" s="281" t="s">
        <v>1135</v>
      </c>
      <c r="S447" s="277" t="s">
        <v>1136</v>
      </c>
      <c r="T447" s="281"/>
      <c r="U447" s="213"/>
      <c r="V447" s="289"/>
      <c r="W447" s="281"/>
      <c r="X447" s="281"/>
      <c r="Y447" s="280"/>
      <c r="Z447" s="282"/>
      <c r="AA447" s="282"/>
      <c r="AB447" s="282"/>
    </row>
    <row r="448" spans="1:28" s="385" customFormat="1" ht="71.25">
      <c r="A448" s="276">
        <v>1056</v>
      </c>
      <c r="B448" s="277" t="s">
        <v>1036</v>
      </c>
      <c r="C448" s="277" t="s">
        <v>1107</v>
      </c>
      <c r="D448" s="292" t="s">
        <v>1124</v>
      </c>
      <c r="E448" s="277" t="s">
        <v>106</v>
      </c>
      <c r="F448" s="278" t="s">
        <v>168</v>
      </c>
      <c r="G448" s="278" t="s">
        <v>1109</v>
      </c>
      <c r="H448" s="197" t="s">
        <v>1110</v>
      </c>
      <c r="I448" s="277" t="s">
        <v>1119</v>
      </c>
      <c r="J448" s="277" t="s">
        <v>531</v>
      </c>
      <c r="K448" s="277"/>
      <c r="L448" s="281"/>
      <c r="M448" s="311"/>
      <c r="N448" s="311"/>
      <c r="O448" s="282"/>
      <c r="P448" s="282"/>
      <c r="Q448" s="282"/>
      <c r="R448" s="281" t="s">
        <v>1135</v>
      </c>
      <c r="S448" s="277" t="s">
        <v>1136</v>
      </c>
      <c r="T448" s="281"/>
      <c r="U448" s="213"/>
      <c r="V448" s="289"/>
      <c r="W448" s="281"/>
      <c r="X448" s="281"/>
      <c r="Y448" s="280"/>
      <c r="Z448" s="282"/>
      <c r="AA448" s="282"/>
      <c r="AB448" s="282"/>
    </row>
    <row r="449" spans="1:28" s="385" customFormat="1" ht="71.25">
      <c r="A449" s="276">
        <v>1057</v>
      </c>
      <c r="B449" s="277" t="s">
        <v>1036</v>
      </c>
      <c r="C449" s="277" t="s">
        <v>1107</v>
      </c>
      <c r="D449" s="292" t="s">
        <v>1124</v>
      </c>
      <c r="E449" s="277" t="s">
        <v>106</v>
      </c>
      <c r="F449" s="278" t="s">
        <v>168</v>
      </c>
      <c r="G449" s="278" t="s">
        <v>1109</v>
      </c>
      <c r="H449" s="197" t="s">
        <v>1110</v>
      </c>
      <c r="I449" s="277" t="s">
        <v>1119</v>
      </c>
      <c r="J449" s="277" t="s">
        <v>531</v>
      </c>
      <c r="K449" s="277"/>
      <c r="L449" s="281"/>
      <c r="M449" s="311"/>
      <c r="N449" s="311"/>
      <c r="O449" s="282"/>
      <c r="P449" s="282"/>
      <c r="Q449" s="282"/>
      <c r="R449" s="281" t="s">
        <v>1135</v>
      </c>
      <c r="S449" s="277" t="s">
        <v>1136</v>
      </c>
      <c r="T449" s="281"/>
      <c r="U449" s="213"/>
      <c r="V449" s="289"/>
      <c r="W449" s="281"/>
      <c r="X449" s="281"/>
      <c r="Y449" s="280"/>
      <c r="Z449" s="282"/>
      <c r="AA449" s="282"/>
      <c r="AB449" s="282"/>
    </row>
    <row r="450" spans="1:28" s="385" customFormat="1" ht="71.25">
      <c r="A450" s="276">
        <v>1058</v>
      </c>
      <c r="B450" s="277" t="s">
        <v>1036</v>
      </c>
      <c r="C450" s="277" t="s">
        <v>1107</v>
      </c>
      <c r="D450" s="292" t="s">
        <v>1124</v>
      </c>
      <c r="E450" s="277" t="s">
        <v>106</v>
      </c>
      <c r="F450" s="278" t="s">
        <v>168</v>
      </c>
      <c r="G450" s="278" t="s">
        <v>1109</v>
      </c>
      <c r="H450" s="197" t="s">
        <v>1110</v>
      </c>
      <c r="I450" s="277" t="s">
        <v>1119</v>
      </c>
      <c r="J450" s="277" t="s">
        <v>531</v>
      </c>
      <c r="K450" s="277"/>
      <c r="L450" s="281"/>
      <c r="M450" s="311"/>
      <c r="N450" s="311"/>
      <c r="O450" s="282"/>
      <c r="P450" s="282"/>
      <c r="Q450" s="282"/>
      <c r="R450" s="281" t="s">
        <v>1135</v>
      </c>
      <c r="S450" s="277" t="s">
        <v>1136</v>
      </c>
      <c r="T450" s="281"/>
      <c r="U450" s="213"/>
      <c r="V450" s="289"/>
      <c r="W450" s="281"/>
      <c r="X450" s="281"/>
      <c r="Y450" s="280"/>
      <c r="Z450" s="282"/>
      <c r="AA450" s="282"/>
      <c r="AB450" s="282"/>
    </row>
    <row r="451" spans="1:28" s="385" customFormat="1" ht="71.25">
      <c r="A451" s="276">
        <v>1059</v>
      </c>
      <c r="B451" s="277" t="s">
        <v>1036</v>
      </c>
      <c r="C451" s="277" t="s">
        <v>1107</v>
      </c>
      <c r="D451" s="292" t="s">
        <v>1124</v>
      </c>
      <c r="E451" s="277" t="s">
        <v>106</v>
      </c>
      <c r="F451" s="278" t="s">
        <v>168</v>
      </c>
      <c r="G451" s="278" t="s">
        <v>1109</v>
      </c>
      <c r="H451" s="197" t="s">
        <v>1110</v>
      </c>
      <c r="I451" s="277" t="s">
        <v>1119</v>
      </c>
      <c r="J451" s="277" t="s">
        <v>531</v>
      </c>
      <c r="K451" s="277"/>
      <c r="L451" s="281"/>
      <c r="M451" s="311"/>
      <c r="N451" s="311"/>
      <c r="O451" s="282"/>
      <c r="P451" s="282"/>
      <c r="Q451" s="282"/>
      <c r="R451" s="281" t="s">
        <v>1135</v>
      </c>
      <c r="S451" s="277" t="s">
        <v>1136</v>
      </c>
      <c r="T451" s="281"/>
      <c r="U451" s="213"/>
      <c r="V451" s="288"/>
      <c r="W451" s="281"/>
      <c r="X451" s="281"/>
      <c r="Y451" s="280"/>
      <c r="Z451" s="282"/>
      <c r="AA451" s="282"/>
      <c r="AB451" s="282"/>
    </row>
    <row r="452" spans="1:28" s="385" customFormat="1" ht="71.25">
      <c r="A452" s="276">
        <v>1060</v>
      </c>
      <c r="B452" s="277" t="s">
        <v>1036</v>
      </c>
      <c r="C452" s="277" t="s">
        <v>1107</v>
      </c>
      <c r="D452" s="292" t="s">
        <v>1124</v>
      </c>
      <c r="E452" s="277" t="s">
        <v>106</v>
      </c>
      <c r="F452" s="278" t="s">
        <v>168</v>
      </c>
      <c r="G452" s="278" t="s">
        <v>1109</v>
      </c>
      <c r="H452" s="197" t="s">
        <v>1110</v>
      </c>
      <c r="I452" s="277" t="s">
        <v>1119</v>
      </c>
      <c r="J452" s="277" t="s">
        <v>531</v>
      </c>
      <c r="K452" s="277"/>
      <c r="L452" s="281"/>
      <c r="M452" s="311"/>
      <c r="N452" s="311"/>
      <c r="O452" s="282"/>
      <c r="P452" s="282"/>
      <c r="Q452" s="282"/>
      <c r="R452" s="281" t="s">
        <v>1135</v>
      </c>
      <c r="S452" s="277" t="s">
        <v>1136</v>
      </c>
      <c r="T452" s="281"/>
      <c r="U452" s="213"/>
      <c r="V452" s="288"/>
      <c r="W452" s="281"/>
      <c r="X452" s="281"/>
      <c r="Y452" s="280"/>
      <c r="Z452" s="282"/>
      <c r="AA452" s="282"/>
      <c r="AB452" s="282"/>
    </row>
    <row r="453" spans="1:28" s="385" customFormat="1" ht="71.25">
      <c r="A453" s="276">
        <v>1061</v>
      </c>
      <c r="B453" s="277" t="s">
        <v>1036</v>
      </c>
      <c r="C453" s="277" t="s">
        <v>1107</v>
      </c>
      <c r="D453" s="292" t="s">
        <v>1124</v>
      </c>
      <c r="E453" s="277" t="s">
        <v>106</v>
      </c>
      <c r="F453" s="278" t="s">
        <v>168</v>
      </c>
      <c r="G453" s="278" t="s">
        <v>1109</v>
      </c>
      <c r="H453" s="197" t="s">
        <v>1110</v>
      </c>
      <c r="I453" s="277" t="s">
        <v>1119</v>
      </c>
      <c r="J453" s="277" t="s">
        <v>531</v>
      </c>
      <c r="K453" s="277"/>
      <c r="L453" s="281"/>
      <c r="M453" s="311"/>
      <c r="N453" s="311"/>
      <c r="O453" s="282"/>
      <c r="P453" s="282"/>
      <c r="Q453" s="282"/>
      <c r="R453" s="281" t="s">
        <v>1135</v>
      </c>
      <c r="S453" s="277" t="s">
        <v>1136</v>
      </c>
      <c r="T453" s="281"/>
      <c r="U453" s="213"/>
      <c r="V453" s="288"/>
      <c r="W453" s="281"/>
      <c r="X453" s="281"/>
      <c r="Y453" s="280"/>
      <c r="Z453" s="282"/>
      <c r="AA453" s="282"/>
      <c r="AB453" s="282"/>
    </row>
    <row r="454" spans="1:28" s="385" customFormat="1" ht="71.25">
      <c r="A454" s="276">
        <v>1062</v>
      </c>
      <c r="B454" s="277" t="s">
        <v>1036</v>
      </c>
      <c r="C454" s="277" t="s">
        <v>1107</v>
      </c>
      <c r="D454" s="292" t="s">
        <v>1124</v>
      </c>
      <c r="E454" s="277" t="s">
        <v>106</v>
      </c>
      <c r="F454" s="278" t="s">
        <v>168</v>
      </c>
      <c r="G454" s="278" t="s">
        <v>1109</v>
      </c>
      <c r="H454" s="197" t="s">
        <v>1110</v>
      </c>
      <c r="I454" s="277" t="s">
        <v>1119</v>
      </c>
      <c r="J454" s="277" t="s">
        <v>531</v>
      </c>
      <c r="K454" s="277"/>
      <c r="L454" s="281"/>
      <c r="M454" s="311"/>
      <c r="N454" s="311"/>
      <c r="O454" s="282"/>
      <c r="P454" s="282"/>
      <c r="Q454" s="282"/>
      <c r="R454" s="281" t="s">
        <v>1135</v>
      </c>
      <c r="S454" s="277" t="s">
        <v>1136</v>
      </c>
      <c r="T454" s="281"/>
      <c r="U454" s="213"/>
      <c r="V454" s="288"/>
      <c r="W454" s="281"/>
      <c r="X454" s="281"/>
      <c r="Y454" s="280"/>
      <c r="Z454" s="282"/>
      <c r="AA454" s="282"/>
      <c r="AB454" s="282"/>
    </row>
    <row r="455" spans="1:28" s="385" customFormat="1" ht="71.25">
      <c r="A455" s="276">
        <v>1063</v>
      </c>
      <c r="B455" s="277" t="s">
        <v>1036</v>
      </c>
      <c r="C455" s="277" t="s">
        <v>1107</v>
      </c>
      <c r="D455" s="292" t="s">
        <v>1124</v>
      </c>
      <c r="E455" s="277" t="s">
        <v>106</v>
      </c>
      <c r="F455" s="278" t="s">
        <v>168</v>
      </c>
      <c r="G455" s="278" t="s">
        <v>1109</v>
      </c>
      <c r="H455" s="197" t="s">
        <v>1110</v>
      </c>
      <c r="I455" s="277" t="s">
        <v>1119</v>
      </c>
      <c r="J455" s="277" t="s">
        <v>531</v>
      </c>
      <c r="K455" s="277"/>
      <c r="L455" s="281"/>
      <c r="M455" s="311"/>
      <c r="N455" s="311"/>
      <c r="O455" s="282"/>
      <c r="P455" s="282"/>
      <c r="Q455" s="282"/>
      <c r="R455" s="281" t="s">
        <v>1135</v>
      </c>
      <c r="S455" s="277" t="s">
        <v>1136</v>
      </c>
      <c r="T455" s="281"/>
      <c r="U455" s="213"/>
      <c r="V455" s="288"/>
      <c r="W455" s="281"/>
      <c r="X455" s="281"/>
      <c r="Y455" s="280"/>
      <c r="Z455" s="282"/>
      <c r="AA455" s="282"/>
      <c r="AB455" s="282"/>
    </row>
    <row r="456" spans="1:28" s="385" customFormat="1" ht="71.25">
      <c r="A456" s="276">
        <v>1064</v>
      </c>
      <c r="B456" s="277" t="s">
        <v>1036</v>
      </c>
      <c r="C456" s="277" t="s">
        <v>1107</v>
      </c>
      <c r="D456" s="292" t="s">
        <v>1124</v>
      </c>
      <c r="E456" s="277" t="s">
        <v>106</v>
      </c>
      <c r="F456" s="278" t="s">
        <v>168</v>
      </c>
      <c r="G456" s="278" t="s">
        <v>1109</v>
      </c>
      <c r="H456" s="197" t="s">
        <v>1110</v>
      </c>
      <c r="I456" s="277" t="s">
        <v>1119</v>
      </c>
      <c r="J456" s="277" t="s">
        <v>531</v>
      </c>
      <c r="K456" s="277"/>
      <c r="L456" s="281"/>
      <c r="M456" s="311"/>
      <c r="N456" s="311"/>
      <c r="O456" s="282"/>
      <c r="P456" s="282"/>
      <c r="Q456" s="282"/>
      <c r="R456" s="281" t="s">
        <v>1135</v>
      </c>
      <c r="S456" s="277" t="s">
        <v>1136</v>
      </c>
      <c r="T456" s="281"/>
      <c r="U456" s="213"/>
      <c r="V456" s="288"/>
      <c r="W456" s="281"/>
      <c r="X456" s="281"/>
      <c r="Y456" s="280"/>
      <c r="Z456" s="282"/>
      <c r="AA456" s="282"/>
      <c r="AB456" s="282"/>
    </row>
    <row r="457" spans="1:28" s="385" customFormat="1" ht="71.25">
      <c r="A457" s="276">
        <v>1065</v>
      </c>
      <c r="B457" s="277" t="s">
        <v>1036</v>
      </c>
      <c r="C457" s="277" t="s">
        <v>1107</v>
      </c>
      <c r="D457" s="292" t="s">
        <v>1124</v>
      </c>
      <c r="E457" s="277" t="s">
        <v>106</v>
      </c>
      <c r="F457" s="278" t="s">
        <v>168</v>
      </c>
      <c r="G457" s="278" t="s">
        <v>1109</v>
      </c>
      <c r="H457" s="197" t="s">
        <v>1110</v>
      </c>
      <c r="I457" s="277" t="s">
        <v>1119</v>
      </c>
      <c r="J457" s="277" t="s">
        <v>531</v>
      </c>
      <c r="K457" s="277"/>
      <c r="L457" s="281"/>
      <c r="M457" s="311"/>
      <c r="N457" s="311"/>
      <c r="O457" s="282"/>
      <c r="P457" s="282"/>
      <c r="Q457" s="282"/>
      <c r="R457" s="281" t="s">
        <v>1135</v>
      </c>
      <c r="S457" s="277" t="s">
        <v>1136</v>
      </c>
      <c r="T457" s="281"/>
      <c r="U457" s="213"/>
      <c r="V457" s="288"/>
      <c r="W457" s="281"/>
      <c r="X457" s="281"/>
      <c r="Y457" s="280"/>
      <c r="Z457" s="282"/>
      <c r="AA457" s="282"/>
      <c r="AB457" s="282"/>
    </row>
    <row r="458" spans="1:28" s="385" customFormat="1" ht="71.25">
      <c r="A458" s="276">
        <v>1066</v>
      </c>
      <c r="B458" s="277" t="s">
        <v>1036</v>
      </c>
      <c r="C458" s="277" t="s">
        <v>1107</v>
      </c>
      <c r="D458" s="292" t="s">
        <v>1124</v>
      </c>
      <c r="E458" s="277" t="s">
        <v>106</v>
      </c>
      <c r="F458" s="278" t="s">
        <v>168</v>
      </c>
      <c r="G458" s="278" t="s">
        <v>1109</v>
      </c>
      <c r="H458" s="197" t="s">
        <v>1110</v>
      </c>
      <c r="I458" s="277" t="s">
        <v>1119</v>
      </c>
      <c r="J458" s="277" t="s">
        <v>531</v>
      </c>
      <c r="K458" s="277"/>
      <c r="L458" s="281"/>
      <c r="M458" s="311"/>
      <c r="N458" s="311"/>
      <c r="O458" s="282"/>
      <c r="P458" s="282"/>
      <c r="Q458" s="282"/>
      <c r="R458" s="281" t="s">
        <v>1135</v>
      </c>
      <c r="S458" s="277" t="s">
        <v>1136</v>
      </c>
      <c r="T458" s="281"/>
      <c r="U458" s="213"/>
      <c r="V458" s="288"/>
      <c r="W458" s="281"/>
      <c r="X458" s="281"/>
      <c r="Y458" s="280"/>
      <c r="Z458" s="282"/>
      <c r="AA458" s="282"/>
      <c r="AB458" s="282"/>
    </row>
    <row r="459" spans="1:28" s="385" customFormat="1" ht="71.25">
      <c r="A459" s="276">
        <v>1067</v>
      </c>
      <c r="B459" s="277" t="s">
        <v>1036</v>
      </c>
      <c r="C459" s="277" t="s">
        <v>1107</v>
      </c>
      <c r="D459" s="292" t="s">
        <v>1124</v>
      </c>
      <c r="E459" s="277" t="s">
        <v>106</v>
      </c>
      <c r="F459" s="278" t="s">
        <v>168</v>
      </c>
      <c r="G459" s="278" t="s">
        <v>1109</v>
      </c>
      <c r="H459" s="197" t="s">
        <v>1110</v>
      </c>
      <c r="I459" s="277" t="s">
        <v>1119</v>
      </c>
      <c r="J459" s="277" t="s">
        <v>531</v>
      </c>
      <c r="K459" s="277"/>
      <c r="L459" s="281"/>
      <c r="M459" s="311"/>
      <c r="N459" s="311"/>
      <c r="O459" s="282"/>
      <c r="P459" s="282"/>
      <c r="Q459" s="282"/>
      <c r="R459" s="281" t="s">
        <v>1135</v>
      </c>
      <c r="S459" s="277" t="s">
        <v>1136</v>
      </c>
      <c r="T459" s="281"/>
      <c r="U459" s="213"/>
      <c r="V459" s="288"/>
      <c r="W459" s="281"/>
      <c r="X459" s="281"/>
      <c r="Y459" s="280"/>
      <c r="Z459" s="282"/>
      <c r="AA459" s="282"/>
      <c r="AB459" s="282"/>
    </row>
    <row r="460" spans="1:28" s="385" customFormat="1" ht="71.25">
      <c r="A460" s="276">
        <v>1068</v>
      </c>
      <c r="B460" s="277" t="s">
        <v>1036</v>
      </c>
      <c r="C460" s="277" t="s">
        <v>1107</v>
      </c>
      <c r="D460" s="292" t="s">
        <v>1124</v>
      </c>
      <c r="E460" s="277" t="s">
        <v>106</v>
      </c>
      <c r="F460" s="278" t="s">
        <v>168</v>
      </c>
      <c r="G460" s="278" t="s">
        <v>1109</v>
      </c>
      <c r="H460" s="197" t="s">
        <v>1110</v>
      </c>
      <c r="I460" s="277" t="s">
        <v>1119</v>
      </c>
      <c r="J460" s="277" t="s">
        <v>531</v>
      </c>
      <c r="K460" s="277"/>
      <c r="L460" s="281"/>
      <c r="M460" s="311"/>
      <c r="N460" s="311"/>
      <c r="O460" s="282"/>
      <c r="P460" s="282"/>
      <c r="Q460" s="282"/>
      <c r="R460" s="281" t="s">
        <v>1135</v>
      </c>
      <c r="S460" s="277" t="s">
        <v>1136</v>
      </c>
      <c r="T460" s="281"/>
      <c r="U460" s="213"/>
      <c r="V460" s="288"/>
      <c r="W460" s="281"/>
      <c r="X460" s="281"/>
      <c r="Y460" s="280"/>
      <c r="Z460" s="282"/>
      <c r="AA460" s="282"/>
      <c r="AB460" s="282"/>
    </row>
    <row r="461" spans="1:28" s="385" customFormat="1" ht="71.25">
      <c r="A461" s="276">
        <v>1069</v>
      </c>
      <c r="B461" s="277" t="s">
        <v>1036</v>
      </c>
      <c r="C461" s="277" t="s">
        <v>1107</v>
      </c>
      <c r="D461" s="292" t="s">
        <v>1124</v>
      </c>
      <c r="E461" s="277" t="s">
        <v>106</v>
      </c>
      <c r="F461" s="278" t="s">
        <v>168</v>
      </c>
      <c r="G461" s="278" t="s">
        <v>1109</v>
      </c>
      <c r="H461" s="197" t="s">
        <v>1110</v>
      </c>
      <c r="I461" s="277" t="s">
        <v>1119</v>
      </c>
      <c r="J461" s="277" t="s">
        <v>531</v>
      </c>
      <c r="K461" s="277"/>
      <c r="L461" s="281"/>
      <c r="M461" s="311"/>
      <c r="N461" s="311"/>
      <c r="O461" s="282"/>
      <c r="P461" s="282"/>
      <c r="Q461" s="282"/>
      <c r="R461" s="281" t="s">
        <v>1135</v>
      </c>
      <c r="S461" s="277" t="s">
        <v>1136</v>
      </c>
      <c r="T461" s="281"/>
      <c r="U461" s="213"/>
      <c r="V461" s="289"/>
      <c r="W461" s="281"/>
      <c r="X461" s="281"/>
      <c r="Y461" s="280"/>
      <c r="Z461" s="282"/>
      <c r="AA461" s="282"/>
      <c r="AB461" s="282"/>
    </row>
    <row r="462" spans="1:28" s="385" customFormat="1" ht="71.25">
      <c r="A462" s="276">
        <v>1070</v>
      </c>
      <c r="B462" s="277" t="s">
        <v>1036</v>
      </c>
      <c r="C462" s="277" t="s">
        <v>1107</v>
      </c>
      <c r="D462" s="292" t="s">
        <v>1124</v>
      </c>
      <c r="E462" s="277" t="s">
        <v>106</v>
      </c>
      <c r="F462" s="278" t="s">
        <v>168</v>
      </c>
      <c r="G462" s="278" t="s">
        <v>1109</v>
      </c>
      <c r="H462" s="197" t="s">
        <v>1110</v>
      </c>
      <c r="I462" s="277" t="s">
        <v>1119</v>
      </c>
      <c r="J462" s="277" t="s">
        <v>531</v>
      </c>
      <c r="K462" s="277"/>
      <c r="L462" s="281"/>
      <c r="M462" s="311"/>
      <c r="N462" s="311"/>
      <c r="O462" s="282"/>
      <c r="P462" s="282"/>
      <c r="Q462" s="282"/>
      <c r="R462" s="281" t="s">
        <v>1135</v>
      </c>
      <c r="S462" s="277" t="s">
        <v>1136</v>
      </c>
      <c r="T462" s="281"/>
      <c r="U462" s="213"/>
      <c r="V462" s="289"/>
      <c r="W462" s="281"/>
      <c r="X462" s="281"/>
      <c r="Y462" s="280"/>
      <c r="Z462" s="282"/>
      <c r="AA462" s="282"/>
      <c r="AB462" s="282"/>
    </row>
    <row r="463" spans="1:28" s="385" customFormat="1" ht="71.25">
      <c r="A463" s="276">
        <v>1071</v>
      </c>
      <c r="B463" s="277" t="s">
        <v>1036</v>
      </c>
      <c r="C463" s="277" t="s">
        <v>1107</v>
      </c>
      <c r="D463" s="292" t="s">
        <v>1124</v>
      </c>
      <c r="E463" s="277" t="s">
        <v>106</v>
      </c>
      <c r="F463" s="278" t="s">
        <v>168</v>
      </c>
      <c r="G463" s="278" t="s">
        <v>1109</v>
      </c>
      <c r="H463" s="197" t="s">
        <v>1110</v>
      </c>
      <c r="I463" s="277" t="s">
        <v>1119</v>
      </c>
      <c r="J463" s="277" t="s">
        <v>531</v>
      </c>
      <c r="K463" s="277"/>
      <c r="L463" s="281"/>
      <c r="M463" s="311"/>
      <c r="N463" s="311"/>
      <c r="O463" s="282"/>
      <c r="P463" s="282"/>
      <c r="Q463" s="282"/>
      <c r="R463" s="281" t="s">
        <v>1135</v>
      </c>
      <c r="S463" s="277" t="s">
        <v>1136</v>
      </c>
      <c r="T463" s="281"/>
      <c r="U463" s="213"/>
      <c r="V463" s="289"/>
      <c r="W463" s="281"/>
      <c r="X463" s="281"/>
      <c r="Y463" s="280"/>
      <c r="Z463" s="282"/>
      <c r="AA463" s="282"/>
      <c r="AB463" s="282"/>
    </row>
    <row r="464" spans="1:28" s="385" customFormat="1" ht="71.25">
      <c r="A464" s="276">
        <v>1072</v>
      </c>
      <c r="B464" s="277" t="s">
        <v>1036</v>
      </c>
      <c r="C464" s="277" t="s">
        <v>1107</v>
      </c>
      <c r="D464" s="292" t="s">
        <v>1124</v>
      </c>
      <c r="E464" s="277" t="s">
        <v>106</v>
      </c>
      <c r="F464" s="278" t="s">
        <v>168</v>
      </c>
      <c r="G464" s="278" t="s">
        <v>1109</v>
      </c>
      <c r="H464" s="197" t="s">
        <v>1110</v>
      </c>
      <c r="I464" s="277" t="s">
        <v>1119</v>
      </c>
      <c r="J464" s="277" t="s">
        <v>531</v>
      </c>
      <c r="K464" s="277"/>
      <c r="L464" s="281"/>
      <c r="M464" s="311"/>
      <c r="N464" s="311"/>
      <c r="O464" s="282"/>
      <c r="P464" s="282"/>
      <c r="Q464" s="282"/>
      <c r="R464" s="281" t="s">
        <v>1135</v>
      </c>
      <c r="S464" s="277" t="s">
        <v>1136</v>
      </c>
      <c r="T464" s="281"/>
      <c r="U464" s="213"/>
      <c r="V464" s="288"/>
      <c r="W464" s="281"/>
      <c r="X464" s="281"/>
      <c r="Y464" s="280"/>
      <c r="Z464" s="282"/>
      <c r="AA464" s="282"/>
      <c r="AB464" s="282"/>
    </row>
    <row r="465" spans="1:28" s="385" customFormat="1" ht="71.25">
      <c r="A465" s="276">
        <v>1073</v>
      </c>
      <c r="B465" s="277" t="s">
        <v>1036</v>
      </c>
      <c r="C465" s="277" t="s">
        <v>1107</v>
      </c>
      <c r="D465" s="292" t="s">
        <v>1124</v>
      </c>
      <c r="E465" s="277" t="s">
        <v>106</v>
      </c>
      <c r="F465" s="278" t="s">
        <v>168</v>
      </c>
      <c r="G465" s="278" t="s">
        <v>1109</v>
      </c>
      <c r="H465" s="197" t="s">
        <v>1110</v>
      </c>
      <c r="I465" s="277" t="s">
        <v>1119</v>
      </c>
      <c r="J465" s="277" t="s">
        <v>531</v>
      </c>
      <c r="K465" s="277"/>
      <c r="L465" s="281"/>
      <c r="M465" s="311"/>
      <c r="N465" s="311"/>
      <c r="O465" s="282"/>
      <c r="P465" s="282"/>
      <c r="Q465" s="282"/>
      <c r="R465" s="281" t="s">
        <v>1135</v>
      </c>
      <c r="S465" s="277" t="s">
        <v>1136</v>
      </c>
      <c r="T465" s="281"/>
      <c r="U465" s="213"/>
      <c r="V465" s="288"/>
      <c r="W465" s="281"/>
      <c r="X465" s="281"/>
      <c r="Y465" s="280"/>
      <c r="Z465" s="282"/>
      <c r="AA465" s="282"/>
      <c r="AB465" s="282"/>
    </row>
    <row r="466" spans="1:28" s="385" customFormat="1" ht="71.25">
      <c r="A466" s="276">
        <v>1074</v>
      </c>
      <c r="B466" s="277" t="s">
        <v>1036</v>
      </c>
      <c r="C466" s="277" t="s">
        <v>1107</v>
      </c>
      <c r="D466" s="292" t="s">
        <v>1124</v>
      </c>
      <c r="E466" s="277" t="s">
        <v>106</v>
      </c>
      <c r="F466" s="278" t="s">
        <v>168</v>
      </c>
      <c r="G466" s="278" t="s">
        <v>1109</v>
      </c>
      <c r="H466" s="197" t="s">
        <v>1110</v>
      </c>
      <c r="I466" s="277" t="s">
        <v>1119</v>
      </c>
      <c r="J466" s="277"/>
      <c r="K466" s="277"/>
      <c r="L466" s="286"/>
      <c r="M466" s="277"/>
      <c r="N466" s="281"/>
      <c r="O466" s="282"/>
      <c r="P466" s="282"/>
      <c r="Q466" s="282"/>
      <c r="R466" s="281" t="s">
        <v>1135</v>
      </c>
      <c r="S466" s="277" t="s">
        <v>1136</v>
      </c>
      <c r="T466" s="281"/>
      <c r="U466" s="213"/>
      <c r="V466" s="283"/>
      <c r="W466" s="281"/>
      <c r="X466" s="281"/>
      <c r="Y466" s="280"/>
      <c r="Z466" s="282"/>
      <c r="AA466" s="282"/>
      <c r="AB466" s="282"/>
    </row>
    <row r="467" spans="1:28" s="385" customFormat="1" ht="71.25">
      <c r="A467" s="276">
        <v>1075</v>
      </c>
      <c r="B467" s="277" t="s">
        <v>1036</v>
      </c>
      <c r="C467" s="277" t="s">
        <v>1107</v>
      </c>
      <c r="D467" s="277" t="s">
        <v>1124</v>
      </c>
      <c r="E467" s="277" t="s">
        <v>106</v>
      </c>
      <c r="F467" s="278" t="s">
        <v>168</v>
      </c>
      <c r="G467" s="278" t="s">
        <v>1109</v>
      </c>
      <c r="H467" s="197" t="s">
        <v>1110</v>
      </c>
      <c r="I467" s="277" t="s">
        <v>1148</v>
      </c>
      <c r="J467" s="277"/>
      <c r="K467" s="277"/>
      <c r="L467" s="286"/>
      <c r="M467" s="277"/>
      <c r="N467" s="281"/>
      <c r="O467" s="282"/>
      <c r="P467" s="282"/>
      <c r="Q467" s="282"/>
      <c r="R467" s="281" t="s">
        <v>1146</v>
      </c>
      <c r="S467" s="277" t="s">
        <v>1143</v>
      </c>
      <c r="T467" s="281"/>
      <c r="U467" s="213"/>
      <c r="V467" s="283"/>
      <c r="W467" s="281"/>
      <c r="X467" s="281"/>
      <c r="Y467" s="280"/>
      <c r="Z467" s="282"/>
      <c r="AA467" s="282"/>
      <c r="AB467" s="282"/>
    </row>
    <row r="468" spans="1:28" s="385" customFormat="1" ht="71.25">
      <c r="A468" s="276">
        <v>1076</v>
      </c>
      <c r="B468" s="277" t="s">
        <v>1036</v>
      </c>
      <c r="C468" s="277" t="s">
        <v>1107</v>
      </c>
      <c r="D468" s="277" t="s">
        <v>1124</v>
      </c>
      <c r="E468" s="277" t="s">
        <v>106</v>
      </c>
      <c r="F468" s="278" t="s">
        <v>168</v>
      </c>
      <c r="G468" s="278" t="s">
        <v>1109</v>
      </c>
      <c r="H468" s="197" t="s">
        <v>1110</v>
      </c>
      <c r="I468" s="277" t="s">
        <v>1119</v>
      </c>
      <c r="J468" s="313"/>
      <c r="K468" s="313"/>
      <c r="L468" s="313"/>
      <c r="M468" s="313"/>
      <c r="N468" s="313"/>
      <c r="O468" s="196"/>
      <c r="P468" s="196"/>
      <c r="Q468" s="196"/>
      <c r="R468" s="277" t="s">
        <v>1156</v>
      </c>
      <c r="S468" s="277" t="s">
        <v>1166</v>
      </c>
      <c r="T468" s="281" t="s">
        <v>1115</v>
      </c>
      <c r="U468" s="314"/>
      <c r="V468" s="315">
        <v>840</v>
      </c>
      <c r="W468" s="316" t="s">
        <v>1167</v>
      </c>
      <c r="X468" s="316" t="s">
        <v>1168</v>
      </c>
      <c r="Y468" s="295" t="s">
        <v>236</v>
      </c>
      <c r="Z468" s="194">
        <v>818</v>
      </c>
      <c r="AA468" s="386">
        <v>0.97380952380952379</v>
      </c>
      <c r="AB468" s="401" t="s">
        <v>1553</v>
      </c>
    </row>
    <row r="469" spans="1:28" s="385" customFormat="1" ht="85.5">
      <c r="A469" s="276">
        <v>1077</v>
      </c>
      <c r="B469" s="277" t="s">
        <v>1036</v>
      </c>
      <c r="C469" s="277" t="s">
        <v>1107</v>
      </c>
      <c r="D469" s="277" t="s">
        <v>1124</v>
      </c>
      <c r="E469" s="277" t="s">
        <v>106</v>
      </c>
      <c r="F469" s="278" t="s">
        <v>168</v>
      </c>
      <c r="G469" s="278" t="s">
        <v>1109</v>
      </c>
      <c r="H469" s="197" t="s">
        <v>1110</v>
      </c>
      <c r="I469" s="277" t="s">
        <v>1119</v>
      </c>
      <c r="J469" s="313"/>
      <c r="K469" s="313"/>
      <c r="L469" s="313"/>
      <c r="M469" s="313"/>
      <c r="N469" s="313"/>
      <c r="O469" s="196"/>
      <c r="P469" s="196"/>
      <c r="Q469" s="196"/>
      <c r="R469" s="277" t="s">
        <v>1156</v>
      </c>
      <c r="S469" s="277" t="s">
        <v>1169</v>
      </c>
      <c r="T469" s="207"/>
      <c r="U469" s="314"/>
      <c r="V469" s="315">
        <v>1</v>
      </c>
      <c r="W469" s="316" t="s">
        <v>1170</v>
      </c>
      <c r="X469" s="316" t="s">
        <v>1171</v>
      </c>
      <c r="Y469" s="295" t="s">
        <v>236</v>
      </c>
      <c r="Z469" s="194">
        <v>1</v>
      </c>
      <c r="AA469" s="386">
        <v>1</v>
      </c>
      <c r="AB469" s="401" t="s">
        <v>1554</v>
      </c>
    </row>
    <row r="470" spans="1:28" s="385" customFormat="1" ht="99.75">
      <c r="A470" s="276">
        <v>1078</v>
      </c>
      <c r="B470" s="277" t="s">
        <v>1036</v>
      </c>
      <c r="C470" s="277" t="s">
        <v>1107</v>
      </c>
      <c r="D470" s="277" t="s">
        <v>1124</v>
      </c>
      <c r="E470" s="277" t="s">
        <v>106</v>
      </c>
      <c r="F470" s="278" t="s">
        <v>168</v>
      </c>
      <c r="G470" s="278" t="s">
        <v>1109</v>
      </c>
      <c r="H470" s="197" t="s">
        <v>1110</v>
      </c>
      <c r="I470" s="277" t="s">
        <v>1119</v>
      </c>
      <c r="J470" s="313"/>
      <c r="K470" s="313"/>
      <c r="L470" s="313"/>
      <c r="M470" s="313"/>
      <c r="N470" s="313"/>
      <c r="O470" s="196"/>
      <c r="P470" s="196"/>
      <c r="Q470" s="196"/>
      <c r="R470" s="277" t="s">
        <v>1156</v>
      </c>
      <c r="S470" s="277" t="s">
        <v>1172</v>
      </c>
      <c r="T470" s="207"/>
      <c r="U470" s="314"/>
      <c r="V470" s="315">
        <v>5</v>
      </c>
      <c r="W470" s="316" t="s">
        <v>1173</v>
      </c>
      <c r="X470" s="316" t="s">
        <v>1174</v>
      </c>
      <c r="Y470" s="295" t="s">
        <v>236</v>
      </c>
      <c r="Z470" s="194">
        <v>0</v>
      </c>
      <c r="AA470" s="386">
        <v>0</v>
      </c>
      <c r="AB470" s="401" t="s">
        <v>1555</v>
      </c>
    </row>
    <row r="471" spans="1:28" s="385" customFormat="1" ht="71.25">
      <c r="A471" s="276">
        <v>1079</v>
      </c>
      <c r="B471" s="277" t="s">
        <v>1036</v>
      </c>
      <c r="C471" s="277" t="s">
        <v>1107</v>
      </c>
      <c r="D471" s="277" t="s">
        <v>1124</v>
      </c>
      <c r="E471" s="277" t="s">
        <v>106</v>
      </c>
      <c r="F471" s="278" t="s">
        <v>168</v>
      </c>
      <c r="G471" s="278" t="s">
        <v>1109</v>
      </c>
      <c r="H471" s="197" t="s">
        <v>1110</v>
      </c>
      <c r="I471" s="277" t="s">
        <v>1119</v>
      </c>
      <c r="J471" s="313"/>
      <c r="K471" s="313"/>
      <c r="L471" s="313"/>
      <c r="M471" s="313"/>
      <c r="N471" s="313"/>
      <c r="O471" s="196"/>
      <c r="P471" s="196"/>
      <c r="Q471" s="196"/>
      <c r="R471" s="277" t="s">
        <v>1156</v>
      </c>
      <c r="S471" s="277" t="s">
        <v>1175</v>
      </c>
      <c r="T471" s="207"/>
      <c r="U471" s="314"/>
      <c r="V471" s="315">
        <v>10</v>
      </c>
      <c r="W471" s="316" t="s">
        <v>1176</v>
      </c>
      <c r="X471" s="316" t="s">
        <v>1177</v>
      </c>
      <c r="Y471" s="295" t="s">
        <v>236</v>
      </c>
      <c r="Z471" s="194">
        <v>21</v>
      </c>
      <c r="AA471" s="386">
        <v>2.1</v>
      </c>
      <c r="AB471" s="401" t="s">
        <v>1556</v>
      </c>
    </row>
    <row r="472" spans="1:28" s="385" customFormat="1" ht="71.25">
      <c r="A472" s="276">
        <v>1080</v>
      </c>
      <c r="B472" s="277" t="s">
        <v>1036</v>
      </c>
      <c r="C472" s="277" t="s">
        <v>1107</v>
      </c>
      <c r="D472" s="277" t="s">
        <v>1124</v>
      </c>
      <c r="E472" s="277" t="s">
        <v>106</v>
      </c>
      <c r="F472" s="278" t="s">
        <v>168</v>
      </c>
      <c r="G472" s="278" t="s">
        <v>1109</v>
      </c>
      <c r="H472" s="197" t="s">
        <v>1110</v>
      </c>
      <c r="I472" s="277" t="s">
        <v>1119</v>
      </c>
      <c r="J472" s="313"/>
      <c r="K472" s="313"/>
      <c r="L472" s="313"/>
      <c r="M472" s="313"/>
      <c r="N472" s="313"/>
      <c r="O472" s="196"/>
      <c r="P472" s="196"/>
      <c r="Q472" s="196"/>
      <c r="R472" s="277" t="s">
        <v>1156</v>
      </c>
      <c r="S472" s="277" t="s">
        <v>1178</v>
      </c>
      <c r="T472" s="281" t="s">
        <v>1115</v>
      </c>
      <c r="U472" s="314"/>
      <c r="V472" s="315">
        <v>2000</v>
      </c>
      <c r="W472" s="316" t="s">
        <v>1179</v>
      </c>
      <c r="X472" s="316" t="s">
        <v>1177</v>
      </c>
      <c r="Y472" s="295" t="s">
        <v>236</v>
      </c>
      <c r="Z472" s="194">
        <v>2000</v>
      </c>
      <c r="AA472" s="386">
        <v>1</v>
      </c>
      <c r="AB472" s="401" t="s">
        <v>1557</v>
      </c>
    </row>
    <row r="473" spans="1:28" s="385" customFormat="1" ht="71.25">
      <c r="A473" s="276">
        <v>1081</v>
      </c>
      <c r="B473" s="277" t="s">
        <v>1036</v>
      </c>
      <c r="C473" s="277" t="s">
        <v>1107</v>
      </c>
      <c r="D473" s="277" t="s">
        <v>1124</v>
      </c>
      <c r="E473" s="277" t="s">
        <v>106</v>
      </c>
      <c r="F473" s="278" t="s">
        <v>168</v>
      </c>
      <c r="G473" s="278" t="s">
        <v>1109</v>
      </c>
      <c r="H473" s="197" t="s">
        <v>1110</v>
      </c>
      <c r="I473" s="277" t="s">
        <v>1119</v>
      </c>
      <c r="J473" s="313"/>
      <c r="K473" s="313"/>
      <c r="L473" s="313"/>
      <c r="M473" s="313"/>
      <c r="N473" s="313"/>
      <c r="O473" s="196"/>
      <c r="P473" s="196"/>
      <c r="Q473" s="196"/>
      <c r="R473" s="277" t="s">
        <v>1156</v>
      </c>
      <c r="S473" s="277" t="s">
        <v>1180</v>
      </c>
      <c r="T473" s="207"/>
      <c r="U473" s="314"/>
      <c r="V473" s="315">
        <v>2500</v>
      </c>
      <c r="W473" s="316" t="s">
        <v>1181</v>
      </c>
      <c r="X473" s="316" t="s">
        <v>1177</v>
      </c>
      <c r="Y473" s="295" t="s">
        <v>236</v>
      </c>
      <c r="Z473" s="194">
        <v>2559</v>
      </c>
      <c r="AA473" s="386">
        <v>1.0236000000000001</v>
      </c>
      <c r="AB473" s="401" t="s">
        <v>1558</v>
      </c>
    </row>
    <row r="474" spans="1:28" s="385" customFormat="1" ht="114">
      <c r="A474" s="276">
        <v>1082</v>
      </c>
      <c r="B474" s="277" t="s">
        <v>1036</v>
      </c>
      <c r="C474" s="277" t="s">
        <v>1107</v>
      </c>
      <c r="D474" s="277" t="s">
        <v>1124</v>
      </c>
      <c r="E474" s="277" t="s">
        <v>106</v>
      </c>
      <c r="F474" s="278" t="s">
        <v>168</v>
      </c>
      <c r="G474" s="278" t="s">
        <v>1109</v>
      </c>
      <c r="H474" s="197" t="s">
        <v>1110</v>
      </c>
      <c r="I474" s="277" t="s">
        <v>1119</v>
      </c>
      <c r="J474" s="313"/>
      <c r="K474" s="313"/>
      <c r="L474" s="313"/>
      <c r="M474" s="313"/>
      <c r="N474" s="313"/>
      <c r="O474" s="196"/>
      <c r="P474" s="196"/>
      <c r="Q474" s="196"/>
      <c r="R474" s="277" t="s">
        <v>1156</v>
      </c>
      <c r="S474" s="277" t="s">
        <v>1182</v>
      </c>
      <c r="T474" s="207"/>
      <c r="U474" s="314"/>
      <c r="V474" s="315">
        <v>19</v>
      </c>
      <c r="W474" s="316" t="s">
        <v>1183</v>
      </c>
      <c r="X474" s="316" t="s">
        <v>1177</v>
      </c>
      <c r="Y474" s="295" t="s">
        <v>236</v>
      </c>
      <c r="Z474" s="194">
        <v>2</v>
      </c>
      <c r="AA474" s="386">
        <v>0.10526315789473684</v>
      </c>
      <c r="AB474" s="401" t="s">
        <v>1559</v>
      </c>
    </row>
    <row r="475" spans="1:28" s="385" customFormat="1" ht="71.25">
      <c r="A475" s="276">
        <v>1083</v>
      </c>
      <c r="B475" s="277" t="s">
        <v>1036</v>
      </c>
      <c r="C475" s="277" t="s">
        <v>1107</v>
      </c>
      <c r="D475" s="277" t="s">
        <v>1124</v>
      </c>
      <c r="E475" s="277" t="s">
        <v>106</v>
      </c>
      <c r="F475" s="278" t="s">
        <v>168</v>
      </c>
      <c r="G475" s="278" t="s">
        <v>1109</v>
      </c>
      <c r="H475" s="197" t="s">
        <v>1110</v>
      </c>
      <c r="I475" s="277" t="s">
        <v>1119</v>
      </c>
      <c r="J475" s="313"/>
      <c r="K475" s="313"/>
      <c r="L475" s="313"/>
      <c r="M475" s="313"/>
      <c r="N475" s="313"/>
      <c r="O475" s="196"/>
      <c r="P475" s="196"/>
      <c r="Q475" s="196"/>
      <c r="R475" s="277" t="s">
        <v>1156</v>
      </c>
      <c r="S475" s="277" t="s">
        <v>1184</v>
      </c>
      <c r="T475" s="207"/>
      <c r="U475" s="314"/>
      <c r="V475" s="315">
        <v>3</v>
      </c>
      <c r="W475" s="316" t="s">
        <v>1185</v>
      </c>
      <c r="X475" s="316" t="s">
        <v>1177</v>
      </c>
      <c r="Y475" s="295" t="s">
        <v>236</v>
      </c>
      <c r="Z475" s="194">
        <v>1</v>
      </c>
      <c r="AA475" s="386">
        <v>0.33333333333333331</v>
      </c>
      <c r="AB475" s="401" t="s">
        <v>1560</v>
      </c>
    </row>
    <row r="476" spans="1:28" s="385" customFormat="1" ht="99.75">
      <c r="A476" s="276">
        <v>1084</v>
      </c>
      <c r="B476" s="277" t="s">
        <v>1036</v>
      </c>
      <c r="C476" s="277" t="s">
        <v>1107</v>
      </c>
      <c r="D476" s="277" t="s">
        <v>1124</v>
      </c>
      <c r="E476" s="277" t="s">
        <v>106</v>
      </c>
      <c r="F476" s="278" t="s">
        <v>168</v>
      </c>
      <c r="G476" s="278" t="s">
        <v>1109</v>
      </c>
      <c r="H476" s="197" t="s">
        <v>1110</v>
      </c>
      <c r="I476" s="277" t="s">
        <v>1119</v>
      </c>
      <c r="J476" s="313"/>
      <c r="K476" s="313"/>
      <c r="L476" s="313"/>
      <c r="M476" s="313"/>
      <c r="N476" s="313"/>
      <c r="O476" s="196"/>
      <c r="P476" s="196"/>
      <c r="Q476" s="196"/>
      <c r="R476" s="277" t="s">
        <v>1156</v>
      </c>
      <c r="S476" s="277" t="s">
        <v>1186</v>
      </c>
      <c r="T476" s="207"/>
      <c r="U476" s="314"/>
      <c r="V476" s="315">
        <v>500</v>
      </c>
      <c r="W476" s="316" t="s">
        <v>1187</v>
      </c>
      <c r="X476" s="316" t="s">
        <v>1177</v>
      </c>
      <c r="Y476" s="295" t="s">
        <v>236</v>
      </c>
      <c r="Z476" s="194">
        <v>541</v>
      </c>
      <c r="AA476" s="386">
        <v>1.0820000000000001</v>
      </c>
      <c r="AB476" s="401" t="s">
        <v>1561</v>
      </c>
    </row>
    <row r="477" spans="1:28" s="385" customFormat="1" ht="71.25">
      <c r="A477" s="276">
        <v>1085</v>
      </c>
      <c r="B477" s="277" t="s">
        <v>1036</v>
      </c>
      <c r="C477" s="277" t="s">
        <v>1107</v>
      </c>
      <c r="D477" s="277" t="s">
        <v>1124</v>
      </c>
      <c r="E477" s="277" t="s">
        <v>106</v>
      </c>
      <c r="F477" s="278" t="s">
        <v>168</v>
      </c>
      <c r="G477" s="278" t="s">
        <v>1109</v>
      </c>
      <c r="H477" s="197" t="s">
        <v>1110</v>
      </c>
      <c r="I477" s="277" t="s">
        <v>1119</v>
      </c>
      <c r="J477" s="313"/>
      <c r="K477" s="313"/>
      <c r="L477" s="313"/>
      <c r="M477" s="313"/>
      <c r="N477" s="313"/>
      <c r="O477" s="196"/>
      <c r="P477" s="196"/>
      <c r="Q477" s="196"/>
      <c r="R477" s="277" t="s">
        <v>1156</v>
      </c>
      <c r="S477" s="277" t="s">
        <v>1188</v>
      </c>
      <c r="T477" s="207"/>
      <c r="U477" s="314"/>
      <c r="V477" s="315">
        <v>20000</v>
      </c>
      <c r="W477" s="316" t="s">
        <v>1189</v>
      </c>
      <c r="X477" s="316" t="s">
        <v>1190</v>
      </c>
      <c r="Y477" s="295" t="s">
        <v>236</v>
      </c>
      <c r="Z477" s="194">
        <v>20000</v>
      </c>
      <c r="AA477" s="386">
        <v>1</v>
      </c>
      <c r="AB477" s="401" t="s">
        <v>1562</v>
      </c>
    </row>
    <row r="478" spans="1:28" s="385" customFormat="1" ht="71.25">
      <c r="A478" s="276">
        <v>1086</v>
      </c>
      <c r="B478" s="277" t="s">
        <v>1036</v>
      </c>
      <c r="C478" s="277" t="s">
        <v>1107</v>
      </c>
      <c r="D478" s="277" t="s">
        <v>1124</v>
      </c>
      <c r="E478" s="277" t="s">
        <v>106</v>
      </c>
      <c r="F478" s="278" t="s">
        <v>168</v>
      </c>
      <c r="G478" s="278" t="s">
        <v>1109</v>
      </c>
      <c r="H478" s="197" t="s">
        <v>1110</v>
      </c>
      <c r="I478" s="277" t="s">
        <v>1119</v>
      </c>
      <c r="J478" s="313"/>
      <c r="K478" s="313"/>
      <c r="L478" s="313"/>
      <c r="M478" s="313"/>
      <c r="N478" s="313"/>
      <c r="O478" s="196"/>
      <c r="P478" s="196"/>
      <c r="Q478" s="196"/>
      <c r="R478" s="277" t="s">
        <v>1156</v>
      </c>
      <c r="S478" s="277" t="s">
        <v>1191</v>
      </c>
      <c r="T478" s="207"/>
      <c r="U478" s="314"/>
      <c r="V478" s="317"/>
      <c r="W478" s="316"/>
      <c r="X478" s="316"/>
      <c r="Y478" s="295"/>
      <c r="Z478" s="194"/>
      <c r="AA478" s="386"/>
      <c r="AB478" s="401"/>
    </row>
    <row r="479" spans="1:28" s="385" customFormat="1" ht="71.25">
      <c r="A479" s="276">
        <v>1087</v>
      </c>
      <c r="B479" s="277" t="s">
        <v>1036</v>
      </c>
      <c r="C479" s="277" t="s">
        <v>1107</v>
      </c>
      <c r="D479" s="277" t="s">
        <v>1124</v>
      </c>
      <c r="E479" s="277" t="s">
        <v>106</v>
      </c>
      <c r="F479" s="278" t="s">
        <v>168</v>
      </c>
      <c r="G479" s="278" t="s">
        <v>1109</v>
      </c>
      <c r="H479" s="197" t="s">
        <v>1110</v>
      </c>
      <c r="I479" s="277" t="s">
        <v>1119</v>
      </c>
      <c r="J479" s="313"/>
      <c r="K479" s="313"/>
      <c r="L479" s="313"/>
      <c r="M479" s="313"/>
      <c r="N479" s="313"/>
      <c r="O479" s="196"/>
      <c r="P479" s="196"/>
      <c r="Q479" s="196"/>
      <c r="R479" s="277" t="s">
        <v>1156</v>
      </c>
      <c r="S479" s="277"/>
      <c r="T479" s="211"/>
      <c r="U479" s="314"/>
      <c r="V479" s="315"/>
      <c r="W479" s="316"/>
      <c r="X479" s="316"/>
      <c r="Y479" s="295"/>
      <c r="Z479" s="194"/>
      <c r="AA479" s="386"/>
      <c r="AB479" s="401"/>
    </row>
    <row r="480" spans="1:28" s="385" customFormat="1" ht="71.25">
      <c r="A480" s="276">
        <v>1088</v>
      </c>
      <c r="B480" s="277" t="s">
        <v>1036</v>
      </c>
      <c r="C480" s="277" t="s">
        <v>1107</v>
      </c>
      <c r="D480" s="277" t="s">
        <v>1124</v>
      </c>
      <c r="E480" s="277" t="s">
        <v>106</v>
      </c>
      <c r="F480" s="278" t="s">
        <v>168</v>
      </c>
      <c r="G480" s="278" t="s">
        <v>1109</v>
      </c>
      <c r="H480" s="197" t="s">
        <v>1110</v>
      </c>
      <c r="I480" s="277" t="s">
        <v>1119</v>
      </c>
      <c r="J480" s="313"/>
      <c r="K480" s="313"/>
      <c r="L480" s="313"/>
      <c r="M480" s="313"/>
      <c r="N480" s="313"/>
      <c r="O480" s="196"/>
      <c r="P480" s="196"/>
      <c r="Q480" s="196"/>
      <c r="R480" s="277" t="s">
        <v>1156</v>
      </c>
      <c r="S480" s="277" t="s">
        <v>1192</v>
      </c>
      <c r="T480" s="207"/>
      <c r="U480" s="314"/>
      <c r="V480" s="315">
        <v>14158</v>
      </c>
      <c r="W480" s="316" t="s">
        <v>1189</v>
      </c>
      <c r="X480" s="316" t="s">
        <v>1193</v>
      </c>
      <c r="Y480" s="295" t="s">
        <v>236</v>
      </c>
      <c r="Z480" s="194">
        <v>8464</v>
      </c>
      <c r="AA480" s="386">
        <v>0.59782455149032354</v>
      </c>
      <c r="AB480" s="401" t="s">
        <v>1563</v>
      </c>
    </row>
    <row r="481" spans="1:28" s="385" customFormat="1" ht="71.25">
      <c r="A481" s="276">
        <v>1089</v>
      </c>
      <c r="B481" s="277" t="s">
        <v>1036</v>
      </c>
      <c r="C481" s="277" t="s">
        <v>1107</v>
      </c>
      <c r="D481" s="277" t="s">
        <v>1124</v>
      </c>
      <c r="E481" s="277" t="s">
        <v>106</v>
      </c>
      <c r="F481" s="278" t="s">
        <v>168</v>
      </c>
      <c r="G481" s="278" t="s">
        <v>1109</v>
      </c>
      <c r="H481" s="197" t="s">
        <v>1110</v>
      </c>
      <c r="I481" s="277" t="s">
        <v>1119</v>
      </c>
      <c r="J481" s="313"/>
      <c r="K481" s="313"/>
      <c r="L481" s="313"/>
      <c r="M481" s="313"/>
      <c r="N481" s="313"/>
      <c r="O481" s="196"/>
      <c r="P481" s="196"/>
      <c r="Q481" s="196"/>
      <c r="R481" s="277" t="s">
        <v>1156</v>
      </c>
      <c r="S481" s="277" t="s">
        <v>1194</v>
      </c>
      <c r="T481" s="207"/>
      <c r="U481" s="314"/>
      <c r="V481" s="315">
        <v>350</v>
      </c>
      <c r="W481" s="316" t="s">
        <v>1189</v>
      </c>
      <c r="X481" s="316" t="s">
        <v>1193</v>
      </c>
      <c r="Y481" s="280" t="s">
        <v>236</v>
      </c>
      <c r="Z481" s="194">
        <v>213</v>
      </c>
      <c r="AA481" s="386">
        <v>0.60857142857142854</v>
      </c>
      <c r="AB481" s="401" t="s">
        <v>1564</v>
      </c>
    </row>
    <row r="482" spans="1:28" s="385" customFormat="1" ht="71.25">
      <c r="A482" s="276">
        <v>1090</v>
      </c>
      <c r="B482" s="277" t="s">
        <v>1036</v>
      </c>
      <c r="C482" s="277" t="s">
        <v>1107</v>
      </c>
      <c r="D482" s="277" t="s">
        <v>1124</v>
      </c>
      <c r="E482" s="277" t="s">
        <v>106</v>
      </c>
      <c r="F482" s="278" t="s">
        <v>168</v>
      </c>
      <c r="G482" s="278" t="s">
        <v>1109</v>
      </c>
      <c r="H482" s="197" t="s">
        <v>1110</v>
      </c>
      <c r="I482" s="277" t="s">
        <v>1119</v>
      </c>
      <c r="J482" s="313"/>
      <c r="K482" s="313"/>
      <c r="L482" s="313"/>
      <c r="M482" s="313"/>
      <c r="N482" s="313"/>
      <c r="O482" s="196"/>
      <c r="P482" s="196"/>
      <c r="Q482" s="196"/>
      <c r="R482" s="277" t="s">
        <v>1156</v>
      </c>
      <c r="S482" s="277" t="s">
        <v>1195</v>
      </c>
      <c r="T482" s="207"/>
      <c r="U482" s="314"/>
      <c r="V482" s="318">
        <v>179822</v>
      </c>
      <c r="W482" s="316" t="s">
        <v>1189</v>
      </c>
      <c r="X482" s="316" t="s">
        <v>1193</v>
      </c>
      <c r="Y482" s="295" t="s">
        <v>236</v>
      </c>
      <c r="Z482" s="194">
        <v>102393</v>
      </c>
      <c r="AA482" s="386">
        <v>0.56941308627420451</v>
      </c>
      <c r="AB482" s="401" t="s">
        <v>1565</v>
      </c>
    </row>
    <row r="483" spans="1:28" s="385" customFormat="1" ht="71.25">
      <c r="A483" s="276">
        <v>1091</v>
      </c>
      <c r="B483" s="277" t="s">
        <v>1036</v>
      </c>
      <c r="C483" s="277" t="s">
        <v>1107</v>
      </c>
      <c r="D483" s="277" t="s">
        <v>1124</v>
      </c>
      <c r="E483" s="277" t="s">
        <v>106</v>
      </c>
      <c r="F483" s="278" t="s">
        <v>168</v>
      </c>
      <c r="G483" s="278" t="s">
        <v>1109</v>
      </c>
      <c r="H483" s="197" t="s">
        <v>1110</v>
      </c>
      <c r="I483" s="277" t="s">
        <v>1119</v>
      </c>
      <c r="J483" s="313"/>
      <c r="K483" s="313"/>
      <c r="L483" s="313"/>
      <c r="M483" s="313"/>
      <c r="N483" s="313"/>
      <c r="O483" s="196"/>
      <c r="P483" s="196"/>
      <c r="Q483" s="196"/>
      <c r="R483" s="277" t="s">
        <v>1156</v>
      </c>
      <c r="S483" s="277" t="s">
        <v>1196</v>
      </c>
      <c r="T483" s="207"/>
      <c r="U483" s="314"/>
      <c r="V483" s="318">
        <v>1034.4754150000001</v>
      </c>
      <c r="W483" s="316" t="s">
        <v>1167</v>
      </c>
      <c r="X483" s="316" t="s">
        <v>1168</v>
      </c>
      <c r="Y483" s="295" t="s">
        <v>236</v>
      </c>
      <c r="Z483" s="194">
        <v>262</v>
      </c>
      <c r="AA483" s="386">
        <v>0.25326846457728525</v>
      </c>
      <c r="AB483" s="401" t="s">
        <v>1566</v>
      </c>
    </row>
    <row r="484" spans="1:28" s="385" customFormat="1" ht="71.25">
      <c r="A484" s="276">
        <v>1092</v>
      </c>
      <c r="B484" s="277" t="s">
        <v>1036</v>
      </c>
      <c r="C484" s="277" t="s">
        <v>1107</v>
      </c>
      <c r="D484" s="277" t="s">
        <v>1124</v>
      </c>
      <c r="E484" s="277" t="s">
        <v>106</v>
      </c>
      <c r="F484" s="278" t="s">
        <v>168</v>
      </c>
      <c r="G484" s="278" t="s">
        <v>1109</v>
      </c>
      <c r="H484" s="197" t="s">
        <v>1110</v>
      </c>
      <c r="I484" s="277" t="s">
        <v>1119</v>
      </c>
      <c r="J484" s="313"/>
      <c r="K484" s="313"/>
      <c r="L484" s="313"/>
      <c r="M484" s="313"/>
      <c r="N484" s="313"/>
      <c r="O484" s="196"/>
      <c r="P484" s="196"/>
      <c r="Q484" s="196"/>
      <c r="R484" s="277" t="s">
        <v>1156</v>
      </c>
      <c r="S484" s="277" t="s">
        <v>1197</v>
      </c>
      <c r="T484" s="207"/>
      <c r="U484" s="314"/>
      <c r="V484" s="318">
        <v>34573</v>
      </c>
      <c r="W484" s="316" t="s">
        <v>1198</v>
      </c>
      <c r="X484" s="316" t="s">
        <v>1168</v>
      </c>
      <c r="Y484" s="295" t="s">
        <v>236</v>
      </c>
      <c r="Z484" s="194">
        <v>33384</v>
      </c>
      <c r="AA484" s="386">
        <v>0.96560900124374516</v>
      </c>
      <c r="AB484" s="401" t="s">
        <v>1567</v>
      </c>
    </row>
    <row r="485" spans="1:28" s="385" customFormat="1" ht="71.25">
      <c r="A485" s="276">
        <v>1093</v>
      </c>
      <c r="B485" s="277" t="s">
        <v>1036</v>
      </c>
      <c r="C485" s="277" t="s">
        <v>1107</v>
      </c>
      <c r="D485" s="277" t="s">
        <v>1124</v>
      </c>
      <c r="E485" s="277" t="s">
        <v>106</v>
      </c>
      <c r="F485" s="278" t="s">
        <v>168</v>
      </c>
      <c r="G485" s="278" t="s">
        <v>1109</v>
      </c>
      <c r="H485" s="197" t="s">
        <v>1110</v>
      </c>
      <c r="I485" s="277" t="s">
        <v>1119</v>
      </c>
      <c r="J485" s="313"/>
      <c r="K485" s="313"/>
      <c r="L485" s="313"/>
      <c r="M485" s="313"/>
      <c r="N485" s="313"/>
      <c r="O485" s="196"/>
      <c r="P485" s="196"/>
      <c r="Q485" s="196"/>
      <c r="R485" s="277" t="s">
        <v>1156</v>
      </c>
      <c r="S485" s="277" t="s">
        <v>1199</v>
      </c>
      <c r="T485" s="207"/>
      <c r="U485" s="314"/>
      <c r="V485" s="318">
        <v>2</v>
      </c>
      <c r="W485" s="316" t="s">
        <v>1170</v>
      </c>
      <c r="X485" s="316" t="s">
        <v>1171</v>
      </c>
      <c r="Y485" s="295" t="s">
        <v>236</v>
      </c>
      <c r="Z485" s="194">
        <v>1</v>
      </c>
      <c r="AA485" s="386">
        <v>0.5</v>
      </c>
      <c r="AB485" s="401" t="s">
        <v>1568</v>
      </c>
    </row>
    <row r="486" spans="1:28" s="385" customFormat="1" ht="99.75">
      <c r="A486" s="276">
        <v>1094</v>
      </c>
      <c r="B486" s="277" t="s">
        <v>1036</v>
      </c>
      <c r="C486" s="277" t="s">
        <v>1107</v>
      </c>
      <c r="D486" s="277" t="s">
        <v>1124</v>
      </c>
      <c r="E486" s="277" t="s">
        <v>106</v>
      </c>
      <c r="F486" s="278" t="s">
        <v>168</v>
      </c>
      <c r="G486" s="278" t="s">
        <v>1109</v>
      </c>
      <c r="H486" s="197" t="s">
        <v>1110</v>
      </c>
      <c r="I486" s="277" t="s">
        <v>1119</v>
      </c>
      <c r="J486" s="313"/>
      <c r="K486" s="313"/>
      <c r="L486" s="313"/>
      <c r="M486" s="313"/>
      <c r="N486" s="313"/>
      <c r="O486" s="196"/>
      <c r="P486" s="196"/>
      <c r="Q486" s="196"/>
      <c r="R486" s="277" t="s">
        <v>1156</v>
      </c>
      <c r="S486" s="277" t="s">
        <v>1200</v>
      </c>
      <c r="T486" s="207"/>
      <c r="U486" s="314"/>
      <c r="V486" s="318">
        <v>5</v>
      </c>
      <c r="W486" s="316" t="s">
        <v>1173</v>
      </c>
      <c r="X486" s="316" t="s">
        <v>1174</v>
      </c>
      <c r="Y486" s="295" t="s">
        <v>236</v>
      </c>
      <c r="Z486" s="194">
        <v>0</v>
      </c>
      <c r="AA486" s="386">
        <v>0</v>
      </c>
      <c r="AB486" s="401" t="s">
        <v>1555</v>
      </c>
    </row>
    <row r="487" spans="1:28" s="385" customFormat="1" ht="71.25">
      <c r="A487" s="276">
        <v>1095</v>
      </c>
      <c r="B487" s="277" t="s">
        <v>1036</v>
      </c>
      <c r="C487" s="277" t="s">
        <v>1107</v>
      </c>
      <c r="D487" s="277" t="s">
        <v>1124</v>
      </c>
      <c r="E487" s="277" t="s">
        <v>106</v>
      </c>
      <c r="F487" s="278" t="s">
        <v>168</v>
      </c>
      <c r="G487" s="278" t="s">
        <v>1109</v>
      </c>
      <c r="H487" s="197" t="s">
        <v>1110</v>
      </c>
      <c r="I487" s="277" t="s">
        <v>1119</v>
      </c>
      <c r="J487" s="313"/>
      <c r="K487" s="313"/>
      <c r="L487" s="313"/>
      <c r="M487" s="313"/>
      <c r="N487" s="313"/>
      <c r="O487" s="196"/>
      <c r="P487" s="196"/>
      <c r="Q487" s="196"/>
      <c r="R487" s="277" t="s">
        <v>1156</v>
      </c>
      <c r="S487" s="277" t="s">
        <v>1201</v>
      </c>
      <c r="T487" s="207"/>
      <c r="U487" s="314"/>
      <c r="V487" s="318">
        <v>22</v>
      </c>
      <c r="W487" s="316" t="s">
        <v>1176</v>
      </c>
      <c r="X487" s="316" t="s">
        <v>1202</v>
      </c>
      <c r="Y487" s="295" t="s">
        <v>236</v>
      </c>
      <c r="Z487" s="194">
        <v>23</v>
      </c>
      <c r="AA487" s="386">
        <v>1.0454545454545454</v>
      </c>
      <c r="AB487" s="401" t="s">
        <v>1569</v>
      </c>
    </row>
    <row r="488" spans="1:28" s="385" customFormat="1" ht="71.25">
      <c r="A488" s="276">
        <v>1096</v>
      </c>
      <c r="B488" s="277" t="s">
        <v>1036</v>
      </c>
      <c r="C488" s="277" t="s">
        <v>1107</v>
      </c>
      <c r="D488" s="277" t="s">
        <v>1124</v>
      </c>
      <c r="E488" s="277" t="s">
        <v>106</v>
      </c>
      <c r="F488" s="278" t="s">
        <v>168</v>
      </c>
      <c r="G488" s="278" t="s">
        <v>1109</v>
      </c>
      <c r="H488" s="197" t="s">
        <v>1110</v>
      </c>
      <c r="I488" s="277" t="s">
        <v>1119</v>
      </c>
      <c r="J488" s="313"/>
      <c r="K488" s="313"/>
      <c r="L488" s="313"/>
      <c r="M488" s="313"/>
      <c r="N488" s="313"/>
      <c r="O488" s="196"/>
      <c r="P488" s="196"/>
      <c r="Q488" s="196"/>
      <c r="R488" s="277" t="s">
        <v>1156</v>
      </c>
      <c r="S488" s="277" t="s">
        <v>1203</v>
      </c>
      <c r="T488" s="207"/>
      <c r="U488" s="314"/>
      <c r="V488" s="318">
        <v>6046</v>
      </c>
      <c r="W488" s="316" t="s">
        <v>1179</v>
      </c>
      <c r="X488" s="316" t="s">
        <v>1204</v>
      </c>
      <c r="Y488" s="295" t="s">
        <v>236</v>
      </c>
      <c r="Z488" s="194">
        <v>5351</v>
      </c>
      <c r="AA488" s="386">
        <v>0.88504796559708898</v>
      </c>
      <c r="AB488" s="401" t="s">
        <v>1570</v>
      </c>
    </row>
    <row r="489" spans="1:28" s="385" customFormat="1" ht="71.25">
      <c r="A489" s="276">
        <v>1097</v>
      </c>
      <c r="B489" s="277" t="s">
        <v>1036</v>
      </c>
      <c r="C489" s="277" t="s">
        <v>1107</v>
      </c>
      <c r="D489" s="277" t="s">
        <v>1124</v>
      </c>
      <c r="E489" s="277" t="s">
        <v>106</v>
      </c>
      <c r="F489" s="278" t="s">
        <v>168</v>
      </c>
      <c r="G489" s="278" t="s">
        <v>1109</v>
      </c>
      <c r="H489" s="197" t="s">
        <v>1110</v>
      </c>
      <c r="I489" s="277" t="s">
        <v>1119</v>
      </c>
      <c r="J489" s="313"/>
      <c r="K489" s="313"/>
      <c r="L489" s="313"/>
      <c r="M489" s="313"/>
      <c r="N489" s="313"/>
      <c r="O489" s="196"/>
      <c r="P489" s="196"/>
      <c r="Q489" s="196"/>
      <c r="R489" s="277" t="s">
        <v>1156</v>
      </c>
      <c r="S489" s="277" t="s">
        <v>1205</v>
      </c>
      <c r="T489" s="207"/>
      <c r="U489" s="314"/>
      <c r="V489" s="318">
        <v>9499</v>
      </c>
      <c r="W489" s="316" t="s">
        <v>1181</v>
      </c>
      <c r="X489" s="316" t="s">
        <v>1206</v>
      </c>
      <c r="Y489" s="295" t="s">
        <v>236</v>
      </c>
      <c r="Z489" s="194">
        <v>7996</v>
      </c>
      <c r="AA489" s="386">
        <v>0.84177281819138861</v>
      </c>
      <c r="AB489" s="401" t="s">
        <v>1571</v>
      </c>
    </row>
    <row r="490" spans="1:28" s="385" customFormat="1" ht="71.25">
      <c r="A490" s="276">
        <v>1098</v>
      </c>
      <c r="B490" s="277" t="s">
        <v>1036</v>
      </c>
      <c r="C490" s="277" t="s">
        <v>1107</v>
      </c>
      <c r="D490" s="277" t="s">
        <v>1124</v>
      </c>
      <c r="E490" s="277" t="s">
        <v>106</v>
      </c>
      <c r="F490" s="278" t="s">
        <v>168</v>
      </c>
      <c r="G490" s="278" t="s">
        <v>1109</v>
      </c>
      <c r="H490" s="197" t="s">
        <v>1110</v>
      </c>
      <c r="I490" s="277" t="s">
        <v>1119</v>
      </c>
      <c r="J490" s="313"/>
      <c r="K490" s="313"/>
      <c r="L490" s="313"/>
      <c r="M490" s="313"/>
      <c r="N490" s="313"/>
      <c r="O490" s="196"/>
      <c r="P490" s="196"/>
      <c r="Q490" s="196"/>
      <c r="R490" s="277" t="s">
        <v>1156</v>
      </c>
      <c r="S490" s="277" t="s">
        <v>1207</v>
      </c>
      <c r="T490" s="207"/>
      <c r="U490" s="314"/>
      <c r="V490" s="318">
        <v>16</v>
      </c>
      <c r="W490" s="316" t="s">
        <v>1183</v>
      </c>
      <c r="X490" s="316" t="s">
        <v>1208</v>
      </c>
      <c r="Y490" s="295" t="s">
        <v>236</v>
      </c>
      <c r="Z490" s="194">
        <v>16</v>
      </c>
      <c r="AA490" s="386">
        <v>1</v>
      </c>
      <c r="AB490" s="401" t="s">
        <v>1572</v>
      </c>
    </row>
    <row r="491" spans="1:28" s="385" customFormat="1" ht="71.25">
      <c r="A491" s="276">
        <v>1099</v>
      </c>
      <c r="B491" s="277" t="s">
        <v>1036</v>
      </c>
      <c r="C491" s="277" t="s">
        <v>1107</v>
      </c>
      <c r="D491" s="277" t="s">
        <v>1124</v>
      </c>
      <c r="E491" s="277" t="s">
        <v>106</v>
      </c>
      <c r="F491" s="278" t="s">
        <v>168</v>
      </c>
      <c r="G491" s="278" t="s">
        <v>1109</v>
      </c>
      <c r="H491" s="197" t="s">
        <v>1110</v>
      </c>
      <c r="I491" s="277" t="s">
        <v>1119</v>
      </c>
      <c r="J491" s="313"/>
      <c r="K491" s="313"/>
      <c r="L491" s="313"/>
      <c r="M491" s="313"/>
      <c r="N491" s="313"/>
      <c r="O491" s="196"/>
      <c r="P491" s="196"/>
      <c r="Q491" s="196"/>
      <c r="R491" s="277" t="s">
        <v>1156</v>
      </c>
      <c r="S491" s="277" t="s">
        <v>1209</v>
      </c>
      <c r="T491" s="207"/>
      <c r="U491" s="314"/>
      <c r="V491" s="318">
        <v>4</v>
      </c>
      <c r="W491" s="316" t="s">
        <v>1185</v>
      </c>
      <c r="X491" s="316" t="s">
        <v>1210</v>
      </c>
      <c r="Y491" s="295" t="s">
        <v>236</v>
      </c>
      <c r="Z491" s="194">
        <v>1</v>
      </c>
      <c r="AA491" s="386">
        <v>0.25</v>
      </c>
      <c r="AB491" s="401" t="s">
        <v>1573</v>
      </c>
    </row>
    <row r="492" spans="1:28" s="385" customFormat="1" ht="71.25">
      <c r="A492" s="276">
        <v>1100</v>
      </c>
      <c r="B492" s="277" t="s">
        <v>1036</v>
      </c>
      <c r="C492" s="277" t="s">
        <v>1107</v>
      </c>
      <c r="D492" s="277" t="s">
        <v>1124</v>
      </c>
      <c r="E492" s="277" t="s">
        <v>106</v>
      </c>
      <c r="F492" s="278" t="s">
        <v>168</v>
      </c>
      <c r="G492" s="278" t="s">
        <v>1109</v>
      </c>
      <c r="H492" s="197" t="s">
        <v>1110</v>
      </c>
      <c r="I492" s="277" t="s">
        <v>1119</v>
      </c>
      <c r="J492" s="313"/>
      <c r="K492" s="313"/>
      <c r="L492" s="313"/>
      <c r="M492" s="313"/>
      <c r="N492" s="313"/>
      <c r="O492" s="196"/>
      <c r="P492" s="196"/>
      <c r="Q492" s="196"/>
      <c r="R492" s="277" t="s">
        <v>1156</v>
      </c>
      <c r="S492" s="277" t="s">
        <v>1211</v>
      </c>
      <c r="T492" s="207"/>
      <c r="U492" s="314"/>
      <c r="V492" s="318">
        <v>2491</v>
      </c>
      <c r="W492" s="316" t="s">
        <v>1187</v>
      </c>
      <c r="X492" s="316" t="s">
        <v>1212</v>
      </c>
      <c r="Y492" s="295" t="s">
        <v>236</v>
      </c>
      <c r="Z492" s="194">
        <v>2742</v>
      </c>
      <c r="AA492" s="386">
        <v>1.1007627458851867</v>
      </c>
      <c r="AB492" s="401" t="s">
        <v>1574</v>
      </c>
    </row>
    <row r="493" spans="1:28" s="385" customFormat="1" ht="71.25">
      <c r="A493" s="276">
        <v>1101</v>
      </c>
      <c r="B493" s="277" t="s">
        <v>1036</v>
      </c>
      <c r="C493" s="277" t="s">
        <v>1107</v>
      </c>
      <c r="D493" s="277" t="s">
        <v>1124</v>
      </c>
      <c r="E493" s="277" t="s">
        <v>106</v>
      </c>
      <c r="F493" s="278" t="s">
        <v>168</v>
      </c>
      <c r="G493" s="278" t="s">
        <v>1109</v>
      </c>
      <c r="H493" s="197" t="s">
        <v>1110</v>
      </c>
      <c r="I493" s="277" t="s">
        <v>1119</v>
      </c>
      <c r="J493" s="313"/>
      <c r="K493" s="313"/>
      <c r="L493" s="313"/>
      <c r="M493" s="313"/>
      <c r="N493" s="313"/>
      <c r="O493" s="196"/>
      <c r="P493" s="196"/>
      <c r="Q493" s="196"/>
      <c r="R493" s="277" t="s">
        <v>1156</v>
      </c>
      <c r="S493" s="277" t="s">
        <v>1213</v>
      </c>
      <c r="T493" s="207"/>
      <c r="U493" s="314"/>
      <c r="V493" s="331">
        <v>0</v>
      </c>
      <c r="W493" s="316" t="s">
        <v>1214</v>
      </c>
      <c r="X493" s="316" t="s">
        <v>1215</v>
      </c>
      <c r="Y493" s="295" t="s">
        <v>236</v>
      </c>
      <c r="Z493" s="194">
        <v>0</v>
      </c>
      <c r="AA493" s="402"/>
      <c r="AB493" s="401" t="s">
        <v>1575</v>
      </c>
    </row>
    <row r="494" spans="1:28" s="385" customFormat="1" ht="71.25">
      <c r="A494" s="276">
        <v>1102</v>
      </c>
      <c r="B494" s="319" t="s">
        <v>1036</v>
      </c>
      <c r="C494" s="319" t="s">
        <v>1107</v>
      </c>
      <c r="D494" s="319" t="s">
        <v>1124</v>
      </c>
      <c r="E494" s="319" t="s">
        <v>106</v>
      </c>
      <c r="F494" s="320" t="s">
        <v>168</v>
      </c>
      <c r="G494" s="320" t="s">
        <v>1109</v>
      </c>
      <c r="H494" s="321" t="s">
        <v>1110</v>
      </c>
      <c r="I494" s="319" t="s">
        <v>1119</v>
      </c>
      <c r="J494" s="322"/>
      <c r="K494" s="322"/>
      <c r="L494" s="322"/>
      <c r="M494" s="322"/>
      <c r="N494" s="322"/>
      <c r="O494" s="403"/>
      <c r="P494" s="403"/>
      <c r="Q494" s="403"/>
      <c r="R494" s="319" t="s">
        <v>1156</v>
      </c>
      <c r="S494" s="277" t="s">
        <v>1216</v>
      </c>
      <c r="T494" s="207"/>
      <c r="U494" s="314"/>
      <c r="V494" s="318">
        <v>54006</v>
      </c>
      <c r="W494" s="323" t="s">
        <v>1189</v>
      </c>
      <c r="X494" s="323" t="s">
        <v>1193</v>
      </c>
      <c r="Y494" s="295" t="s">
        <v>236</v>
      </c>
      <c r="Z494" s="194">
        <v>54006</v>
      </c>
      <c r="AA494" s="386">
        <v>1</v>
      </c>
      <c r="AB494" s="404" t="s">
        <v>1576</v>
      </c>
    </row>
    <row r="495" spans="1:28" s="385" customFormat="1" ht="71.25">
      <c r="A495" s="276">
        <v>1103</v>
      </c>
      <c r="B495" s="277" t="s">
        <v>1036</v>
      </c>
      <c r="C495" s="277" t="s">
        <v>1107</v>
      </c>
      <c r="D495" s="277" t="s">
        <v>1124</v>
      </c>
      <c r="E495" s="277" t="s">
        <v>106</v>
      </c>
      <c r="F495" s="278" t="s">
        <v>168</v>
      </c>
      <c r="G495" s="278" t="s">
        <v>1109</v>
      </c>
      <c r="H495" s="197" t="s">
        <v>1110</v>
      </c>
      <c r="I495" s="277" t="s">
        <v>1119</v>
      </c>
      <c r="J495" s="313"/>
      <c r="K495" s="313"/>
      <c r="L495" s="313"/>
      <c r="M495" s="313"/>
      <c r="N495" s="313"/>
      <c r="O495" s="196"/>
      <c r="P495" s="196"/>
      <c r="Q495" s="196"/>
      <c r="R495" s="277" t="s">
        <v>1156</v>
      </c>
      <c r="S495" s="277" t="s">
        <v>1217</v>
      </c>
      <c r="T495" s="207"/>
      <c r="U495" s="314"/>
      <c r="V495" s="318">
        <v>53245.590178671919</v>
      </c>
      <c r="W495" s="316" t="s">
        <v>1189</v>
      </c>
      <c r="X495" s="316" t="s">
        <v>1193</v>
      </c>
      <c r="Y495" s="295" t="s">
        <v>236</v>
      </c>
      <c r="Z495" s="194">
        <v>53246</v>
      </c>
      <c r="AA495" s="386">
        <v>1.0000076968125755</v>
      </c>
      <c r="AB495" s="401" t="s">
        <v>1577</v>
      </c>
    </row>
    <row r="496" spans="1:28" s="385" customFormat="1" ht="71.25">
      <c r="A496" s="276">
        <v>1104</v>
      </c>
      <c r="B496" s="277" t="s">
        <v>1036</v>
      </c>
      <c r="C496" s="277" t="s">
        <v>1107</v>
      </c>
      <c r="D496" s="277" t="s">
        <v>1124</v>
      </c>
      <c r="E496" s="277" t="s">
        <v>106</v>
      </c>
      <c r="F496" s="278" t="s">
        <v>168</v>
      </c>
      <c r="G496" s="278" t="s">
        <v>1109</v>
      </c>
      <c r="H496" s="197" t="s">
        <v>1110</v>
      </c>
      <c r="I496" s="277" t="s">
        <v>1119</v>
      </c>
      <c r="J496" s="313"/>
      <c r="K496" s="313"/>
      <c r="L496" s="313"/>
      <c r="M496" s="313"/>
      <c r="N496" s="313"/>
      <c r="O496" s="196"/>
      <c r="P496" s="196"/>
      <c r="Q496" s="196"/>
      <c r="R496" s="277" t="s">
        <v>1156</v>
      </c>
      <c r="S496" s="277" t="s">
        <v>1218</v>
      </c>
      <c r="T496" s="281"/>
      <c r="U496" s="314"/>
      <c r="V496" s="315">
        <v>10</v>
      </c>
      <c r="W496" s="316" t="s">
        <v>1219</v>
      </c>
      <c r="X496" s="316" t="s">
        <v>1220</v>
      </c>
      <c r="Y496" s="280" t="s">
        <v>236</v>
      </c>
      <c r="Z496" s="194">
        <v>7</v>
      </c>
      <c r="AA496" s="386">
        <v>0.7</v>
      </c>
      <c r="AB496" s="401" t="s">
        <v>1578</v>
      </c>
    </row>
    <row r="497" spans="1:28" s="385" customFormat="1" ht="71.25">
      <c r="A497" s="276">
        <v>1105</v>
      </c>
      <c r="B497" s="277" t="s">
        <v>1036</v>
      </c>
      <c r="C497" s="277" t="s">
        <v>1107</v>
      </c>
      <c r="D497" s="277" t="s">
        <v>1124</v>
      </c>
      <c r="E497" s="277" t="s">
        <v>106</v>
      </c>
      <c r="F497" s="278" t="s">
        <v>168</v>
      </c>
      <c r="G497" s="278" t="s">
        <v>1109</v>
      </c>
      <c r="H497" s="197" t="s">
        <v>1110</v>
      </c>
      <c r="I497" s="277" t="s">
        <v>1119</v>
      </c>
      <c r="J497" s="313"/>
      <c r="K497" s="313"/>
      <c r="L497" s="313"/>
      <c r="M497" s="313"/>
      <c r="N497" s="313"/>
      <c r="O497" s="196"/>
      <c r="P497" s="196"/>
      <c r="Q497" s="196"/>
      <c r="R497" s="277" t="s">
        <v>1156</v>
      </c>
      <c r="S497" s="277" t="s">
        <v>1218</v>
      </c>
      <c r="T497" s="207"/>
      <c r="U497" s="314"/>
      <c r="V497" s="315">
        <v>1</v>
      </c>
      <c r="W497" s="316" t="s">
        <v>1221</v>
      </c>
      <c r="X497" s="316" t="s">
        <v>1177</v>
      </c>
      <c r="Y497" s="280" t="s">
        <v>236</v>
      </c>
      <c r="Z497" s="194">
        <v>1</v>
      </c>
      <c r="AA497" s="386">
        <v>1</v>
      </c>
      <c r="AB497" s="401" t="s">
        <v>1579</v>
      </c>
    </row>
    <row r="498" spans="1:28" s="385" customFormat="1" ht="199.5">
      <c r="A498" s="276">
        <v>1106</v>
      </c>
      <c r="B498" s="277" t="s">
        <v>1036</v>
      </c>
      <c r="C498" s="277" t="s">
        <v>1107</v>
      </c>
      <c r="D498" s="277" t="s">
        <v>1124</v>
      </c>
      <c r="E498" s="277" t="s">
        <v>106</v>
      </c>
      <c r="F498" s="278" t="s">
        <v>168</v>
      </c>
      <c r="G498" s="278" t="s">
        <v>1109</v>
      </c>
      <c r="H498" s="197" t="s">
        <v>1110</v>
      </c>
      <c r="I498" s="277" t="s">
        <v>1119</v>
      </c>
      <c r="J498" s="313"/>
      <c r="K498" s="313"/>
      <c r="L498" s="313"/>
      <c r="M498" s="313"/>
      <c r="N498" s="313"/>
      <c r="O498" s="196"/>
      <c r="P498" s="196"/>
      <c r="Q498" s="196"/>
      <c r="R498" s="277" t="s">
        <v>1156</v>
      </c>
      <c r="S498" s="277" t="s">
        <v>1222</v>
      </c>
      <c r="T498" s="207"/>
      <c r="U498" s="314"/>
      <c r="V498" s="315">
        <v>52</v>
      </c>
      <c r="W498" s="316" t="s">
        <v>1181</v>
      </c>
      <c r="X498" s="316" t="s">
        <v>1177</v>
      </c>
      <c r="Y498" s="280" t="s">
        <v>236</v>
      </c>
      <c r="Z498" s="194">
        <v>0</v>
      </c>
      <c r="AA498" s="386">
        <v>0</v>
      </c>
      <c r="AB498" s="401" t="s">
        <v>1580</v>
      </c>
    </row>
    <row r="499" spans="1:28" s="385" customFormat="1" ht="71.25">
      <c r="A499" s="276">
        <v>1107</v>
      </c>
      <c r="B499" s="277" t="s">
        <v>1036</v>
      </c>
      <c r="C499" s="277" t="s">
        <v>1107</v>
      </c>
      <c r="D499" s="277" t="s">
        <v>1124</v>
      </c>
      <c r="E499" s="277" t="s">
        <v>106</v>
      </c>
      <c r="F499" s="278" t="s">
        <v>168</v>
      </c>
      <c r="G499" s="278" t="s">
        <v>1109</v>
      </c>
      <c r="H499" s="197" t="s">
        <v>1110</v>
      </c>
      <c r="I499" s="277" t="s">
        <v>1119</v>
      </c>
      <c r="J499" s="313"/>
      <c r="K499" s="313"/>
      <c r="L499" s="313"/>
      <c r="M499" s="313"/>
      <c r="N499" s="313"/>
      <c r="O499" s="196"/>
      <c r="P499" s="196"/>
      <c r="Q499" s="196"/>
      <c r="R499" s="277" t="s">
        <v>1156</v>
      </c>
      <c r="S499" s="277" t="s">
        <v>1223</v>
      </c>
      <c r="T499" s="207"/>
      <c r="U499" s="314"/>
      <c r="V499" s="315">
        <v>700</v>
      </c>
      <c r="W499" s="316" t="s">
        <v>1224</v>
      </c>
      <c r="X499" s="316" t="s">
        <v>1177</v>
      </c>
      <c r="Y499" s="280" t="s">
        <v>236</v>
      </c>
      <c r="Z499" s="194">
        <v>500</v>
      </c>
      <c r="AA499" s="386">
        <v>0.7142857142857143</v>
      </c>
      <c r="AB499" s="401" t="s">
        <v>1581</v>
      </c>
    </row>
    <row r="500" spans="1:28" s="385" customFormat="1" ht="71.25">
      <c r="A500" s="276">
        <v>1108</v>
      </c>
      <c r="B500" s="277" t="s">
        <v>1036</v>
      </c>
      <c r="C500" s="277" t="s">
        <v>1107</v>
      </c>
      <c r="D500" s="277" t="s">
        <v>1124</v>
      </c>
      <c r="E500" s="277" t="s">
        <v>106</v>
      </c>
      <c r="F500" s="278" t="s">
        <v>168</v>
      </c>
      <c r="G500" s="278" t="s">
        <v>1109</v>
      </c>
      <c r="H500" s="197" t="s">
        <v>1110</v>
      </c>
      <c r="I500" s="277" t="s">
        <v>1119</v>
      </c>
      <c r="J500" s="313"/>
      <c r="K500" s="313"/>
      <c r="L500" s="313"/>
      <c r="M500" s="313"/>
      <c r="N500" s="313"/>
      <c r="O500" s="196"/>
      <c r="P500" s="196"/>
      <c r="Q500" s="196"/>
      <c r="R500" s="277" t="s">
        <v>1156</v>
      </c>
      <c r="S500" s="277" t="s">
        <v>1225</v>
      </c>
      <c r="T500" s="207"/>
      <c r="U500" s="314"/>
      <c r="V500" s="318">
        <v>19</v>
      </c>
      <c r="W500" s="316" t="s">
        <v>1219</v>
      </c>
      <c r="X500" s="316" t="s">
        <v>1220</v>
      </c>
      <c r="Y500" s="280" t="s">
        <v>55</v>
      </c>
      <c r="Z500" s="194">
        <v>21</v>
      </c>
      <c r="AA500" s="386">
        <v>1.1052631578947369</v>
      </c>
      <c r="AB500" s="401" t="s">
        <v>1582</v>
      </c>
    </row>
    <row r="501" spans="1:28" s="124" customFormat="1" ht="86.25" customHeight="1">
      <c r="A501" s="30">
        <v>996</v>
      </c>
      <c r="B501" s="31" t="s">
        <v>1036</v>
      </c>
      <c r="C501" s="31" t="s">
        <v>1107</v>
      </c>
      <c r="D501" s="31" t="s">
        <v>1226</v>
      </c>
      <c r="E501" s="31" t="s">
        <v>106</v>
      </c>
      <c r="F501" s="31" t="s">
        <v>168</v>
      </c>
      <c r="G501" s="31" t="s">
        <v>1109</v>
      </c>
      <c r="H501" s="31" t="s">
        <v>1110</v>
      </c>
      <c r="I501" s="31" t="s">
        <v>1119</v>
      </c>
      <c r="J501" s="30" t="s">
        <v>531</v>
      </c>
      <c r="K501" s="30"/>
      <c r="L501" s="30"/>
      <c r="M501" s="30"/>
      <c r="N501" s="30"/>
      <c r="O501" s="72"/>
      <c r="P501" s="72"/>
      <c r="Q501" s="187"/>
      <c r="R501" s="31" t="s">
        <v>1135</v>
      </c>
      <c r="S501" s="31" t="s">
        <v>1227</v>
      </c>
      <c r="T501" s="31" t="s">
        <v>1228</v>
      </c>
      <c r="U501" s="36">
        <v>0</v>
      </c>
      <c r="V501" s="36">
        <v>1</v>
      </c>
      <c r="W501" s="31"/>
      <c r="X501" s="31" t="s">
        <v>1229</v>
      </c>
      <c r="Y501" s="31" t="s">
        <v>55</v>
      </c>
      <c r="Z501" s="72">
        <v>1</v>
      </c>
      <c r="AA501" s="384">
        <v>1</v>
      </c>
      <c r="AB501" s="187" t="s">
        <v>1628</v>
      </c>
    </row>
    <row r="502" spans="1:28" s="124" customFormat="1" ht="86.25" customHeight="1">
      <c r="A502" s="30" t="s">
        <v>1230</v>
      </c>
      <c r="B502" s="31" t="s">
        <v>1036</v>
      </c>
      <c r="C502" s="31" t="s">
        <v>1107</v>
      </c>
      <c r="D502" s="31" t="s">
        <v>1226</v>
      </c>
      <c r="E502" s="31" t="s">
        <v>106</v>
      </c>
      <c r="F502" s="31" t="s">
        <v>168</v>
      </c>
      <c r="G502" s="31" t="s">
        <v>1109</v>
      </c>
      <c r="H502" s="31" t="s">
        <v>1110</v>
      </c>
      <c r="I502" s="31" t="s">
        <v>1119</v>
      </c>
      <c r="J502" s="30" t="s">
        <v>531</v>
      </c>
      <c r="K502" s="30"/>
      <c r="L502" s="30"/>
      <c r="M502" s="30"/>
      <c r="N502" s="30"/>
      <c r="O502" s="72"/>
      <c r="P502" s="72"/>
      <c r="Q502" s="187"/>
      <c r="R502" s="31" t="s">
        <v>1135</v>
      </c>
      <c r="S502" s="31" t="s">
        <v>1227</v>
      </c>
      <c r="T502" s="31" t="s">
        <v>1228</v>
      </c>
      <c r="U502" s="36"/>
      <c r="V502" s="36"/>
      <c r="W502" s="31"/>
      <c r="X502" s="31"/>
      <c r="Y502" s="31"/>
      <c r="Z502" s="72"/>
      <c r="AA502" s="388"/>
      <c r="AB502" s="187"/>
    </row>
    <row r="503" spans="1:28" s="124" customFormat="1" ht="86.25" customHeight="1">
      <c r="A503" s="30">
        <v>997</v>
      </c>
      <c r="B503" s="31" t="s">
        <v>1036</v>
      </c>
      <c r="C503" s="31" t="s">
        <v>1107</v>
      </c>
      <c r="D503" s="31" t="s">
        <v>1226</v>
      </c>
      <c r="E503" s="31" t="s">
        <v>106</v>
      </c>
      <c r="F503" s="31" t="s">
        <v>168</v>
      </c>
      <c r="G503" s="31" t="s">
        <v>1109</v>
      </c>
      <c r="H503" s="31" t="s">
        <v>1110</v>
      </c>
      <c r="I503" s="31" t="s">
        <v>1119</v>
      </c>
      <c r="J503" s="30" t="s">
        <v>531</v>
      </c>
      <c r="K503" s="30"/>
      <c r="L503" s="30"/>
      <c r="M503" s="30"/>
      <c r="N503" s="30"/>
      <c r="O503" s="13"/>
      <c r="P503" s="13"/>
      <c r="Q503" s="187"/>
      <c r="R503" s="31" t="s">
        <v>1135</v>
      </c>
      <c r="S503" s="31" t="s">
        <v>1227</v>
      </c>
      <c r="T503" s="31"/>
      <c r="U503" s="217"/>
      <c r="V503" s="217"/>
      <c r="W503" s="31"/>
      <c r="X503" s="31"/>
      <c r="Y503" s="31"/>
      <c r="Z503" s="13"/>
      <c r="AA503" s="388"/>
      <c r="AB503" s="187"/>
    </row>
    <row r="504" spans="1:28" s="124" customFormat="1" ht="86.25" customHeight="1">
      <c r="A504" s="30" t="s">
        <v>1231</v>
      </c>
      <c r="B504" s="31" t="s">
        <v>1036</v>
      </c>
      <c r="C504" s="31" t="s">
        <v>1107</v>
      </c>
      <c r="D504" s="31" t="s">
        <v>1226</v>
      </c>
      <c r="E504" s="31" t="s">
        <v>106</v>
      </c>
      <c r="F504" s="31" t="s">
        <v>168</v>
      </c>
      <c r="G504" s="31" t="s">
        <v>1109</v>
      </c>
      <c r="H504" s="31" t="s">
        <v>1110</v>
      </c>
      <c r="I504" s="31" t="s">
        <v>1119</v>
      </c>
      <c r="J504" s="30" t="s">
        <v>531</v>
      </c>
      <c r="K504" s="30"/>
      <c r="L504" s="30"/>
      <c r="M504" s="30"/>
      <c r="N504" s="30"/>
      <c r="O504" s="13"/>
      <c r="P504" s="13"/>
      <c r="Q504" s="187"/>
      <c r="R504" s="31"/>
      <c r="S504" s="31"/>
      <c r="T504" s="31"/>
      <c r="U504" s="217"/>
      <c r="V504" s="217"/>
      <c r="W504" s="31"/>
      <c r="X504" s="31"/>
      <c r="Y504" s="31"/>
      <c r="Z504" s="13"/>
      <c r="AA504" s="388"/>
      <c r="AB504" s="187"/>
    </row>
    <row r="505" spans="1:28" s="124" customFormat="1" ht="86.25" customHeight="1">
      <c r="A505" s="30" t="s">
        <v>1232</v>
      </c>
      <c r="B505" s="31" t="s">
        <v>1036</v>
      </c>
      <c r="C505" s="31" t="s">
        <v>1107</v>
      </c>
      <c r="D505" s="31" t="s">
        <v>1226</v>
      </c>
      <c r="E505" s="31" t="s">
        <v>106</v>
      </c>
      <c r="F505" s="31" t="s">
        <v>168</v>
      </c>
      <c r="G505" s="31" t="s">
        <v>1109</v>
      </c>
      <c r="H505" s="31" t="s">
        <v>1110</v>
      </c>
      <c r="I505" s="31" t="s">
        <v>1119</v>
      </c>
      <c r="J505" s="30" t="s">
        <v>531</v>
      </c>
      <c r="K505" s="30"/>
      <c r="L505" s="30"/>
      <c r="M505" s="30"/>
      <c r="N505" s="30"/>
      <c r="O505" s="13"/>
      <c r="P505" s="13"/>
      <c r="Q505" s="187"/>
      <c r="R505" s="31"/>
      <c r="S505" s="31"/>
      <c r="T505" s="31"/>
      <c r="U505" s="217"/>
      <c r="V505" s="217"/>
      <c r="W505" s="31"/>
      <c r="X505" s="31"/>
      <c r="Y505" s="31"/>
      <c r="Z505" s="13"/>
      <c r="AA505" s="388"/>
      <c r="AB505" s="187"/>
    </row>
    <row r="506" spans="1:28" s="124" customFormat="1" ht="86.25" customHeight="1">
      <c r="A506" s="30" t="s">
        <v>1233</v>
      </c>
      <c r="B506" s="31" t="s">
        <v>1036</v>
      </c>
      <c r="C506" s="31" t="s">
        <v>1107</v>
      </c>
      <c r="D506" s="31" t="s">
        <v>1226</v>
      </c>
      <c r="E506" s="31" t="s">
        <v>106</v>
      </c>
      <c r="F506" s="31" t="s">
        <v>168</v>
      </c>
      <c r="G506" s="31" t="s">
        <v>1109</v>
      </c>
      <c r="H506" s="31" t="s">
        <v>1110</v>
      </c>
      <c r="I506" s="31" t="s">
        <v>1119</v>
      </c>
      <c r="J506" s="30" t="s">
        <v>531</v>
      </c>
      <c r="K506" s="30"/>
      <c r="L506" s="30"/>
      <c r="M506" s="30"/>
      <c r="N506" s="30"/>
      <c r="O506" s="13"/>
      <c r="P506" s="13"/>
      <c r="Q506" s="187"/>
      <c r="R506" s="31"/>
      <c r="S506" s="31"/>
      <c r="T506" s="31"/>
      <c r="U506" s="217"/>
      <c r="V506" s="217"/>
      <c r="W506" s="31"/>
      <c r="X506" s="31"/>
      <c r="Y506" s="31"/>
      <c r="Z506" s="13"/>
      <c r="AA506" s="388"/>
      <c r="AB506" s="187"/>
    </row>
    <row r="507" spans="1:28" s="124" customFormat="1" ht="86.25" customHeight="1">
      <c r="A507" s="30">
        <v>998</v>
      </c>
      <c r="B507" s="31" t="s">
        <v>1036</v>
      </c>
      <c r="C507" s="31" t="s">
        <v>1107</v>
      </c>
      <c r="D507" s="31" t="s">
        <v>1226</v>
      </c>
      <c r="E507" s="31" t="s">
        <v>106</v>
      </c>
      <c r="F507" s="31" t="s">
        <v>168</v>
      </c>
      <c r="G507" s="31" t="s">
        <v>1109</v>
      </c>
      <c r="H507" s="31" t="s">
        <v>1110</v>
      </c>
      <c r="I507" s="31" t="s">
        <v>1119</v>
      </c>
      <c r="J507" s="30" t="s">
        <v>531</v>
      </c>
      <c r="K507" s="30"/>
      <c r="L507" s="30"/>
      <c r="M507" s="30"/>
      <c r="N507" s="30"/>
      <c r="O507" s="72"/>
      <c r="P507" s="72"/>
      <c r="Q507" s="187"/>
      <c r="R507" s="31" t="s">
        <v>1234</v>
      </c>
      <c r="S507" s="31" t="s">
        <v>1235</v>
      </c>
      <c r="T507" s="31" t="s">
        <v>1236</v>
      </c>
      <c r="U507" s="36">
        <v>0</v>
      </c>
      <c r="V507" s="36">
        <v>1</v>
      </c>
      <c r="W507" s="31"/>
      <c r="X507" s="31" t="s">
        <v>1237</v>
      </c>
      <c r="Y507" s="31" t="s">
        <v>55</v>
      </c>
      <c r="Z507" s="72">
        <v>1</v>
      </c>
      <c r="AA507" s="384">
        <v>1</v>
      </c>
      <c r="AB507" s="187" t="s">
        <v>1629</v>
      </c>
    </row>
    <row r="508" spans="1:28" s="124" customFormat="1" ht="86.25" customHeight="1">
      <c r="A508" s="30">
        <v>999</v>
      </c>
      <c r="B508" s="31" t="s">
        <v>1036</v>
      </c>
      <c r="C508" s="31" t="s">
        <v>1107</v>
      </c>
      <c r="D508" s="31" t="s">
        <v>1226</v>
      </c>
      <c r="E508" s="31" t="s">
        <v>106</v>
      </c>
      <c r="F508" s="31" t="s">
        <v>168</v>
      </c>
      <c r="G508" s="31" t="s">
        <v>1109</v>
      </c>
      <c r="H508" s="31" t="s">
        <v>1110</v>
      </c>
      <c r="I508" s="31" t="s">
        <v>1119</v>
      </c>
      <c r="J508" s="30" t="s">
        <v>531</v>
      </c>
      <c r="K508" s="30"/>
      <c r="L508" s="30"/>
      <c r="M508" s="30"/>
      <c r="N508" s="30"/>
      <c r="O508" s="13"/>
      <c r="P508" s="13"/>
      <c r="Q508" s="187"/>
      <c r="R508" s="31" t="s">
        <v>1234</v>
      </c>
      <c r="S508" s="31" t="s">
        <v>1235</v>
      </c>
      <c r="T508" s="31"/>
      <c r="U508" s="217"/>
      <c r="V508" s="217"/>
      <c r="W508" s="31"/>
      <c r="X508" s="31"/>
      <c r="Y508" s="31"/>
      <c r="Z508" s="13"/>
      <c r="AA508" s="388"/>
      <c r="AB508" s="187"/>
    </row>
    <row r="509" spans="1:28" s="124" customFormat="1" ht="86.25" customHeight="1">
      <c r="A509" s="30">
        <v>1000</v>
      </c>
      <c r="B509" s="31" t="s">
        <v>1036</v>
      </c>
      <c r="C509" s="31" t="s">
        <v>1107</v>
      </c>
      <c r="D509" s="31" t="s">
        <v>1226</v>
      </c>
      <c r="E509" s="31" t="s">
        <v>106</v>
      </c>
      <c r="F509" s="31" t="s">
        <v>168</v>
      </c>
      <c r="G509" s="31" t="s">
        <v>1109</v>
      </c>
      <c r="H509" s="31" t="s">
        <v>1110</v>
      </c>
      <c r="I509" s="31" t="s">
        <v>1119</v>
      </c>
      <c r="J509" s="30" t="s">
        <v>531</v>
      </c>
      <c r="K509" s="30"/>
      <c r="L509" s="30"/>
      <c r="M509" s="30"/>
      <c r="N509" s="30"/>
      <c r="O509" s="13"/>
      <c r="P509" s="13"/>
      <c r="Q509" s="187"/>
      <c r="R509" s="31" t="s">
        <v>1234</v>
      </c>
      <c r="S509" s="31" t="s">
        <v>1235</v>
      </c>
      <c r="T509" s="31"/>
      <c r="U509" s="217"/>
      <c r="V509" s="217"/>
      <c r="W509" s="31"/>
      <c r="X509" s="31"/>
      <c r="Y509" s="31"/>
      <c r="Z509" s="13"/>
      <c r="AA509" s="388"/>
      <c r="AB509" s="187"/>
    </row>
    <row r="510" spans="1:28" s="124" customFormat="1" ht="86.25" customHeight="1">
      <c r="A510" s="30">
        <v>1001</v>
      </c>
      <c r="B510" s="31" t="s">
        <v>1036</v>
      </c>
      <c r="C510" s="31" t="s">
        <v>1107</v>
      </c>
      <c r="D510" s="31" t="s">
        <v>1226</v>
      </c>
      <c r="E510" s="31" t="s">
        <v>106</v>
      </c>
      <c r="F510" s="31" t="s">
        <v>168</v>
      </c>
      <c r="G510" s="31" t="s">
        <v>1109</v>
      </c>
      <c r="H510" s="31" t="s">
        <v>1110</v>
      </c>
      <c r="I510" s="31" t="s">
        <v>1119</v>
      </c>
      <c r="J510" s="30" t="s">
        <v>531</v>
      </c>
      <c r="K510" s="30"/>
      <c r="L510" s="30"/>
      <c r="M510" s="30"/>
      <c r="N510" s="30"/>
      <c r="O510" s="13"/>
      <c r="P510" s="13"/>
      <c r="Q510" s="187"/>
      <c r="R510" s="31" t="s">
        <v>1234</v>
      </c>
      <c r="S510" s="31" t="s">
        <v>1235</v>
      </c>
      <c r="T510" s="31"/>
      <c r="U510" s="217"/>
      <c r="V510" s="217"/>
      <c r="W510" s="31"/>
      <c r="X510" s="31"/>
      <c r="Y510" s="31"/>
      <c r="Z510" s="13"/>
      <c r="AA510" s="388"/>
      <c r="AB510" s="187"/>
    </row>
    <row r="511" spans="1:28" s="124" customFormat="1" ht="86.25" customHeight="1">
      <c r="A511" s="30">
        <v>1002</v>
      </c>
      <c r="B511" s="31" t="s">
        <v>1036</v>
      </c>
      <c r="C511" s="31" t="s">
        <v>1107</v>
      </c>
      <c r="D511" s="31" t="s">
        <v>1226</v>
      </c>
      <c r="E511" s="31" t="s">
        <v>106</v>
      </c>
      <c r="F511" s="31" t="s">
        <v>168</v>
      </c>
      <c r="G511" s="31" t="s">
        <v>1109</v>
      </c>
      <c r="H511" s="31" t="s">
        <v>1110</v>
      </c>
      <c r="I511" s="31" t="s">
        <v>1119</v>
      </c>
      <c r="J511" s="30" t="s">
        <v>531</v>
      </c>
      <c r="K511" s="30"/>
      <c r="L511" s="30"/>
      <c r="M511" s="30"/>
      <c r="N511" s="30"/>
      <c r="O511" s="13"/>
      <c r="P511" s="13"/>
      <c r="Q511" s="187"/>
      <c r="R511" s="31" t="s">
        <v>1234</v>
      </c>
      <c r="S511" s="31" t="s">
        <v>1235</v>
      </c>
      <c r="T511" s="31"/>
      <c r="U511" s="217"/>
      <c r="V511" s="217"/>
      <c r="W511" s="31"/>
      <c r="X511" s="31"/>
      <c r="Y511" s="31"/>
      <c r="Z511" s="13"/>
      <c r="AA511" s="388"/>
      <c r="AB511" s="187"/>
    </row>
    <row r="512" spans="1:28" s="124" customFormat="1" ht="86.25" customHeight="1">
      <c r="A512" s="30" t="s">
        <v>1238</v>
      </c>
      <c r="B512" s="31" t="s">
        <v>1036</v>
      </c>
      <c r="C512" s="31" t="s">
        <v>1107</v>
      </c>
      <c r="D512" s="31" t="s">
        <v>1226</v>
      </c>
      <c r="E512" s="31" t="s">
        <v>106</v>
      </c>
      <c r="F512" s="31" t="s">
        <v>168</v>
      </c>
      <c r="G512" s="31" t="s">
        <v>1109</v>
      </c>
      <c r="H512" s="31" t="s">
        <v>1110</v>
      </c>
      <c r="I512" s="31" t="s">
        <v>1119</v>
      </c>
      <c r="J512" s="30" t="s">
        <v>531</v>
      </c>
      <c r="K512" s="30"/>
      <c r="L512" s="30"/>
      <c r="M512" s="30"/>
      <c r="N512" s="30"/>
      <c r="O512" s="13"/>
      <c r="P512" s="13"/>
      <c r="Q512" s="187"/>
      <c r="R512" s="31" t="s">
        <v>1234</v>
      </c>
      <c r="S512" s="31" t="s">
        <v>1235</v>
      </c>
      <c r="T512" s="31"/>
      <c r="U512" s="217"/>
      <c r="V512" s="217"/>
      <c r="W512" s="31"/>
      <c r="X512" s="31"/>
      <c r="Y512" s="31"/>
      <c r="Z512" s="13"/>
      <c r="AA512" s="388"/>
      <c r="AB512" s="187"/>
    </row>
    <row r="513" spans="1:28" s="124" customFormat="1" ht="86.25" customHeight="1">
      <c r="A513" s="30">
        <v>1003</v>
      </c>
      <c r="B513" s="31" t="s">
        <v>1036</v>
      </c>
      <c r="C513" s="31" t="s">
        <v>1107</v>
      </c>
      <c r="D513" s="31" t="s">
        <v>1226</v>
      </c>
      <c r="E513" s="31" t="s">
        <v>106</v>
      </c>
      <c r="F513" s="31" t="s">
        <v>168</v>
      </c>
      <c r="G513" s="31" t="s">
        <v>1109</v>
      </c>
      <c r="H513" s="31" t="s">
        <v>1110</v>
      </c>
      <c r="I513" s="31" t="s">
        <v>1119</v>
      </c>
      <c r="J513" s="30" t="s">
        <v>531</v>
      </c>
      <c r="K513" s="30"/>
      <c r="L513" s="30"/>
      <c r="M513" s="30"/>
      <c r="N513" s="30"/>
      <c r="O513" s="72"/>
      <c r="P513" s="72"/>
      <c r="Q513" s="187"/>
      <c r="R513" s="31" t="s">
        <v>1234</v>
      </c>
      <c r="S513" s="31" t="s">
        <v>1239</v>
      </c>
      <c r="T513" s="31" t="s">
        <v>1236</v>
      </c>
      <c r="U513" s="36">
        <v>0</v>
      </c>
      <c r="V513" s="36">
        <v>1</v>
      </c>
      <c r="W513" s="31"/>
      <c r="X513" s="31" t="s">
        <v>1240</v>
      </c>
      <c r="Y513" s="31" t="s">
        <v>55</v>
      </c>
      <c r="Z513" s="72">
        <v>1</v>
      </c>
      <c r="AA513" s="384">
        <v>1</v>
      </c>
      <c r="AB513" s="187" t="s">
        <v>1630</v>
      </c>
    </row>
    <row r="514" spans="1:28" s="124" customFormat="1" ht="86.25" customHeight="1">
      <c r="A514" s="30">
        <v>1004</v>
      </c>
      <c r="B514" s="31" t="s">
        <v>1036</v>
      </c>
      <c r="C514" s="31" t="s">
        <v>1107</v>
      </c>
      <c r="D514" s="31" t="s">
        <v>1226</v>
      </c>
      <c r="E514" s="31" t="s">
        <v>106</v>
      </c>
      <c r="F514" s="31" t="s">
        <v>168</v>
      </c>
      <c r="G514" s="31" t="s">
        <v>1109</v>
      </c>
      <c r="H514" s="31" t="s">
        <v>1110</v>
      </c>
      <c r="I514" s="31" t="s">
        <v>1119</v>
      </c>
      <c r="J514" s="30" t="s">
        <v>531</v>
      </c>
      <c r="K514" s="30"/>
      <c r="L514" s="30"/>
      <c r="M514" s="30"/>
      <c r="N514" s="30"/>
      <c r="O514" s="72"/>
      <c r="P514" s="72"/>
      <c r="Q514" s="187"/>
      <c r="R514" s="31" t="s">
        <v>1234</v>
      </c>
      <c r="S514" s="31" t="s">
        <v>1241</v>
      </c>
      <c r="T514" s="31" t="s">
        <v>1236</v>
      </c>
      <c r="U514" s="36">
        <v>0</v>
      </c>
      <c r="V514" s="36">
        <v>100</v>
      </c>
      <c r="W514" s="31"/>
      <c r="X514" s="31" t="s">
        <v>1242</v>
      </c>
      <c r="Y514" s="31" t="s">
        <v>55</v>
      </c>
      <c r="Z514" s="72">
        <v>100</v>
      </c>
      <c r="AA514" s="384">
        <v>1</v>
      </c>
      <c r="AB514" s="187" t="s">
        <v>1631</v>
      </c>
    </row>
    <row r="515" spans="1:28" s="124" customFormat="1" ht="86.25" customHeight="1">
      <c r="A515" s="30">
        <v>1005</v>
      </c>
      <c r="B515" s="31" t="s">
        <v>1036</v>
      </c>
      <c r="C515" s="31" t="s">
        <v>1107</v>
      </c>
      <c r="D515" s="31" t="s">
        <v>1226</v>
      </c>
      <c r="E515" s="31" t="s">
        <v>106</v>
      </c>
      <c r="F515" s="31" t="s">
        <v>168</v>
      </c>
      <c r="G515" s="31" t="s">
        <v>1109</v>
      </c>
      <c r="H515" s="31" t="s">
        <v>1110</v>
      </c>
      <c r="I515" s="31" t="s">
        <v>1119</v>
      </c>
      <c r="J515" s="30" t="s">
        <v>531</v>
      </c>
      <c r="K515" s="30"/>
      <c r="L515" s="30"/>
      <c r="M515" s="30"/>
      <c r="N515" s="30"/>
      <c r="O515" s="72"/>
      <c r="P515" s="72"/>
      <c r="Q515" s="187"/>
      <c r="R515" s="31" t="s">
        <v>1234</v>
      </c>
      <c r="S515" s="31" t="s">
        <v>1243</v>
      </c>
      <c r="T515" s="31" t="s">
        <v>1236</v>
      </c>
      <c r="U515" s="36">
        <v>0</v>
      </c>
      <c r="V515" s="36">
        <v>1</v>
      </c>
      <c r="W515" s="31"/>
      <c r="X515" s="31" t="s">
        <v>1244</v>
      </c>
      <c r="Y515" s="31" t="s">
        <v>55</v>
      </c>
      <c r="Z515" s="72">
        <v>1</v>
      </c>
      <c r="AA515" s="384">
        <v>1</v>
      </c>
      <c r="AB515" s="187" t="s">
        <v>1632</v>
      </c>
    </row>
    <row r="516" spans="1:28" s="124" customFormat="1" ht="86.25" customHeight="1">
      <c r="A516" s="30">
        <v>1006</v>
      </c>
      <c r="B516" s="31" t="s">
        <v>1036</v>
      </c>
      <c r="C516" s="31" t="s">
        <v>1107</v>
      </c>
      <c r="D516" s="31" t="s">
        <v>1226</v>
      </c>
      <c r="E516" s="31" t="s">
        <v>106</v>
      </c>
      <c r="F516" s="31" t="s">
        <v>168</v>
      </c>
      <c r="G516" s="31" t="s">
        <v>1109</v>
      </c>
      <c r="H516" s="31" t="s">
        <v>1110</v>
      </c>
      <c r="I516" s="31" t="s">
        <v>1119</v>
      </c>
      <c r="J516" s="30" t="s">
        <v>531</v>
      </c>
      <c r="K516" s="30"/>
      <c r="L516" s="30"/>
      <c r="M516" s="30"/>
      <c r="N516" s="30"/>
      <c r="O516" s="72"/>
      <c r="P516" s="72"/>
      <c r="Q516" s="187"/>
      <c r="R516" s="31" t="s">
        <v>1234</v>
      </c>
      <c r="S516" s="31" t="s">
        <v>1245</v>
      </c>
      <c r="T516" s="31" t="s">
        <v>1236</v>
      </c>
      <c r="U516" s="36">
        <v>0</v>
      </c>
      <c r="V516" s="36">
        <v>100</v>
      </c>
      <c r="W516" s="31"/>
      <c r="X516" s="31" t="s">
        <v>1246</v>
      </c>
      <c r="Y516" s="31" t="s">
        <v>55</v>
      </c>
      <c r="Z516" s="72">
        <v>100</v>
      </c>
      <c r="AA516" s="384">
        <v>1</v>
      </c>
      <c r="AB516" s="187" t="s">
        <v>1247</v>
      </c>
    </row>
    <row r="517" spans="1:28" s="124" customFormat="1" ht="86.25" customHeight="1">
      <c r="A517" s="30" t="s">
        <v>1248</v>
      </c>
      <c r="B517" s="31" t="s">
        <v>1036</v>
      </c>
      <c r="C517" s="31" t="s">
        <v>1107</v>
      </c>
      <c r="D517" s="31" t="s">
        <v>1226</v>
      </c>
      <c r="E517" s="31" t="s">
        <v>106</v>
      </c>
      <c r="F517" s="31" t="s">
        <v>168</v>
      </c>
      <c r="G517" s="31" t="s">
        <v>1109</v>
      </c>
      <c r="H517" s="31" t="s">
        <v>1110</v>
      </c>
      <c r="I517" s="31" t="s">
        <v>1119</v>
      </c>
      <c r="J517" s="30" t="s">
        <v>531</v>
      </c>
      <c r="K517" s="30"/>
      <c r="L517" s="30"/>
      <c r="M517" s="30"/>
      <c r="N517" s="30"/>
      <c r="O517" s="14"/>
      <c r="P517" s="14"/>
      <c r="Q517" s="187"/>
      <c r="R517" s="31" t="s">
        <v>1234</v>
      </c>
      <c r="S517" s="31" t="s">
        <v>1245</v>
      </c>
      <c r="T517" s="31" t="s">
        <v>1236</v>
      </c>
      <c r="U517" s="36"/>
      <c r="V517" s="36"/>
      <c r="W517" s="31"/>
      <c r="X517" s="31" t="s">
        <v>1246</v>
      </c>
      <c r="Y517" s="31"/>
      <c r="Z517" s="14"/>
      <c r="AA517" s="79"/>
      <c r="AB517" s="187"/>
    </row>
    <row r="518" spans="1:28" s="124" customFormat="1" ht="86.25" customHeight="1">
      <c r="A518" s="30">
        <v>1007</v>
      </c>
      <c r="B518" s="31" t="s">
        <v>1036</v>
      </c>
      <c r="C518" s="31" t="s">
        <v>1107</v>
      </c>
      <c r="D518" s="31" t="s">
        <v>1226</v>
      </c>
      <c r="E518" s="31" t="s">
        <v>106</v>
      </c>
      <c r="F518" s="31" t="s">
        <v>168</v>
      </c>
      <c r="G518" s="31" t="s">
        <v>1109</v>
      </c>
      <c r="H518" s="31" t="s">
        <v>1110</v>
      </c>
      <c r="I518" s="31" t="s">
        <v>1119</v>
      </c>
      <c r="J518" s="30" t="s">
        <v>531</v>
      </c>
      <c r="K518" s="30"/>
      <c r="L518" s="30"/>
      <c r="M518" s="30"/>
      <c r="N518" s="30"/>
      <c r="O518" s="13"/>
      <c r="P518" s="13"/>
      <c r="Q518" s="187"/>
      <c r="R518" s="31" t="s">
        <v>1234</v>
      </c>
      <c r="S518" s="31" t="s">
        <v>1245</v>
      </c>
      <c r="T518" s="31"/>
      <c r="U518" s="217"/>
      <c r="V518" s="217"/>
      <c r="W518" s="31"/>
      <c r="X518" s="31"/>
      <c r="Y518" s="31"/>
      <c r="Z518" s="13"/>
      <c r="AA518" s="13"/>
      <c r="AB518" s="187"/>
    </row>
    <row r="519" spans="1:28" s="124" customFormat="1" ht="86.25" customHeight="1">
      <c r="A519" s="30" t="s">
        <v>1249</v>
      </c>
      <c r="B519" s="31" t="s">
        <v>1036</v>
      </c>
      <c r="C519" s="31" t="s">
        <v>1107</v>
      </c>
      <c r="D519" s="31" t="s">
        <v>1226</v>
      </c>
      <c r="E519" s="31" t="s">
        <v>106</v>
      </c>
      <c r="F519" s="31" t="s">
        <v>168</v>
      </c>
      <c r="G519" s="31" t="s">
        <v>1109</v>
      </c>
      <c r="H519" s="31" t="s">
        <v>1110</v>
      </c>
      <c r="I519" s="31" t="s">
        <v>1119</v>
      </c>
      <c r="J519" s="30" t="s">
        <v>531</v>
      </c>
      <c r="K519" s="30"/>
      <c r="L519" s="30"/>
      <c r="M519" s="30"/>
      <c r="N519" s="30"/>
      <c r="O519" s="14"/>
      <c r="P519" s="14"/>
      <c r="Q519" s="187"/>
      <c r="R519" s="31" t="s">
        <v>1234</v>
      </c>
      <c r="S519" s="31" t="s">
        <v>1245</v>
      </c>
      <c r="T519" s="31" t="s">
        <v>1236</v>
      </c>
      <c r="U519" s="217"/>
      <c r="V519" s="217"/>
      <c r="W519" s="31"/>
      <c r="X519" s="31"/>
      <c r="Y519" s="31"/>
      <c r="Z519" s="14"/>
      <c r="AA519" s="79"/>
      <c r="AB519" s="187"/>
    </row>
    <row r="520" spans="1:28" s="124" customFormat="1" ht="86.25" customHeight="1">
      <c r="A520" s="30">
        <v>1008</v>
      </c>
      <c r="B520" s="31" t="s">
        <v>1036</v>
      </c>
      <c r="C520" s="31" t="s">
        <v>1107</v>
      </c>
      <c r="D520" s="31" t="s">
        <v>1226</v>
      </c>
      <c r="E520" s="31" t="s">
        <v>106</v>
      </c>
      <c r="F520" s="31" t="s">
        <v>168</v>
      </c>
      <c r="G520" s="31" t="s">
        <v>1109</v>
      </c>
      <c r="H520" s="31" t="s">
        <v>1110</v>
      </c>
      <c r="I520" s="31" t="s">
        <v>1119</v>
      </c>
      <c r="J520" s="30" t="s">
        <v>531</v>
      </c>
      <c r="K520" s="30"/>
      <c r="L520" s="30"/>
      <c r="M520" s="30"/>
      <c r="N520" s="30"/>
      <c r="O520" s="13"/>
      <c r="P520" s="13"/>
      <c r="Q520" s="187"/>
      <c r="R520" s="31" t="s">
        <v>1234</v>
      </c>
      <c r="S520" s="31" t="s">
        <v>1245</v>
      </c>
      <c r="T520" s="31"/>
      <c r="U520" s="217"/>
      <c r="V520" s="217"/>
      <c r="W520" s="31"/>
      <c r="X520" s="31"/>
      <c r="Y520" s="31"/>
      <c r="Z520" s="13"/>
      <c r="AA520" s="13"/>
      <c r="AB520" s="187"/>
    </row>
    <row r="521" spans="1:28" s="124" customFormat="1" ht="86.25" customHeight="1">
      <c r="A521" s="30" t="s">
        <v>1250</v>
      </c>
      <c r="B521" s="31" t="s">
        <v>1036</v>
      </c>
      <c r="C521" s="31" t="s">
        <v>1107</v>
      </c>
      <c r="D521" s="31" t="s">
        <v>1226</v>
      </c>
      <c r="E521" s="31" t="s">
        <v>106</v>
      </c>
      <c r="F521" s="31" t="s">
        <v>168</v>
      </c>
      <c r="G521" s="31" t="s">
        <v>1109</v>
      </c>
      <c r="H521" s="31" t="s">
        <v>1110</v>
      </c>
      <c r="I521" s="31" t="s">
        <v>1119</v>
      </c>
      <c r="J521" s="30" t="s">
        <v>531</v>
      </c>
      <c r="K521" s="30"/>
      <c r="L521" s="30"/>
      <c r="M521" s="30"/>
      <c r="N521" s="30"/>
      <c r="O521" s="13"/>
      <c r="P521" s="13"/>
      <c r="Q521" s="187"/>
      <c r="R521" s="31" t="s">
        <v>1234</v>
      </c>
      <c r="S521" s="31" t="s">
        <v>1245</v>
      </c>
      <c r="T521" s="31"/>
      <c r="U521" s="217"/>
      <c r="V521" s="217"/>
      <c r="W521" s="31"/>
      <c r="X521" s="31"/>
      <c r="Y521" s="31"/>
      <c r="Z521" s="13"/>
      <c r="AA521" s="13"/>
      <c r="AB521" s="187"/>
    </row>
    <row r="522" spans="1:28" s="124" customFormat="1" ht="86.25" customHeight="1">
      <c r="A522" s="30" t="s">
        <v>1251</v>
      </c>
      <c r="B522" s="31" t="s">
        <v>1036</v>
      </c>
      <c r="C522" s="31" t="s">
        <v>1107</v>
      </c>
      <c r="D522" s="31" t="s">
        <v>1226</v>
      </c>
      <c r="E522" s="31" t="s">
        <v>106</v>
      </c>
      <c r="F522" s="31" t="s">
        <v>168</v>
      </c>
      <c r="G522" s="31" t="s">
        <v>1109</v>
      </c>
      <c r="H522" s="31" t="s">
        <v>1110</v>
      </c>
      <c r="I522" s="31" t="s">
        <v>1119</v>
      </c>
      <c r="J522" s="30" t="s">
        <v>531</v>
      </c>
      <c r="K522" s="30"/>
      <c r="L522" s="30"/>
      <c r="M522" s="30"/>
      <c r="N522" s="30"/>
      <c r="O522" s="13"/>
      <c r="P522" s="13"/>
      <c r="Q522" s="187"/>
      <c r="R522" s="31" t="s">
        <v>1234</v>
      </c>
      <c r="S522" s="31" t="s">
        <v>1245</v>
      </c>
      <c r="T522" s="31"/>
      <c r="U522" s="217"/>
      <c r="V522" s="217"/>
      <c r="W522" s="31"/>
      <c r="X522" s="31"/>
      <c r="Y522" s="31"/>
      <c r="Z522" s="13"/>
      <c r="AA522" s="13"/>
      <c r="AB522" s="187"/>
    </row>
    <row r="523" spans="1:28" s="124" customFormat="1" ht="86.25" customHeight="1">
      <c r="A523" s="30">
        <v>1009</v>
      </c>
      <c r="B523" s="31" t="s">
        <v>1036</v>
      </c>
      <c r="C523" s="31" t="s">
        <v>1107</v>
      </c>
      <c r="D523" s="31" t="s">
        <v>1226</v>
      </c>
      <c r="E523" s="31" t="s">
        <v>106</v>
      </c>
      <c r="F523" s="31" t="s">
        <v>168</v>
      </c>
      <c r="G523" s="31" t="s">
        <v>1109</v>
      </c>
      <c r="H523" s="31" t="s">
        <v>1110</v>
      </c>
      <c r="I523" s="31" t="s">
        <v>1119</v>
      </c>
      <c r="J523" s="30" t="s">
        <v>531</v>
      </c>
      <c r="K523" s="30"/>
      <c r="L523" s="30"/>
      <c r="M523" s="30"/>
      <c r="N523" s="30"/>
      <c r="O523" s="13"/>
      <c r="P523" s="13"/>
      <c r="Q523" s="187"/>
      <c r="R523" s="31" t="s">
        <v>1234</v>
      </c>
      <c r="S523" s="31" t="s">
        <v>1245</v>
      </c>
      <c r="T523" s="31"/>
      <c r="U523" s="217"/>
      <c r="V523" s="217"/>
      <c r="W523" s="31"/>
      <c r="X523" s="31"/>
      <c r="Y523" s="31"/>
      <c r="Z523" s="13"/>
      <c r="AA523" s="13"/>
      <c r="AB523" s="187"/>
    </row>
    <row r="524" spans="1:28" s="124" customFormat="1" ht="86.25" customHeight="1">
      <c r="A524" s="30" t="s">
        <v>1252</v>
      </c>
      <c r="B524" s="31" t="s">
        <v>1036</v>
      </c>
      <c r="C524" s="31" t="s">
        <v>1107</v>
      </c>
      <c r="D524" s="31" t="s">
        <v>1226</v>
      </c>
      <c r="E524" s="31" t="s">
        <v>106</v>
      </c>
      <c r="F524" s="31" t="s">
        <v>168</v>
      </c>
      <c r="G524" s="31" t="s">
        <v>1109</v>
      </c>
      <c r="H524" s="31" t="s">
        <v>1110</v>
      </c>
      <c r="I524" s="31" t="s">
        <v>1119</v>
      </c>
      <c r="J524" s="30" t="s">
        <v>531</v>
      </c>
      <c r="K524" s="30"/>
      <c r="L524" s="30"/>
      <c r="M524" s="30"/>
      <c r="N524" s="30"/>
      <c r="O524" s="13"/>
      <c r="P524" s="13"/>
      <c r="Q524" s="187"/>
      <c r="R524" s="31" t="s">
        <v>1234</v>
      </c>
      <c r="S524" s="31" t="s">
        <v>1245</v>
      </c>
      <c r="T524" s="31"/>
      <c r="U524" s="217"/>
      <c r="V524" s="217"/>
      <c r="W524" s="31"/>
      <c r="X524" s="31"/>
      <c r="Y524" s="31"/>
      <c r="Z524" s="13"/>
      <c r="AA524" s="13"/>
      <c r="AB524" s="187"/>
    </row>
    <row r="525" spans="1:28" s="124" customFormat="1" ht="86.25" customHeight="1">
      <c r="A525" s="30">
        <v>1010</v>
      </c>
      <c r="B525" s="31" t="s">
        <v>1036</v>
      </c>
      <c r="C525" s="31" t="s">
        <v>1107</v>
      </c>
      <c r="D525" s="31" t="s">
        <v>1226</v>
      </c>
      <c r="E525" s="31" t="s">
        <v>106</v>
      </c>
      <c r="F525" s="31" t="s">
        <v>168</v>
      </c>
      <c r="G525" s="31" t="s">
        <v>1109</v>
      </c>
      <c r="H525" s="31" t="s">
        <v>1110</v>
      </c>
      <c r="I525" s="31" t="s">
        <v>1119</v>
      </c>
      <c r="J525" s="30" t="s">
        <v>531</v>
      </c>
      <c r="K525" s="30"/>
      <c r="L525" s="30"/>
      <c r="M525" s="30"/>
      <c r="N525" s="30"/>
      <c r="O525" s="13"/>
      <c r="P525" s="13"/>
      <c r="Q525" s="187"/>
      <c r="R525" s="31" t="s">
        <v>1234</v>
      </c>
      <c r="S525" s="31" t="s">
        <v>1245</v>
      </c>
      <c r="T525" s="31"/>
      <c r="U525" s="217"/>
      <c r="V525" s="217"/>
      <c r="W525" s="31"/>
      <c r="X525" s="31"/>
      <c r="Y525" s="31"/>
      <c r="Z525" s="13"/>
      <c r="AA525" s="13"/>
      <c r="AB525" s="187"/>
    </row>
    <row r="526" spans="1:28" s="124" customFormat="1" ht="86.25" customHeight="1">
      <c r="A526" s="30" t="s">
        <v>1253</v>
      </c>
      <c r="B526" s="31" t="s">
        <v>1036</v>
      </c>
      <c r="C526" s="31" t="s">
        <v>1107</v>
      </c>
      <c r="D526" s="31" t="s">
        <v>1226</v>
      </c>
      <c r="E526" s="31" t="s">
        <v>106</v>
      </c>
      <c r="F526" s="31" t="s">
        <v>168</v>
      </c>
      <c r="G526" s="31" t="s">
        <v>1109</v>
      </c>
      <c r="H526" s="31" t="s">
        <v>1110</v>
      </c>
      <c r="I526" s="31" t="s">
        <v>1119</v>
      </c>
      <c r="J526" s="30" t="s">
        <v>531</v>
      </c>
      <c r="K526" s="30"/>
      <c r="L526" s="30"/>
      <c r="M526" s="30"/>
      <c r="N526" s="30"/>
      <c r="O526" s="13"/>
      <c r="P526" s="13"/>
      <c r="Q526" s="187"/>
      <c r="R526" s="31" t="s">
        <v>1234</v>
      </c>
      <c r="S526" s="31" t="s">
        <v>1245</v>
      </c>
      <c r="T526" s="31"/>
      <c r="U526" s="217"/>
      <c r="V526" s="217"/>
      <c r="W526" s="31"/>
      <c r="X526" s="31"/>
      <c r="Y526" s="31"/>
      <c r="Z526" s="13"/>
      <c r="AA526" s="13"/>
      <c r="AB526" s="187"/>
    </row>
    <row r="527" spans="1:28" s="124" customFormat="1" ht="86.25" customHeight="1">
      <c r="A527" s="30">
        <v>1011</v>
      </c>
      <c r="B527" s="31" t="s">
        <v>1036</v>
      </c>
      <c r="C527" s="31" t="s">
        <v>1107</v>
      </c>
      <c r="D527" s="31" t="s">
        <v>1226</v>
      </c>
      <c r="E527" s="31" t="s">
        <v>106</v>
      </c>
      <c r="F527" s="31" t="s">
        <v>168</v>
      </c>
      <c r="G527" s="31" t="s">
        <v>1109</v>
      </c>
      <c r="H527" s="31" t="s">
        <v>1110</v>
      </c>
      <c r="I527" s="31" t="s">
        <v>1119</v>
      </c>
      <c r="J527" s="30" t="s">
        <v>531</v>
      </c>
      <c r="K527" s="30"/>
      <c r="L527" s="30"/>
      <c r="M527" s="30"/>
      <c r="N527" s="30"/>
      <c r="O527" s="13"/>
      <c r="P527" s="13"/>
      <c r="Q527" s="187"/>
      <c r="R527" s="31" t="s">
        <v>1234</v>
      </c>
      <c r="S527" s="31" t="s">
        <v>1245</v>
      </c>
      <c r="T527" s="31"/>
      <c r="U527" s="217"/>
      <c r="V527" s="217"/>
      <c r="W527" s="31"/>
      <c r="X527" s="31"/>
      <c r="Y527" s="31"/>
      <c r="Z527" s="13"/>
      <c r="AA527" s="13"/>
      <c r="AB527" s="187"/>
    </row>
    <row r="528" spans="1:28" s="124" customFormat="1" ht="86.25" customHeight="1">
      <c r="A528" s="30" t="s">
        <v>1254</v>
      </c>
      <c r="B528" s="31" t="s">
        <v>1036</v>
      </c>
      <c r="C528" s="31" t="s">
        <v>1107</v>
      </c>
      <c r="D528" s="31" t="s">
        <v>1226</v>
      </c>
      <c r="E528" s="31" t="s">
        <v>106</v>
      </c>
      <c r="F528" s="31" t="s">
        <v>168</v>
      </c>
      <c r="G528" s="31" t="s">
        <v>1109</v>
      </c>
      <c r="H528" s="31" t="s">
        <v>1110</v>
      </c>
      <c r="I528" s="31" t="s">
        <v>1119</v>
      </c>
      <c r="J528" s="30" t="s">
        <v>531</v>
      </c>
      <c r="K528" s="30"/>
      <c r="L528" s="30"/>
      <c r="M528" s="30"/>
      <c r="N528" s="30"/>
      <c r="O528" s="13"/>
      <c r="P528" s="13"/>
      <c r="Q528" s="187"/>
      <c r="R528" s="31" t="s">
        <v>1234</v>
      </c>
      <c r="S528" s="31" t="s">
        <v>1245</v>
      </c>
      <c r="T528" s="31"/>
      <c r="U528" s="217"/>
      <c r="V528" s="217"/>
      <c r="W528" s="31"/>
      <c r="X528" s="31"/>
      <c r="Y528" s="31"/>
      <c r="Z528" s="13"/>
      <c r="AA528" s="13"/>
      <c r="AB528" s="187"/>
    </row>
  </sheetData>
  <protectedRanges>
    <protectedRange algorithmName="SHA-512" hashValue="VfdVsKGl5qE2tikkmfXD4ednvebSaBOMzoXueDKO3NEuF2Z+Q++ksvuI9ZhjGmGLuVBgVNFtJxUd9GtIpfEBBw==" saltValue="MPQF+EnLD5kb7JtrVZ0D3A==" spinCount="100000" sqref="S31" name="Rango1_2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34" name="Rango1_3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37" name="Rango1_4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39" name="Rango1_5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U392 U388:V391" name="Rango1_8_1_2_3_1_4_1_2_1_3" securityDescriptor="O:WDG:WDD:(A;;CC;;;S-1-5-21-797332336-63391822-1267956476-1103)(A;;CC;;;S-1-5-21-797332336-63391822-1267956476-50923)"/>
  </protectedRanges>
  <mergeCells count="2">
    <mergeCell ref="B1:P3"/>
    <mergeCell ref="Z2:AB3"/>
  </mergeCells>
  <dataValidations count="1">
    <dataValidation type="textLength" allowBlank="1" showInputMessage="1" showErrorMessage="1" errorTitle="NO COINCIDE CON EL RANGO" error="Recuerda que debes escribir mínimo 100 caracteres máximo 1000" sqref="M384 Z517 O517:P517" xr:uid="{2CDC731D-80D9-4839-86EF-CB92A754009F}">
      <formula1>100</formula1>
      <formula2>1000</formula2>
    </dataValidation>
  </dataValidations>
  <pageMargins left="0.7" right="0.7" top="0.75" bottom="0.75" header="0.3" footer="0.3"/>
  <drawing r:id="rId1"/>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23AC1F41-643A-4698-A040-FA0D581BE19A}">
          <x14:formula1>
            <xm:f>'[PAI-OCAI2.xlsx]Hoja1'!#REF!</xm:f>
          </x14:formula1>
          <xm:sqref>N384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BBDD7-C852-4AF4-B5CE-BDDFBFB16AAE}">
  <dimension ref="A1:AB8"/>
  <sheetViews>
    <sheetView workbookViewId="0">
      <selection activeCell="D6" sqref="D6"/>
    </sheetView>
  </sheetViews>
  <sheetFormatPr baseColWidth="10" defaultColWidth="11.42578125" defaultRowHeight="15"/>
  <cols>
    <col min="1" max="1" width="17.7109375" style="22" customWidth="1"/>
    <col min="2" max="2" width="15.28515625" style="22" customWidth="1"/>
    <col min="3" max="3" width="44.140625" style="22" customWidth="1"/>
    <col min="4" max="4" width="23.140625" style="22" customWidth="1"/>
    <col min="5" max="5" width="26.5703125" style="22" customWidth="1"/>
    <col min="6" max="6" width="30.7109375" style="22" customWidth="1"/>
    <col min="7" max="7" width="49" style="22" customWidth="1"/>
    <col min="8" max="8" width="41" style="22" customWidth="1"/>
    <col min="9" max="9" width="43.42578125" style="22" customWidth="1"/>
    <col min="10" max="10" width="16.7109375" style="22" customWidth="1"/>
    <col min="11" max="11" width="18.5703125" style="22" customWidth="1"/>
    <col min="12" max="12" width="27" style="22" customWidth="1"/>
    <col min="13" max="13" width="21.5703125" style="22" customWidth="1"/>
    <col min="14" max="14" width="28" style="22" customWidth="1"/>
    <col min="15" max="15" width="41" style="20" customWidth="1"/>
    <col min="16" max="16" width="33" style="20" customWidth="1"/>
    <col min="17" max="17" width="40.85546875" style="20" customWidth="1"/>
    <col min="18" max="18" width="26.85546875" style="22" customWidth="1"/>
    <col min="19" max="19" width="38.5703125" style="22" customWidth="1"/>
    <col min="20" max="20" width="21.42578125" style="22" customWidth="1"/>
    <col min="21" max="21" width="23" style="22" customWidth="1"/>
    <col min="22" max="22" width="18.140625" style="22" customWidth="1"/>
    <col min="23" max="23" width="22.5703125" style="22" customWidth="1"/>
    <col min="24" max="24" width="29" style="22" customWidth="1"/>
    <col min="25" max="25" width="32.85546875" style="22" customWidth="1"/>
    <col min="26" max="26" width="50" style="20" customWidth="1"/>
    <col min="27" max="27" width="34.7109375" style="20" customWidth="1"/>
    <col min="28" max="28" width="54.7109375" style="20" customWidth="1"/>
    <col min="29" max="16384" width="11.42578125" style="20"/>
  </cols>
  <sheetData>
    <row r="1" spans="1:28" customFormat="1" ht="33.75" customHeight="1">
      <c r="A1" s="422"/>
      <c r="B1" s="423" t="s">
        <v>1633</v>
      </c>
      <c r="C1" s="423"/>
      <c r="D1" s="423"/>
      <c r="E1" s="423"/>
      <c r="F1" s="423"/>
      <c r="G1" s="423"/>
      <c r="H1" s="423"/>
      <c r="I1" s="423"/>
      <c r="J1" s="423"/>
      <c r="K1" s="423"/>
      <c r="L1" s="423"/>
      <c r="M1" s="423"/>
      <c r="N1" s="423"/>
      <c r="O1" s="423"/>
      <c r="P1" s="423"/>
      <c r="Q1" s="424"/>
    </row>
    <row r="2" spans="1:28" customFormat="1" ht="51" customHeight="1">
      <c r="A2" s="425"/>
      <c r="B2" s="423"/>
      <c r="C2" s="423"/>
      <c r="D2" s="423"/>
      <c r="E2" s="423"/>
      <c r="F2" s="423"/>
      <c r="G2" s="423"/>
      <c r="H2" s="423"/>
      <c r="I2" s="423"/>
      <c r="J2" s="423"/>
      <c r="K2" s="423"/>
      <c r="L2" s="423"/>
      <c r="M2" s="423"/>
      <c r="N2" s="423"/>
      <c r="O2" s="423"/>
      <c r="P2" s="423"/>
      <c r="Q2" s="20"/>
      <c r="Z2" s="426" t="s">
        <v>1634</v>
      </c>
      <c r="AA2" s="426"/>
      <c r="AB2" s="426"/>
    </row>
    <row r="3" spans="1:28" customFormat="1" ht="51" customHeight="1" thickBot="1">
      <c r="A3" s="425"/>
      <c r="B3" s="423"/>
      <c r="C3" s="423"/>
      <c r="D3" s="423"/>
      <c r="E3" s="423"/>
      <c r="F3" s="423"/>
      <c r="G3" s="423"/>
      <c r="H3" s="423"/>
      <c r="I3" s="423"/>
      <c r="J3" s="423"/>
      <c r="K3" s="423"/>
      <c r="L3" s="423"/>
      <c r="M3" s="423"/>
      <c r="N3" s="423"/>
      <c r="O3" s="423"/>
      <c r="P3" s="423"/>
      <c r="Q3" s="20"/>
      <c r="Z3" s="427"/>
      <c r="AA3" s="427"/>
      <c r="AB3" s="427"/>
    </row>
    <row r="4" spans="1:28" s="46" customFormat="1" ht="30.75" customHeight="1">
      <c r="A4" s="65" t="s">
        <v>14</v>
      </c>
      <c r="B4" s="65"/>
      <c r="C4" s="65"/>
      <c r="D4" s="65"/>
      <c r="E4" s="65"/>
      <c r="F4" s="66"/>
      <c r="G4" s="50" t="s">
        <v>15</v>
      </c>
      <c r="H4" s="67" t="s">
        <v>16</v>
      </c>
      <c r="I4" s="68"/>
      <c r="J4" s="68"/>
      <c r="K4" s="68"/>
      <c r="L4" s="68"/>
      <c r="M4" s="68"/>
      <c r="N4" s="68"/>
      <c r="O4" s="69"/>
      <c r="P4" s="69"/>
      <c r="Q4" s="69"/>
      <c r="R4" s="70" t="s">
        <v>17</v>
      </c>
      <c r="S4" s="81"/>
      <c r="T4" s="81"/>
      <c r="U4" s="81"/>
      <c r="V4" s="81"/>
      <c r="W4" s="81"/>
      <c r="X4" s="81"/>
      <c r="Y4" s="81"/>
      <c r="Z4" s="69"/>
      <c r="AA4" s="69"/>
      <c r="AB4" s="69"/>
    </row>
    <row r="5" spans="1:28" s="47" customFormat="1" ht="31.5">
      <c r="A5" s="335" t="s">
        <v>19</v>
      </c>
      <c r="B5" s="336" t="s">
        <v>0</v>
      </c>
      <c r="C5" s="336" t="s">
        <v>3</v>
      </c>
      <c r="D5" s="336" t="s">
        <v>20</v>
      </c>
      <c r="E5" s="336" t="s">
        <v>21</v>
      </c>
      <c r="F5" s="336" t="s">
        <v>22</v>
      </c>
      <c r="G5" s="337" t="s">
        <v>23</v>
      </c>
      <c r="H5" s="338" t="s">
        <v>24</v>
      </c>
      <c r="I5" s="338" t="s">
        <v>25</v>
      </c>
      <c r="J5" s="338" t="s">
        <v>26</v>
      </c>
      <c r="K5" s="338" t="s">
        <v>27</v>
      </c>
      <c r="L5" s="338" t="s">
        <v>28</v>
      </c>
      <c r="M5" s="338" t="s">
        <v>29</v>
      </c>
      <c r="N5" s="338" t="s">
        <v>30</v>
      </c>
      <c r="O5" s="340" t="s">
        <v>31</v>
      </c>
      <c r="P5" s="339" t="s">
        <v>32</v>
      </c>
      <c r="Q5" s="339" t="s">
        <v>33</v>
      </c>
      <c r="R5" s="341" t="s">
        <v>34</v>
      </c>
      <c r="S5" s="342" t="s">
        <v>35</v>
      </c>
      <c r="T5" s="342" t="s">
        <v>36</v>
      </c>
      <c r="U5" s="342" t="s">
        <v>37</v>
      </c>
      <c r="V5" s="342" t="s">
        <v>38</v>
      </c>
      <c r="W5" s="342" t="s">
        <v>39</v>
      </c>
      <c r="X5" s="342" t="s">
        <v>40</v>
      </c>
      <c r="Y5" s="343" t="s">
        <v>41</v>
      </c>
      <c r="Z5" s="340" t="s">
        <v>42</v>
      </c>
      <c r="AA5" s="339" t="s">
        <v>43</v>
      </c>
      <c r="AB5" s="339" t="s">
        <v>44</v>
      </c>
    </row>
    <row r="6" spans="1:28" ht="114" customHeight="1">
      <c r="A6" s="30">
        <v>916</v>
      </c>
      <c r="B6" s="31" t="s">
        <v>45</v>
      </c>
      <c r="C6" s="31" t="s">
        <v>126</v>
      </c>
      <c r="D6" s="31" t="s">
        <v>126</v>
      </c>
      <c r="E6" s="31" t="s">
        <v>127</v>
      </c>
      <c r="F6" s="31" t="s">
        <v>128</v>
      </c>
      <c r="G6" s="31" t="s">
        <v>48</v>
      </c>
      <c r="H6" s="35" t="s">
        <v>49</v>
      </c>
      <c r="I6" s="31" t="s">
        <v>129</v>
      </c>
      <c r="J6" s="30"/>
      <c r="K6" s="30" t="s">
        <v>51</v>
      </c>
      <c r="L6" s="30"/>
      <c r="M6" s="30"/>
      <c r="N6" s="30"/>
      <c r="O6" s="344"/>
      <c r="P6" s="77"/>
      <c r="Q6" s="78"/>
      <c r="R6" s="31" t="s">
        <v>130</v>
      </c>
      <c r="S6" s="31" t="s">
        <v>131</v>
      </c>
      <c r="T6" s="31" t="s">
        <v>109</v>
      </c>
      <c r="U6" s="36">
        <v>0</v>
      </c>
      <c r="V6" s="36">
        <v>100</v>
      </c>
      <c r="W6" s="31" t="s">
        <v>51</v>
      </c>
      <c r="X6" s="31" t="s">
        <v>132</v>
      </c>
      <c r="Y6" s="31" t="s">
        <v>55</v>
      </c>
      <c r="Z6" s="72">
        <v>1</v>
      </c>
      <c r="AA6" s="77">
        <v>1</v>
      </c>
      <c r="AB6" s="14" t="s">
        <v>1375</v>
      </c>
    </row>
    <row r="7" spans="1:28" ht="198.75" customHeight="1">
      <c r="A7" s="30">
        <v>917</v>
      </c>
      <c r="B7" s="31" t="s">
        <v>45</v>
      </c>
      <c r="C7" s="31" t="s">
        <v>126</v>
      </c>
      <c r="D7" s="31" t="s">
        <v>126</v>
      </c>
      <c r="E7" s="31" t="s">
        <v>127</v>
      </c>
      <c r="F7" s="31" t="s">
        <v>128</v>
      </c>
      <c r="G7" s="31" t="s">
        <v>48</v>
      </c>
      <c r="H7" s="35" t="s">
        <v>49</v>
      </c>
      <c r="I7" s="31" t="s">
        <v>129</v>
      </c>
      <c r="J7" s="30"/>
      <c r="K7" s="30" t="s">
        <v>51</v>
      </c>
      <c r="L7" s="30"/>
      <c r="M7" s="30"/>
      <c r="N7" s="30"/>
      <c r="O7" s="344"/>
      <c r="P7" s="77"/>
      <c r="Q7" s="78"/>
      <c r="R7" s="31" t="s">
        <v>130</v>
      </c>
      <c r="S7" s="31" t="s">
        <v>133</v>
      </c>
      <c r="T7" s="31" t="s">
        <v>109</v>
      </c>
      <c r="U7" s="36">
        <v>0</v>
      </c>
      <c r="V7" s="36">
        <v>100</v>
      </c>
      <c r="W7" s="31" t="s">
        <v>51</v>
      </c>
      <c r="X7" s="31" t="s">
        <v>134</v>
      </c>
      <c r="Y7" s="31" t="s">
        <v>55</v>
      </c>
      <c r="Z7" s="72">
        <v>100</v>
      </c>
      <c r="AA7" s="77">
        <v>1</v>
      </c>
      <c r="AB7" s="14" t="s">
        <v>1376</v>
      </c>
    </row>
    <row r="8" spans="1:28" ht="78.75" customHeight="1">
      <c r="A8" s="30">
        <v>918</v>
      </c>
      <c r="B8" s="31" t="s">
        <v>45</v>
      </c>
      <c r="C8" s="31" t="s">
        <v>126</v>
      </c>
      <c r="D8" s="31" t="s">
        <v>126</v>
      </c>
      <c r="E8" s="31" t="s">
        <v>127</v>
      </c>
      <c r="F8" s="31" t="s">
        <v>128</v>
      </c>
      <c r="G8" s="31" t="s">
        <v>48</v>
      </c>
      <c r="H8" s="35" t="s">
        <v>49</v>
      </c>
      <c r="I8" s="31" t="s">
        <v>129</v>
      </c>
      <c r="J8" s="30"/>
      <c r="K8" s="30" t="s">
        <v>51</v>
      </c>
      <c r="L8" s="30"/>
      <c r="M8" s="30"/>
      <c r="N8" s="30"/>
      <c r="O8" s="344"/>
      <c r="P8" s="77"/>
      <c r="Q8" s="78"/>
      <c r="R8" s="31" t="s">
        <v>130</v>
      </c>
      <c r="S8" s="31" t="s">
        <v>135</v>
      </c>
      <c r="T8" s="31" t="s">
        <v>109</v>
      </c>
      <c r="U8" s="36">
        <v>0</v>
      </c>
      <c r="V8" s="36">
        <v>100</v>
      </c>
      <c r="W8" s="31" t="s">
        <v>51</v>
      </c>
      <c r="X8" s="31" t="s">
        <v>136</v>
      </c>
      <c r="Y8" s="31" t="s">
        <v>55</v>
      </c>
      <c r="Z8" s="72">
        <v>100</v>
      </c>
      <c r="AA8" s="77">
        <v>1</v>
      </c>
      <c r="AB8" s="14"/>
    </row>
  </sheetData>
  <mergeCells count="2">
    <mergeCell ref="B1:P3"/>
    <mergeCell ref="Z2:AB3"/>
  </mergeCells>
  <pageMargins left="0.7" right="0.7" top="0.75" bottom="0.75"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017BC-5E87-497B-BBC5-316B09329471}">
  <dimension ref="A1:AB89"/>
  <sheetViews>
    <sheetView zoomScale="70" zoomScaleNormal="70" workbookViewId="0">
      <selection activeCell="A52" sqref="A52:XFD1554"/>
    </sheetView>
  </sheetViews>
  <sheetFormatPr baseColWidth="10" defaultColWidth="11.42578125" defaultRowHeight="15"/>
  <cols>
    <col min="1" max="1" width="17.7109375" style="22" customWidth="1"/>
    <col min="2" max="2" width="15.28515625" style="22" customWidth="1"/>
    <col min="3" max="3" width="44.140625" style="22" customWidth="1"/>
    <col min="4" max="4" width="23.140625" style="22" customWidth="1"/>
    <col min="5" max="5" width="26.5703125" style="22" customWidth="1"/>
    <col min="6" max="6" width="30.7109375" style="22" customWidth="1"/>
    <col min="7" max="7" width="49" style="22" customWidth="1"/>
    <col min="8" max="8" width="41" style="22" customWidth="1"/>
    <col min="9" max="9" width="43.42578125" style="22" customWidth="1"/>
    <col min="10" max="10" width="16.7109375" style="22" customWidth="1"/>
    <col min="11" max="11" width="18.5703125" style="22" customWidth="1"/>
    <col min="12" max="12" width="27" style="22" customWidth="1"/>
    <col min="13" max="13" width="21.5703125" style="22" customWidth="1"/>
    <col min="14" max="14" width="28" style="22" customWidth="1"/>
    <col min="15" max="15" width="41" style="20" customWidth="1"/>
    <col min="16" max="16" width="33" style="20" customWidth="1"/>
    <col min="17" max="17" width="40.85546875" style="20" customWidth="1"/>
    <col min="18" max="18" width="26.85546875" style="22" customWidth="1"/>
    <col min="19" max="19" width="38.5703125" style="22" customWidth="1"/>
    <col min="20" max="20" width="21.42578125" style="22" customWidth="1"/>
    <col min="21" max="21" width="23" style="22" customWidth="1"/>
    <col min="22" max="22" width="18.140625" style="22" customWidth="1"/>
    <col min="23" max="23" width="22.5703125" style="22" customWidth="1"/>
    <col min="24" max="24" width="29" style="22" customWidth="1"/>
    <col min="25" max="25" width="32.85546875" style="22" customWidth="1"/>
    <col min="26" max="26" width="50" style="20" customWidth="1"/>
    <col min="27" max="27" width="34.7109375" style="20" customWidth="1"/>
    <col min="28" max="28" width="54.7109375" style="20" customWidth="1"/>
    <col min="29" max="16384" width="11.42578125" style="20"/>
  </cols>
  <sheetData>
    <row r="1" spans="1:28" customFormat="1" ht="33.75" customHeight="1">
      <c r="A1" s="422"/>
      <c r="B1" s="423" t="s">
        <v>1633</v>
      </c>
      <c r="C1" s="423"/>
      <c r="D1" s="423"/>
      <c r="E1" s="423"/>
      <c r="F1" s="423"/>
      <c r="G1" s="423"/>
      <c r="H1" s="423"/>
      <c r="I1" s="423"/>
      <c r="J1" s="423"/>
      <c r="K1" s="423"/>
      <c r="L1" s="423"/>
      <c r="M1" s="423"/>
      <c r="N1" s="423"/>
      <c r="O1" s="423"/>
      <c r="P1" s="423"/>
      <c r="Q1" s="424"/>
    </row>
    <row r="2" spans="1:28" customFormat="1" ht="51" customHeight="1">
      <c r="A2" s="425"/>
      <c r="B2" s="423"/>
      <c r="C2" s="423"/>
      <c r="D2" s="423"/>
      <c r="E2" s="423"/>
      <c r="F2" s="423"/>
      <c r="G2" s="423"/>
      <c r="H2" s="423"/>
      <c r="I2" s="423"/>
      <c r="J2" s="423"/>
      <c r="K2" s="423"/>
      <c r="L2" s="423"/>
      <c r="M2" s="423"/>
      <c r="N2" s="423"/>
      <c r="O2" s="423"/>
      <c r="P2" s="423"/>
      <c r="Q2" s="20"/>
      <c r="Z2" s="426" t="s">
        <v>1634</v>
      </c>
      <c r="AA2" s="426"/>
      <c r="AB2" s="426"/>
    </row>
    <row r="3" spans="1:28" customFormat="1" ht="51" customHeight="1" thickBot="1">
      <c r="A3" s="425"/>
      <c r="B3" s="423"/>
      <c r="C3" s="423"/>
      <c r="D3" s="423"/>
      <c r="E3" s="423"/>
      <c r="F3" s="423"/>
      <c r="G3" s="423"/>
      <c r="H3" s="423"/>
      <c r="I3" s="423"/>
      <c r="J3" s="423"/>
      <c r="K3" s="423"/>
      <c r="L3" s="423"/>
      <c r="M3" s="423"/>
      <c r="N3" s="423"/>
      <c r="O3" s="423"/>
      <c r="P3" s="423"/>
      <c r="Q3" s="20"/>
      <c r="Z3" s="427"/>
      <c r="AA3" s="427"/>
      <c r="AB3" s="427"/>
    </row>
    <row r="4" spans="1:28" s="46" customFormat="1" ht="30.75" customHeight="1">
      <c r="A4" s="65" t="s">
        <v>14</v>
      </c>
      <c r="B4" s="65"/>
      <c r="C4" s="65"/>
      <c r="D4" s="65"/>
      <c r="E4" s="65"/>
      <c r="F4" s="66"/>
      <c r="G4" s="50" t="s">
        <v>15</v>
      </c>
      <c r="H4" s="67" t="s">
        <v>16</v>
      </c>
      <c r="I4" s="68"/>
      <c r="J4" s="68"/>
      <c r="K4" s="68"/>
      <c r="L4" s="68"/>
      <c r="M4" s="68"/>
      <c r="N4" s="68"/>
      <c r="O4" s="69"/>
      <c r="P4" s="69"/>
      <c r="Q4" s="69"/>
      <c r="R4" s="70" t="s">
        <v>17</v>
      </c>
      <c r="S4" s="81"/>
      <c r="T4" s="81"/>
      <c r="U4" s="81"/>
      <c r="V4" s="81"/>
      <c r="W4" s="81"/>
      <c r="X4" s="81"/>
      <c r="Y4" s="81"/>
      <c r="Z4" s="69"/>
      <c r="AA4" s="69"/>
      <c r="AB4" s="69"/>
    </row>
    <row r="5" spans="1:28" s="47" customFormat="1" ht="31.5">
      <c r="A5" s="335" t="s">
        <v>19</v>
      </c>
      <c r="B5" s="336" t="s">
        <v>0</v>
      </c>
      <c r="C5" s="336" t="s">
        <v>3</v>
      </c>
      <c r="D5" s="336" t="s">
        <v>20</v>
      </c>
      <c r="E5" s="336" t="s">
        <v>21</v>
      </c>
      <c r="F5" s="336" t="s">
        <v>22</v>
      </c>
      <c r="G5" s="337" t="s">
        <v>23</v>
      </c>
      <c r="H5" s="338" t="s">
        <v>24</v>
      </c>
      <c r="I5" s="338" t="s">
        <v>25</v>
      </c>
      <c r="J5" s="338" t="s">
        <v>26</v>
      </c>
      <c r="K5" s="338" t="s">
        <v>27</v>
      </c>
      <c r="L5" s="338" t="s">
        <v>28</v>
      </c>
      <c r="M5" s="338" t="s">
        <v>29</v>
      </c>
      <c r="N5" s="338" t="s">
        <v>30</v>
      </c>
      <c r="O5" s="340" t="s">
        <v>31</v>
      </c>
      <c r="P5" s="339" t="s">
        <v>32</v>
      </c>
      <c r="Q5" s="339" t="s">
        <v>33</v>
      </c>
      <c r="R5" s="341" t="s">
        <v>34</v>
      </c>
      <c r="S5" s="342" t="s">
        <v>35</v>
      </c>
      <c r="T5" s="342" t="s">
        <v>36</v>
      </c>
      <c r="U5" s="342" t="s">
        <v>37</v>
      </c>
      <c r="V5" s="342" t="s">
        <v>38</v>
      </c>
      <c r="W5" s="342" t="s">
        <v>39</v>
      </c>
      <c r="X5" s="342" t="s">
        <v>40</v>
      </c>
      <c r="Y5" s="343" t="s">
        <v>41</v>
      </c>
      <c r="Z5" s="340" t="s">
        <v>42</v>
      </c>
      <c r="AA5" s="339" t="s">
        <v>43</v>
      </c>
      <c r="AB5" s="339" t="s">
        <v>44</v>
      </c>
    </row>
    <row r="6" spans="1:28" s="124" customFormat="1" ht="144" customHeight="1">
      <c r="A6" s="51">
        <v>1</v>
      </c>
      <c r="B6" s="31" t="s">
        <v>45</v>
      </c>
      <c r="C6" s="31" t="s">
        <v>8</v>
      </c>
      <c r="D6" s="31" t="s">
        <v>8</v>
      </c>
      <c r="E6" s="31" t="s">
        <v>46</v>
      </c>
      <c r="F6" s="31" t="s">
        <v>47</v>
      </c>
      <c r="G6" s="31" t="s">
        <v>48</v>
      </c>
      <c r="H6" s="35" t="s">
        <v>49</v>
      </c>
      <c r="I6" s="31" t="s">
        <v>50</v>
      </c>
      <c r="J6" s="30" t="s">
        <v>48</v>
      </c>
      <c r="K6" s="30" t="s">
        <v>51</v>
      </c>
      <c r="L6" s="30">
        <v>0</v>
      </c>
      <c r="M6" s="30">
        <v>0</v>
      </c>
      <c r="N6" s="30">
        <v>0</v>
      </c>
      <c r="O6" s="344"/>
      <c r="P6" s="77"/>
      <c r="Q6" s="78"/>
      <c r="R6" s="31" t="s">
        <v>48</v>
      </c>
      <c r="S6" s="31" t="s">
        <v>52</v>
      </c>
      <c r="T6" s="31" t="s">
        <v>53</v>
      </c>
      <c r="U6" s="324">
        <v>0</v>
      </c>
      <c r="V6" s="325">
        <v>20100000</v>
      </c>
      <c r="W6" s="31" t="s">
        <v>51</v>
      </c>
      <c r="X6" s="31" t="s">
        <v>54</v>
      </c>
      <c r="Y6" s="31" t="s">
        <v>55</v>
      </c>
      <c r="Z6" s="72">
        <v>21080549</v>
      </c>
      <c r="AA6" s="77">
        <v>1.05</v>
      </c>
      <c r="AB6" s="14" t="s">
        <v>1366</v>
      </c>
    </row>
    <row r="7" spans="1:28" s="124" customFormat="1" ht="124.5" customHeight="1">
      <c r="A7" s="51" t="s">
        <v>66</v>
      </c>
      <c r="B7" s="31" t="s">
        <v>45</v>
      </c>
      <c r="C7" s="31" t="s">
        <v>8</v>
      </c>
      <c r="D7" s="31" t="s">
        <v>8</v>
      </c>
      <c r="E7" s="31" t="s">
        <v>46</v>
      </c>
      <c r="F7" s="31" t="s">
        <v>47</v>
      </c>
      <c r="G7" s="31" t="s">
        <v>48</v>
      </c>
      <c r="H7" s="35" t="s">
        <v>49</v>
      </c>
      <c r="I7" s="31" t="s">
        <v>50</v>
      </c>
      <c r="J7" s="30" t="s">
        <v>48</v>
      </c>
      <c r="K7" s="30" t="s">
        <v>51</v>
      </c>
      <c r="L7" s="30">
        <v>0</v>
      </c>
      <c r="M7" s="30">
        <v>0</v>
      </c>
      <c r="N7" s="30">
        <v>0</v>
      </c>
      <c r="O7" s="344"/>
      <c r="P7" s="77"/>
      <c r="Q7" s="78"/>
      <c r="R7" s="31" t="s">
        <v>48</v>
      </c>
      <c r="S7" s="31" t="s">
        <v>52</v>
      </c>
      <c r="T7" s="31"/>
      <c r="U7" s="324"/>
      <c r="V7" s="325"/>
      <c r="W7" s="31"/>
      <c r="X7" s="31"/>
      <c r="Y7" s="31"/>
      <c r="Z7" s="72"/>
      <c r="AA7" s="77"/>
      <c r="AB7" s="14"/>
    </row>
    <row r="8" spans="1:28" s="124" customFormat="1" ht="267" customHeight="1">
      <c r="A8" s="51">
        <f>A6+1</f>
        <v>2</v>
      </c>
      <c r="B8" s="31" t="s">
        <v>45</v>
      </c>
      <c r="C8" s="31" t="s">
        <v>8</v>
      </c>
      <c r="D8" s="31" t="s">
        <v>8</v>
      </c>
      <c r="E8" s="31" t="s">
        <v>46</v>
      </c>
      <c r="F8" s="31" t="s">
        <v>47</v>
      </c>
      <c r="G8" s="31" t="s">
        <v>48</v>
      </c>
      <c r="H8" s="35" t="s">
        <v>49</v>
      </c>
      <c r="I8" s="31" t="s">
        <v>50</v>
      </c>
      <c r="J8" s="30" t="s">
        <v>48</v>
      </c>
      <c r="K8" s="30" t="s">
        <v>51</v>
      </c>
      <c r="L8" s="30"/>
      <c r="M8" s="30"/>
      <c r="N8" s="30"/>
      <c r="O8" s="344"/>
      <c r="P8" s="77"/>
      <c r="Q8" s="78"/>
      <c r="R8" s="31" t="s">
        <v>48</v>
      </c>
      <c r="S8" s="31" t="s">
        <v>67</v>
      </c>
      <c r="T8" s="31" t="s">
        <v>53</v>
      </c>
      <c r="U8" s="326">
        <v>888000</v>
      </c>
      <c r="V8" s="325">
        <v>1000000</v>
      </c>
      <c r="W8" s="31" t="s">
        <v>51</v>
      </c>
      <c r="X8" s="84" t="s">
        <v>68</v>
      </c>
      <c r="Y8" s="84" t="s">
        <v>55</v>
      </c>
      <c r="Z8" s="72">
        <v>1002302</v>
      </c>
      <c r="AA8" s="77">
        <v>1.01</v>
      </c>
      <c r="AB8" s="14" t="s">
        <v>1367</v>
      </c>
    </row>
    <row r="9" spans="1:28" s="124" customFormat="1" ht="30">
      <c r="A9" s="51">
        <f>A8+1</f>
        <v>3</v>
      </c>
      <c r="B9" s="31" t="s">
        <v>45</v>
      </c>
      <c r="C9" s="31" t="s">
        <v>8</v>
      </c>
      <c r="D9" s="31" t="s">
        <v>8</v>
      </c>
      <c r="E9" s="31" t="s">
        <v>46</v>
      </c>
      <c r="F9" s="31" t="s">
        <v>47</v>
      </c>
      <c r="G9" s="31" t="s">
        <v>48</v>
      </c>
      <c r="H9" s="35" t="s">
        <v>49</v>
      </c>
      <c r="I9" s="31" t="s">
        <v>50</v>
      </c>
      <c r="J9" s="30" t="s">
        <v>48</v>
      </c>
      <c r="K9" s="30" t="s">
        <v>51</v>
      </c>
      <c r="L9" s="30"/>
      <c r="M9" s="30"/>
      <c r="N9" s="30"/>
      <c r="O9" s="145"/>
      <c r="P9" s="78"/>
      <c r="Q9" s="78"/>
      <c r="R9" s="31" t="s">
        <v>48</v>
      </c>
      <c r="S9" s="31" t="s">
        <v>67</v>
      </c>
      <c r="T9" s="31"/>
      <c r="U9" s="36"/>
      <c r="V9" s="36"/>
      <c r="W9" s="31"/>
      <c r="X9" s="31"/>
      <c r="Y9" s="31"/>
      <c r="Z9" s="13"/>
      <c r="AA9" s="14"/>
      <c r="AB9" s="14"/>
    </row>
    <row r="10" spans="1:28" s="124" customFormat="1" ht="30">
      <c r="A10" s="51">
        <v>4</v>
      </c>
      <c r="B10" s="31" t="s">
        <v>45</v>
      </c>
      <c r="C10" s="31" t="s">
        <v>8</v>
      </c>
      <c r="D10" s="31" t="s">
        <v>8</v>
      </c>
      <c r="E10" s="31" t="s">
        <v>46</v>
      </c>
      <c r="F10" s="31" t="s">
        <v>47</v>
      </c>
      <c r="G10" s="31" t="s">
        <v>48</v>
      </c>
      <c r="H10" s="35" t="s">
        <v>49</v>
      </c>
      <c r="I10" s="31" t="s">
        <v>50</v>
      </c>
      <c r="J10" s="30" t="s">
        <v>48</v>
      </c>
      <c r="K10" s="30" t="s">
        <v>51</v>
      </c>
      <c r="L10" s="30"/>
      <c r="M10" s="30"/>
      <c r="N10" s="30"/>
      <c r="O10" s="145"/>
      <c r="P10" s="78"/>
      <c r="Q10" s="78"/>
      <c r="R10" s="31" t="s">
        <v>48</v>
      </c>
      <c r="S10" s="31" t="s">
        <v>67</v>
      </c>
      <c r="T10" s="31"/>
      <c r="U10" s="36"/>
      <c r="V10" s="36"/>
      <c r="W10" s="31"/>
      <c r="X10" s="31"/>
      <c r="Y10" s="31"/>
      <c r="Z10" s="13"/>
      <c r="AA10" s="14"/>
      <c r="AB10" s="14"/>
    </row>
    <row r="11" spans="1:28" s="124" customFormat="1" ht="30">
      <c r="A11" s="51">
        <v>5</v>
      </c>
      <c r="B11" s="31" t="s">
        <v>45</v>
      </c>
      <c r="C11" s="31" t="s">
        <v>8</v>
      </c>
      <c r="D11" s="31" t="s">
        <v>8</v>
      </c>
      <c r="E11" s="31" t="s">
        <v>46</v>
      </c>
      <c r="F11" s="31" t="s">
        <v>47</v>
      </c>
      <c r="G11" s="31" t="s">
        <v>48</v>
      </c>
      <c r="H11" s="35" t="s">
        <v>49</v>
      </c>
      <c r="I11" s="31" t="s">
        <v>50</v>
      </c>
      <c r="J11" s="30" t="s">
        <v>48</v>
      </c>
      <c r="K11" s="30" t="s">
        <v>51</v>
      </c>
      <c r="L11" s="30"/>
      <c r="M11" s="30"/>
      <c r="N11" s="30"/>
      <c r="O11" s="145"/>
      <c r="P11" s="78"/>
      <c r="Q11" s="78"/>
      <c r="R11" s="31" t="s">
        <v>48</v>
      </c>
      <c r="S11" s="31" t="s">
        <v>67</v>
      </c>
      <c r="T11" s="31"/>
      <c r="U11" s="36"/>
      <c r="V11" s="36"/>
      <c r="W11" s="31"/>
      <c r="X11" s="31"/>
      <c r="Y11" s="31"/>
      <c r="Z11" s="13"/>
      <c r="AA11" s="14"/>
      <c r="AB11" s="14"/>
    </row>
    <row r="12" spans="1:28" s="124" customFormat="1" ht="30">
      <c r="A12" s="51" t="s">
        <v>69</v>
      </c>
      <c r="B12" s="35" t="s">
        <v>45</v>
      </c>
      <c r="C12" s="35" t="s">
        <v>8</v>
      </c>
      <c r="D12" s="35" t="s">
        <v>8</v>
      </c>
      <c r="E12" s="35" t="s">
        <v>46</v>
      </c>
      <c r="F12" s="35" t="s">
        <v>47</v>
      </c>
      <c r="G12" s="35" t="s">
        <v>48</v>
      </c>
      <c r="H12" s="35" t="s">
        <v>49</v>
      </c>
      <c r="I12" s="35" t="s">
        <v>50</v>
      </c>
      <c r="J12" s="51" t="s">
        <v>48</v>
      </c>
      <c r="K12" s="51" t="s">
        <v>51</v>
      </c>
      <c r="L12" s="51"/>
      <c r="M12" s="51"/>
      <c r="N12" s="51"/>
      <c r="O12" s="129"/>
      <c r="P12" s="19"/>
      <c r="Q12" s="19"/>
      <c r="R12" s="35" t="s">
        <v>48</v>
      </c>
      <c r="S12" s="35" t="s">
        <v>70</v>
      </c>
      <c r="T12" s="35"/>
      <c r="U12" s="137"/>
      <c r="V12" s="137"/>
      <c r="W12" s="35"/>
      <c r="X12" s="35"/>
      <c r="Y12" s="35"/>
      <c r="Z12" s="129"/>
      <c r="AA12" s="19"/>
      <c r="AB12" s="19"/>
    </row>
    <row r="13" spans="1:28" s="124" customFormat="1" ht="30">
      <c r="A13" s="51">
        <v>6</v>
      </c>
      <c r="B13" s="35" t="s">
        <v>45</v>
      </c>
      <c r="C13" s="35" t="s">
        <v>8</v>
      </c>
      <c r="D13" s="35" t="s">
        <v>8</v>
      </c>
      <c r="E13" s="35" t="s">
        <v>46</v>
      </c>
      <c r="F13" s="35" t="s">
        <v>47</v>
      </c>
      <c r="G13" s="35" t="s">
        <v>48</v>
      </c>
      <c r="H13" s="35" t="s">
        <v>49</v>
      </c>
      <c r="I13" s="35" t="s">
        <v>50</v>
      </c>
      <c r="J13" s="51" t="s">
        <v>48</v>
      </c>
      <c r="K13" s="51" t="s">
        <v>51</v>
      </c>
      <c r="L13" s="51"/>
      <c r="M13" s="51"/>
      <c r="N13" s="51"/>
      <c r="O13" s="129"/>
      <c r="P13" s="19"/>
      <c r="Q13" s="19"/>
      <c r="R13" s="35" t="s">
        <v>48</v>
      </c>
      <c r="S13" s="35" t="s">
        <v>67</v>
      </c>
      <c r="T13" s="35"/>
      <c r="U13" s="137"/>
      <c r="V13" s="137"/>
      <c r="W13" s="35"/>
      <c r="X13" s="35"/>
      <c r="Y13" s="35"/>
      <c r="Z13" s="129"/>
      <c r="AA13" s="19"/>
      <c r="AB13" s="19"/>
    </row>
    <row r="14" spans="1:28" s="124" customFormat="1" ht="30">
      <c r="A14" s="51" t="s">
        <v>71</v>
      </c>
      <c r="B14" s="35" t="s">
        <v>45</v>
      </c>
      <c r="C14" s="35" t="s">
        <v>8</v>
      </c>
      <c r="D14" s="35" t="s">
        <v>8</v>
      </c>
      <c r="E14" s="35" t="s">
        <v>46</v>
      </c>
      <c r="F14" s="35" t="s">
        <v>47</v>
      </c>
      <c r="G14" s="35" t="s">
        <v>48</v>
      </c>
      <c r="H14" s="35" t="s">
        <v>49</v>
      </c>
      <c r="I14" s="35" t="s">
        <v>50</v>
      </c>
      <c r="J14" s="51" t="s">
        <v>48</v>
      </c>
      <c r="K14" s="51" t="s">
        <v>51</v>
      </c>
      <c r="L14" s="51"/>
      <c r="M14" s="51"/>
      <c r="N14" s="51"/>
      <c r="O14" s="129"/>
      <c r="P14" s="19"/>
      <c r="Q14" s="19"/>
      <c r="R14" s="35" t="s">
        <v>48</v>
      </c>
      <c r="S14" s="35" t="s">
        <v>70</v>
      </c>
      <c r="T14" s="35"/>
      <c r="U14" s="137"/>
      <c r="V14" s="137"/>
      <c r="W14" s="35"/>
      <c r="X14" s="35"/>
      <c r="Y14" s="35"/>
      <c r="Z14" s="129"/>
      <c r="AA14" s="19"/>
      <c r="AB14" s="19"/>
    </row>
    <row r="15" spans="1:28" s="124" customFormat="1" ht="30">
      <c r="A15" s="51">
        <v>7</v>
      </c>
      <c r="B15" s="35" t="s">
        <v>45</v>
      </c>
      <c r="C15" s="35" t="s">
        <v>8</v>
      </c>
      <c r="D15" s="35" t="s">
        <v>8</v>
      </c>
      <c r="E15" s="35" t="s">
        <v>46</v>
      </c>
      <c r="F15" s="35" t="s">
        <v>47</v>
      </c>
      <c r="G15" s="35" t="s">
        <v>48</v>
      </c>
      <c r="H15" s="35" t="s">
        <v>49</v>
      </c>
      <c r="I15" s="35" t="s">
        <v>50</v>
      </c>
      <c r="J15" s="51" t="s">
        <v>48</v>
      </c>
      <c r="K15" s="51" t="s">
        <v>51</v>
      </c>
      <c r="L15" s="51"/>
      <c r="M15" s="51"/>
      <c r="N15" s="51"/>
      <c r="O15" s="129"/>
      <c r="P15" s="19"/>
      <c r="Q15" s="19"/>
      <c r="R15" s="35" t="s">
        <v>48</v>
      </c>
      <c r="S15" s="35" t="s">
        <v>67</v>
      </c>
      <c r="T15" s="35"/>
      <c r="U15" s="137"/>
      <c r="V15" s="137"/>
      <c r="W15" s="35"/>
      <c r="X15" s="35"/>
      <c r="Y15" s="35"/>
      <c r="Z15" s="129"/>
      <c r="AA15" s="19"/>
      <c r="AB15" s="19"/>
    </row>
    <row r="16" spans="1:28" s="124" customFormat="1" ht="30">
      <c r="A16" s="51">
        <v>8</v>
      </c>
      <c r="B16" s="35" t="s">
        <v>45</v>
      </c>
      <c r="C16" s="35" t="s">
        <v>8</v>
      </c>
      <c r="D16" s="35" t="s">
        <v>8</v>
      </c>
      <c r="E16" s="35" t="s">
        <v>46</v>
      </c>
      <c r="F16" s="35" t="s">
        <v>47</v>
      </c>
      <c r="G16" s="35" t="s">
        <v>48</v>
      </c>
      <c r="H16" s="35" t="s">
        <v>49</v>
      </c>
      <c r="I16" s="35" t="s">
        <v>50</v>
      </c>
      <c r="J16" s="51" t="s">
        <v>48</v>
      </c>
      <c r="K16" s="51" t="s">
        <v>51</v>
      </c>
      <c r="L16" s="51"/>
      <c r="M16" s="51"/>
      <c r="N16" s="51"/>
      <c r="O16" s="129"/>
      <c r="P16" s="19"/>
      <c r="Q16" s="19"/>
      <c r="R16" s="35" t="s">
        <v>48</v>
      </c>
      <c r="S16" s="35" t="s">
        <v>67</v>
      </c>
      <c r="T16" s="35"/>
      <c r="U16" s="137"/>
      <c r="V16" s="137"/>
      <c r="W16" s="35"/>
      <c r="X16" s="35"/>
      <c r="Y16" s="35"/>
      <c r="Z16" s="129"/>
      <c r="AA16" s="19"/>
      <c r="AB16" s="19"/>
    </row>
    <row r="17" spans="1:28" s="124" customFormat="1" ht="30">
      <c r="A17" s="51" t="s">
        <v>72</v>
      </c>
      <c r="B17" s="35" t="s">
        <v>45</v>
      </c>
      <c r="C17" s="35" t="s">
        <v>8</v>
      </c>
      <c r="D17" s="35" t="s">
        <v>8</v>
      </c>
      <c r="E17" s="35" t="s">
        <v>46</v>
      </c>
      <c r="F17" s="35" t="s">
        <v>47</v>
      </c>
      <c r="G17" s="35" t="s">
        <v>48</v>
      </c>
      <c r="H17" s="35" t="s">
        <v>49</v>
      </c>
      <c r="I17" s="35" t="s">
        <v>50</v>
      </c>
      <c r="J17" s="51" t="s">
        <v>48</v>
      </c>
      <c r="K17" s="51" t="s">
        <v>51</v>
      </c>
      <c r="L17" s="51"/>
      <c r="M17" s="51"/>
      <c r="N17" s="51"/>
      <c r="O17" s="129"/>
      <c r="P17" s="19"/>
      <c r="Q17" s="19"/>
      <c r="R17" s="35" t="s">
        <v>48</v>
      </c>
      <c r="S17" s="35" t="s">
        <v>67</v>
      </c>
      <c r="T17" s="35"/>
      <c r="U17" s="137"/>
      <c r="V17" s="137"/>
      <c r="W17" s="35"/>
      <c r="X17" s="35"/>
      <c r="Y17" s="35"/>
      <c r="Z17" s="129"/>
      <c r="AA17" s="78"/>
      <c r="AB17" s="19"/>
    </row>
    <row r="18" spans="1:28" s="124" customFormat="1" ht="30">
      <c r="A18" s="51" t="s">
        <v>73</v>
      </c>
      <c r="B18" s="35" t="s">
        <v>45</v>
      </c>
      <c r="C18" s="35" t="s">
        <v>8</v>
      </c>
      <c r="D18" s="35" t="s">
        <v>8</v>
      </c>
      <c r="E18" s="35" t="s">
        <v>46</v>
      </c>
      <c r="F18" s="35" t="s">
        <v>47</v>
      </c>
      <c r="G18" s="35" t="s">
        <v>48</v>
      </c>
      <c r="H18" s="35" t="s">
        <v>49</v>
      </c>
      <c r="I18" s="35" t="s">
        <v>50</v>
      </c>
      <c r="J18" s="51" t="s">
        <v>48</v>
      </c>
      <c r="K18" s="51" t="s">
        <v>51</v>
      </c>
      <c r="L18" s="51"/>
      <c r="M18" s="51"/>
      <c r="N18" s="51"/>
      <c r="O18" s="129"/>
      <c r="P18" s="19"/>
      <c r="Q18" s="19"/>
      <c r="R18" s="35" t="s">
        <v>48</v>
      </c>
      <c r="S18" s="35" t="s">
        <v>67</v>
      </c>
      <c r="T18" s="35"/>
      <c r="U18" s="137"/>
      <c r="V18" s="137"/>
      <c r="W18" s="35"/>
      <c r="X18" s="35"/>
      <c r="Y18" s="35"/>
      <c r="Z18" s="129"/>
      <c r="AA18" s="78"/>
      <c r="AB18" s="19"/>
    </row>
    <row r="19" spans="1:28" s="124" customFormat="1" ht="180.75" customHeight="1">
      <c r="A19" s="51">
        <v>9</v>
      </c>
      <c r="B19" s="35" t="s">
        <v>45</v>
      </c>
      <c r="C19" s="35" t="s">
        <v>8</v>
      </c>
      <c r="D19" s="35" t="s">
        <v>8</v>
      </c>
      <c r="E19" s="35" t="s">
        <v>46</v>
      </c>
      <c r="F19" s="35" t="s">
        <v>47</v>
      </c>
      <c r="G19" s="35" t="s">
        <v>48</v>
      </c>
      <c r="H19" s="35" t="s">
        <v>49</v>
      </c>
      <c r="I19" s="35" t="s">
        <v>50</v>
      </c>
      <c r="J19" s="51" t="s">
        <v>48</v>
      </c>
      <c r="K19" s="51" t="s">
        <v>51</v>
      </c>
      <c r="L19" s="51"/>
      <c r="M19" s="51"/>
      <c r="N19" s="51"/>
      <c r="O19" s="328"/>
      <c r="P19" s="130"/>
      <c r="Q19" s="19"/>
      <c r="R19" s="35" t="s">
        <v>48</v>
      </c>
      <c r="S19" s="35" t="s">
        <v>70</v>
      </c>
      <c r="T19" s="35" t="s">
        <v>53</v>
      </c>
      <c r="U19" s="327">
        <v>0</v>
      </c>
      <c r="V19" s="325">
        <v>2430</v>
      </c>
      <c r="W19" s="35"/>
      <c r="X19" s="35" t="s">
        <v>74</v>
      </c>
      <c r="Y19" s="35" t="s">
        <v>55</v>
      </c>
      <c r="Z19" s="328">
        <v>2677</v>
      </c>
      <c r="AA19" s="130">
        <v>1.1000000000000001</v>
      </c>
      <c r="AB19" s="19" t="s">
        <v>1368</v>
      </c>
    </row>
    <row r="20" spans="1:28" s="124" customFormat="1" ht="30">
      <c r="A20" s="51">
        <v>10</v>
      </c>
      <c r="B20" s="35" t="s">
        <v>45</v>
      </c>
      <c r="C20" s="35" t="s">
        <v>8</v>
      </c>
      <c r="D20" s="35" t="s">
        <v>8</v>
      </c>
      <c r="E20" s="35" t="s">
        <v>46</v>
      </c>
      <c r="F20" s="35" t="s">
        <v>47</v>
      </c>
      <c r="G20" s="35" t="s">
        <v>48</v>
      </c>
      <c r="H20" s="35" t="s">
        <v>49</v>
      </c>
      <c r="I20" s="35" t="s">
        <v>50</v>
      </c>
      <c r="J20" s="51" t="s">
        <v>48</v>
      </c>
      <c r="K20" s="51" t="s">
        <v>51</v>
      </c>
      <c r="L20" s="51"/>
      <c r="M20" s="51"/>
      <c r="N20" s="51"/>
      <c r="O20" s="129"/>
      <c r="P20" s="19"/>
      <c r="Q20" s="19"/>
      <c r="R20" s="35" t="s">
        <v>48</v>
      </c>
      <c r="S20" s="35" t="s">
        <v>70</v>
      </c>
      <c r="T20" s="35"/>
      <c r="U20" s="137"/>
      <c r="V20" s="137"/>
      <c r="W20" s="35"/>
      <c r="X20" s="35"/>
      <c r="Y20" s="35"/>
      <c r="Z20" s="129"/>
      <c r="AA20" s="19"/>
      <c r="AB20" s="19"/>
    </row>
    <row r="21" spans="1:28" s="124" customFormat="1" ht="30">
      <c r="A21" s="51">
        <f>A20+1</f>
        <v>11</v>
      </c>
      <c r="B21" s="35" t="s">
        <v>45</v>
      </c>
      <c r="C21" s="35" t="s">
        <v>8</v>
      </c>
      <c r="D21" s="35" t="s">
        <v>8</v>
      </c>
      <c r="E21" s="35" t="s">
        <v>46</v>
      </c>
      <c r="F21" s="35" t="s">
        <v>47</v>
      </c>
      <c r="G21" s="35" t="s">
        <v>48</v>
      </c>
      <c r="H21" s="35" t="s">
        <v>49</v>
      </c>
      <c r="I21" s="35" t="s">
        <v>50</v>
      </c>
      <c r="J21" s="51" t="s">
        <v>48</v>
      </c>
      <c r="K21" s="51" t="s">
        <v>51</v>
      </c>
      <c r="L21" s="51"/>
      <c r="M21" s="51"/>
      <c r="N21" s="51"/>
      <c r="O21" s="129"/>
      <c r="P21" s="19"/>
      <c r="Q21" s="19"/>
      <c r="R21" s="35" t="s">
        <v>48</v>
      </c>
      <c r="S21" s="35" t="s">
        <v>70</v>
      </c>
      <c r="T21" s="35"/>
      <c r="U21" s="137"/>
      <c r="V21" s="137"/>
      <c r="W21" s="35"/>
      <c r="X21" s="35"/>
      <c r="Y21" s="35"/>
      <c r="Z21" s="129"/>
      <c r="AA21" s="19"/>
      <c r="AB21" s="19"/>
    </row>
    <row r="22" spans="1:28" s="124" customFormat="1" ht="30">
      <c r="A22" s="51" t="s">
        <v>75</v>
      </c>
      <c r="B22" s="35" t="s">
        <v>45</v>
      </c>
      <c r="C22" s="35" t="s">
        <v>8</v>
      </c>
      <c r="D22" s="35" t="s">
        <v>8</v>
      </c>
      <c r="E22" s="35" t="s">
        <v>46</v>
      </c>
      <c r="F22" s="35" t="s">
        <v>47</v>
      </c>
      <c r="G22" s="35" t="s">
        <v>48</v>
      </c>
      <c r="H22" s="35" t="s">
        <v>49</v>
      </c>
      <c r="I22" s="35" t="s">
        <v>50</v>
      </c>
      <c r="J22" s="51" t="s">
        <v>48</v>
      </c>
      <c r="K22" s="51" t="s">
        <v>51</v>
      </c>
      <c r="L22" s="51"/>
      <c r="M22" s="51"/>
      <c r="N22" s="51"/>
      <c r="O22" s="129"/>
      <c r="P22" s="19"/>
      <c r="Q22" s="19"/>
      <c r="R22" s="35" t="s">
        <v>48</v>
      </c>
      <c r="S22" s="35" t="s">
        <v>70</v>
      </c>
      <c r="T22" s="35"/>
      <c r="U22" s="137"/>
      <c r="V22" s="137"/>
      <c r="W22" s="35"/>
      <c r="X22" s="35"/>
      <c r="Y22" s="35"/>
      <c r="Z22" s="129"/>
      <c r="AA22" s="19"/>
      <c r="AB22" s="19"/>
    </row>
    <row r="23" spans="1:28" s="124" customFormat="1" ht="30">
      <c r="A23" s="51">
        <f>A21+1</f>
        <v>12</v>
      </c>
      <c r="B23" s="35" t="s">
        <v>45</v>
      </c>
      <c r="C23" s="35" t="s">
        <v>8</v>
      </c>
      <c r="D23" s="35" t="s">
        <v>8</v>
      </c>
      <c r="E23" s="35" t="s">
        <v>46</v>
      </c>
      <c r="F23" s="35" t="s">
        <v>47</v>
      </c>
      <c r="G23" s="35" t="s">
        <v>48</v>
      </c>
      <c r="H23" s="35" t="s">
        <v>49</v>
      </c>
      <c r="I23" s="35" t="s">
        <v>50</v>
      </c>
      <c r="J23" s="51" t="s">
        <v>48</v>
      </c>
      <c r="K23" s="51" t="s">
        <v>51</v>
      </c>
      <c r="L23" s="51"/>
      <c r="M23" s="51"/>
      <c r="N23" s="51"/>
      <c r="O23" s="129"/>
      <c r="P23" s="19"/>
      <c r="Q23" s="19"/>
      <c r="R23" s="35" t="s">
        <v>48</v>
      </c>
      <c r="S23" s="35" t="s">
        <v>70</v>
      </c>
      <c r="T23" s="35"/>
      <c r="U23" s="137"/>
      <c r="V23" s="137"/>
      <c r="W23" s="35"/>
      <c r="X23" s="35"/>
      <c r="Y23" s="35"/>
      <c r="Z23" s="129"/>
      <c r="AA23" s="19"/>
      <c r="AB23" s="19"/>
    </row>
    <row r="24" spans="1:28" s="124" customFormat="1" ht="45">
      <c r="A24" s="51" t="s">
        <v>76</v>
      </c>
      <c r="B24" s="35" t="s">
        <v>45</v>
      </c>
      <c r="C24" s="35" t="s">
        <v>8</v>
      </c>
      <c r="D24" s="35" t="s">
        <v>8</v>
      </c>
      <c r="E24" s="35" t="s">
        <v>46</v>
      </c>
      <c r="F24" s="35" t="s">
        <v>47</v>
      </c>
      <c r="G24" s="35" t="s">
        <v>48</v>
      </c>
      <c r="H24" s="35" t="s">
        <v>49</v>
      </c>
      <c r="I24" s="35" t="s">
        <v>50</v>
      </c>
      <c r="J24" s="51" t="s">
        <v>48</v>
      </c>
      <c r="K24" s="51" t="s">
        <v>51</v>
      </c>
      <c r="L24" s="51"/>
      <c r="M24" s="51"/>
      <c r="N24" s="51"/>
      <c r="O24" s="328"/>
      <c r="P24" s="130"/>
      <c r="Q24" s="19"/>
      <c r="R24" s="35" t="s">
        <v>48</v>
      </c>
      <c r="S24" s="35" t="s">
        <v>77</v>
      </c>
      <c r="T24" s="35"/>
      <c r="U24" s="329"/>
      <c r="V24" s="127"/>
      <c r="W24" s="35"/>
      <c r="X24" s="35"/>
      <c r="Y24" s="35"/>
      <c r="Z24" s="328"/>
      <c r="AA24" s="130"/>
      <c r="AB24" s="19"/>
    </row>
    <row r="25" spans="1:28" s="124" customFormat="1" ht="30">
      <c r="A25" s="51">
        <v>13</v>
      </c>
      <c r="B25" s="35" t="s">
        <v>45</v>
      </c>
      <c r="C25" s="35" t="s">
        <v>8</v>
      </c>
      <c r="D25" s="35" t="s">
        <v>8</v>
      </c>
      <c r="E25" s="35" t="s">
        <v>46</v>
      </c>
      <c r="F25" s="35" t="s">
        <v>47</v>
      </c>
      <c r="G25" s="35" t="s">
        <v>48</v>
      </c>
      <c r="H25" s="35" t="s">
        <v>49</v>
      </c>
      <c r="I25" s="35" t="s">
        <v>50</v>
      </c>
      <c r="J25" s="51" t="s">
        <v>48</v>
      </c>
      <c r="K25" s="51" t="s">
        <v>51</v>
      </c>
      <c r="L25" s="51"/>
      <c r="M25" s="51"/>
      <c r="N25" s="51"/>
      <c r="O25" s="129"/>
      <c r="P25" s="19"/>
      <c r="Q25" s="19"/>
      <c r="R25" s="35" t="s">
        <v>48</v>
      </c>
      <c r="S25" s="35" t="s">
        <v>70</v>
      </c>
      <c r="T25" s="35"/>
      <c r="U25" s="137"/>
      <c r="V25" s="137"/>
      <c r="W25" s="35"/>
      <c r="X25" s="35"/>
      <c r="Y25" s="35"/>
      <c r="Z25" s="129"/>
      <c r="AA25" s="19"/>
      <c r="AB25" s="19"/>
    </row>
    <row r="26" spans="1:28" s="124" customFormat="1" ht="62.25" customHeight="1">
      <c r="A26" s="51">
        <v>14</v>
      </c>
      <c r="B26" s="35" t="s">
        <v>45</v>
      </c>
      <c r="C26" s="35" t="s">
        <v>8</v>
      </c>
      <c r="D26" s="35" t="s">
        <v>8</v>
      </c>
      <c r="E26" s="35" t="s">
        <v>46</v>
      </c>
      <c r="F26" s="35" t="s">
        <v>47</v>
      </c>
      <c r="G26" s="35" t="s">
        <v>48</v>
      </c>
      <c r="H26" s="35" t="s">
        <v>49</v>
      </c>
      <c r="I26" s="35" t="s">
        <v>50</v>
      </c>
      <c r="J26" s="51" t="s">
        <v>48</v>
      </c>
      <c r="K26" s="51" t="s">
        <v>51</v>
      </c>
      <c r="L26" s="51"/>
      <c r="M26" s="51"/>
      <c r="N26" s="51"/>
      <c r="O26" s="129"/>
      <c r="P26" s="19"/>
      <c r="Q26" s="19"/>
      <c r="R26" s="35" t="s">
        <v>48</v>
      </c>
      <c r="S26" s="35" t="s">
        <v>70</v>
      </c>
      <c r="T26" s="35"/>
      <c r="U26" s="137"/>
      <c r="V26" s="137"/>
      <c r="W26" s="35"/>
      <c r="X26" s="35"/>
      <c r="Y26" s="35"/>
      <c r="Z26" s="129"/>
      <c r="AA26" s="19"/>
      <c r="AB26" s="19"/>
    </row>
    <row r="27" spans="1:28" s="124" customFormat="1" ht="69" customHeight="1">
      <c r="A27" s="51">
        <v>15</v>
      </c>
      <c r="B27" s="35" t="s">
        <v>45</v>
      </c>
      <c r="C27" s="35" t="s">
        <v>8</v>
      </c>
      <c r="D27" s="35" t="s">
        <v>8</v>
      </c>
      <c r="E27" s="35" t="s">
        <v>46</v>
      </c>
      <c r="F27" s="35" t="s">
        <v>47</v>
      </c>
      <c r="G27" s="35" t="s">
        <v>48</v>
      </c>
      <c r="H27" s="35" t="s">
        <v>49</v>
      </c>
      <c r="I27" s="35" t="s">
        <v>50</v>
      </c>
      <c r="J27" s="51" t="s">
        <v>48</v>
      </c>
      <c r="K27" s="51" t="s">
        <v>51</v>
      </c>
      <c r="L27" s="51"/>
      <c r="M27" s="51"/>
      <c r="N27" s="51"/>
      <c r="O27" s="129"/>
      <c r="P27" s="19"/>
      <c r="Q27" s="19"/>
      <c r="R27" s="35" t="s">
        <v>48</v>
      </c>
      <c r="S27" s="35" t="s">
        <v>70</v>
      </c>
      <c r="T27" s="35"/>
      <c r="U27" s="137"/>
      <c r="V27" s="137"/>
      <c r="W27" s="35"/>
      <c r="X27" s="35"/>
      <c r="Y27" s="35"/>
      <c r="Z27" s="129"/>
      <c r="AA27" s="19"/>
      <c r="AB27" s="19"/>
    </row>
    <row r="28" spans="1:28" s="124" customFormat="1" ht="30">
      <c r="A28" s="51">
        <v>16</v>
      </c>
      <c r="B28" s="35" t="s">
        <v>45</v>
      </c>
      <c r="C28" s="35" t="s">
        <v>8</v>
      </c>
      <c r="D28" s="35" t="s">
        <v>8</v>
      </c>
      <c r="E28" s="35" t="s">
        <v>46</v>
      </c>
      <c r="F28" s="35" t="s">
        <v>47</v>
      </c>
      <c r="G28" s="35" t="s">
        <v>48</v>
      </c>
      <c r="H28" s="35" t="s">
        <v>49</v>
      </c>
      <c r="I28" s="35" t="s">
        <v>50</v>
      </c>
      <c r="J28" s="51" t="s">
        <v>48</v>
      </c>
      <c r="K28" s="51" t="s">
        <v>51</v>
      </c>
      <c r="L28" s="51"/>
      <c r="M28" s="51"/>
      <c r="N28" s="51"/>
      <c r="O28" s="129"/>
      <c r="P28" s="19"/>
      <c r="Q28" s="19"/>
      <c r="R28" s="35" t="s">
        <v>48</v>
      </c>
      <c r="S28" s="35" t="s">
        <v>70</v>
      </c>
      <c r="T28" s="35"/>
      <c r="U28" s="137"/>
      <c r="V28" s="137"/>
      <c r="W28" s="35"/>
      <c r="X28" s="35"/>
      <c r="Y28" s="35"/>
      <c r="Z28" s="129"/>
      <c r="AA28" s="19"/>
      <c r="AB28" s="19"/>
    </row>
    <row r="29" spans="1:28" s="124" customFormat="1" ht="30">
      <c r="A29" s="51">
        <v>17</v>
      </c>
      <c r="B29" s="35" t="s">
        <v>45</v>
      </c>
      <c r="C29" s="35" t="s">
        <v>8</v>
      </c>
      <c r="D29" s="35" t="s">
        <v>8</v>
      </c>
      <c r="E29" s="35" t="s">
        <v>46</v>
      </c>
      <c r="F29" s="35" t="s">
        <v>47</v>
      </c>
      <c r="G29" s="35" t="s">
        <v>48</v>
      </c>
      <c r="H29" s="35" t="s">
        <v>49</v>
      </c>
      <c r="I29" s="35" t="s">
        <v>50</v>
      </c>
      <c r="J29" s="51" t="s">
        <v>48</v>
      </c>
      <c r="K29" s="51" t="s">
        <v>51</v>
      </c>
      <c r="L29" s="51"/>
      <c r="M29" s="51"/>
      <c r="N29" s="51"/>
      <c r="O29" s="129"/>
      <c r="P29" s="19"/>
      <c r="Q29" s="19"/>
      <c r="R29" s="35" t="s">
        <v>48</v>
      </c>
      <c r="S29" s="35" t="s">
        <v>70</v>
      </c>
      <c r="T29" s="35"/>
      <c r="U29" s="137"/>
      <c r="V29" s="137"/>
      <c r="W29" s="35"/>
      <c r="X29" s="35"/>
      <c r="Y29" s="35"/>
      <c r="Z29" s="129"/>
      <c r="AA29" s="19"/>
      <c r="AB29" s="19"/>
    </row>
    <row r="30" spans="1:28" s="124" customFormat="1" ht="30">
      <c r="A30" s="51">
        <v>18</v>
      </c>
      <c r="B30" s="35" t="s">
        <v>45</v>
      </c>
      <c r="C30" s="35" t="s">
        <v>8</v>
      </c>
      <c r="D30" s="35" t="s">
        <v>8</v>
      </c>
      <c r="E30" s="35" t="s">
        <v>46</v>
      </c>
      <c r="F30" s="35" t="s">
        <v>47</v>
      </c>
      <c r="G30" s="35" t="s">
        <v>48</v>
      </c>
      <c r="H30" s="35" t="s">
        <v>49</v>
      </c>
      <c r="I30" s="35" t="s">
        <v>50</v>
      </c>
      <c r="J30" s="51" t="s">
        <v>48</v>
      </c>
      <c r="K30" s="51" t="s">
        <v>51</v>
      </c>
      <c r="L30" s="51"/>
      <c r="M30" s="51"/>
      <c r="N30" s="51"/>
      <c r="O30" s="129"/>
      <c r="P30" s="19"/>
      <c r="Q30" s="19"/>
      <c r="R30" s="35" t="s">
        <v>48</v>
      </c>
      <c r="S30" s="35" t="s">
        <v>70</v>
      </c>
      <c r="T30" s="35"/>
      <c r="U30" s="137"/>
      <c r="V30" s="137"/>
      <c r="W30" s="35"/>
      <c r="X30" s="35"/>
      <c r="Y30" s="35"/>
      <c r="Z30" s="129"/>
      <c r="AA30" s="19"/>
      <c r="AB30" s="19"/>
    </row>
    <row r="31" spans="1:28" s="124" customFormat="1" ht="30">
      <c r="A31" s="51" t="s">
        <v>91</v>
      </c>
      <c r="B31" s="35" t="s">
        <v>45</v>
      </c>
      <c r="C31" s="35" t="s">
        <v>8</v>
      </c>
      <c r="D31" s="35" t="s">
        <v>8</v>
      </c>
      <c r="E31" s="35" t="s">
        <v>46</v>
      </c>
      <c r="F31" s="35" t="s">
        <v>47</v>
      </c>
      <c r="G31" s="35" t="s">
        <v>48</v>
      </c>
      <c r="H31" s="35" t="s">
        <v>49</v>
      </c>
      <c r="I31" s="35" t="s">
        <v>50</v>
      </c>
      <c r="J31" s="51" t="s">
        <v>48</v>
      </c>
      <c r="K31" s="51" t="s">
        <v>51</v>
      </c>
      <c r="L31" s="51"/>
      <c r="M31" s="51"/>
      <c r="N31" s="51"/>
      <c r="O31" s="129"/>
      <c r="P31" s="19"/>
      <c r="Q31" s="19"/>
      <c r="R31" s="35" t="s">
        <v>48</v>
      </c>
      <c r="S31" s="35" t="s">
        <v>70</v>
      </c>
      <c r="T31" s="35"/>
      <c r="U31" s="137"/>
      <c r="V31" s="137"/>
      <c r="W31" s="35"/>
      <c r="X31" s="35"/>
      <c r="Y31" s="35"/>
      <c r="Z31" s="129"/>
      <c r="AA31" s="78"/>
      <c r="AB31" s="19"/>
    </row>
    <row r="32" spans="1:28" s="124" customFormat="1" ht="168.75" customHeight="1">
      <c r="A32" s="51">
        <v>19</v>
      </c>
      <c r="B32" s="35" t="s">
        <v>45</v>
      </c>
      <c r="C32" s="35" t="s">
        <v>8</v>
      </c>
      <c r="D32" s="35" t="s">
        <v>8</v>
      </c>
      <c r="E32" s="35" t="s">
        <v>46</v>
      </c>
      <c r="F32" s="35" t="s">
        <v>47</v>
      </c>
      <c r="G32" s="35" t="s">
        <v>48</v>
      </c>
      <c r="H32" s="35" t="s">
        <v>49</v>
      </c>
      <c r="I32" s="35" t="s">
        <v>50</v>
      </c>
      <c r="J32" s="51" t="s">
        <v>48</v>
      </c>
      <c r="K32" s="51" t="s">
        <v>51</v>
      </c>
      <c r="L32" s="51"/>
      <c r="M32" s="51"/>
      <c r="N32" s="51"/>
      <c r="O32" s="328"/>
      <c r="P32" s="130"/>
      <c r="Q32" s="19"/>
      <c r="R32" s="35" t="s">
        <v>48</v>
      </c>
      <c r="S32" s="35" t="s">
        <v>77</v>
      </c>
      <c r="T32" s="35" t="s">
        <v>53</v>
      </c>
      <c r="U32" s="327">
        <v>0</v>
      </c>
      <c r="V32" s="325">
        <v>1</v>
      </c>
      <c r="W32" s="35"/>
      <c r="X32" s="35" t="s">
        <v>92</v>
      </c>
      <c r="Y32" s="35" t="s">
        <v>55</v>
      </c>
      <c r="Z32" s="328">
        <v>100</v>
      </c>
      <c r="AA32" s="130">
        <v>1</v>
      </c>
      <c r="AB32" s="19" t="s">
        <v>1369</v>
      </c>
    </row>
    <row r="33" spans="1:28" s="124" customFormat="1" ht="45">
      <c r="A33" s="51">
        <v>20</v>
      </c>
      <c r="B33" s="35" t="s">
        <v>45</v>
      </c>
      <c r="C33" s="35" t="s">
        <v>8</v>
      </c>
      <c r="D33" s="35" t="s">
        <v>8</v>
      </c>
      <c r="E33" s="35" t="s">
        <v>46</v>
      </c>
      <c r="F33" s="35" t="s">
        <v>47</v>
      </c>
      <c r="G33" s="35" t="s">
        <v>48</v>
      </c>
      <c r="H33" s="35" t="s">
        <v>49</v>
      </c>
      <c r="I33" s="35" t="s">
        <v>50</v>
      </c>
      <c r="J33" s="51" t="s">
        <v>48</v>
      </c>
      <c r="K33" s="51" t="s">
        <v>51</v>
      </c>
      <c r="L33" s="51"/>
      <c r="M33" s="51"/>
      <c r="N33" s="51"/>
      <c r="O33" s="129"/>
      <c r="P33" s="345"/>
      <c r="Q33" s="19"/>
      <c r="R33" s="35" t="s">
        <v>48</v>
      </c>
      <c r="S33" s="35" t="s">
        <v>77</v>
      </c>
      <c r="T33" s="35"/>
      <c r="U33" s="137"/>
      <c r="V33" s="137"/>
      <c r="W33" s="35"/>
      <c r="X33" s="35"/>
      <c r="Y33" s="35"/>
      <c r="Z33" s="129"/>
      <c r="AA33" s="345"/>
      <c r="AB33" s="19"/>
    </row>
    <row r="34" spans="1:28" s="124" customFormat="1" ht="91.5" customHeight="1">
      <c r="A34" s="51" t="s">
        <v>93</v>
      </c>
      <c r="B34" s="35" t="s">
        <v>45</v>
      </c>
      <c r="C34" s="35" t="s">
        <v>8</v>
      </c>
      <c r="D34" s="35" t="s">
        <v>8</v>
      </c>
      <c r="E34" s="35" t="s">
        <v>46</v>
      </c>
      <c r="F34" s="35" t="s">
        <v>47</v>
      </c>
      <c r="G34" s="35" t="s">
        <v>48</v>
      </c>
      <c r="H34" s="35" t="s">
        <v>49</v>
      </c>
      <c r="I34" s="35" t="s">
        <v>50</v>
      </c>
      <c r="J34" s="51" t="s">
        <v>48</v>
      </c>
      <c r="K34" s="51" t="s">
        <v>51</v>
      </c>
      <c r="L34" s="51"/>
      <c r="M34" s="51"/>
      <c r="N34" s="51"/>
      <c r="O34" s="328"/>
      <c r="P34" s="130"/>
      <c r="Q34" s="19"/>
      <c r="R34" s="35" t="s">
        <v>48</v>
      </c>
      <c r="S34" s="35" t="s">
        <v>94</v>
      </c>
      <c r="T34" s="35"/>
      <c r="U34" s="327"/>
      <c r="V34" s="325"/>
      <c r="W34" s="35"/>
      <c r="X34" s="35"/>
      <c r="Y34" s="35"/>
      <c r="Z34" s="328"/>
      <c r="AA34" s="130"/>
      <c r="AB34" s="19"/>
    </row>
    <row r="35" spans="1:28" s="124" customFormat="1" ht="45">
      <c r="A35" s="51">
        <f>A33+1</f>
        <v>21</v>
      </c>
      <c r="B35" s="35" t="s">
        <v>45</v>
      </c>
      <c r="C35" s="35" t="s">
        <v>8</v>
      </c>
      <c r="D35" s="35" t="s">
        <v>8</v>
      </c>
      <c r="E35" s="35" t="s">
        <v>46</v>
      </c>
      <c r="F35" s="35" t="s">
        <v>47</v>
      </c>
      <c r="G35" s="35" t="s">
        <v>48</v>
      </c>
      <c r="H35" s="35" t="s">
        <v>49</v>
      </c>
      <c r="I35" s="35" t="s">
        <v>50</v>
      </c>
      <c r="J35" s="51" t="s">
        <v>48</v>
      </c>
      <c r="K35" s="51" t="s">
        <v>51</v>
      </c>
      <c r="L35" s="51"/>
      <c r="M35" s="51"/>
      <c r="N35" s="51"/>
      <c r="O35" s="129"/>
      <c r="P35" s="19"/>
      <c r="Q35" s="19"/>
      <c r="R35" s="35" t="s">
        <v>48</v>
      </c>
      <c r="S35" s="35" t="s">
        <v>77</v>
      </c>
      <c r="T35" s="138"/>
      <c r="U35" s="138"/>
      <c r="V35" s="138"/>
      <c r="W35" s="138"/>
      <c r="X35" s="138"/>
      <c r="Y35" s="138"/>
      <c r="Z35" s="129"/>
      <c r="AA35" s="19"/>
      <c r="AB35" s="19"/>
    </row>
    <row r="36" spans="1:28" s="124" customFormat="1" ht="45">
      <c r="A36" s="51">
        <f>A35+1</f>
        <v>22</v>
      </c>
      <c r="B36" s="35" t="s">
        <v>45</v>
      </c>
      <c r="C36" s="35" t="s">
        <v>8</v>
      </c>
      <c r="D36" s="35" t="s">
        <v>8</v>
      </c>
      <c r="E36" s="35" t="s">
        <v>46</v>
      </c>
      <c r="F36" s="35" t="s">
        <v>47</v>
      </c>
      <c r="G36" s="35" t="s">
        <v>48</v>
      </c>
      <c r="H36" s="35" t="s">
        <v>49</v>
      </c>
      <c r="I36" s="35" t="s">
        <v>50</v>
      </c>
      <c r="J36" s="51" t="s">
        <v>48</v>
      </c>
      <c r="K36" s="51" t="s">
        <v>51</v>
      </c>
      <c r="L36" s="51"/>
      <c r="M36" s="51"/>
      <c r="N36" s="51"/>
      <c r="O36" s="129"/>
      <c r="P36" s="19"/>
      <c r="Q36" s="19"/>
      <c r="R36" s="35" t="s">
        <v>48</v>
      </c>
      <c r="S36" s="35" t="s">
        <v>77</v>
      </c>
      <c r="T36" s="138"/>
      <c r="U36" s="138"/>
      <c r="V36" s="138"/>
      <c r="W36" s="138"/>
      <c r="X36" s="138"/>
      <c r="Y36" s="138"/>
      <c r="Z36" s="129"/>
      <c r="AA36" s="19"/>
      <c r="AB36" s="19"/>
    </row>
    <row r="37" spans="1:28" s="124" customFormat="1" ht="45">
      <c r="A37" s="51">
        <v>23</v>
      </c>
      <c r="B37" s="35" t="s">
        <v>45</v>
      </c>
      <c r="C37" s="35" t="s">
        <v>8</v>
      </c>
      <c r="D37" s="35" t="s">
        <v>8</v>
      </c>
      <c r="E37" s="35" t="s">
        <v>46</v>
      </c>
      <c r="F37" s="35" t="s">
        <v>47</v>
      </c>
      <c r="G37" s="35" t="s">
        <v>48</v>
      </c>
      <c r="H37" s="35" t="s">
        <v>49</v>
      </c>
      <c r="I37" s="35" t="s">
        <v>50</v>
      </c>
      <c r="J37" s="51" t="s">
        <v>48</v>
      </c>
      <c r="K37" s="51" t="s">
        <v>51</v>
      </c>
      <c r="L37" s="51"/>
      <c r="M37" s="51"/>
      <c r="N37" s="51"/>
      <c r="O37" s="129"/>
      <c r="P37" s="19"/>
      <c r="Q37" s="19"/>
      <c r="R37" s="35" t="s">
        <v>48</v>
      </c>
      <c r="S37" s="35" t="s">
        <v>77</v>
      </c>
      <c r="T37" s="35"/>
      <c r="U37" s="137"/>
      <c r="V37" s="137"/>
      <c r="W37" s="35"/>
      <c r="X37" s="35"/>
      <c r="Y37" s="35"/>
      <c r="Z37" s="129"/>
      <c r="AA37" s="19"/>
      <c r="AB37" s="19"/>
    </row>
    <row r="38" spans="1:28" s="124" customFormat="1" ht="45">
      <c r="A38" s="51" t="s">
        <v>95</v>
      </c>
      <c r="B38" s="35" t="s">
        <v>45</v>
      </c>
      <c r="C38" s="35" t="s">
        <v>8</v>
      </c>
      <c r="D38" s="35" t="s">
        <v>8</v>
      </c>
      <c r="E38" s="35" t="s">
        <v>46</v>
      </c>
      <c r="F38" s="35" t="s">
        <v>47</v>
      </c>
      <c r="G38" s="35" t="s">
        <v>48</v>
      </c>
      <c r="H38" s="35" t="s">
        <v>49</v>
      </c>
      <c r="I38" s="35" t="s">
        <v>50</v>
      </c>
      <c r="J38" s="51" t="s">
        <v>48</v>
      </c>
      <c r="K38" s="51" t="s">
        <v>51</v>
      </c>
      <c r="L38" s="51"/>
      <c r="M38" s="51"/>
      <c r="N38" s="51"/>
      <c r="O38" s="129"/>
      <c r="P38" s="19"/>
      <c r="Q38" s="19"/>
      <c r="R38" s="35" t="s">
        <v>48</v>
      </c>
      <c r="S38" s="35" t="s">
        <v>77</v>
      </c>
      <c r="T38" s="35"/>
      <c r="U38" s="137"/>
      <c r="V38" s="137"/>
      <c r="W38" s="35"/>
      <c r="X38" s="35"/>
      <c r="Y38" s="35"/>
      <c r="Z38" s="129"/>
      <c r="AA38" s="78"/>
      <c r="AB38" s="19"/>
    </row>
    <row r="39" spans="1:28" s="124" customFormat="1" ht="156.75" customHeight="1">
      <c r="A39" s="51">
        <v>24</v>
      </c>
      <c r="B39" s="35" t="s">
        <v>45</v>
      </c>
      <c r="C39" s="35" t="s">
        <v>8</v>
      </c>
      <c r="D39" s="35" t="s">
        <v>8</v>
      </c>
      <c r="E39" s="35" t="s">
        <v>46</v>
      </c>
      <c r="F39" s="35" t="s">
        <v>47</v>
      </c>
      <c r="G39" s="35" t="s">
        <v>48</v>
      </c>
      <c r="H39" s="35" t="s">
        <v>49</v>
      </c>
      <c r="I39" s="35" t="s">
        <v>50</v>
      </c>
      <c r="J39" s="51" t="s">
        <v>48</v>
      </c>
      <c r="K39" s="51" t="s">
        <v>51</v>
      </c>
      <c r="L39" s="51"/>
      <c r="M39" s="51"/>
      <c r="N39" s="51"/>
      <c r="O39" s="328"/>
      <c r="P39" s="130"/>
      <c r="Q39" s="19"/>
      <c r="R39" s="35" t="s">
        <v>48</v>
      </c>
      <c r="S39" s="35" t="s">
        <v>96</v>
      </c>
      <c r="T39" s="35" t="s">
        <v>53</v>
      </c>
      <c r="U39" s="327">
        <v>0</v>
      </c>
      <c r="V39" s="325">
        <v>180</v>
      </c>
      <c r="W39" s="35"/>
      <c r="X39" s="35" t="s">
        <v>97</v>
      </c>
      <c r="Y39" s="35" t="s">
        <v>55</v>
      </c>
      <c r="Z39" s="328">
        <v>172</v>
      </c>
      <c r="AA39" s="130">
        <v>0.96</v>
      </c>
      <c r="AB39" s="19" t="s">
        <v>1370</v>
      </c>
    </row>
    <row r="40" spans="1:28" s="124" customFormat="1" ht="30">
      <c r="A40" s="51">
        <v>25</v>
      </c>
      <c r="B40" s="35" t="s">
        <v>45</v>
      </c>
      <c r="C40" s="35" t="s">
        <v>8</v>
      </c>
      <c r="D40" s="35" t="s">
        <v>8</v>
      </c>
      <c r="E40" s="35" t="s">
        <v>46</v>
      </c>
      <c r="F40" s="35" t="s">
        <v>47</v>
      </c>
      <c r="G40" s="35" t="s">
        <v>48</v>
      </c>
      <c r="H40" s="35" t="s">
        <v>49</v>
      </c>
      <c r="I40" s="35" t="s">
        <v>50</v>
      </c>
      <c r="J40" s="51" t="s">
        <v>48</v>
      </c>
      <c r="K40" s="51" t="s">
        <v>51</v>
      </c>
      <c r="L40" s="51"/>
      <c r="M40" s="51"/>
      <c r="N40" s="51"/>
      <c r="O40" s="129"/>
      <c r="P40" s="19"/>
      <c r="Q40" s="19"/>
      <c r="R40" s="35" t="s">
        <v>48</v>
      </c>
      <c r="S40" s="35" t="s">
        <v>96</v>
      </c>
      <c r="T40" s="35"/>
      <c r="U40" s="137"/>
      <c r="V40" s="137"/>
      <c r="W40" s="35"/>
      <c r="X40" s="35"/>
      <c r="Y40" s="35"/>
      <c r="Z40" s="129"/>
      <c r="AA40" s="19"/>
      <c r="AB40" s="19"/>
    </row>
    <row r="41" spans="1:28" s="124" customFormat="1" ht="30">
      <c r="A41" s="51">
        <v>26</v>
      </c>
      <c r="B41" s="35" t="s">
        <v>45</v>
      </c>
      <c r="C41" s="35" t="s">
        <v>8</v>
      </c>
      <c r="D41" s="35" t="s">
        <v>8</v>
      </c>
      <c r="E41" s="35" t="s">
        <v>46</v>
      </c>
      <c r="F41" s="35" t="s">
        <v>47</v>
      </c>
      <c r="G41" s="35" t="s">
        <v>48</v>
      </c>
      <c r="H41" s="35" t="s">
        <v>49</v>
      </c>
      <c r="I41" s="35" t="s">
        <v>50</v>
      </c>
      <c r="J41" s="51" t="s">
        <v>48</v>
      </c>
      <c r="K41" s="51" t="s">
        <v>51</v>
      </c>
      <c r="L41" s="51"/>
      <c r="M41" s="51"/>
      <c r="N41" s="51"/>
      <c r="O41" s="129"/>
      <c r="P41" s="19"/>
      <c r="Q41" s="19"/>
      <c r="R41" s="35" t="s">
        <v>48</v>
      </c>
      <c r="S41" s="35" t="s">
        <v>96</v>
      </c>
      <c r="T41" s="35"/>
      <c r="U41" s="137"/>
      <c r="V41" s="137"/>
      <c r="W41" s="35"/>
      <c r="X41" s="35"/>
      <c r="Y41" s="35"/>
      <c r="Z41" s="129"/>
      <c r="AA41" s="19"/>
      <c r="AB41" s="19"/>
    </row>
    <row r="42" spans="1:28" s="124" customFormat="1" ht="30">
      <c r="A42" s="51" t="s">
        <v>100</v>
      </c>
      <c r="B42" s="35" t="s">
        <v>45</v>
      </c>
      <c r="C42" s="35" t="s">
        <v>8</v>
      </c>
      <c r="D42" s="35" t="s">
        <v>8</v>
      </c>
      <c r="E42" s="35" t="s">
        <v>46</v>
      </c>
      <c r="F42" s="35" t="s">
        <v>47</v>
      </c>
      <c r="G42" s="35" t="s">
        <v>48</v>
      </c>
      <c r="H42" s="35" t="s">
        <v>49</v>
      </c>
      <c r="I42" s="35" t="s">
        <v>50</v>
      </c>
      <c r="J42" s="51" t="s">
        <v>48</v>
      </c>
      <c r="K42" s="51" t="s">
        <v>51</v>
      </c>
      <c r="L42" s="51"/>
      <c r="M42" s="51"/>
      <c r="N42" s="51"/>
      <c r="O42" s="129"/>
      <c r="P42" s="19"/>
      <c r="Q42" s="19"/>
      <c r="R42" s="35" t="s">
        <v>48</v>
      </c>
      <c r="S42" s="35" t="s">
        <v>96</v>
      </c>
      <c r="T42" s="35"/>
      <c r="U42" s="137"/>
      <c r="V42" s="137"/>
      <c r="W42" s="35"/>
      <c r="X42" s="35"/>
      <c r="Y42" s="35"/>
      <c r="Z42" s="129"/>
      <c r="AA42" s="78"/>
      <c r="AB42" s="19"/>
    </row>
    <row r="43" spans="1:28" s="412" customFormat="1" ht="30">
      <c r="A43" s="154" t="s">
        <v>101</v>
      </c>
      <c r="B43" s="409" t="s">
        <v>45</v>
      </c>
      <c r="C43" s="409" t="s">
        <v>8</v>
      </c>
      <c r="D43" s="409" t="s">
        <v>8</v>
      </c>
      <c r="E43" s="409" t="s">
        <v>46</v>
      </c>
      <c r="F43" s="409" t="s">
        <v>47</v>
      </c>
      <c r="G43" s="409" t="s">
        <v>48</v>
      </c>
      <c r="H43" s="409" t="s">
        <v>49</v>
      </c>
      <c r="I43" s="409" t="s">
        <v>50</v>
      </c>
      <c r="J43" s="154" t="s">
        <v>48</v>
      </c>
      <c r="K43" s="154" t="s">
        <v>51</v>
      </c>
      <c r="L43" s="154"/>
      <c r="M43" s="154"/>
      <c r="N43" s="154"/>
      <c r="O43" s="410"/>
      <c r="P43" s="154"/>
      <c r="Q43" s="154"/>
      <c r="R43" s="409" t="s">
        <v>48</v>
      </c>
      <c r="S43" s="409" t="s">
        <v>96</v>
      </c>
      <c r="T43" s="409"/>
      <c r="U43" s="411"/>
      <c r="V43" s="411"/>
      <c r="W43" s="409"/>
      <c r="X43" s="409"/>
      <c r="Y43" s="409"/>
      <c r="Z43" s="410"/>
      <c r="AA43" s="154"/>
      <c r="AB43" s="154"/>
    </row>
    <row r="44" spans="1:28" s="124" customFormat="1" ht="153" customHeight="1">
      <c r="A44" s="51">
        <f>A41+1</f>
        <v>27</v>
      </c>
      <c r="B44" s="35" t="s">
        <v>45</v>
      </c>
      <c r="C44" s="35" t="s">
        <v>8</v>
      </c>
      <c r="D44" s="35" t="s">
        <v>8</v>
      </c>
      <c r="E44" s="35" t="s">
        <v>46</v>
      </c>
      <c r="F44" s="35" t="s">
        <v>47</v>
      </c>
      <c r="G44" s="35" t="s">
        <v>48</v>
      </c>
      <c r="H44" s="35" t="s">
        <v>49</v>
      </c>
      <c r="I44" s="35" t="s">
        <v>50</v>
      </c>
      <c r="J44" s="51" t="s">
        <v>48</v>
      </c>
      <c r="K44" s="51" t="s">
        <v>51</v>
      </c>
      <c r="L44" s="51"/>
      <c r="M44" s="51"/>
      <c r="N44" s="51"/>
      <c r="O44" s="328"/>
      <c r="P44" s="130"/>
      <c r="Q44" s="19"/>
      <c r="R44" s="35" t="s">
        <v>48</v>
      </c>
      <c r="S44" s="35" t="s">
        <v>94</v>
      </c>
      <c r="T44" s="35" t="s">
        <v>53</v>
      </c>
      <c r="U44" s="327">
        <v>0</v>
      </c>
      <c r="V44" s="325">
        <v>1300</v>
      </c>
      <c r="W44" s="35"/>
      <c r="X44" s="35" t="s">
        <v>102</v>
      </c>
      <c r="Y44" s="35" t="s">
        <v>55</v>
      </c>
      <c r="Z44" s="328">
        <v>1498</v>
      </c>
      <c r="AA44" s="130">
        <v>1.1499999999999999</v>
      </c>
      <c r="AB44" s="19" t="s">
        <v>1371</v>
      </c>
    </row>
    <row r="45" spans="1:28" s="124" customFormat="1" ht="30">
      <c r="A45" s="51">
        <f>A44+1</f>
        <v>28</v>
      </c>
      <c r="B45" s="35" t="s">
        <v>45</v>
      </c>
      <c r="C45" s="35" t="s">
        <v>8</v>
      </c>
      <c r="D45" s="35" t="s">
        <v>8</v>
      </c>
      <c r="E45" s="35" t="s">
        <v>46</v>
      </c>
      <c r="F45" s="35" t="s">
        <v>47</v>
      </c>
      <c r="G45" s="35" t="s">
        <v>48</v>
      </c>
      <c r="H45" s="35" t="s">
        <v>49</v>
      </c>
      <c r="I45" s="35" t="s">
        <v>50</v>
      </c>
      <c r="J45" s="51" t="s">
        <v>48</v>
      </c>
      <c r="K45" s="51" t="s">
        <v>51</v>
      </c>
      <c r="L45" s="51"/>
      <c r="M45" s="51"/>
      <c r="N45" s="51"/>
      <c r="O45" s="128"/>
      <c r="P45" s="17"/>
      <c r="Q45" s="19"/>
      <c r="R45" s="35" t="s">
        <v>48</v>
      </c>
      <c r="S45" s="35" t="s">
        <v>94</v>
      </c>
      <c r="T45" s="35"/>
      <c r="U45" s="137"/>
      <c r="V45" s="137"/>
      <c r="W45" s="35"/>
      <c r="X45" s="35"/>
      <c r="Y45" s="35"/>
      <c r="Z45" s="128"/>
      <c r="AA45" s="17"/>
      <c r="AB45" s="19"/>
    </row>
    <row r="46" spans="1:28" s="124" customFormat="1" ht="30">
      <c r="A46" s="51">
        <v>29</v>
      </c>
      <c r="B46" s="35" t="s">
        <v>45</v>
      </c>
      <c r="C46" s="35" t="s">
        <v>8</v>
      </c>
      <c r="D46" s="35" t="s">
        <v>8</v>
      </c>
      <c r="E46" s="35" t="s">
        <v>46</v>
      </c>
      <c r="F46" s="35" t="s">
        <v>47</v>
      </c>
      <c r="G46" s="35" t="s">
        <v>48</v>
      </c>
      <c r="H46" s="35" t="s">
        <v>49</v>
      </c>
      <c r="I46" s="35" t="s">
        <v>50</v>
      </c>
      <c r="J46" s="51" t="s">
        <v>48</v>
      </c>
      <c r="K46" s="51" t="s">
        <v>51</v>
      </c>
      <c r="L46" s="51"/>
      <c r="M46" s="51"/>
      <c r="N46" s="51"/>
      <c r="O46" s="128"/>
      <c r="P46" s="17"/>
      <c r="Q46" s="19"/>
      <c r="R46" s="35" t="s">
        <v>48</v>
      </c>
      <c r="S46" s="35" t="s">
        <v>94</v>
      </c>
      <c r="T46" s="35"/>
      <c r="U46" s="137"/>
      <c r="V46" s="137"/>
      <c r="W46" s="35"/>
      <c r="X46" s="35"/>
      <c r="Y46" s="35"/>
      <c r="Z46" s="128"/>
      <c r="AA46" s="17"/>
      <c r="AB46" s="19"/>
    </row>
    <row r="47" spans="1:28" s="124" customFormat="1" ht="30">
      <c r="A47" s="51" t="s">
        <v>103</v>
      </c>
      <c r="B47" s="35" t="s">
        <v>45</v>
      </c>
      <c r="C47" s="35" t="s">
        <v>8</v>
      </c>
      <c r="D47" s="35" t="s">
        <v>8</v>
      </c>
      <c r="E47" s="35" t="s">
        <v>46</v>
      </c>
      <c r="F47" s="35" t="s">
        <v>47</v>
      </c>
      <c r="G47" s="35" t="s">
        <v>48</v>
      </c>
      <c r="H47" s="35" t="s">
        <v>49</v>
      </c>
      <c r="I47" s="35" t="s">
        <v>50</v>
      </c>
      <c r="J47" s="51" t="s">
        <v>48</v>
      </c>
      <c r="K47" s="51" t="s">
        <v>51</v>
      </c>
      <c r="L47" s="51"/>
      <c r="M47" s="51"/>
      <c r="N47" s="51"/>
      <c r="O47" s="128"/>
      <c r="P47" s="17"/>
      <c r="Q47" s="19"/>
      <c r="R47" s="35" t="s">
        <v>48</v>
      </c>
      <c r="S47" s="35" t="s">
        <v>94</v>
      </c>
      <c r="T47" s="35"/>
      <c r="U47" s="137"/>
      <c r="V47" s="137"/>
      <c r="W47" s="35"/>
      <c r="X47" s="35"/>
      <c r="Y47" s="35"/>
      <c r="Z47" s="128"/>
      <c r="AA47" s="17"/>
      <c r="AB47" s="19"/>
    </row>
    <row r="48" spans="1:28" s="124" customFormat="1" ht="30">
      <c r="A48" s="51">
        <f>A46+1</f>
        <v>30</v>
      </c>
      <c r="B48" s="35" t="s">
        <v>45</v>
      </c>
      <c r="C48" s="35" t="s">
        <v>8</v>
      </c>
      <c r="D48" s="35" t="s">
        <v>8</v>
      </c>
      <c r="E48" s="35" t="s">
        <v>46</v>
      </c>
      <c r="F48" s="35" t="s">
        <v>47</v>
      </c>
      <c r="G48" s="35" t="s">
        <v>48</v>
      </c>
      <c r="H48" s="35" t="s">
        <v>49</v>
      </c>
      <c r="I48" s="35" t="s">
        <v>50</v>
      </c>
      <c r="J48" s="51" t="s">
        <v>48</v>
      </c>
      <c r="K48" s="51" t="s">
        <v>51</v>
      </c>
      <c r="L48" s="51"/>
      <c r="M48" s="51"/>
      <c r="N48" s="51"/>
      <c r="O48" s="128"/>
      <c r="P48" s="17"/>
      <c r="Q48" s="19"/>
      <c r="R48" s="35" t="s">
        <v>48</v>
      </c>
      <c r="S48" s="35" t="s">
        <v>94</v>
      </c>
      <c r="T48" s="35"/>
      <c r="U48" s="137"/>
      <c r="V48" s="137"/>
      <c r="W48" s="35"/>
      <c r="X48" s="35"/>
      <c r="Y48" s="35"/>
      <c r="Z48" s="128"/>
      <c r="AA48" s="17"/>
      <c r="AB48" s="19"/>
    </row>
    <row r="49" spans="1:28" s="124" customFormat="1" ht="30">
      <c r="A49" s="51" t="s">
        <v>104</v>
      </c>
      <c r="B49" s="35" t="s">
        <v>45</v>
      </c>
      <c r="C49" s="35" t="s">
        <v>8</v>
      </c>
      <c r="D49" s="35" t="s">
        <v>8</v>
      </c>
      <c r="E49" s="35" t="s">
        <v>46</v>
      </c>
      <c r="F49" s="35" t="s">
        <v>47</v>
      </c>
      <c r="G49" s="35" t="s">
        <v>48</v>
      </c>
      <c r="H49" s="35" t="s">
        <v>49</v>
      </c>
      <c r="I49" s="35" t="s">
        <v>50</v>
      </c>
      <c r="J49" s="51" t="s">
        <v>48</v>
      </c>
      <c r="K49" s="51" t="s">
        <v>51</v>
      </c>
      <c r="L49" s="51"/>
      <c r="M49" s="51"/>
      <c r="N49" s="51"/>
      <c r="O49" s="128"/>
      <c r="P49" s="17"/>
      <c r="Q49" s="19"/>
      <c r="R49" s="35" t="s">
        <v>48</v>
      </c>
      <c r="S49" s="35" t="s">
        <v>94</v>
      </c>
      <c r="T49" s="35"/>
      <c r="U49" s="137"/>
      <c r="V49" s="137"/>
      <c r="W49" s="35"/>
      <c r="X49" s="35"/>
      <c r="Y49" s="35"/>
      <c r="Z49" s="128"/>
      <c r="AA49" s="17"/>
      <c r="AB49" s="19"/>
    </row>
    <row r="50" spans="1:28" s="124" customFormat="1" ht="30">
      <c r="A50" s="51">
        <f>A48+1</f>
        <v>31</v>
      </c>
      <c r="B50" s="35" t="s">
        <v>45</v>
      </c>
      <c r="C50" s="35" t="s">
        <v>8</v>
      </c>
      <c r="D50" s="35" t="s">
        <v>8</v>
      </c>
      <c r="E50" s="35" t="s">
        <v>46</v>
      </c>
      <c r="F50" s="35" t="s">
        <v>47</v>
      </c>
      <c r="G50" s="35" t="s">
        <v>48</v>
      </c>
      <c r="H50" s="35" t="s">
        <v>49</v>
      </c>
      <c r="I50" s="35" t="s">
        <v>50</v>
      </c>
      <c r="J50" s="51" t="s">
        <v>48</v>
      </c>
      <c r="K50" s="51" t="s">
        <v>51</v>
      </c>
      <c r="L50" s="51"/>
      <c r="M50" s="51"/>
      <c r="N50" s="51"/>
      <c r="O50" s="128"/>
      <c r="P50" s="17"/>
      <c r="Q50" s="19"/>
      <c r="R50" s="35" t="s">
        <v>48</v>
      </c>
      <c r="S50" s="35" t="s">
        <v>94</v>
      </c>
      <c r="T50" s="35"/>
      <c r="U50" s="137"/>
      <c r="V50" s="137"/>
      <c r="W50" s="35"/>
      <c r="X50" s="35"/>
      <c r="Y50" s="35"/>
      <c r="Z50" s="128"/>
      <c r="AA50" s="17"/>
      <c r="AB50" s="19"/>
    </row>
    <row r="51" spans="1:28" s="124" customFormat="1" ht="30">
      <c r="A51" s="51" t="s">
        <v>105</v>
      </c>
      <c r="B51" s="35" t="s">
        <v>45</v>
      </c>
      <c r="C51" s="35" t="s">
        <v>8</v>
      </c>
      <c r="D51" s="35" t="s">
        <v>8</v>
      </c>
      <c r="E51" s="35" t="s">
        <v>46</v>
      </c>
      <c r="F51" s="35" t="s">
        <v>47</v>
      </c>
      <c r="G51" s="35" t="s">
        <v>48</v>
      </c>
      <c r="H51" s="35" t="s">
        <v>49</v>
      </c>
      <c r="I51" s="35" t="s">
        <v>50</v>
      </c>
      <c r="J51" s="51" t="s">
        <v>48</v>
      </c>
      <c r="K51" s="51" t="s">
        <v>51</v>
      </c>
      <c r="L51" s="51"/>
      <c r="M51" s="51"/>
      <c r="N51" s="51"/>
      <c r="O51" s="128"/>
      <c r="P51" s="17"/>
      <c r="Q51" s="19"/>
      <c r="R51" s="35" t="s">
        <v>48</v>
      </c>
      <c r="S51" s="35" t="s">
        <v>94</v>
      </c>
      <c r="T51" s="35"/>
      <c r="U51" s="137"/>
      <c r="V51" s="137"/>
      <c r="W51" s="35"/>
      <c r="X51" s="35"/>
      <c r="Y51" s="35"/>
      <c r="Z51" s="128"/>
      <c r="AA51" s="346"/>
      <c r="AB51" s="19"/>
    </row>
    <row r="52" spans="1:28" s="124" customFormat="1" ht="229.5" customHeight="1">
      <c r="A52" s="51">
        <v>200</v>
      </c>
      <c r="B52" s="35" t="s">
        <v>45</v>
      </c>
      <c r="C52" s="35" t="s">
        <v>319</v>
      </c>
      <c r="D52" s="35" t="s">
        <v>319</v>
      </c>
      <c r="E52" s="35" t="s">
        <v>46</v>
      </c>
      <c r="F52" s="35" t="s">
        <v>156</v>
      </c>
      <c r="G52" s="35" t="s">
        <v>48</v>
      </c>
      <c r="H52" s="35" t="s">
        <v>49</v>
      </c>
      <c r="I52" s="31" t="s">
        <v>50</v>
      </c>
      <c r="J52" s="51"/>
      <c r="K52" s="30" t="s">
        <v>51</v>
      </c>
      <c r="L52" s="51"/>
      <c r="M52" s="30"/>
      <c r="N52" s="30"/>
      <c r="O52" s="344"/>
      <c r="P52" s="77"/>
      <c r="Q52" s="78"/>
      <c r="R52" s="35" t="s">
        <v>355</v>
      </c>
      <c r="S52" s="35" t="s">
        <v>356</v>
      </c>
      <c r="T52" s="35" t="s">
        <v>335</v>
      </c>
      <c r="U52" s="127">
        <v>0</v>
      </c>
      <c r="V52" s="127">
        <v>0.99</v>
      </c>
      <c r="W52" s="35" t="s">
        <v>324</v>
      </c>
      <c r="X52" s="35" t="s">
        <v>357</v>
      </c>
      <c r="Y52" s="122" t="s">
        <v>55</v>
      </c>
      <c r="Z52" s="72">
        <v>0.99939999999999996</v>
      </c>
      <c r="AA52" s="77">
        <v>1.0094949494949494</v>
      </c>
      <c r="AB52" s="19" t="s">
        <v>1422</v>
      </c>
    </row>
    <row r="53" spans="1:28" s="124" customFormat="1" ht="60" customHeight="1">
      <c r="A53" s="51">
        <v>201</v>
      </c>
      <c r="B53" s="35" t="s">
        <v>45</v>
      </c>
      <c r="C53" s="35" t="s">
        <v>319</v>
      </c>
      <c r="D53" s="35" t="s">
        <v>319</v>
      </c>
      <c r="E53" s="35" t="s">
        <v>46</v>
      </c>
      <c r="F53" s="35" t="s">
        <v>156</v>
      </c>
      <c r="G53" s="35" t="s">
        <v>48</v>
      </c>
      <c r="H53" s="35" t="s">
        <v>49</v>
      </c>
      <c r="I53" s="31" t="s">
        <v>50</v>
      </c>
      <c r="J53" s="51"/>
      <c r="K53" s="30" t="s">
        <v>51</v>
      </c>
      <c r="L53" s="51"/>
      <c r="M53" s="30"/>
      <c r="N53" s="30"/>
      <c r="O53" s="145"/>
      <c r="P53" s="145"/>
      <c r="Q53" s="78"/>
      <c r="R53" s="35" t="s">
        <v>355</v>
      </c>
      <c r="S53" s="35"/>
      <c r="T53" s="35"/>
      <c r="U53" s="137"/>
      <c r="V53" s="137"/>
      <c r="W53" s="35"/>
      <c r="X53" s="35"/>
      <c r="Y53" s="35"/>
      <c r="Z53" s="13"/>
      <c r="AA53" s="129"/>
      <c r="AB53" s="19"/>
    </row>
    <row r="54" spans="1:28" s="124" customFormat="1" ht="60" customHeight="1">
      <c r="A54" s="51">
        <v>202</v>
      </c>
      <c r="B54" s="35" t="s">
        <v>45</v>
      </c>
      <c r="C54" s="35" t="s">
        <v>319</v>
      </c>
      <c r="D54" s="35" t="s">
        <v>319</v>
      </c>
      <c r="E54" s="35" t="s">
        <v>46</v>
      </c>
      <c r="F54" s="35" t="s">
        <v>156</v>
      </c>
      <c r="G54" s="35" t="s">
        <v>48</v>
      </c>
      <c r="H54" s="35" t="s">
        <v>49</v>
      </c>
      <c r="I54" s="31" t="s">
        <v>50</v>
      </c>
      <c r="J54" s="51"/>
      <c r="K54" s="30" t="s">
        <v>51</v>
      </c>
      <c r="L54" s="51"/>
      <c r="M54" s="30"/>
      <c r="N54" s="30"/>
      <c r="O54" s="145"/>
      <c r="P54" s="145"/>
      <c r="Q54" s="78"/>
      <c r="R54" s="35" t="s">
        <v>355</v>
      </c>
      <c r="S54" s="35"/>
      <c r="T54" s="35"/>
      <c r="U54" s="137"/>
      <c r="V54" s="137"/>
      <c r="W54" s="35"/>
      <c r="X54" s="35"/>
      <c r="Y54" s="35"/>
      <c r="Z54" s="13"/>
      <c r="AA54" s="129"/>
      <c r="AB54" s="19"/>
    </row>
    <row r="55" spans="1:28" s="124" customFormat="1" ht="60" customHeight="1">
      <c r="A55" s="51" t="s">
        <v>358</v>
      </c>
      <c r="B55" s="35" t="s">
        <v>45</v>
      </c>
      <c r="C55" s="35" t="s">
        <v>319</v>
      </c>
      <c r="D55" s="35" t="s">
        <v>319</v>
      </c>
      <c r="E55" s="35" t="s">
        <v>46</v>
      </c>
      <c r="F55" s="35" t="s">
        <v>156</v>
      </c>
      <c r="G55" s="35" t="s">
        <v>48</v>
      </c>
      <c r="H55" s="35" t="s">
        <v>49</v>
      </c>
      <c r="I55" s="35" t="s">
        <v>50</v>
      </c>
      <c r="J55" s="51"/>
      <c r="K55" s="51" t="s">
        <v>51</v>
      </c>
      <c r="L55" s="51"/>
      <c r="M55" s="30"/>
      <c r="N55" s="30"/>
      <c r="O55" s="129"/>
      <c r="P55" s="129"/>
      <c r="Q55" s="19"/>
      <c r="R55" s="35" t="s">
        <v>355</v>
      </c>
      <c r="S55" s="35"/>
      <c r="T55" s="35"/>
      <c r="U55" s="137"/>
      <c r="V55" s="137"/>
      <c r="W55" s="35"/>
      <c r="X55" s="35"/>
      <c r="Y55" s="35"/>
      <c r="Z55" s="129"/>
      <c r="AA55" s="129"/>
      <c r="AB55" s="19"/>
    </row>
    <row r="56" spans="1:28" s="124" customFormat="1" ht="60" customHeight="1">
      <c r="A56" s="51" t="s">
        <v>359</v>
      </c>
      <c r="B56" s="35" t="s">
        <v>45</v>
      </c>
      <c r="C56" s="35" t="s">
        <v>319</v>
      </c>
      <c r="D56" s="35" t="s">
        <v>319</v>
      </c>
      <c r="E56" s="35" t="s">
        <v>46</v>
      </c>
      <c r="F56" s="35" t="s">
        <v>156</v>
      </c>
      <c r="G56" s="35" t="s">
        <v>48</v>
      </c>
      <c r="H56" s="35" t="s">
        <v>49</v>
      </c>
      <c r="I56" s="35" t="s">
        <v>50</v>
      </c>
      <c r="J56" s="51"/>
      <c r="K56" s="51" t="s">
        <v>51</v>
      </c>
      <c r="L56" s="51"/>
      <c r="M56" s="30"/>
      <c r="N56" s="30"/>
      <c r="O56" s="129"/>
      <c r="P56" s="129"/>
      <c r="Q56" s="19"/>
      <c r="R56" s="35" t="s">
        <v>355</v>
      </c>
      <c r="S56" s="35"/>
      <c r="T56" s="35"/>
      <c r="U56" s="137"/>
      <c r="V56" s="137"/>
      <c r="W56" s="35"/>
      <c r="X56" s="35"/>
      <c r="Y56" s="35"/>
      <c r="Z56" s="129"/>
      <c r="AA56" s="129"/>
      <c r="AB56" s="19"/>
    </row>
    <row r="57" spans="1:28" s="124" customFormat="1" ht="60" customHeight="1">
      <c r="A57" s="51" t="s">
        <v>360</v>
      </c>
      <c r="B57" s="35" t="s">
        <v>45</v>
      </c>
      <c r="C57" s="35" t="s">
        <v>319</v>
      </c>
      <c r="D57" s="35" t="s">
        <v>319</v>
      </c>
      <c r="E57" s="35" t="s">
        <v>46</v>
      </c>
      <c r="F57" s="35" t="s">
        <v>156</v>
      </c>
      <c r="G57" s="35" t="s">
        <v>48</v>
      </c>
      <c r="H57" s="35" t="s">
        <v>49</v>
      </c>
      <c r="I57" s="35" t="s">
        <v>50</v>
      </c>
      <c r="J57" s="51"/>
      <c r="K57" s="51" t="s">
        <v>51</v>
      </c>
      <c r="L57" s="51"/>
      <c r="M57" s="30"/>
      <c r="N57" s="30"/>
      <c r="O57" s="129"/>
      <c r="P57" s="129"/>
      <c r="Q57" s="19"/>
      <c r="R57" s="35" t="s">
        <v>355</v>
      </c>
      <c r="S57" s="35"/>
      <c r="T57" s="35"/>
      <c r="U57" s="137"/>
      <c r="V57" s="137"/>
      <c r="W57" s="35"/>
      <c r="X57" s="35"/>
      <c r="Y57" s="35"/>
      <c r="Z57" s="129"/>
      <c r="AA57" s="129"/>
      <c r="AB57" s="19"/>
    </row>
    <row r="58" spans="1:28" s="124" customFormat="1" ht="60" customHeight="1">
      <c r="A58" s="51" t="s">
        <v>361</v>
      </c>
      <c r="B58" s="35" t="s">
        <v>45</v>
      </c>
      <c r="C58" s="35" t="s">
        <v>319</v>
      </c>
      <c r="D58" s="35" t="s">
        <v>319</v>
      </c>
      <c r="E58" s="35" t="s">
        <v>46</v>
      </c>
      <c r="F58" s="35" t="s">
        <v>156</v>
      </c>
      <c r="G58" s="35" t="s">
        <v>48</v>
      </c>
      <c r="H58" s="35" t="s">
        <v>49</v>
      </c>
      <c r="I58" s="35" t="s">
        <v>50</v>
      </c>
      <c r="J58" s="51"/>
      <c r="K58" s="51" t="s">
        <v>51</v>
      </c>
      <c r="L58" s="51"/>
      <c r="M58" s="30"/>
      <c r="N58" s="30"/>
      <c r="O58" s="129"/>
      <c r="P58" s="129"/>
      <c r="Q58" s="19"/>
      <c r="R58" s="35" t="s">
        <v>355</v>
      </c>
      <c r="S58" s="35"/>
      <c r="T58" s="35"/>
      <c r="U58" s="137"/>
      <c r="V58" s="137"/>
      <c r="W58" s="35"/>
      <c r="X58" s="35"/>
      <c r="Y58" s="35"/>
      <c r="Z58" s="129"/>
      <c r="AA58" s="129"/>
      <c r="AB58" s="19"/>
    </row>
    <row r="59" spans="1:28" s="124" customFormat="1" ht="60" customHeight="1">
      <c r="A59" s="51" t="s">
        <v>362</v>
      </c>
      <c r="B59" s="35" t="s">
        <v>45</v>
      </c>
      <c r="C59" s="35" t="s">
        <v>319</v>
      </c>
      <c r="D59" s="35" t="s">
        <v>319</v>
      </c>
      <c r="E59" s="35" t="s">
        <v>46</v>
      </c>
      <c r="F59" s="35" t="s">
        <v>156</v>
      </c>
      <c r="G59" s="35" t="s">
        <v>48</v>
      </c>
      <c r="H59" s="35" t="s">
        <v>49</v>
      </c>
      <c r="I59" s="35" t="s">
        <v>50</v>
      </c>
      <c r="J59" s="51"/>
      <c r="K59" s="51" t="s">
        <v>51</v>
      </c>
      <c r="L59" s="51"/>
      <c r="M59" s="30"/>
      <c r="N59" s="30"/>
      <c r="O59" s="129"/>
      <c r="P59" s="129"/>
      <c r="Q59" s="19"/>
      <c r="R59" s="35" t="s">
        <v>355</v>
      </c>
      <c r="S59" s="35"/>
      <c r="T59" s="35"/>
      <c r="U59" s="137"/>
      <c r="V59" s="137"/>
      <c r="W59" s="35"/>
      <c r="X59" s="35"/>
      <c r="Y59" s="35"/>
      <c r="Z59" s="129"/>
      <c r="AA59" s="129"/>
      <c r="AB59" s="19"/>
    </row>
    <row r="60" spans="1:28" s="124" customFormat="1" ht="60" customHeight="1">
      <c r="A60" s="51">
        <v>203</v>
      </c>
      <c r="B60" s="35" t="s">
        <v>45</v>
      </c>
      <c r="C60" s="35" t="s">
        <v>319</v>
      </c>
      <c r="D60" s="35" t="s">
        <v>319</v>
      </c>
      <c r="E60" s="35" t="s">
        <v>46</v>
      </c>
      <c r="F60" s="35" t="s">
        <v>156</v>
      </c>
      <c r="G60" s="35" t="s">
        <v>48</v>
      </c>
      <c r="H60" s="35" t="s">
        <v>49</v>
      </c>
      <c r="I60" s="31" t="s">
        <v>50</v>
      </c>
      <c r="J60" s="51"/>
      <c r="K60" s="30" t="s">
        <v>51</v>
      </c>
      <c r="L60" s="51"/>
      <c r="M60" s="30"/>
      <c r="N60" s="30"/>
      <c r="O60" s="145"/>
      <c r="P60" s="145"/>
      <c r="Q60" s="78"/>
      <c r="R60" s="35" t="s">
        <v>355</v>
      </c>
      <c r="S60" s="35"/>
      <c r="T60" s="35"/>
      <c r="U60" s="137"/>
      <c r="V60" s="137"/>
      <c r="W60" s="35"/>
      <c r="X60" s="35"/>
      <c r="Y60" s="35"/>
      <c r="Z60" s="13"/>
      <c r="AA60" s="129"/>
      <c r="AB60" s="19"/>
    </row>
    <row r="61" spans="1:28" s="124" customFormat="1" ht="60" customHeight="1">
      <c r="A61" s="51">
        <v>204</v>
      </c>
      <c r="B61" s="35" t="s">
        <v>45</v>
      </c>
      <c r="C61" s="35" t="s">
        <v>319</v>
      </c>
      <c r="D61" s="35" t="s">
        <v>319</v>
      </c>
      <c r="E61" s="35" t="s">
        <v>46</v>
      </c>
      <c r="F61" s="35" t="s">
        <v>156</v>
      </c>
      <c r="G61" s="35" t="s">
        <v>48</v>
      </c>
      <c r="H61" s="35" t="s">
        <v>49</v>
      </c>
      <c r="I61" s="31" t="s">
        <v>50</v>
      </c>
      <c r="J61" s="51"/>
      <c r="K61" s="30" t="s">
        <v>51</v>
      </c>
      <c r="L61" s="51"/>
      <c r="M61" s="30"/>
      <c r="N61" s="30"/>
      <c r="O61" s="145"/>
      <c r="P61" s="145"/>
      <c r="Q61" s="78"/>
      <c r="R61" s="35" t="s">
        <v>355</v>
      </c>
      <c r="S61" s="35"/>
      <c r="T61" s="35"/>
      <c r="U61" s="137"/>
      <c r="V61" s="137"/>
      <c r="W61" s="35"/>
      <c r="X61" s="35"/>
      <c r="Y61" s="35"/>
      <c r="Z61" s="13"/>
      <c r="AA61" s="129"/>
      <c r="AB61" s="19"/>
    </row>
    <row r="62" spans="1:28" s="124" customFormat="1" ht="60" customHeight="1">
      <c r="A62" s="51">
        <v>205</v>
      </c>
      <c r="B62" s="35" t="s">
        <v>45</v>
      </c>
      <c r="C62" s="35" t="s">
        <v>319</v>
      </c>
      <c r="D62" s="35" t="s">
        <v>319</v>
      </c>
      <c r="E62" s="35" t="s">
        <v>46</v>
      </c>
      <c r="F62" s="35" t="s">
        <v>156</v>
      </c>
      <c r="G62" s="35" t="s">
        <v>48</v>
      </c>
      <c r="H62" s="35" t="s">
        <v>49</v>
      </c>
      <c r="I62" s="31" t="s">
        <v>50</v>
      </c>
      <c r="J62" s="51"/>
      <c r="K62" s="30" t="s">
        <v>51</v>
      </c>
      <c r="L62" s="51"/>
      <c r="M62" s="30"/>
      <c r="N62" s="30"/>
      <c r="O62" s="145"/>
      <c r="P62" s="145"/>
      <c r="Q62" s="78"/>
      <c r="R62" s="35" t="s">
        <v>355</v>
      </c>
      <c r="S62" s="35"/>
      <c r="T62" s="35"/>
      <c r="U62" s="137"/>
      <c r="V62" s="137"/>
      <c r="W62" s="35"/>
      <c r="X62" s="35"/>
      <c r="Y62" s="35"/>
      <c r="Z62" s="13"/>
      <c r="AA62" s="129"/>
      <c r="AB62" s="19"/>
    </row>
    <row r="63" spans="1:28" s="124" customFormat="1" ht="60" customHeight="1">
      <c r="A63" s="51">
        <v>206</v>
      </c>
      <c r="B63" s="35" t="s">
        <v>45</v>
      </c>
      <c r="C63" s="35" t="s">
        <v>319</v>
      </c>
      <c r="D63" s="35" t="s">
        <v>319</v>
      </c>
      <c r="E63" s="35" t="s">
        <v>46</v>
      </c>
      <c r="F63" s="35" t="s">
        <v>156</v>
      </c>
      <c r="G63" s="35" t="s">
        <v>48</v>
      </c>
      <c r="H63" s="35" t="s">
        <v>49</v>
      </c>
      <c r="I63" s="31" t="s">
        <v>50</v>
      </c>
      <c r="J63" s="51"/>
      <c r="K63" s="30" t="s">
        <v>51</v>
      </c>
      <c r="L63" s="51"/>
      <c r="M63" s="30"/>
      <c r="N63" s="30"/>
      <c r="O63" s="145"/>
      <c r="P63" s="145"/>
      <c r="Q63" s="78"/>
      <c r="R63" s="35" t="s">
        <v>355</v>
      </c>
      <c r="S63" s="35"/>
      <c r="T63" s="35"/>
      <c r="U63" s="137"/>
      <c r="V63" s="137"/>
      <c r="W63" s="35"/>
      <c r="X63" s="35"/>
      <c r="Y63" s="35"/>
      <c r="Z63" s="13"/>
      <c r="AA63" s="129"/>
      <c r="AB63" s="19"/>
    </row>
    <row r="64" spans="1:28" s="124" customFormat="1" ht="60" customHeight="1">
      <c r="A64" s="51">
        <v>207</v>
      </c>
      <c r="B64" s="35" t="s">
        <v>45</v>
      </c>
      <c r="C64" s="35" t="s">
        <v>319</v>
      </c>
      <c r="D64" s="35" t="s">
        <v>319</v>
      </c>
      <c r="E64" s="35" t="s">
        <v>46</v>
      </c>
      <c r="F64" s="35" t="s">
        <v>156</v>
      </c>
      <c r="G64" s="35" t="s">
        <v>48</v>
      </c>
      <c r="H64" s="35" t="s">
        <v>49</v>
      </c>
      <c r="I64" s="31" t="s">
        <v>50</v>
      </c>
      <c r="J64" s="51"/>
      <c r="K64" s="30" t="s">
        <v>51</v>
      </c>
      <c r="L64" s="51"/>
      <c r="M64" s="30"/>
      <c r="N64" s="30"/>
      <c r="O64" s="145"/>
      <c r="P64" s="145"/>
      <c r="Q64" s="78"/>
      <c r="R64" s="35" t="s">
        <v>355</v>
      </c>
      <c r="S64" s="35"/>
      <c r="T64" s="35"/>
      <c r="U64" s="137"/>
      <c r="V64" s="137"/>
      <c r="W64" s="35"/>
      <c r="X64" s="35"/>
      <c r="Y64" s="35"/>
      <c r="Z64" s="13"/>
      <c r="AA64" s="129"/>
      <c r="AB64" s="19"/>
    </row>
    <row r="65" spans="1:28" s="124" customFormat="1" ht="60" customHeight="1">
      <c r="A65" s="51" t="s">
        <v>363</v>
      </c>
      <c r="B65" s="35" t="s">
        <v>45</v>
      </c>
      <c r="C65" s="35" t="s">
        <v>319</v>
      </c>
      <c r="D65" s="35" t="s">
        <v>319</v>
      </c>
      <c r="E65" s="35" t="s">
        <v>46</v>
      </c>
      <c r="F65" s="35" t="s">
        <v>156</v>
      </c>
      <c r="G65" s="35" t="s">
        <v>48</v>
      </c>
      <c r="H65" s="35" t="s">
        <v>49</v>
      </c>
      <c r="I65" s="31" t="s">
        <v>50</v>
      </c>
      <c r="J65" s="51"/>
      <c r="K65" s="30" t="s">
        <v>51</v>
      </c>
      <c r="L65" s="51"/>
      <c r="M65" s="30"/>
      <c r="N65" s="30"/>
      <c r="O65" s="145"/>
      <c r="P65" s="145"/>
      <c r="Q65" s="78"/>
      <c r="R65" s="35" t="s">
        <v>355</v>
      </c>
      <c r="S65" s="35"/>
      <c r="T65" s="35"/>
      <c r="U65" s="137"/>
      <c r="V65" s="137"/>
      <c r="W65" s="35"/>
      <c r="X65" s="35"/>
      <c r="Y65" s="35"/>
      <c r="Z65" s="13"/>
      <c r="AA65" s="129"/>
      <c r="AB65" s="19"/>
    </row>
    <row r="66" spans="1:28" s="124" customFormat="1" ht="60" customHeight="1">
      <c r="A66" s="51" t="s">
        <v>364</v>
      </c>
      <c r="B66" s="35" t="s">
        <v>45</v>
      </c>
      <c r="C66" s="35" t="s">
        <v>319</v>
      </c>
      <c r="D66" s="35" t="s">
        <v>319</v>
      </c>
      <c r="E66" s="35" t="s">
        <v>46</v>
      </c>
      <c r="F66" s="35" t="s">
        <v>156</v>
      </c>
      <c r="G66" s="35" t="s">
        <v>48</v>
      </c>
      <c r="H66" s="35" t="s">
        <v>49</v>
      </c>
      <c r="I66" s="31" t="s">
        <v>50</v>
      </c>
      <c r="J66" s="51"/>
      <c r="K66" s="30" t="s">
        <v>51</v>
      </c>
      <c r="L66" s="51"/>
      <c r="M66" s="30"/>
      <c r="N66" s="30"/>
      <c r="O66" s="145"/>
      <c r="P66" s="145"/>
      <c r="Q66" s="78"/>
      <c r="R66" s="35" t="s">
        <v>355</v>
      </c>
      <c r="S66" s="35"/>
      <c r="T66" s="35"/>
      <c r="U66" s="137"/>
      <c r="V66" s="137"/>
      <c r="W66" s="35"/>
      <c r="X66" s="35"/>
      <c r="Y66" s="35"/>
      <c r="Z66" s="13"/>
      <c r="AA66" s="129"/>
      <c r="AB66" s="19"/>
    </row>
    <row r="67" spans="1:28" s="124" customFormat="1" ht="60" customHeight="1">
      <c r="A67" s="51" t="s">
        <v>365</v>
      </c>
      <c r="B67" s="35" t="s">
        <v>45</v>
      </c>
      <c r="C67" s="35" t="s">
        <v>319</v>
      </c>
      <c r="D67" s="35" t="s">
        <v>319</v>
      </c>
      <c r="E67" s="35" t="s">
        <v>46</v>
      </c>
      <c r="F67" s="35" t="s">
        <v>156</v>
      </c>
      <c r="G67" s="35" t="s">
        <v>48</v>
      </c>
      <c r="H67" s="35" t="s">
        <v>49</v>
      </c>
      <c r="I67" s="31" t="s">
        <v>50</v>
      </c>
      <c r="J67" s="51"/>
      <c r="K67" s="30" t="s">
        <v>51</v>
      </c>
      <c r="L67" s="51"/>
      <c r="M67" s="30"/>
      <c r="N67" s="30"/>
      <c r="O67" s="145"/>
      <c r="P67" s="145"/>
      <c r="Q67" s="78"/>
      <c r="R67" s="35" t="s">
        <v>355</v>
      </c>
      <c r="S67" s="35"/>
      <c r="T67" s="35"/>
      <c r="U67" s="137"/>
      <c r="V67" s="137"/>
      <c r="W67" s="35"/>
      <c r="X67" s="35"/>
      <c r="Y67" s="35"/>
      <c r="Z67" s="13"/>
      <c r="AA67" s="129"/>
      <c r="AB67" s="19"/>
    </row>
    <row r="68" spans="1:28" s="124" customFormat="1" ht="60" customHeight="1">
      <c r="A68" s="51" t="s">
        <v>366</v>
      </c>
      <c r="B68" s="35" t="s">
        <v>45</v>
      </c>
      <c r="C68" s="35" t="s">
        <v>319</v>
      </c>
      <c r="D68" s="35" t="s">
        <v>319</v>
      </c>
      <c r="E68" s="35" t="s">
        <v>46</v>
      </c>
      <c r="F68" s="35" t="s">
        <v>156</v>
      </c>
      <c r="G68" s="35" t="s">
        <v>48</v>
      </c>
      <c r="H68" s="35" t="s">
        <v>49</v>
      </c>
      <c r="I68" s="35" t="s">
        <v>50</v>
      </c>
      <c r="J68" s="51"/>
      <c r="K68" s="51" t="s">
        <v>51</v>
      </c>
      <c r="L68" s="51"/>
      <c r="M68" s="30"/>
      <c r="N68" s="30"/>
      <c r="O68" s="129"/>
      <c r="P68" s="129"/>
      <c r="Q68" s="19"/>
      <c r="R68" s="35" t="s">
        <v>355</v>
      </c>
      <c r="S68" s="35"/>
      <c r="T68" s="35"/>
      <c r="U68" s="137"/>
      <c r="V68" s="137"/>
      <c r="W68" s="35"/>
      <c r="X68" s="35"/>
      <c r="Y68" s="35"/>
      <c r="Z68" s="129"/>
      <c r="AA68" s="129"/>
      <c r="AB68" s="19"/>
    </row>
    <row r="69" spans="1:28" s="124" customFormat="1" ht="60" customHeight="1">
      <c r="A69" s="51" t="s">
        <v>367</v>
      </c>
      <c r="B69" s="35" t="s">
        <v>45</v>
      </c>
      <c r="C69" s="35" t="s">
        <v>319</v>
      </c>
      <c r="D69" s="35" t="s">
        <v>319</v>
      </c>
      <c r="E69" s="35" t="s">
        <v>46</v>
      </c>
      <c r="F69" s="35" t="s">
        <v>156</v>
      </c>
      <c r="G69" s="140" t="s">
        <v>48</v>
      </c>
      <c r="H69" s="140" t="s">
        <v>49</v>
      </c>
      <c r="I69" s="140" t="s">
        <v>50</v>
      </c>
      <c r="J69" s="139"/>
      <c r="K69" s="139" t="s">
        <v>51</v>
      </c>
      <c r="L69" s="139"/>
      <c r="M69" s="30"/>
      <c r="N69" s="30"/>
      <c r="O69" s="366"/>
      <c r="P69" s="366"/>
      <c r="Q69" s="142"/>
      <c r="R69" s="35" t="s">
        <v>355</v>
      </c>
      <c r="S69" s="35"/>
      <c r="T69" s="35"/>
      <c r="U69" s="137"/>
      <c r="V69" s="137"/>
      <c r="W69" s="35"/>
      <c r="X69" s="35"/>
      <c r="Y69" s="35"/>
      <c r="Z69" s="366"/>
      <c r="AA69" s="366"/>
      <c r="AB69" s="142"/>
    </row>
    <row r="70" spans="1:28" s="124" customFormat="1" ht="60" customHeight="1">
      <c r="A70" s="19" t="s">
        <v>368</v>
      </c>
      <c r="B70" s="16" t="s">
        <v>45</v>
      </c>
      <c r="C70" s="16" t="s">
        <v>319</v>
      </c>
      <c r="D70" s="16" t="s">
        <v>319</v>
      </c>
      <c r="E70" s="16" t="s">
        <v>46</v>
      </c>
      <c r="F70" s="16" t="s">
        <v>156</v>
      </c>
      <c r="G70" s="415" t="s">
        <v>48</v>
      </c>
      <c r="H70" s="415" t="s">
        <v>49</v>
      </c>
      <c r="I70" s="415" t="s">
        <v>50</v>
      </c>
      <c r="J70" s="142"/>
      <c r="K70" s="142" t="s">
        <v>51</v>
      </c>
      <c r="L70" s="142"/>
      <c r="M70" s="14"/>
      <c r="N70" s="14"/>
      <c r="O70" s="366"/>
      <c r="P70" s="366"/>
      <c r="Q70" s="142"/>
      <c r="R70" s="16" t="s">
        <v>355</v>
      </c>
      <c r="S70" s="16"/>
      <c r="T70" s="16"/>
      <c r="U70" s="414"/>
      <c r="V70" s="414"/>
      <c r="W70" s="16"/>
      <c r="X70" s="16"/>
      <c r="Y70" s="16"/>
      <c r="Z70" s="129"/>
      <c r="AA70" s="145"/>
      <c r="AB70" s="19"/>
    </row>
    <row r="71" spans="1:28" s="124" customFormat="1" ht="171" customHeight="1">
      <c r="A71" s="51">
        <v>208</v>
      </c>
      <c r="B71" s="35" t="s">
        <v>45</v>
      </c>
      <c r="C71" s="35" t="s">
        <v>319</v>
      </c>
      <c r="D71" s="35" t="s">
        <v>319</v>
      </c>
      <c r="E71" s="35" t="s">
        <v>46</v>
      </c>
      <c r="F71" s="35" t="s">
        <v>156</v>
      </c>
      <c r="G71" s="35" t="s">
        <v>48</v>
      </c>
      <c r="H71" s="35" t="s">
        <v>49</v>
      </c>
      <c r="I71" s="31" t="s">
        <v>50</v>
      </c>
      <c r="J71" s="51"/>
      <c r="K71" s="30" t="s">
        <v>51</v>
      </c>
      <c r="L71" s="51"/>
      <c r="M71" s="30"/>
      <c r="N71" s="30"/>
      <c r="O71" s="344"/>
      <c r="P71" s="77"/>
      <c r="Q71" s="78"/>
      <c r="R71" s="122" t="s">
        <v>355</v>
      </c>
      <c r="S71" s="121" t="s">
        <v>369</v>
      </c>
      <c r="T71" s="122" t="s">
        <v>335</v>
      </c>
      <c r="U71" s="123">
        <v>0.9</v>
      </c>
      <c r="V71" s="123">
        <v>0.5</v>
      </c>
      <c r="W71" s="122" t="s">
        <v>324</v>
      </c>
      <c r="X71" s="122" t="s">
        <v>370</v>
      </c>
      <c r="Y71" s="122" t="s">
        <v>55</v>
      </c>
      <c r="Z71" s="72">
        <v>0.57769999999999999</v>
      </c>
      <c r="AA71" s="77">
        <v>0.80575000000000008</v>
      </c>
      <c r="AB71" s="19" t="s">
        <v>1420</v>
      </c>
    </row>
    <row r="72" spans="1:28" s="124" customFormat="1" ht="60" customHeight="1">
      <c r="A72" s="51">
        <v>209</v>
      </c>
      <c r="B72" s="35" t="s">
        <v>45</v>
      </c>
      <c r="C72" s="35" t="s">
        <v>319</v>
      </c>
      <c r="D72" s="35" t="s">
        <v>319</v>
      </c>
      <c r="E72" s="35" t="s">
        <v>46</v>
      </c>
      <c r="F72" s="35" t="s">
        <v>156</v>
      </c>
      <c r="G72" s="35" t="s">
        <v>48</v>
      </c>
      <c r="H72" s="35" t="s">
        <v>49</v>
      </c>
      <c r="I72" s="31" t="s">
        <v>50</v>
      </c>
      <c r="J72" s="51"/>
      <c r="K72" s="30" t="s">
        <v>51</v>
      </c>
      <c r="L72" s="51"/>
      <c r="M72" s="30"/>
      <c r="N72" s="30"/>
      <c r="O72" s="76"/>
      <c r="P72" s="145"/>
      <c r="Q72" s="78"/>
      <c r="R72" s="122" t="s">
        <v>355</v>
      </c>
      <c r="S72" s="121"/>
      <c r="T72" s="35"/>
      <c r="U72" s="137"/>
      <c r="V72" s="137"/>
      <c r="W72" s="35"/>
      <c r="X72" s="35"/>
      <c r="Y72" s="35"/>
      <c r="Z72" s="73"/>
      <c r="AA72" s="129"/>
      <c r="AB72" s="19"/>
    </row>
    <row r="73" spans="1:28" s="124" customFormat="1" ht="60" customHeight="1">
      <c r="A73" s="51">
        <v>210</v>
      </c>
      <c r="B73" s="35" t="s">
        <v>45</v>
      </c>
      <c r="C73" s="35" t="s">
        <v>319</v>
      </c>
      <c r="D73" s="35" t="s">
        <v>319</v>
      </c>
      <c r="E73" s="35" t="s">
        <v>46</v>
      </c>
      <c r="F73" s="35" t="s">
        <v>156</v>
      </c>
      <c r="G73" s="35" t="s">
        <v>48</v>
      </c>
      <c r="H73" s="35" t="s">
        <v>49</v>
      </c>
      <c r="I73" s="31" t="s">
        <v>50</v>
      </c>
      <c r="J73" s="51"/>
      <c r="K73" s="30" t="s">
        <v>51</v>
      </c>
      <c r="L73" s="51"/>
      <c r="M73" s="30"/>
      <c r="N73" s="30"/>
      <c r="O73" s="145"/>
      <c r="P73" s="145"/>
      <c r="Q73" s="78"/>
      <c r="R73" s="122" t="s">
        <v>355</v>
      </c>
      <c r="S73" s="121"/>
      <c r="T73" s="35"/>
      <c r="U73" s="137"/>
      <c r="V73" s="137"/>
      <c r="W73" s="35"/>
      <c r="X73" s="35"/>
      <c r="Y73" s="35"/>
      <c r="Z73" s="13"/>
      <c r="AA73" s="129"/>
      <c r="AB73" s="19"/>
    </row>
    <row r="74" spans="1:28" s="124" customFormat="1" ht="60" customHeight="1">
      <c r="A74" s="51">
        <v>211</v>
      </c>
      <c r="B74" s="35" t="s">
        <v>45</v>
      </c>
      <c r="C74" s="35" t="s">
        <v>319</v>
      </c>
      <c r="D74" s="35" t="s">
        <v>319</v>
      </c>
      <c r="E74" s="35" t="s">
        <v>46</v>
      </c>
      <c r="F74" s="35" t="s">
        <v>156</v>
      </c>
      <c r="G74" s="35" t="s">
        <v>48</v>
      </c>
      <c r="H74" s="35" t="s">
        <v>49</v>
      </c>
      <c r="I74" s="31" t="s">
        <v>50</v>
      </c>
      <c r="J74" s="51"/>
      <c r="K74" s="30" t="s">
        <v>51</v>
      </c>
      <c r="L74" s="51"/>
      <c r="M74" s="30"/>
      <c r="N74" s="30"/>
      <c r="O74" s="145"/>
      <c r="P74" s="145"/>
      <c r="Q74" s="78"/>
      <c r="R74" s="122" t="s">
        <v>355</v>
      </c>
      <c r="S74" s="121"/>
      <c r="T74" s="35"/>
      <c r="U74" s="137"/>
      <c r="V74" s="137"/>
      <c r="W74" s="35"/>
      <c r="X74" s="35"/>
      <c r="Y74" s="35"/>
      <c r="Z74" s="13"/>
      <c r="AA74" s="129"/>
      <c r="AB74" s="19"/>
    </row>
    <row r="75" spans="1:28" s="124" customFormat="1" ht="60" customHeight="1">
      <c r="A75" s="51">
        <v>212</v>
      </c>
      <c r="B75" s="35" t="s">
        <v>45</v>
      </c>
      <c r="C75" s="35" t="s">
        <v>319</v>
      </c>
      <c r="D75" s="35" t="s">
        <v>319</v>
      </c>
      <c r="E75" s="35" t="s">
        <v>46</v>
      </c>
      <c r="F75" s="35" t="s">
        <v>156</v>
      </c>
      <c r="G75" s="35" t="s">
        <v>48</v>
      </c>
      <c r="H75" s="35" t="s">
        <v>49</v>
      </c>
      <c r="I75" s="31" t="s">
        <v>50</v>
      </c>
      <c r="J75" s="51"/>
      <c r="K75" s="30" t="s">
        <v>51</v>
      </c>
      <c r="L75" s="51"/>
      <c r="M75" s="30"/>
      <c r="N75" s="30"/>
      <c r="O75" s="145"/>
      <c r="P75" s="145"/>
      <c r="Q75" s="78"/>
      <c r="R75" s="122" t="s">
        <v>355</v>
      </c>
      <c r="S75" s="121"/>
      <c r="T75" s="35"/>
      <c r="U75" s="137"/>
      <c r="V75" s="137"/>
      <c r="W75" s="35"/>
      <c r="X75" s="35"/>
      <c r="Y75" s="35"/>
      <c r="Z75" s="13"/>
      <c r="AA75" s="129"/>
      <c r="AB75" s="19"/>
    </row>
    <row r="76" spans="1:28" s="124" customFormat="1" ht="60" customHeight="1">
      <c r="A76" s="51">
        <v>213</v>
      </c>
      <c r="B76" s="35" t="s">
        <v>45</v>
      </c>
      <c r="C76" s="35" t="s">
        <v>319</v>
      </c>
      <c r="D76" s="35" t="s">
        <v>319</v>
      </c>
      <c r="E76" s="35" t="s">
        <v>46</v>
      </c>
      <c r="F76" s="35" t="s">
        <v>156</v>
      </c>
      <c r="G76" s="35" t="s">
        <v>48</v>
      </c>
      <c r="H76" s="35" t="s">
        <v>49</v>
      </c>
      <c r="I76" s="31" t="s">
        <v>50</v>
      </c>
      <c r="J76" s="51"/>
      <c r="K76" s="30" t="s">
        <v>51</v>
      </c>
      <c r="L76" s="51"/>
      <c r="M76" s="30"/>
      <c r="N76" s="30"/>
      <c r="O76" s="145"/>
      <c r="P76" s="145"/>
      <c r="Q76" s="78"/>
      <c r="R76" s="122" t="s">
        <v>355</v>
      </c>
      <c r="S76" s="121"/>
      <c r="T76" s="35"/>
      <c r="U76" s="137"/>
      <c r="V76" s="137"/>
      <c r="W76" s="35"/>
      <c r="X76" s="35"/>
      <c r="Y76" s="35"/>
      <c r="Z76" s="13"/>
      <c r="AA76" s="129"/>
      <c r="AB76" s="19"/>
    </row>
    <row r="77" spans="1:28" s="124" customFormat="1" ht="60" customHeight="1">
      <c r="A77" s="51">
        <v>214</v>
      </c>
      <c r="B77" s="35" t="s">
        <v>45</v>
      </c>
      <c r="C77" s="35" t="s">
        <v>319</v>
      </c>
      <c r="D77" s="35" t="s">
        <v>319</v>
      </c>
      <c r="E77" s="35" t="s">
        <v>46</v>
      </c>
      <c r="F77" s="35" t="s">
        <v>156</v>
      </c>
      <c r="G77" s="35" t="s">
        <v>48</v>
      </c>
      <c r="H77" s="35" t="s">
        <v>49</v>
      </c>
      <c r="I77" s="31" t="s">
        <v>50</v>
      </c>
      <c r="J77" s="51"/>
      <c r="K77" s="30" t="s">
        <v>51</v>
      </c>
      <c r="L77" s="51"/>
      <c r="M77" s="30"/>
      <c r="N77" s="30"/>
      <c r="O77" s="145"/>
      <c r="P77" s="145"/>
      <c r="Q77" s="78"/>
      <c r="R77" s="122" t="s">
        <v>355</v>
      </c>
      <c r="S77" s="121"/>
      <c r="T77" s="35"/>
      <c r="U77" s="137"/>
      <c r="V77" s="137"/>
      <c r="W77" s="35"/>
      <c r="X77" s="35"/>
      <c r="Y77" s="35"/>
      <c r="Z77" s="13"/>
      <c r="AA77" s="129"/>
      <c r="AB77" s="19"/>
    </row>
    <row r="78" spans="1:28" s="124" customFormat="1" ht="60" customHeight="1">
      <c r="A78" s="51">
        <v>215</v>
      </c>
      <c r="B78" s="35" t="s">
        <v>45</v>
      </c>
      <c r="C78" s="35" t="s">
        <v>319</v>
      </c>
      <c r="D78" s="35" t="s">
        <v>319</v>
      </c>
      <c r="E78" s="35" t="s">
        <v>46</v>
      </c>
      <c r="F78" s="35" t="s">
        <v>156</v>
      </c>
      <c r="G78" s="35" t="s">
        <v>48</v>
      </c>
      <c r="H78" s="35" t="s">
        <v>49</v>
      </c>
      <c r="I78" s="31" t="s">
        <v>50</v>
      </c>
      <c r="J78" s="51"/>
      <c r="K78" s="30" t="s">
        <v>51</v>
      </c>
      <c r="L78" s="51"/>
      <c r="M78" s="30"/>
      <c r="N78" s="30"/>
      <c r="O78" s="145"/>
      <c r="P78" s="145"/>
      <c r="Q78" s="78"/>
      <c r="R78" s="122" t="s">
        <v>355</v>
      </c>
      <c r="S78" s="121"/>
      <c r="T78" s="35"/>
      <c r="U78" s="137"/>
      <c r="V78" s="137"/>
      <c r="W78" s="35"/>
      <c r="X78" s="35"/>
      <c r="Y78" s="35"/>
      <c r="Z78" s="13"/>
      <c r="AA78" s="129"/>
      <c r="AB78" s="19"/>
    </row>
    <row r="79" spans="1:28" s="124" customFormat="1" ht="60" customHeight="1">
      <c r="A79" s="51">
        <v>216</v>
      </c>
      <c r="B79" s="35" t="s">
        <v>45</v>
      </c>
      <c r="C79" s="35" t="s">
        <v>319</v>
      </c>
      <c r="D79" s="35" t="s">
        <v>319</v>
      </c>
      <c r="E79" s="35" t="s">
        <v>46</v>
      </c>
      <c r="F79" s="35" t="s">
        <v>156</v>
      </c>
      <c r="G79" s="35" t="s">
        <v>48</v>
      </c>
      <c r="H79" s="35" t="s">
        <v>49</v>
      </c>
      <c r="I79" s="31" t="s">
        <v>50</v>
      </c>
      <c r="J79" s="51"/>
      <c r="K79" s="30" t="s">
        <v>51</v>
      </c>
      <c r="L79" s="51"/>
      <c r="M79" s="30"/>
      <c r="N79" s="30"/>
      <c r="O79" s="145"/>
      <c r="P79" s="145"/>
      <c r="Q79" s="78"/>
      <c r="R79" s="122" t="s">
        <v>355</v>
      </c>
      <c r="S79" s="121"/>
      <c r="T79" s="35"/>
      <c r="U79" s="137"/>
      <c r="V79" s="137"/>
      <c r="W79" s="35"/>
      <c r="X79" s="35"/>
      <c r="Y79" s="35"/>
      <c r="Z79" s="13"/>
      <c r="AA79" s="129"/>
      <c r="AB79" s="19"/>
    </row>
    <row r="80" spans="1:28" s="124" customFormat="1" ht="60" customHeight="1">
      <c r="A80" s="51">
        <v>217</v>
      </c>
      <c r="B80" s="35" t="s">
        <v>45</v>
      </c>
      <c r="C80" s="35" t="s">
        <v>319</v>
      </c>
      <c r="D80" s="35" t="s">
        <v>319</v>
      </c>
      <c r="E80" s="35" t="s">
        <v>46</v>
      </c>
      <c r="F80" s="35" t="s">
        <v>156</v>
      </c>
      <c r="G80" s="35" t="s">
        <v>48</v>
      </c>
      <c r="H80" s="35" t="s">
        <v>49</v>
      </c>
      <c r="I80" s="31" t="s">
        <v>50</v>
      </c>
      <c r="J80" s="51"/>
      <c r="K80" s="30" t="s">
        <v>51</v>
      </c>
      <c r="L80" s="51"/>
      <c r="M80" s="30"/>
      <c r="N80" s="30"/>
      <c r="O80" s="145"/>
      <c r="P80" s="145"/>
      <c r="Q80" s="78"/>
      <c r="R80" s="122" t="s">
        <v>355</v>
      </c>
      <c r="S80" s="121"/>
      <c r="T80" s="35"/>
      <c r="U80" s="137"/>
      <c r="V80" s="137"/>
      <c r="W80" s="35"/>
      <c r="X80" s="35"/>
      <c r="Y80" s="35"/>
      <c r="Z80" s="13"/>
      <c r="AA80" s="129"/>
      <c r="AB80" s="19"/>
    </row>
    <row r="81" spans="1:28" s="124" customFormat="1" ht="60" customHeight="1">
      <c r="A81" s="51">
        <v>218</v>
      </c>
      <c r="B81" s="35" t="s">
        <v>45</v>
      </c>
      <c r="C81" s="35" t="s">
        <v>319</v>
      </c>
      <c r="D81" s="35" t="s">
        <v>319</v>
      </c>
      <c r="E81" s="35" t="s">
        <v>46</v>
      </c>
      <c r="F81" s="35" t="s">
        <v>156</v>
      </c>
      <c r="G81" s="35" t="s">
        <v>48</v>
      </c>
      <c r="H81" s="35" t="s">
        <v>49</v>
      </c>
      <c r="I81" s="31" t="s">
        <v>50</v>
      </c>
      <c r="J81" s="51"/>
      <c r="K81" s="30" t="s">
        <v>51</v>
      </c>
      <c r="L81" s="51"/>
      <c r="M81" s="30"/>
      <c r="N81" s="30"/>
      <c r="O81" s="145"/>
      <c r="P81" s="145"/>
      <c r="Q81" s="78"/>
      <c r="R81" s="122" t="s">
        <v>355</v>
      </c>
      <c r="S81" s="121"/>
      <c r="T81" s="35"/>
      <c r="U81" s="137"/>
      <c r="V81" s="137"/>
      <c r="W81" s="35"/>
      <c r="X81" s="35"/>
      <c r="Y81" s="35"/>
      <c r="Z81" s="13"/>
      <c r="AA81" s="129"/>
      <c r="AB81" s="19"/>
    </row>
    <row r="82" spans="1:28" s="124" customFormat="1" ht="60" customHeight="1">
      <c r="A82" s="51">
        <v>219</v>
      </c>
      <c r="B82" s="35" t="s">
        <v>45</v>
      </c>
      <c r="C82" s="35" t="s">
        <v>319</v>
      </c>
      <c r="D82" s="35" t="s">
        <v>319</v>
      </c>
      <c r="E82" s="35" t="s">
        <v>46</v>
      </c>
      <c r="F82" s="35" t="s">
        <v>156</v>
      </c>
      <c r="G82" s="35" t="s">
        <v>48</v>
      </c>
      <c r="H82" s="35" t="s">
        <v>49</v>
      </c>
      <c r="I82" s="31" t="s">
        <v>50</v>
      </c>
      <c r="J82" s="51"/>
      <c r="K82" s="30" t="s">
        <v>51</v>
      </c>
      <c r="L82" s="51"/>
      <c r="M82" s="30"/>
      <c r="N82" s="30"/>
      <c r="O82" s="145"/>
      <c r="P82" s="145"/>
      <c r="Q82" s="78"/>
      <c r="R82" s="122" t="s">
        <v>355</v>
      </c>
      <c r="S82" s="121"/>
      <c r="T82" s="35"/>
      <c r="U82" s="137"/>
      <c r="V82" s="137"/>
      <c r="W82" s="35"/>
      <c r="X82" s="35"/>
      <c r="Y82" s="35"/>
      <c r="Z82" s="13"/>
      <c r="AA82" s="129"/>
      <c r="AB82" s="19"/>
    </row>
    <row r="83" spans="1:28" s="124" customFormat="1" ht="60" customHeight="1">
      <c r="A83" s="51" t="s">
        <v>371</v>
      </c>
      <c r="B83" s="35" t="s">
        <v>45</v>
      </c>
      <c r="C83" s="35" t="s">
        <v>319</v>
      </c>
      <c r="D83" s="35" t="s">
        <v>319</v>
      </c>
      <c r="E83" s="35" t="s">
        <v>46</v>
      </c>
      <c r="F83" s="35" t="s">
        <v>156</v>
      </c>
      <c r="G83" s="35" t="s">
        <v>48</v>
      </c>
      <c r="H83" s="35" t="s">
        <v>49</v>
      </c>
      <c r="I83" s="35" t="s">
        <v>50</v>
      </c>
      <c r="J83" s="51"/>
      <c r="K83" s="51" t="s">
        <v>51</v>
      </c>
      <c r="L83" s="51"/>
      <c r="M83" s="30"/>
      <c r="N83" s="30"/>
      <c r="O83" s="129"/>
      <c r="P83" s="129"/>
      <c r="Q83" s="19"/>
      <c r="R83" s="122" t="s">
        <v>355</v>
      </c>
      <c r="S83" s="121"/>
      <c r="T83" s="35"/>
      <c r="U83" s="137"/>
      <c r="V83" s="137"/>
      <c r="W83" s="35"/>
      <c r="X83" s="35"/>
      <c r="Y83" s="35"/>
      <c r="Z83" s="129"/>
      <c r="AA83" s="129"/>
      <c r="AB83" s="19"/>
    </row>
    <row r="84" spans="1:28" s="124" customFormat="1" ht="60" customHeight="1">
      <c r="A84" s="51" t="s">
        <v>372</v>
      </c>
      <c r="B84" s="35" t="s">
        <v>45</v>
      </c>
      <c r="C84" s="35" t="s">
        <v>319</v>
      </c>
      <c r="D84" s="35" t="s">
        <v>319</v>
      </c>
      <c r="E84" s="35" t="s">
        <v>46</v>
      </c>
      <c r="F84" s="35" t="s">
        <v>156</v>
      </c>
      <c r="G84" s="140" t="s">
        <v>48</v>
      </c>
      <c r="H84" s="140" t="s">
        <v>49</v>
      </c>
      <c r="I84" s="140" t="s">
        <v>50</v>
      </c>
      <c r="J84" s="139"/>
      <c r="K84" s="139" t="s">
        <v>51</v>
      </c>
      <c r="L84" s="139"/>
      <c r="M84" s="30"/>
      <c r="N84" s="30"/>
      <c r="O84" s="366"/>
      <c r="P84" s="366"/>
      <c r="Q84" s="142"/>
      <c r="R84" s="122" t="s">
        <v>355</v>
      </c>
      <c r="S84" s="121"/>
      <c r="T84" s="35"/>
      <c r="U84" s="137"/>
      <c r="V84" s="137"/>
      <c r="W84" s="35"/>
      <c r="X84" s="35"/>
      <c r="Y84" s="35"/>
      <c r="Z84" s="366"/>
      <c r="AA84" s="366"/>
      <c r="AB84" s="142"/>
    </row>
    <row r="85" spans="1:28" s="124" customFormat="1" ht="53.25" customHeight="1">
      <c r="A85" s="30">
        <v>283</v>
      </c>
      <c r="B85" s="35" t="s">
        <v>377</v>
      </c>
      <c r="C85" s="35" t="s">
        <v>423</v>
      </c>
      <c r="D85" s="35" t="s">
        <v>423</v>
      </c>
      <c r="E85" s="35" t="s">
        <v>46</v>
      </c>
      <c r="F85" s="35" t="s">
        <v>128</v>
      </c>
      <c r="G85" s="35" t="s">
        <v>48</v>
      </c>
      <c r="H85" s="35" t="s">
        <v>49</v>
      </c>
      <c r="I85" s="35" t="s">
        <v>50</v>
      </c>
      <c r="J85" s="35" t="s">
        <v>50</v>
      </c>
      <c r="K85" s="30" t="s">
        <v>51</v>
      </c>
      <c r="L85" s="51">
        <v>0</v>
      </c>
      <c r="M85" s="30">
        <v>0</v>
      </c>
      <c r="N85" s="30">
        <v>0</v>
      </c>
      <c r="O85" s="75"/>
      <c r="P85" s="75"/>
      <c r="Q85" s="78"/>
      <c r="R85" s="35" t="s">
        <v>441</v>
      </c>
      <c r="S85" s="35" t="s">
        <v>442</v>
      </c>
      <c r="T85" s="35"/>
      <c r="U85" s="137"/>
      <c r="V85" s="137"/>
      <c r="W85" s="35"/>
      <c r="X85" s="35"/>
      <c r="Y85" s="35"/>
      <c r="Z85" s="128"/>
      <c r="AA85" s="128"/>
      <c r="AB85" s="19"/>
    </row>
    <row r="86" spans="1:28" s="124" customFormat="1" ht="197.25" customHeight="1">
      <c r="A86" s="143">
        <v>338</v>
      </c>
      <c r="B86" s="157" t="s">
        <v>377</v>
      </c>
      <c r="C86" s="35" t="s">
        <v>477</v>
      </c>
      <c r="D86" s="35" t="s">
        <v>477</v>
      </c>
      <c r="E86" s="35" t="s">
        <v>46</v>
      </c>
      <c r="F86" s="35" t="s">
        <v>320</v>
      </c>
      <c r="G86" s="51" t="s">
        <v>48</v>
      </c>
      <c r="H86" s="35" t="s">
        <v>49</v>
      </c>
      <c r="I86" s="31" t="s">
        <v>50</v>
      </c>
      <c r="J86" s="51"/>
      <c r="K86" s="30" t="s">
        <v>51</v>
      </c>
      <c r="L86" s="51"/>
      <c r="M86" s="30"/>
      <c r="N86" s="30"/>
      <c r="O86" s="344"/>
      <c r="P86" s="77"/>
      <c r="Q86" s="78"/>
      <c r="R86" s="35" t="s">
        <v>481</v>
      </c>
      <c r="S86" s="35" t="s">
        <v>485</v>
      </c>
      <c r="T86" s="35" t="s">
        <v>486</v>
      </c>
      <c r="U86" s="137">
        <v>0</v>
      </c>
      <c r="V86" s="127">
        <v>1</v>
      </c>
      <c r="W86" s="35" t="s">
        <v>51</v>
      </c>
      <c r="X86" s="35" t="s">
        <v>487</v>
      </c>
      <c r="Y86" s="35" t="s">
        <v>55</v>
      </c>
      <c r="Z86" s="72">
        <v>1</v>
      </c>
      <c r="AA86" s="77">
        <v>1</v>
      </c>
      <c r="AB86" s="19" t="s">
        <v>1462</v>
      </c>
    </row>
    <row r="87" spans="1:28" s="124" customFormat="1" ht="242.25" customHeight="1">
      <c r="A87" s="143">
        <v>339</v>
      </c>
      <c r="B87" s="157" t="s">
        <v>377</v>
      </c>
      <c r="C87" s="35" t="s">
        <v>477</v>
      </c>
      <c r="D87" s="35" t="s">
        <v>477</v>
      </c>
      <c r="E87" s="35" t="s">
        <v>46</v>
      </c>
      <c r="F87" s="35" t="s">
        <v>320</v>
      </c>
      <c r="G87" s="51" t="s">
        <v>48</v>
      </c>
      <c r="H87" s="35" t="s">
        <v>49</v>
      </c>
      <c r="I87" s="31" t="s">
        <v>50</v>
      </c>
      <c r="J87" s="51"/>
      <c r="K87" s="30" t="s">
        <v>51</v>
      </c>
      <c r="L87" s="51"/>
      <c r="M87" s="30"/>
      <c r="N87" s="30"/>
      <c r="O87" s="344"/>
      <c r="P87" s="77"/>
      <c r="Q87" s="78"/>
      <c r="R87" s="35" t="s">
        <v>481</v>
      </c>
      <c r="S87" s="35" t="s">
        <v>488</v>
      </c>
      <c r="T87" s="35" t="s">
        <v>486</v>
      </c>
      <c r="U87" s="137">
        <v>0</v>
      </c>
      <c r="V87" s="127">
        <v>1</v>
      </c>
      <c r="W87" s="35" t="s">
        <v>51</v>
      </c>
      <c r="X87" s="35" t="s">
        <v>489</v>
      </c>
      <c r="Y87" s="35" t="s">
        <v>55</v>
      </c>
      <c r="Z87" s="72">
        <v>1</v>
      </c>
      <c r="AA87" s="77">
        <v>1</v>
      </c>
      <c r="AB87" s="19" t="s">
        <v>1463</v>
      </c>
    </row>
    <row r="88" spans="1:28" s="124" customFormat="1" ht="180.75" customHeight="1">
      <c r="A88" s="143">
        <v>340</v>
      </c>
      <c r="B88" s="157" t="s">
        <v>377</v>
      </c>
      <c r="C88" s="35" t="s">
        <v>477</v>
      </c>
      <c r="D88" s="35" t="s">
        <v>477</v>
      </c>
      <c r="E88" s="35" t="s">
        <v>46</v>
      </c>
      <c r="F88" s="35" t="s">
        <v>320</v>
      </c>
      <c r="G88" s="51" t="s">
        <v>48</v>
      </c>
      <c r="H88" s="35" t="s">
        <v>49</v>
      </c>
      <c r="I88" s="31" t="s">
        <v>50</v>
      </c>
      <c r="J88" s="51"/>
      <c r="K88" s="30" t="s">
        <v>51</v>
      </c>
      <c r="L88" s="51"/>
      <c r="M88" s="30"/>
      <c r="N88" s="30"/>
      <c r="O88" s="344"/>
      <c r="P88" s="77"/>
      <c r="Q88" s="78"/>
      <c r="R88" s="35" t="s">
        <v>481</v>
      </c>
      <c r="S88" s="35" t="s">
        <v>490</v>
      </c>
      <c r="T88" s="35" t="s">
        <v>486</v>
      </c>
      <c r="U88" s="137">
        <v>0</v>
      </c>
      <c r="V88" s="127">
        <v>1</v>
      </c>
      <c r="W88" s="35" t="s">
        <v>51</v>
      </c>
      <c r="X88" s="35" t="s">
        <v>491</v>
      </c>
      <c r="Y88" s="35" t="s">
        <v>55</v>
      </c>
      <c r="Z88" s="72">
        <v>1</v>
      </c>
      <c r="AA88" s="77">
        <v>1</v>
      </c>
      <c r="AB88" s="19" t="s">
        <v>1464</v>
      </c>
    </row>
    <row r="89" spans="1:28" s="124" customFormat="1" ht="134.25" customHeight="1">
      <c r="A89" s="143">
        <v>341</v>
      </c>
      <c r="B89" s="157" t="s">
        <v>377</v>
      </c>
      <c r="C89" s="35" t="s">
        <v>477</v>
      </c>
      <c r="D89" s="35" t="s">
        <v>477</v>
      </c>
      <c r="E89" s="35" t="s">
        <v>46</v>
      </c>
      <c r="F89" s="35" t="s">
        <v>320</v>
      </c>
      <c r="G89" s="51" t="s">
        <v>48</v>
      </c>
      <c r="H89" s="35" t="s">
        <v>49</v>
      </c>
      <c r="I89" s="31" t="s">
        <v>50</v>
      </c>
      <c r="J89" s="51"/>
      <c r="K89" s="30" t="s">
        <v>51</v>
      </c>
      <c r="L89" s="51"/>
      <c r="M89" s="30"/>
      <c r="N89" s="30"/>
      <c r="O89" s="367"/>
      <c r="P89" s="77"/>
      <c r="Q89" s="353"/>
      <c r="R89" s="35" t="s">
        <v>481</v>
      </c>
      <c r="S89" s="35" t="s">
        <v>492</v>
      </c>
      <c r="T89" s="35" t="s">
        <v>486</v>
      </c>
      <c r="U89" s="137">
        <v>0</v>
      </c>
      <c r="V89" s="137">
        <v>1</v>
      </c>
      <c r="W89" s="35" t="s">
        <v>51</v>
      </c>
      <c r="X89" s="35" t="s">
        <v>493</v>
      </c>
      <c r="Y89" s="35" t="s">
        <v>236</v>
      </c>
      <c r="Z89" s="149">
        <v>1</v>
      </c>
      <c r="AA89" s="77">
        <v>1</v>
      </c>
      <c r="AB89" s="16" t="s">
        <v>1465</v>
      </c>
    </row>
  </sheetData>
  <mergeCells count="2">
    <mergeCell ref="B1:P3"/>
    <mergeCell ref="Z2:AB3"/>
  </mergeCells>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8D961-4DF8-4E62-A8CC-844319A0F49E}">
  <dimension ref="A1:AB52"/>
  <sheetViews>
    <sheetView zoomScale="90" zoomScaleNormal="90" workbookViewId="0">
      <selection activeCell="E6" sqref="E6"/>
    </sheetView>
  </sheetViews>
  <sheetFormatPr baseColWidth="10" defaultColWidth="11.42578125" defaultRowHeight="15"/>
  <cols>
    <col min="1" max="1" width="17.7109375" style="22" customWidth="1"/>
    <col min="2" max="2" width="15.28515625" style="22" customWidth="1"/>
    <col min="3" max="3" width="44.140625" style="22" customWidth="1"/>
    <col min="4" max="4" width="23.140625" style="22" customWidth="1"/>
    <col min="5" max="5" width="26.5703125" style="22" customWidth="1"/>
    <col min="6" max="6" width="30.7109375" style="22" customWidth="1"/>
    <col min="7" max="7" width="49" style="22" customWidth="1"/>
    <col min="8" max="8" width="41" style="22" customWidth="1"/>
    <col min="9" max="9" width="43.42578125" style="22" customWidth="1"/>
    <col min="10" max="10" width="16.7109375" style="22" customWidth="1"/>
    <col min="11" max="11" width="18.5703125" style="22" customWidth="1"/>
    <col min="12" max="12" width="27" style="22" customWidth="1"/>
    <col min="13" max="13" width="21.5703125" style="22" customWidth="1"/>
    <col min="14" max="14" width="28" style="22" customWidth="1"/>
    <col min="15" max="15" width="41" style="20" customWidth="1"/>
    <col min="16" max="16" width="33" style="20" customWidth="1"/>
    <col min="17" max="17" width="40.85546875" style="20" customWidth="1"/>
    <col min="18" max="18" width="26.85546875" style="22" customWidth="1"/>
    <col min="19" max="19" width="38.5703125" style="22" customWidth="1"/>
    <col min="20" max="20" width="21.42578125" style="22" customWidth="1"/>
    <col min="21" max="21" width="23" style="22" customWidth="1"/>
    <col min="22" max="22" width="18.140625" style="22" customWidth="1"/>
    <col min="23" max="23" width="22.5703125" style="22" customWidth="1"/>
    <col min="24" max="24" width="29" style="22" customWidth="1"/>
    <col min="25" max="25" width="32.85546875" style="22" customWidth="1"/>
    <col min="26" max="26" width="50" style="20" customWidth="1"/>
    <col min="27" max="27" width="34.7109375" style="20" customWidth="1"/>
    <col min="28" max="28" width="54.7109375" style="20" customWidth="1"/>
    <col min="29" max="16384" width="11.42578125" style="20"/>
  </cols>
  <sheetData>
    <row r="1" spans="1:28" customFormat="1" ht="33.75" customHeight="1">
      <c r="A1" s="422"/>
      <c r="B1" s="423" t="s">
        <v>1633</v>
      </c>
      <c r="C1" s="423"/>
      <c r="D1" s="423"/>
      <c r="E1" s="423"/>
      <c r="F1" s="423"/>
      <c r="G1" s="423"/>
      <c r="H1" s="423"/>
      <c r="I1" s="423"/>
      <c r="J1" s="423"/>
      <c r="K1" s="423"/>
      <c r="L1" s="423"/>
      <c r="M1" s="423"/>
      <c r="N1" s="423"/>
      <c r="O1" s="423"/>
      <c r="P1" s="423"/>
      <c r="Q1" s="424"/>
    </row>
    <row r="2" spans="1:28" customFormat="1" ht="51" customHeight="1">
      <c r="A2" s="425"/>
      <c r="B2" s="423"/>
      <c r="C2" s="423"/>
      <c r="D2" s="423"/>
      <c r="E2" s="423"/>
      <c r="F2" s="423"/>
      <c r="G2" s="423"/>
      <c r="H2" s="423"/>
      <c r="I2" s="423"/>
      <c r="J2" s="423"/>
      <c r="K2" s="423"/>
      <c r="L2" s="423"/>
      <c r="M2" s="423"/>
      <c r="N2" s="423"/>
      <c r="O2" s="423"/>
      <c r="P2" s="423"/>
      <c r="Q2" s="20"/>
      <c r="Z2" s="426" t="s">
        <v>1634</v>
      </c>
      <c r="AA2" s="426"/>
      <c r="AB2" s="426"/>
    </row>
    <row r="3" spans="1:28" customFormat="1" ht="51" customHeight="1" thickBot="1">
      <c r="A3" s="425"/>
      <c r="B3" s="423"/>
      <c r="C3" s="423"/>
      <c r="D3" s="423"/>
      <c r="E3" s="423"/>
      <c r="F3" s="423"/>
      <c r="G3" s="423"/>
      <c r="H3" s="423"/>
      <c r="I3" s="423"/>
      <c r="J3" s="423"/>
      <c r="K3" s="423"/>
      <c r="L3" s="423"/>
      <c r="M3" s="423"/>
      <c r="N3" s="423"/>
      <c r="O3" s="423"/>
      <c r="P3" s="423"/>
      <c r="Q3" s="20"/>
      <c r="Z3" s="427"/>
      <c r="AA3" s="427"/>
      <c r="AB3" s="427"/>
    </row>
    <row r="4" spans="1:28" s="46" customFormat="1" ht="30.75" customHeight="1">
      <c r="A4" s="65" t="s">
        <v>14</v>
      </c>
      <c r="B4" s="65"/>
      <c r="C4" s="65"/>
      <c r="D4" s="65"/>
      <c r="E4" s="65"/>
      <c r="F4" s="66"/>
      <c r="G4" s="50" t="s">
        <v>15</v>
      </c>
      <c r="H4" s="67" t="s">
        <v>16</v>
      </c>
      <c r="I4" s="68"/>
      <c r="J4" s="68"/>
      <c r="K4" s="68"/>
      <c r="L4" s="68"/>
      <c r="M4" s="68"/>
      <c r="N4" s="68"/>
      <c r="O4" s="69"/>
      <c r="P4" s="69"/>
      <c r="Q4" s="69"/>
      <c r="R4" s="70" t="s">
        <v>17</v>
      </c>
      <c r="S4" s="81"/>
      <c r="T4" s="81"/>
      <c r="U4" s="81"/>
      <c r="V4" s="81"/>
      <c r="W4" s="81"/>
      <c r="X4" s="81"/>
      <c r="Y4" s="81"/>
      <c r="Z4" s="69"/>
      <c r="AA4" s="69"/>
      <c r="AB4" s="69"/>
    </row>
    <row r="5" spans="1:28" s="47" customFormat="1" ht="31.5">
      <c r="A5" s="335" t="s">
        <v>19</v>
      </c>
      <c r="B5" s="336" t="s">
        <v>0</v>
      </c>
      <c r="C5" s="336" t="s">
        <v>3</v>
      </c>
      <c r="D5" s="336" t="s">
        <v>20</v>
      </c>
      <c r="E5" s="336" t="s">
        <v>21</v>
      </c>
      <c r="F5" s="336" t="s">
        <v>22</v>
      </c>
      <c r="G5" s="337" t="s">
        <v>23</v>
      </c>
      <c r="H5" s="338" t="s">
        <v>24</v>
      </c>
      <c r="I5" s="338" t="s">
        <v>25</v>
      </c>
      <c r="J5" s="338" t="s">
        <v>26</v>
      </c>
      <c r="K5" s="338" t="s">
        <v>27</v>
      </c>
      <c r="L5" s="338" t="s">
        <v>28</v>
      </c>
      <c r="M5" s="338" t="s">
        <v>29</v>
      </c>
      <c r="N5" s="338" t="s">
        <v>30</v>
      </c>
      <c r="O5" s="340" t="s">
        <v>31</v>
      </c>
      <c r="P5" s="339" t="s">
        <v>32</v>
      </c>
      <c r="Q5" s="339" t="s">
        <v>33</v>
      </c>
      <c r="R5" s="341" t="s">
        <v>34</v>
      </c>
      <c r="S5" s="342" t="s">
        <v>35</v>
      </c>
      <c r="T5" s="342" t="s">
        <v>36</v>
      </c>
      <c r="U5" s="342" t="s">
        <v>37</v>
      </c>
      <c r="V5" s="342" t="s">
        <v>38</v>
      </c>
      <c r="W5" s="342" t="s">
        <v>39</v>
      </c>
      <c r="X5" s="342" t="s">
        <v>40</v>
      </c>
      <c r="Y5" s="343" t="s">
        <v>41</v>
      </c>
      <c r="Z5" s="340" t="s">
        <v>42</v>
      </c>
      <c r="AA5" s="339" t="s">
        <v>43</v>
      </c>
      <c r="AB5" s="339" t="s">
        <v>44</v>
      </c>
    </row>
    <row r="6" spans="1:28" ht="228.75" customHeight="1">
      <c r="A6" s="30">
        <v>135</v>
      </c>
      <c r="B6" s="31" t="s">
        <v>45</v>
      </c>
      <c r="C6" s="31" t="s">
        <v>12</v>
      </c>
      <c r="D6" s="31" t="s">
        <v>12</v>
      </c>
      <c r="E6" s="31" t="s">
        <v>283</v>
      </c>
      <c r="F6" s="31" t="s">
        <v>168</v>
      </c>
      <c r="G6" s="30" t="s">
        <v>48</v>
      </c>
      <c r="H6" s="35" t="s">
        <v>49</v>
      </c>
      <c r="I6" s="31" t="s">
        <v>50</v>
      </c>
      <c r="J6" s="30" t="s">
        <v>48</v>
      </c>
      <c r="K6" s="30" t="s">
        <v>51</v>
      </c>
      <c r="L6" s="30">
        <v>0</v>
      </c>
      <c r="M6" s="30">
        <v>0</v>
      </c>
      <c r="N6" s="30">
        <v>0</v>
      </c>
      <c r="O6" s="344"/>
      <c r="P6" s="77"/>
      <c r="Q6" s="78"/>
      <c r="R6" s="31" t="s">
        <v>284</v>
      </c>
      <c r="S6" s="31" t="s">
        <v>285</v>
      </c>
      <c r="T6" s="31" t="s">
        <v>286</v>
      </c>
      <c r="U6" s="36">
        <v>0</v>
      </c>
      <c r="V6" s="36">
        <v>50</v>
      </c>
      <c r="W6" s="31" t="s">
        <v>287</v>
      </c>
      <c r="X6" s="31" t="s">
        <v>288</v>
      </c>
      <c r="Y6" s="116" t="s">
        <v>289</v>
      </c>
      <c r="Z6" s="72">
        <v>54</v>
      </c>
      <c r="AA6" s="77">
        <v>1.08</v>
      </c>
      <c r="AB6" s="14" t="s">
        <v>1410</v>
      </c>
    </row>
    <row r="7" spans="1:28" ht="100.5" customHeight="1">
      <c r="A7" s="30">
        <v>137</v>
      </c>
      <c r="B7" s="31" t="s">
        <v>45</v>
      </c>
      <c r="C7" s="31" t="s">
        <v>12</v>
      </c>
      <c r="D7" s="31" t="s">
        <v>12</v>
      </c>
      <c r="E7" s="31" t="s">
        <v>283</v>
      </c>
      <c r="F7" s="31" t="s">
        <v>168</v>
      </c>
      <c r="G7" s="30" t="s">
        <v>48</v>
      </c>
      <c r="H7" s="35" t="s">
        <v>49</v>
      </c>
      <c r="I7" s="31" t="s">
        <v>50</v>
      </c>
      <c r="J7" s="30"/>
      <c r="K7" s="30" t="s">
        <v>51</v>
      </c>
      <c r="L7" s="30"/>
      <c r="M7" s="30"/>
      <c r="N7" s="30"/>
      <c r="O7" s="353"/>
      <c r="P7" s="362"/>
      <c r="Q7" s="78"/>
      <c r="R7" s="31" t="s">
        <v>284</v>
      </c>
      <c r="S7" s="31" t="s">
        <v>285</v>
      </c>
      <c r="T7" s="31"/>
      <c r="U7" s="36"/>
      <c r="V7" s="36"/>
      <c r="W7" s="31"/>
      <c r="X7" s="31"/>
      <c r="Y7" s="31"/>
      <c r="Z7" s="9"/>
      <c r="AA7" s="52"/>
      <c r="AB7" s="14"/>
    </row>
    <row r="8" spans="1:28" ht="121.5" customHeight="1">
      <c r="A8" s="30">
        <v>139</v>
      </c>
      <c r="B8" s="31" t="s">
        <v>45</v>
      </c>
      <c r="C8" s="31" t="s">
        <v>12</v>
      </c>
      <c r="D8" s="31" t="s">
        <v>12</v>
      </c>
      <c r="E8" s="31" t="s">
        <v>283</v>
      </c>
      <c r="F8" s="31" t="s">
        <v>168</v>
      </c>
      <c r="G8" s="30" t="s">
        <v>48</v>
      </c>
      <c r="H8" s="35" t="s">
        <v>49</v>
      </c>
      <c r="I8" s="31" t="s">
        <v>50</v>
      </c>
      <c r="J8" s="30"/>
      <c r="K8" s="30" t="s">
        <v>51</v>
      </c>
      <c r="L8" s="30"/>
      <c r="M8" s="30"/>
      <c r="N8" s="30"/>
      <c r="O8" s="353"/>
      <c r="P8" s="362"/>
      <c r="Q8" s="78"/>
      <c r="R8" s="31" t="s">
        <v>284</v>
      </c>
      <c r="S8" s="31" t="s">
        <v>285</v>
      </c>
      <c r="T8" s="31"/>
      <c r="U8" s="36"/>
      <c r="V8" s="36"/>
      <c r="W8" s="31"/>
      <c r="X8" s="31"/>
      <c r="Y8" s="31"/>
      <c r="Z8" s="9"/>
      <c r="AA8" s="52"/>
      <c r="AB8" s="14"/>
    </row>
    <row r="9" spans="1:28" ht="121.5" customHeight="1">
      <c r="A9" s="30" t="s">
        <v>291</v>
      </c>
      <c r="B9" s="31" t="s">
        <v>45</v>
      </c>
      <c r="C9" s="31" t="s">
        <v>12</v>
      </c>
      <c r="D9" s="31" t="s">
        <v>12</v>
      </c>
      <c r="E9" s="31" t="s">
        <v>283</v>
      </c>
      <c r="F9" s="31" t="s">
        <v>168</v>
      </c>
      <c r="G9" s="30" t="s">
        <v>48</v>
      </c>
      <c r="H9" s="35" t="s">
        <v>49</v>
      </c>
      <c r="I9" s="31" t="s">
        <v>50</v>
      </c>
      <c r="J9" s="30"/>
      <c r="K9" s="30" t="s">
        <v>51</v>
      </c>
      <c r="L9" s="30"/>
      <c r="M9" s="30"/>
      <c r="N9" s="30"/>
      <c r="O9" s="353"/>
      <c r="P9" s="362"/>
      <c r="Q9" s="78"/>
      <c r="R9" s="31" t="s">
        <v>284</v>
      </c>
      <c r="S9" s="31" t="s">
        <v>285</v>
      </c>
      <c r="T9" s="31"/>
      <c r="U9" s="36"/>
      <c r="V9" s="36"/>
      <c r="W9" s="31"/>
      <c r="X9" s="31"/>
      <c r="Y9" s="31"/>
      <c r="Z9" s="9"/>
      <c r="AA9" s="52"/>
      <c r="AB9" s="14"/>
    </row>
    <row r="10" spans="1:28" ht="121.5" customHeight="1">
      <c r="A10" s="30">
        <v>140</v>
      </c>
      <c r="B10" s="31" t="s">
        <v>45</v>
      </c>
      <c r="C10" s="31" t="s">
        <v>12</v>
      </c>
      <c r="D10" s="31" t="s">
        <v>12</v>
      </c>
      <c r="E10" s="31" t="s">
        <v>283</v>
      </c>
      <c r="F10" s="31" t="s">
        <v>168</v>
      </c>
      <c r="G10" s="30" t="s">
        <v>48</v>
      </c>
      <c r="H10" s="35" t="s">
        <v>49</v>
      </c>
      <c r="I10" s="31" t="s">
        <v>50</v>
      </c>
      <c r="J10" s="30"/>
      <c r="K10" s="30" t="s">
        <v>51</v>
      </c>
      <c r="L10" s="30"/>
      <c r="M10" s="30"/>
      <c r="N10" s="30"/>
      <c r="O10" s="353"/>
      <c r="P10" s="362"/>
      <c r="Q10" s="78"/>
      <c r="R10" s="31" t="s">
        <v>284</v>
      </c>
      <c r="S10" s="31" t="s">
        <v>285</v>
      </c>
      <c r="T10" s="31"/>
      <c r="U10" s="36"/>
      <c r="V10" s="36"/>
      <c r="W10" s="31"/>
      <c r="X10" s="31"/>
      <c r="Y10" s="31"/>
      <c r="Z10" s="9"/>
      <c r="AA10" s="52"/>
      <c r="AB10" s="14"/>
    </row>
    <row r="11" spans="1:28" ht="121.5" customHeight="1">
      <c r="A11" s="30" t="s">
        <v>292</v>
      </c>
      <c r="B11" s="31" t="s">
        <v>45</v>
      </c>
      <c r="C11" s="31" t="s">
        <v>12</v>
      </c>
      <c r="D11" s="31" t="s">
        <v>12</v>
      </c>
      <c r="E11" s="31" t="s">
        <v>283</v>
      </c>
      <c r="F11" s="31" t="s">
        <v>168</v>
      </c>
      <c r="G11" s="30" t="s">
        <v>48</v>
      </c>
      <c r="H11" s="35" t="s">
        <v>49</v>
      </c>
      <c r="I11" s="31" t="s">
        <v>50</v>
      </c>
      <c r="J11" s="30"/>
      <c r="K11" s="30" t="s">
        <v>51</v>
      </c>
      <c r="L11" s="30"/>
      <c r="M11" s="30"/>
      <c r="N11" s="30"/>
      <c r="O11" s="353"/>
      <c r="P11" s="362"/>
      <c r="Q11" s="78"/>
      <c r="R11" s="31" t="s">
        <v>284</v>
      </c>
      <c r="S11" s="31" t="s">
        <v>285</v>
      </c>
      <c r="T11" s="31"/>
      <c r="U11" s="36"/>
      <c r="V11" s="36"/>
      <c r="W11" s="31"/>
      <c r="X11" s="31"/>
      <c r="Y11" s="31"/>
      <c r="Z11" s="9"/>
      <c r="AA11" s="52"/>
      <c r="AB11" s="14"/>
    </row>
    <row r="12" spans="1:28" ht="121.5" customHeight="1">
      <c r="A12" s="30">
        <v>141</v>
      </c>
      <c r="B12" s="31" t="s">
        <v>45</v>
      </c>
      <c r="C12" s="31" t="s">
        <v>12</v>
      </c>
      <c r="D12" s="31" t="s">
        <v>12</v>
      </c>
      <c r="E12" s="31" t="s">
        <v>283</v>
      </c>
      <c r="F12" s="31" t="s">
        <v>168</v>
      </c>
      <c r="G12" s="30" t="s">
        <v>48</v>
      </c>
      <c r="H12" s="35" t="s">
        <v>49</v>
      </c>
      <c r="I12" s="31" t="s">
        <v>50</v>
      </c>
      <c r="J12" s="30"/>
      <c r="K12" s="30" t="s">
        <v>51</v>
      </c>
      <c r="L12" s="30"/>
      <c r="M12" s="30"/>
      <c r="N12" s="30"/>
      <c r="O12" s="353"/>
      <c r="P12" s="362"/>
      <c r="Q12" s="78"/>
      <c r="R12" s="31" t="s">
        <v>284</v>
      </c>
      <c r="S12" s="31" t="s">
        <v>285</v>
      </c>
      <c r="T12" s="31"/>
      <c r="U12" s="36"/>
      <c r="V12" s="36"/>
      <c r="W12" s="31"/>
      <c r="X12" s="31"/>
      <c r="Y12" s="31"/>
      <c r="Z12" s="9"/>
      <c r="AA12" s="52"/>
      <c r="AB12" s="14"/>
    </row>
    <row r="13" spans="1:28" ht="121.5" customHeight="1">
      <c r="A13" s="30">
        <v>155</v>
      </c>
      <c r="B13" s="31" t="s">
        <v>45</v>
      </c>
      <c r="C13" s="31" t="s">
        <v>12</v>
      </c>
      <c r="D13" s="31" t="s">
        <v>12</v>
      </c>
      <c r="E13" s="31" t="s">
        <v>283</v>
      </c>
      <c r="F13" s="31" t="s">
        <v>168</v>
      </c>
      <c r="G13" s="30" t="s">
        <v>48</v>
      </c>
      <c r="H13" s="35" t="s">
        <v>49</v>
      </c>
      <c r="I13" s="31" t="s">
        <v>50</v>
      </c>
      <c r="J13" s="30"/>
      <c r="K13" s="30" t="s">
        <v>51</v>
      </c>
      <c r="L13" s="30"/>
      <c r="M13" s="30"/>
      <c r="N13" s="30"/>
      <c r="O13" s="353"/>
      <c r="P13" s="77"/>
      <c r="Q13" s="78"/>
      <c r="R13" s="31" t="s">
        <v>284</v>
      </c>
      <c r="S13" s="31" t="s">
        <v>285</v>
      </c>
      <c r="T13" s="31"/>
      <c r="U13" s="36"/>
      <c r="V13" s="36"/>
      <c r="W13" s="30"/>
      <c r="X13" s="31"/>
      <c r="Y13" s="31"/>
      <c r="Z13" s="9"/>
      <c r="AA13" s="79"/>
      <c r="AB13" s="14"/>
    </row>
    <row r="14" spans="1:28" ht="121.5" customHeight="1">
      <c r="A14" s="30">
        <v>162</v>
      </c>
      <c r="B14" s="31" t="s">
        <v>45</v>
      </c>
      <c r="C14" s="31" t="s">
        <v>12</v>
      </c>
      <c r="D14" s="31" t="s">
        <v>12</v>
      </c>
      <c r="E14" s="31" t="s">
        <v>283</v>
      </c>
      <c r="F14" s="31" t="s">
        <v>168</v>
      </c>
      <c r="G14" s="30" t="s">
        <v>48</v>
      </c>
      <c r="H14" s="35" t="s">
        <v>49</v>
      </c>
      <c r="I14" s="31" t="s">
        <v>50</v>
      </c>
      <c r="J14" s="30"/>
      <c r="K14" s="30" t="s">
        <v>51</v>
      </c>
      <c r="L14" s="30"/>
      <c r="M14" s="30"/>
      <c r="N14" s="30"/>
      <c r="O14" s="353"/>
      <c r="P14" s="362"/>
      <c r="Q14" s="78"/>
      <c r="R14" s="31" t="s">
        <v>284</v>
      </c>
      <c r="S14" s="31" t="s">
        <v>285</v>
      </c>
      <c r="T14" s="31"/>
      <c r="U14" s="36"/>
      <c r="V14" s="36"/>
      <c r="W14" s="31"/>
      <c r="X14" s="31"/>
      <c r="Y14" s="31"/>
      <c r="Z14" s="9"/>
      <c r="AA14" s="52"/>
      <c r="AB14" s="14"/>
    </row>
    <row r="15" spans="1:28" ht="121.5" customHeight="1">
      <c r="A15" s="30">
        <v>163</v>
      </c>
      <c r="B15" s="31" t="s">
        <v>45</v>
      </c>
      <c r="C15" s="31" t="s">
        <v>12</v>
      </c>
      <c r="D15" s="31" t="s">
        <v>12</v>
      </c>
      <c r="E15" s="31" t="s">
        <v>283</v>
      </c>
      <c r="F15" s="31" t="s">
        <v>168</v>
      </c>
      <c r="G15" s="30" t="s">
        <v>48</v>
      </c>
      <c r="H15" s="35" t="s">
        <v>49</v>
      </c>
      <c r="I15" s="31" t="s">
        <v>50</v>
      </c>
      <c r="J15" s="30"/>
      <c r="K15" s="30" t="s">
        <v>51</v>
      </c>
      <c r="L15" s="30"/>
      <c r="M15" s="30"/>
      <c r="N15" s="30"/>
      <c r="O15" s="353"/>
      <c r="P15" s="362"/>
      <c r="Q15" s="78"/>
      <c r="R15" s="31" t="s">
        <v>284</v>
      </c>
      <c r="S15" s="31" t="s">
        <v>285</v>
      </c>
      <c r="T15" s="31"/>
      <c r="U15" s="36"/>
      <c r="V15" s="36"/>
      <c r="W15" s="31"/>
      <c r="X15" s="31"/>
      <c r="Y15" s="31"/>
      <c r="Z15" s="9"/>
      <c r="AA15" s="52"/>
      <c r="AB15" s="14"/>
    </row>
    <row r="16" spans="1:28" ht="121.5" customHeight="1">
      <c r="A16" s="30">
        <v>164</v>
      </c>
      <c r="B16" s="31" t="s">
        <v>45</v>
      </c>
      <c r="C16" s="31" t="s">
        <v>12</v>
      </c>
      <c r="D16" s="31" t="s">
        <v>12</v>
      </c>
      <c r="E16" s="31" t="s">
        <v>283</v>
      </c>
      <c r="F16" s="31" t="s">
        <v>168</v>
      </c>
      <c r="G16" s="30" t="s">
        <v>48</v>
      </c>
      <c r="H16" s="35" t="s">
        <v>49</v>
      </c>
      <c r="I16" s="31" t="s">
        <v>50</v>
      </c>
      <c r="J16" s="30"/>
      <c r="K16" s="30" t="s">
        <v>51</v>
      </c>
      <c r="L16" s="30"/>
      <c r="M16" s="30"/>
      <c r="N16" s="30"/>
      <c r="O16" s="353"/>
      <c r="P16" s="362"/>
      <c r="Q16" s="78"/>
      <c r="R16" s="31" t="s">
        <v>284</v>
      </c>
      <c r="S16" s="31" t="s">
        <v>285</v>
      </c>
      <c r="T16" s="31"/>
      <c r="U16" s="36"/>
      <c r="V16" s="36"/>
      <c r="W16" s="31"/>
      <c r="X16" s="31"/>
      <c r="Y16" s="31"/>
      <c r="Z16" s="9"/>
      <c r="AA16" s="52"/>
      <c r="AB16" s="14"/>
    </row>
    <row r="17" spans="1:28" ht="121.5" customHeight="1">
      <c r="A17" s="30">
        <v>165</v>
      </c>
      <c r="B17" s="31" t="s">
        <v>45</v>
      </c>
      <c r="C17" s="31" t="s">
        <v>12</v>
      </c>
      <c r="D17" s="31" t="s">
        <v>12</v>
      </c>
      <c r="E17" s="31" t="s">
        <v>283</v>
      </c>
      <c r="F17" s="31" t="s">
        <v>168</v>
      </c>
      <c r="G17" s="30" t="s">
        <v>48</v>
      </c>
      <c r="H17" s="35" t="s">
        <v>49</v>
      </c>
      <c r="I17" s="31" t="s">
        <v>50</v>
      </c>
      <c r="J17" s="30"/>
      <c r="K17" s="30" t="s">
        <v>51</v>
      </c>
      <c r="L17" s="30"/>
      <c r="M17" s="30"/>
      <c r="N17" s="30"/>
      <c r="O17" s="353"/>
      <c r="P17" s="362"/>
      <c r="Q17" s="78"/>
      <c r="R17" s="31" t="s">
        <v>284</v>
      </c>
      <c r="S17" s="31" t="s">
        <v>285</v>
      </c>
      <c r="T17" s="31"/>
      <c r="U17" s="36"/>
      <c r="V17" s="36"/>
      <c r="W17" s="31"/>
      <c r="X17" s="31"/>
      <c r="Y17" s="31"/>
      <c r="Z17" s="9"/>
      <c r="AA17" s="52"/>
      <c r="AB17" s="14"/>
    </row>
    <row r="18" spans="1:28" ht="75">
      <c r="A18" s="30">
        <v>166</v>
      </c>
      <c r="B18" s="31" t="s">
        <v>45</v>
      </c>
      <c r="C18" s="31" t="s">
        <v>12</v>
      </c>
      <c r="D18" s="31" t="s">
        <v>12</v>
      </c>
      <c r="E18" s="31" t="s">
        <v>283</v>
      </c>
      <c r="F18" s="31" t="s">
        <v>168</v>
      </c>
      <c r="G18" s="30" t="s">
        <v>48</v>
      </c>
      <c r="H18" s="35" t="s">
        <v>49</v>
      </c>
      <c r="I18" s="31" t="s">
        <v>50</v>
      </c>
      <c r="J18" s="30"/>
      <c r="K18" s="30" t="s">
        <v>51</v>
      </c>
      <c r="L18" s="30"/>
      <c r="M18" s="30"/>
      <c r="N18" s="30"/>
      <c r="O18" s="75"/>
      <c r="P18" s="362"/>
      <c r="Q18" s="78"/>
      <c r="R18" s="31" t="s">
        <v>284</v>
      </c>
      <c r="S18" s="31" t="s">
        <v>285</v>
      </c>
      <c r="T18" s="31"/>
      <c r="U18" s="36"/>
      <c r="V18" s="36"/>
      <c r="W18" s="31"/>
      <c r="X18" s="31"/>
      <c r="Y18" s="31"/>
      <c r="Z18" s="11"/>
      <c r="AA18" s="52"/>
      <c r="AB18" s="14"/>
    </row>
    <row r="19" spans="1:28" ht="121.5" customHeight="1">
      <c r="A19" s="30">
        <v>167</v>
      </c>
      <c r="B19" s="31" t="s">
        <v>45</v>
      </c>
      <c r="C19" s="31" t="s">
        <v>12</v>
      </c>
      <c r="D19" s="31" t="s">
        <v>12</v>
      </c>
      <c r="E19" s="31" t="s">
        <v>283</v>
      </c>
      <c r="F19" s="31" t="s">
        <v>168</v>
      </c>
      <c r="G19" s="30" t="s">
        <v>48</v>
      </c>
      <c r="H19" s="35" t="s">
        <v>49</v>
      </c>
      <c r="I19" s="31" t="s">
        <v>50</v>
      </c>
      <c r="J19" s="30"/>
      <c r="K19" s="30" t="s">
        <v>51</v>
      </c>
      <c r="L19" s="30"/>
      <c r="M19" s="30"/>
      <c r="N19" s="30"/>
      <c r="O19" s="75"/>
      <c r="P19" s="362"/>
      <c r="Q19" s="78"/>
      <c r="R19" s="31" t="s">
        <v>284</v>
      </c>
      <c r="S19" s="31" t="s">
        <v>285</v>
      </c>
      <c r="T19" s="31"/>
      <c r="U19" s="36"/>
      <c r="V19" s="36"/>
      <c r="W19" s="31"/>
      <c r="X19" s="31"/>
      <c r="Y19" s="31"/>
      <c r="Z19" s="11"/>
      <c r="AA19" s="52"/>
      <c r="AB19" s="14"/>
    </row>
    <row r="20" spans="1:28" ht="121.5" customHeight="1">
      <c r="A20" s="30" t="s">
        <v>294</v>
      </c>
      <c r="B20" s="31" t="s">
        <v>45</v>
      </c>
      <c r="C20" s="31" t="s">
        <v>12</v>
      </c>
      <c r="D20" s="31" t="s">
        <v>12</v>
      </c>
      <c r="E20" s="31" t="s">
        <v>283</v>
      </c>
      <c r="F20" s="31" t="s">
        <v>168</v>
      </c>
      <c r="G20" s="30" t="s">
        <v>48</v>
      </c>
      <c r="H20" s="35" t="s">
        <v>49</v>
      </c>
      <c r="I20" s="31" t="s">
        <v>50</v>
      </c>
      <c r="J20" s="30"/>
      <c r="K20" s="30" t="s">
        <v>51</v>
      </c>
      <c r="L20" s="30"/>
      <c r="M20" s="30"/>
      <c r="N20" s="30"/>
      <c r="O20" s="75"/>
      <c r="P20" s="362"/>
      <c r="Q20" s="78"/>
      <c r="R20" s="31" t="s">
        <v>284</v>
      </c>
      <c r="S20" s="31" t="s">
        <v>285</v>
      </c>
      <c r="T20" s="31"/>
      <c r="U20" s="36"/>
      <c r="V20" s="36"/>
      <c r="W20" s="31"/>
      <c r="X20" s="31"/>
      <c r="Y20" s="31"/>
      <c r="Z20" s="11"/>
      <c r="AA20" s="52"/>
      <c r="AB20" s="14"/>
    </row>
    <row r="21" spans="1:28" ht="231" customHeight="1">
      <c r="A21" s="30">
        <v>136</v>
      </c>
      <c r="B21" s="31" t="s">
        <v>45</v>
      </c>
      <c r="C21" s="31" t="s">
        <v>12</v>
      </c>
      <c r="D21" s="31" t="s">
        <v>12</v>
      </c>
      <c r="E21" s="31" t="s">
        <v>283</v>
      </c>
      <c r="F21" s="31" t="s">
        <v>168</v>
      </c>
      <c r="G21" s="30" t="s">
        <v>48</v>
      </c>
      <c r="H21" s="35" t="s">
        <v>49</v>
      </c>
      <c r="I21" s="31" t="s">
        <v>50</v>
      </c>
      <c r="J21" s="30"/>
      <c r="K21" s="30" t="s">
        <v>51</v>
      </c>
      <c r="L21" s="30"/>
      <c r="M21" s="30"/>
      <c r="N21" s="30"/>
      <c r="O21" s="344"/>
      <c r="P21" s="77"/>
      <c r="Q21" s="78"/>
      <c r="R21" s="31" t="s">
        <v>284</v>
      </c>
      <c r="S21" s="31" t="s">
        <v>295</v>
      </c>
      <c r="T21" s="31" t="s">
        <v>296</v>
      </c>
      <c r="U21" s="95">
        <v>0</v>
      </c>
      <c r="V21" s="117">
        <v>1840</v>
      </c>
      <c r="W21" s="31" t="s">
        <v>297</v>
      </c>
      <c r="X21" s="31" t="s">
        <v>298</v>
      </c>
      <c r="Y21" s="31" t="s">
        <v>299</v>
      </c>
      <c r="Z21" s="72">
        <v>1840</v>
      </c>
      <c r="AA21" s="77">
        <v>1</v>
      </c>
      <c r="AB21" s="14" t="s">
        <v>1411</v>
      </c>
    </row>
    <row r="22" spans="1:28" ht="123.75" customHeight="1">
      <c r="A22" s="49" t="s">
        <v>300</v>
      </c>
      <c r="B22" s="31" t="s">
        <v>45</v>
      </c>
      <c r="C22" s="31" t="s">
        <v>12</v>
      </c>
      <c r="D22" s="31" t="s">
        <v>12</v>
      </c>
      <c r="E22" s="31" t="s">
        <v>283</v>
      </c>
      <c r="F22" s="31" t="s">
        <v>168</v>
      </c>
      <c r="G22" s="30" t="s">
        <v>48</v>
      </c>
      <c r="H22" s="35" t="s">
        <v>49</v>
      </c>
      <c r="I22" s="31" t="s">
        <v>50</v>
      </c>
      <c r="J22" s="30"/>
      <c r="K22" s="30" t="s">
        <v>51</v>
      </c>
      <c r="L22" s="30"/>
      <c r="M22" s="30"/>
      <c r="N22" s="30"/>
      <c r="O22" s="353"/>
      <c r="P22" s="77"/>
      <c r="Q22" s="78"/>
      <c r="R22" s="31" t="s">
        <v>284</v>
      </c>
      <c r="S22" s="31" t="s">
        <v>295</v>
      </c>
      <c r="T22" s="31"/>
      <c r="U22" s="95"/>
      <c r="V22" s="99"/>
      <c r="W22" s="31"/>
      <c r="X22" s="31"/>
      <c r="Y22" s="31"/>
      <c r="Z22" s="9"/>
      <c r="AA22" s="79"/>
      <c r="AB22" s="14"/>
    </row>
    <row r="23" spans="1:28" ht="234" customHeight="1">
      <c r="A23" s="30">
        <v>138</v>
      </c>
      <c r="B23" s="31" t="s">
        <v>45</v>
      </c>
      <c r="C23" s="31" t="s">
        <v>12</v>
      </c>
      <c r="D23" s="31" t="s">
        <v>12</v>
      </c>
      <c r="E23" s="31" t="s">
        <v>283</v>
      </c>
      <c r="F23" s="31" t="s">
        <v>168</v>
      </c>
      <c r="G23" s="30" t="s">
        <v>48</v>
      </c>
      <c r="H23" s="35" t="s">
        <v>49</v>
      </c>
      <c r="I23" s="31" t="s">
        <v>50</v>
      </c>
      <c r="J23" s="30"/>
      <c r="K23" s="30" t="s">
        <v>51</v>
      </c>
      <c r="L23" s="30"/>
      <c r="M23" s="30"/>
      <c r="N23" s="30"/>
      <c r="O23" s="344"/>
      <c r="P23" s="77"/>
      <c r="Q23" s="78"/>
      <c r="R23" s="31" t="s">
        <v>284</v>
      </c>
      <c r="S23" s="31" t="s">
        <v>301</v>
      </c>
      <c r="T23" s="31" t="s">
        <v>296</v>
      </c>
      <c r="U23" s="36">
        <v>0</v>
      </c>
      <c r="V23" s="86">
        <f>200+220+50</f>
        <v>470</v>
      </c>
      <c r="W23" s="31" t="s">
        <v>302</v>
      </c>
      <c r="X23" s="31" t="s">
        <v>303</v>
      </c>
      <c r="Y23" s="116" t="s">
        <v>289</v>
      </c>
      <c r="Z23" s="72">
        <v>470</v>
      </c>
      <c r="AA23" s="77">
        <v>1</v>
      </c>
      <c r="AB23" s="14" t="s">
        <v>1412</v>
      </c>
    </row>
    <row r="24" spans="1:28" ht="105" customHeight="1">
      <c r="A24" s="49" t="s">
        <v>304</v>
      </c>
      <c r="B24" s="31" t="s">
        <v>45</v>
      </c>
      <c r="C24" s="31" t="s">
        <v>12</v>
      </c>
      <c r="D24" s="31" t="s">
        <v>12</v>
      </c>
      <c r="E24" s="31" t="s">
        <v>283</v>
      </c>
      <c r="F24" s="31" t="s">
        <v>168</v>
      </c>
      <c r="G24" s="30" t="s">
        <v>48</v>
      </c>
      <c r="H24" s="35" t="s">
        <v>49</v>
      </c>
      <c r="I24" s="31" t="s">
        <v>50</v>
      </c>
      <c r="J24" s="30"/>
      <c r="K24" s="30" t="s">
        <v>51</v>
      </c>
      <c r="L24" s="30"/>
      <c r="M24" s="30"/>
      <c r="N24" s="30"/>
      <c r="O24" s="353"/>
      <c r="P24" s="77"/>
      <c r="Q24" s="78"/>
      <c r="R24" s="31" t="s">
        <v>284</v>
      </c>
      <c r="S24" s="31" t="s">
        <v>301</v>
      </c>
      <c r="T24" s="31"/>
      <c r="U24" s="31"/>
      <c r="V24" s="31"/>
      <c r="W24" s="31"/>
      <c r="X24" s="31"/>
      <c r="Y24" s="31"/>
      <c r="Z24" s="9"/>
      <c r="AA24" s="79"/>
      <c r="AB24" s="14"/>
    </row>
    <row r="25" spans="1:28" ht="151.5" customHeight="1">
      <c r="A25" s="49" t="s">
        <v>305</v>
      </c>
      <c r="B25" s="31" t="s">
        <v>45</v>
      </c>
      <c r="C25" s="31" t="s">
        <v>12</v>
      </c>
      <c r="D25" s="31" t="s">
        <v>12</v>
      </c>
      <c r="E25" s="31" t="s">
        <v>283</v>
      </c>
      <c r="F25" s="31" t="s">
        <v>168</v>
      </c>
      <c r="G25" s="30" t="s">
        <v>48</v>
      </c>
      <c r="H25" s="35" t="s">
        <v>49</v>
      </c>
      <c r="I25" s="31" t="s">
        <v>50</v>
      </c>
      <c r="J25" s="30"/>
      <c r="K25" s="30" t="s">
        <v>51</v>
      </c>
      <c r="L25" s="30"/>
      <c r="M25" s="30"/>
      <c r="N25" s="30"/>
      <c r="O25" s="353"/>
      <c r="P25" s="77"/>
      <c r="Q25" s="78"/>
      <c r="R25" s="31" t="s">
        <v>284</v>
      </c>
      <c r="S25" s="31" t="s">
        <v>301</v>
      </c>
      <c r="T25" s="31"/>
      <c r="U25" s="36"/>
      <c r="V25" s="118"/>
      <c r="W25" s="31"/>
      <c r="X25" s="31"/>
      <c r="Y25" s="31"/>
      <c r="Z25" s="9"/>
      <c r="AA25" s="79"/>
      <c r="AB25" s="14"/>
    </row>
    <row r="26" spans="1:28" ht="195" customHeight="1">
      <c r="A26" s="30">
        <v>142</v>
      </c>
      <c r="B26" s="31" t="s">
        <v>45</v>
      </c>
      <c r="C26" s="31" t="s">
        <v>12</v>
      </c>
      <c r="D26" s="31" t="s">
        <v>12</v>
      </c>
      <c r="E26" s="31" t="s">
        <v>283</v>
      </c>
      <c r="F26" s="31" t="s">
        <v>168</v>
      </c>
      <c r="G26" s="31" t="s">
        <v>48</v>
      </c>
      <c r="H26" s="35" t="s">
        <v>49</v>
      </c>
      <c r="I26" s="31" t="s">
        <v>50</v>
      </c>
      <c r="J26" s="30"/>
      <c r="K26" s="30" t="s">
        <v>51</v>
      </c>
      <c r="L26" s="30"/>
      <c r="M26" s="30"/>
      <c r="N26" s="30"/>
      <c r="O26" s="344"/>
      <c r="P26" s="77"/>
      <c r="Q26" s="78"/>
      <c r="R26" s="31" t="s">
        <v>284</v>
      </c>
      <c r="S26" s="31" t="s">
        <v>306</v>
      </c>
      <c r="T26" s="31" t="s">
        <v>286</v>
      </c>
      <c r="U26" s="36">
        <v>0</v>
      </c>
      <c r="V26" s="36">
        <v>450</v>
      </c>
      <c r="W26" s="31" t="s">
        <v>287</v>
      </c>
      <c r="X26" s="31" t="s">
        <v>307</v>
      </c>
      <c r="Y26" s="116" t="s">
        <v>55</v>
      </c>
      <c r="Z26" s="72">
        <v>450</v>
      </c>
      <c r="AA26" s="77">
        <v>1</v>
      </c>
      <c r="AB26" s="14" t="s">
        <v>1413</v>
      </c>
    </row>
    <row r="27" spans="1:28" ht="63" customHeight="1">
      <c r="A27" s="30">
        <v>143</v>
      </c>
      <c r="B27" s="31" t="s">
        <v>45</v>
      </c>
      <c r="C27" s="31" t="s">
        <v>12</v>
      </c>
      <c r="D27" s="31" t="s">
        <v>12</v>
      </c>
      <c r="E27" s="31" t="s">
        <v>283</v>
      </c>
      <c r="F27" s="31" t="s">
        <v>168</v>
      </c>
      <c r="G27" s="31" t="s">
        <v>48</v>
      </c>
      <c r="H27" s="35" t="s">
        <v>49</v>
      </c>
      <c r="I27" s="31" t="s">
        <v>50</v>
      </c>
      <c r="J27" s="30"/>
      <c r="K27" s="30" t="s">
        <v>51</v>
      </c>
      <c r="L27" s="30"/>
      <c r="M27" s="30"/>
      <c r="N27" s="30"/>
      <c r="O27" s="353"/>
      <c r="P27" s="362"/>
      <c r="Q27" s="78"/>
      <c r="R27" s="31" t="s">
        <v>284</v>
      </c>
      <c r="S27" s="31" t="s">
        <v>306</v>
      </c>
      <c r="T27" s="31"/>
      <c r="U27" s="36"/>
      <c r="V27" s="36"/>
      <c r="W27" s="31"/>
      <c r="X27" s="31"/>
      <c r="Y27" s="31"/>
      <c r="Z27" s="9"/>
      <c r="AA27" s="52"/>
      <c r="AB27" s="14"/>
    </row>
    <row r="28" spans="1:28" ht="63" customHeight="1">
      <c r="A28" s="30">
        <v>144</v>
      </c>
      <c r="B28" s="31" t="s">
        <v>45</v>
      </c>
      <c r="C28" s="31" t="s">
        <v>12</v>
      </c>
      <c r="D28" s="31" t="s">
        <v>12</v>
      </c>
      <c r="E28" s="31" t="s">
        <v>283</v>
      </c>
      <c r="F28" s="31" t="s">
        <v>168</v>
      </c>
      <c r="G28" s="31" t="s">
        <v>48</v>
      </c>
      <c r="H28" s="35" t="s">
        <v>49</v>
      </c>
      <c r="I28" s="31" t="s">
        <v>50</v>
      </c>
      <c r="J28" s="30"/>
      <c r="K28" s="30" t="s">
        <v>51</v>
      </c>
      <c r="L28" s="30"/>
      <c r="M28" s="30"/>
      <c r="N28" s="30"/>
      <c r="O28" s="353"/>
      <c r="P28" s="362"/>
      <c r="Q28" s="78"/>
      <c r="R28" s="31" t="s">
        <v>284</v>
      </c>
      <c r="S28" s="31" t="s">
        <v>306</v>
      </c>
      <c r="T28" s="31"/>
      <c r="U28" s="36"/>
      <c r="V28" s="36"/>
      <c r="W28" s="31"/>
      <c r="X28" s="31"/>
      <c r="Y28" s="31"/>
      <c r="Z28" s="9"/>
      <c r="AA28" s="52"/>
      <c r="AB28" s="14"/>
    </row>
    <row r="29" spans="1:28" ht="63" customHeight="1">
      <c r="A29" s="30" t="s">
        <v>308</v>
      </c>
      <c r="B29" s="31" t="s">
        <v>45</v>
      </c>
      <c r="C29" s="31" t="s">
        <v>12</v>
      </c>
      <c r="D29" s="31" t="s">
        <v>12</v>
      </c>
      <c r="E29" s="31" t="s">
        <v>283</v>
      </c>
      <c r="F29" s="31" t="s">
        <v>168</v>
      </c>
      <c r="G29" s="31" t="s">
        <v>48</v>
      </c>
      <c r="H29" s="35" t="s">
        <v>49</v>
      </c>
      <c r="I29" s="31" t="s">
        <v>50</v>
      </c>
      <c r="J29" s="30"/>
      <c r="K29" s="30" t="s">
        <v>51</v>
      </c>
      <c r="L29" s="30"/>
      <c r="M29" s="30"/>
      <c r="N29" s="30"/>
      <c r="O29" s="353"/>
      <c r="P29" s="362"/>
      <c r="Q29" s="78"/>
      <c r="R29" s="31" t="s">
        <v>284</v>
      </c>
      <c r="S29" s="31" t="s">
        <v>306</v>
      </c>
      <c r="T29" s="31"/>
      <c r="U29" s="36"/>
      <c r="V29" s="36"/>
      <c r="W29" s="31"/>
      <c r="X29" s="31"/>
      <c r="Y29" s="31"/>
      <c r="Z29" s="9"/>
      <c r="AA29" s="52"/>
      <c r="AB29" s="14"/>
    </row>
    <row r="30" spans="1:28" ht="79.5" customHeight="1">
      <c r="A30" s="30">
        <v>145</v>
      </c>
      <c r="B30" s="31" t="s">
        <v>45</v>
      </c>
      <c r="C30" s="31" t="s">
        <v>12</v>
      </c>
      <c r="D30" s="31" t="s">
        <v>12</v>
      </c>
      <c r="E30" s="31" t="s">
        <v>283</v>
      </c>
      <c r="F30" s="31" t="s">
        <v>168</v>
      </c>
      <c r="G30" s="31" t="s">
        <v>48</v>
      </c>
      <c r="H30" s="35" t="s">
        <v>49</v>
      </c>
      <c r="I30" s="31" t="s">
        <v>50</v>
      </c>
      <c r="J30" s="30"/>
      <c r="K30" s="30" t="s">
        <v>51</v>
      </c>
      <c r="L30" s="30"/>
      <c r="M30" s="30"/>
      <c r="N30" s="30"/>
      <c r="O30" s="353"/>
      <c r="P30" s="362"/>
      <c r="Q30" s="78"/>
      <c r="R30" s="31" t="s">
        <v>284</v>
      </c>
      <c r="S30" s="31" t="s">
        <v>306</v>
      </c>
      <c r="T30" s="31"/>
      <c r="U30" s="36"/>
      <c r="V30" s="36"/>
      <c r="W30" s="31"/>
      <c r="X30" s="31"/>
      <c r="Y30" s="31"/>
      <c r="Z30" s="9"/>
      <c r="AA30" s="52"/>
      <c r="AB30" s="14"/>
    </row>
    <row r="31" spans="1:28" ht="63" customHeight="1">
      <c r="A31" s="30">
        <v>146</v>
      </c>
      <c r="B31" s="31" t="s">
        <v>45</v>
      </c>
      <c r="C31" s="31" t="s">
        <v>12</v>
      </c>
      <c r="D31" s="31" t="s">
        <v>12</v>
      </c>
      <c r="E31" s="31" t="s">
        <v>283</v>
      </c>
      <c r="F31" s="31" t="s">
        <v>168</v>
      </c>
      <c r="G31" s="31" t="s">
        <v>48</v>
      </c>
      <c r="H31" s="35" t="s">
        <v>49</v>
      </c>
      <c r="I31" s="31" t="s">
        <v>50</v>
      </c>
      <c r="J31" s="30"/>
      <c r="K31" s="30" t="s">
        <v>51</v>
      </c>
      <c r="L31" s="30"/>
      <c r="M31" s="30"/>
      <c r="N31" s="30"/>
      <c r="O31" s="353"/>
      <c r="P31" s="362"/>
      <c r="Q31" s="78"/>
      <c r="R31" s="31" t="s">
        <v>284</v>
      </c>
      <c r="S31" s="31" t="s">
        <v>306</v>
      </c>
      <c r="T31" s="31"/>
      <c r="U31" s="36"/>
      <c r="V31" s="36"/>
      <c r="W31" s="31"/>
      <c r="X31" s="31"/>
      <c r="Y31" s="31"/>
      <c r="Z31" s="9"/>
      <c r="AA31" s="52"/>
      <c r="AB31" s="14"/>
    </row>
    <row r="32" spans="1:28" ht="63" customHeight="1">
      <c r="A32" s="30">
        <v>147</v>
      </c>
      <c r="B32" s="31" t="s">
        <v>45</v>
      </c>
      <c r="C32" s="31" t="s">
        <v>12</v>
      </c>
      <c r="D32" s="31" t="s">
        <v>12</v>
      </c>
      <c r="E32" s="31" t="s">
        <v>283</v>
      </c>
      <c r="F32" s="31" t="s">
        <v>168</v>
      </c>
      <c r="G32" s="31" t="s">
        <v>48</v>
      </c>
      <c r="H32" s="35" t="s">
        <v>49</v>
      </c>
      <c r="I32" s="31" t="s">
        <v>50</v>
      </c>
      <c r="J32" s="30"/>
      <c r="K32" s="30" t="s">
        <v>51</v>
      </c>
      <c r="L32" s="30"/>
      <c r="M32" s="30"/>
      <c r="N32" s="30"/>
      <c r="O32" s="353"/>
      <c r="P32" s="362"/>
      <c r="Q32" s="78"/>
      <c r="R32" s="31" t="s">
        <v>284</v>
      </c>
      <c r="S32" s="31" t="s">
        <v>306</v>
      </c>
      <c r="T32" s="31"/>
      <c r="U32" s="36"/>
      <c r="V32" s="36"/>
      <c r="W32" s="31"/>
      <c r="X32" s="31"/>
      <c r="Y32" s="31"/>
      <c r="Z32" s="9"/>
      <c r="AA32" s="52"/>
      <c r="AB32" s="14"/>
    </row>
    <row r="33" spans="1:28" ht="63" customHeight="1">
      <c r="A33" s="30">
        <v>148</v>
      </c>
      <c r="B33" s="31" t="s">
        <v>45</v>
      </c>
      <c r="C33" s="31" t="s">
        <v>12</v>
      </c>
      <c r="D33" s="31" t="s">
        <v>12</v>
      </c>
      <c r="E33" s="31" t="s">
        <v>283</v>
      </c>
      <c r="F33" s="31" t="s">
        <v>168</v>
      </c>
      <c r="G33" s="31" t="s">
        <v>48</v>
      </c>
      <c r="H33" s="35" t="s">
        <v>49</v>
      </c>
      <c r="I33" s="31" t="s">
        <v>50</v>
      </c>
      <c r="J33" s="30"/>
      <c r="K33" s="30" t="s">
        <v>51</v>
      </c>
      <c r="L33" s="30"/>
      <c r="M33" s="30"/>
      <c r="N33" s="30"/>
      <c r="O33" s="353"/>
      <c r="P33" s="362"/>
      <c r="Q33" s="78"/>
      <c r="R33" s="31" t="s">
        <v>284</v>
      </c>
      <c r="S33" s="31" t="s">
        <v>306</v>
      </c>
      <c r="T33" s="31"/>
      <c r="U33" s="36"/>
      <c r="V33" s="36"/>
      <c r="W33" s="31"/>
      <c r="X33" s="31"/>
      <c r="Y33" s="31"/>
      <c r="Z33" s="9"/>
      <c r="AA33" s="52"/>
      <c r="AB33" s="14"/>
    </row>
    <row r="34" spans="1:28" ht="91.5" customHeight="1">
      <c r="A34" s="30">
        <v>149</v>
      </c>
      <c r="B34" s="31" t="s">
        <v>45</v>
      </c>
      <c r="C34" s="31" t="s">
        <v>12</v>
      </c>
      <c r="D34" s="31" t="s">
        <v>12</v>
      </c>
      <c r="E34" s="31" t="s">
        <v>283</v>
      </c>
      <c r="F34" s="31" t="s">
        <v>168</v>
      </c>
      <c r="G34" s="31" t="s">
        <v>48</v>
      </c>
      <c r="H34" s="35" t="s">
        <v>49</v>
      </c>
      <c r="I34" s="31" t="s">
        <v>50</v>
      </c>
      <c r="J34" s="30"/>
      <c r="K34" s="30" t="s">
        <v>51</v>
      </c>
      <c r="L34" s="30"/>
      <c r="M34" s="30"/>
      <c r="N34" s="30"/>
      <c r="O34" s="353"/>
      <c r="P34" s="362"/>
      <c r="Q34" s="78"/>
      <c r="R34" s="31" t="s">
        <v>284</v>
      </c>
      <c r="S34" s="31" t="s">
        <v>306</v>
      </c>
      <c r="T34" s="31"/>
      <c r="U34" s="36"/>
      <c r="V34" s="36"/>
      <c r="W34" s="31"/>
      <c r="X34" s="31"/>
      <c r="Y34" s="31"/>
      <c r="Z34" s="9"/>
      <c r="AA34" s="52"/>
      <c r="AB34" s="14"/>
    </row>
    <row r="35" spans="1:28" ht="63" customHeight="1">
      <c r="A35" s="30">
        <v>150</v>
      </c>
      <c r="B35" s="31" t="s">
        <v>45</v>
      </c>
      <c r="C35" s="31" t="s">
        <v>12</v>
      </c>
      <c r="D35" s="31" t="s">
        <v>12</v>
      </c>
      <c r="E35" s="31" t="s">
        <v>283</v>
      </c>
      <c r="F35" s="31" t="s">
        <v>168</v>
      </c>
      <c r="G35" s="31" t="s">
        <v>48</v>
      </c>
      <c r="H35" s="35" t="s">
        <v>49</v>
      </c>
      <c r="I35" s="31" t="s">
        <v>50</v>
      </c>
      <c r="J35" s="30"/>
      <c r="K35" s="30" t="s">
        <v>51</v>
      </c>
      <c r="L35" s="30"/>
      <c r="M35" s="30"/>
      <c r="N35" s="30"/>
      <c r="O35" s="353"/>
      <c r="P35" s="362"/>
      <c r="Q35" s="78"/>
      <c r="R35" s="31" t="s">
        <v>284</v>
      </c>
      <c r="S35" s="31" t="s">
        <v>306</v>
      </c>
      <c r="T35" s="31"/>
      <c r="U35" s="36"/>
      <c r="V35" s="36"/>
      <c r="W35" s="31"/>
      <c r="X35" s="31"/>
      <c r="Y35" s="31"/>
      <c r="Z35" s="9"/>
      <c r="AA35" s="52"/>
      <c r="AB35" s="14"/>
    </row>
    <row r="36" spans="1:28" ht="63" customHeight="1">
      <c r="A36" s="30">
        <v>151</v>
      </c>
      <c r="B36" s="31" t="s">
        <v>45</v>
      </c>
      <c r="C36" s="31" t="s">
        <v>12</v>
      </c>
      <c r="D36" s="31" t="s">
        <v>12</v>
      </c>
      <c r="E36" s="31" t="s">
        <v>283</v>
      </c>
      <c r="F36" s="31" t="s">
        <v>168</v>
      </c>
      <c r="G36" s="31" t="s">
        <v>48</v>
      </c>
      <c r="H36" s="35" t="s">
        <v>49</v>
      </c>
      <c r="I36" s="31" t="s">
        <v>50</v>
      </c>
      <c r="J36" s="30"/>
      <c r="K36" s="30" t="s">
        <v>51</v>
      </c>
      <c r="L36" s="30"/>
      <c r="M36" s="30"/>
      <c r="N36" s="30"/>
      <c r="O36" s="353"/>
      <c r="P36" s="362"/>
      <c r="Q36" s="78"/>
      <c r="R36" s="31" t="s">
        <v>284</v>
      </c>
      <c r="S36" s="31" t="s">
        <v>306</v>
      </c>
      <c r="T36" s="31"/>
      <c r="U36" s="36"/>
      <c r="V36" s="36"/>
      <c r="W36" s="31"/>
      <c r="X36" s="31"/>
      <c r="Y36" s="31"/>
      <c r="Z36" s="9"/>
      <c r="AA36" s="52"/>
      <c r="AB36" s="14"/>
    </row>
    <row r="37" spans="1:28" ht="63" customHeight="1">
      <c r="A37" s="30">
        <v>158</v>
      </c>
      <c r="B37" s="31" t="s">
        <v>45</v>
      </c>
      <c r="C37" s="31" t="s">
        <v>12</v>
      </c>
      <c r="D37" s="31" t="s">
        <v>12</v>
      </c>
      <c r="E37" s="31" t="s">
        <v>283</v>
      </c>
      <c r="F37" s="31" t="s">
        <v>168</v>
      </c>
      <c r="G37" s="31" t="s">
        <v>48</v>
      </c>
      <c r="H37" s="35" t="s">
        <v>49</v>
      </c>
      <c r="I37" s="31" t="s">
        <v>50</v>
      </c>
      <c r="J37" s="30"/>
      <c r="K37" s="30" t="s">
        <v>51</v>
      </c>
      <c r="L37" s="30"/>
      <c r="M37" s="30"/>
      <c r="N37" s="30"/>
      <c r="O37" s="353"/>
      <c r="P37" s="362"/>
      <c r="Q37" s="78"/>
      <c r="R37" s="31" t="s">
        <v>284</v>
      </c>
      <c r="S37" s="31" t="s">
        <v>306</v>
      </c>
      <c r="T37" s="31"/>
      <c r="U37" s="36"/>
      <c r="V37" s="36"/>
      <c r="W37" s="31"/>
      <c r="X37" s="31"/>
      <c r="Y37" s="31"/>
      <c r="Z37" s="9"/>
      <c r="AA37" s="52"/>
      <c r="AB37" s="14"/>
    </row>
    <row r="38" spans="1:28" ht="63" customHeight="1">
      <c r="A38" s="30">
        <v>159</v>
      </c>
      <c r="B38" s="31" t="s">
        <v>45</v>
      </c>
      <c r="C38" s="31" t="s">
        <v>12</v>
      </c>
      <c r="D38" s="31" t="s">
        <v>12</v>
      </c>
      <c r="E38" s="31" t="s">
        <v>283</v>
      </c>
      <c r="F38" s="31" t="s">
        <v>168</v>
      </c>
      <c r="G38" s="31" t="s">
        <v>48</v>
      </c>
      <c r="H38" s="35" t="s">
        <v>49</v>
      </c>
      <c r="I38" s="31" t="s">
        <v>50</v>
      </c>
      <c r="J38" s="30"/>
      <c r="K38" s="30" t="s">
        <v>51</v>
      </c>
      <c r="L38" s="30"/>
      <c r="M38" s="30"/>
      <c r="N38" s="30"/>
      <c r="O38" s="353"/>
      <c r="P38" s="362"/>
      <c r="Q38" s="78"/>
      <c r="R38" s="31" t="s">
        <v>284</v>
      </c>
      <c r="S38" s="31" t="s">
        <v>306</v>
      </c>
      <c r="T38" s="31"/>
      <c r="U38" s="36"/>
      <c r="V38" s="36"/>
      <c r="W38" s="31"/>
      <c r="X38" s="31"/>
      <c r="Y38" s="31"/>
      <c r="Z38" s="9"/>
      <c r="AA38" s="52"/>
      <c r="AB38" s="14"/>
    </row>
    <row r="39" spans="1:28" ht="63" customHeight="1">
      <c r="A39" s="30">
        <v>160</v>
      </c>
      <c r="B39" s="31" t="s">
        <v>45</v>
      </c>
      <c r="C39" s="31" t="s">
        <v>12</v>
      </c>
      <c r="D39" s="31" t="s">
        <v>12</v>
      </c>
      <c r="E39" s="31" t="s">
        <v>283</v>
      </c>
      <c r="F39" s="31" t="s">
        <v>168</v>
      </c>
      <c r="G39" s="31" t="s">
        <v>48</v>
      </c>
      <c r="H39" s="35" t="s">
        <v>49</v>
      </c>
      <c r="I39" s="31" t="s">
        <v>50</v>
      </c>
      <c r="J39" s="30"/>
      <c r="K39" s="30" t="s">
        <v>51</v>
      </c>
      <c r="L39" s="30"/>
      <c r="M39" s="30"/>
      <c r="N39" s="30"/>
      <c r="O39" s="353"/>
      <c r="P39" s="362"/>
      <c r="Q39" s="78"/>
      <c r="R39" s="31" t="s">
        <v>284</v>
      </c>
      <c r="S39" s="31" t="s">
        <v>306</v>
      </c>
      <c r="T39" s="31"/>
      <c r="U39" s="36"/>
      <c r="V39" s="36"/>
      <c r="W39" s="31"/>
      <c r="X39" s="31"/>
      <c r="Y39" s="31"/>
      <c r="Z39" s="9"/>
      <c r="AA39" s="52"/>
      <c r="AB39" s="14"/>
    </row>
    <row r="40" spans="1:28" ht="105" customHeight="1">
      <c r="A40" s="49" t="s">
        <v>309</v>
      </c>
      <c r="B40" s="87" t="s">
        <v>45</v>
      </c>
      <c r="C40" s="82" t="s">
        <v>12</v>
      </c>
      <c r="D40" s="31" t="s">
        <v>12</v>
      </c>
      <c r="E40" s="31" t="s">
        <v>283</v>
      </c>
      <c r="F40" s="31" t="s">
        <v>168</v>
      </c>
      <c r="G40" s="48" t="s">
        <v>48</v>
      </c>
      <c r="H40" s="35" t="s">
        <v>49</v>
      </c>
      <c r="I40" s="31" t="s">
        <v>50</v>
      </c>
      <c r="J40" s="49"/>
      <c r="K40" s="30" t="s">
        <v>51</v>
      </c>
      <c r="L40" s="30"/>
      <c r="M40" s="30"/>
      <c r="N40" s="30"/>
      <c r="O40" s="353"/>
      <c r="P40" s="353"/>
      <c r="Q40" s="364"/>
      <c r="R40" s="87" t="s">
        <v>284</v>
      </c>
      <c r="S40" s="31" t="s">
        <v>306</v>
      </c>
      <c r="T40" s="48"/>
      <c r="U40" s="100"/>
      <c r="V40" s="100"/>
      <c r="W40" s="48"/>
      <c r="X40" s="48"/>
      <c r="Y40" s="48"/>
      <c r="Z40" s="9"/>
      <c r="AA40" s="9"/>
      <c r="AB40" s="120"/>
    </row>
    <row r="41" spans="1:28" ht="63" customHeight="1">
      <c r="A41" s="49" t="s">
        <v>310</v>
      </c>
      <c r="B41" s="87" t="s">
        <v>45</v>
      </c>
      <c r="C41" s="82" t="s">
        <v>12</v>
      </c>
      <c r="D41" s="31" t="s">
        <v>12</v>
      </c>
      <c r="E41" s="31" t="s">
        <v>283</v>
      </c>
      <c r="F41" s="31" t="s">
        <v>168</v>
      </c>
      <c r="G41" s="48" t="s">
        <v>48</v>
      </c>
      <c r="H41" s="35" t="s">
        <v>49</v>
      </c>
      <c r="I41" s="31" t="s">
        <v>50</v>
      </c>
      <c r="J41" s="49"/>
      <c r="K41" s="30" t="s">
        <v>51</v>
      </c>
      <c r="L41" s="30"/>
      <c r="M41" s="30"/>
      <c r="N41" s="30"/>
      <c r="O41" s="353"/>
      <c r="P41" s="353"/>
      <c r="Q41" s="364"/>
      <c r="R41" s="87" t="s">
        <v>284</v>
      </c>
      <c r="S41" s="31" t="s">
        <v>306</v>
      </c>
      <c r="T41" s="48"/>
      <c r="U41" s="100"/>
      <c r="V41" s="100"/>
      <c r="W41" s="48"/>
      <c r="X41" s="48"/>
      <c r="Y41" s="48"/>
      <c r="Z41" s="9"/>
      <c r="AA41" s="9"/>
      <c r="AB41" s="120"/>
    </row>
    <row r="42" spans="1:28" ht="256.5" customHeight="1">
      <c r="A42" s="30">
        <v>152</v>
      </c>
      <c r="B42" s="31" t="s">
        <v>45</v>
      </c>
      <c r="C42" s="31" t="s">
        <v>12</v>
      </c>
      <c r="D42" s="31" t="s">
        <v>12</v>
      </c>
      <c r="E42" s="31" t="s">
        <v>283</v>
      </c>
      <c r="F42" s="31" t="s">
        <v>168</v>
      </c>
      <c r="G42" s="31" t="s">
        <v>48</v>
      </c>
      <c r="H42" s="35" t="s">
        <v>49</v>
      </c>
      <c r="I42" s="31" t="s">
        <v>50</v>
      </c>
      <c r="J42" s="30"/>
      <c r="K42" s="30" t="s">
        <v>51</v>
      </c>
      <c r="L42" s="30"/>
      <c r="M42" s="30"/>
      <c r="N42" s="30"/>
      <c r="O42" s="344"/>
      <c r="P42" s="77"/>
      <c r="Q42" s="78"/>
      <c r="R42" s="31" t="s">
        <v>284</v>
      </c>
      <c r="S42" s="85" t="s">
        <v>311</v>
      </c>
      <c r="T42" s="31" t="s">
        <v>286</v>
      </c>
      <c r="U42" s="36">
        <v>0</v>
      </c>
      <c r="V42" s="86">
        <v>100</v>
      </c>
      <c r="W42" s="31" t="s">
        <v>48</v>
      </c>
      <c r="X42" s="31" t="s">
        <v>312</v>
      </c>
      <c r="Y42" s="31" t="s">
        <v>55</v>
      </c>
      <c r="Z42" s="72">
        <v>100</v>
      </c>
      <c r="AA42" s="77">
        <v>1</v>
      </c>
      <c r="AB42" s="14" t="s">
        <v>1414</v>
      </c>
    </row>
    <row r="43" spans="1:28" ht="63" customHeight="1">
      <c r="A43" s="30">
        <v>153</v>
      </c>
      <c r="B43" s="31" t="s">
        <v>45</v>
      </c>
      <c r="C43" s="31" t="s">
        <v>12</v>
      </c>
      <c r="D43" s="31" t="s">
        <v>12</v>
      </c>
      <c r="E43" s="31" t="s">
        <v>283</v>
      </c>
      <c r="F43" s="31" t="s">
        <v>168</v>
      </c>
      <c r="G43" s="31" t="s">
        <v>48</v>
      </c>
      <c r="H43" s="35" t="s">
        <v>49</v>
      </c>
      <c r="I43" s="31" t="s">
        <v>50</v>
      </c>
      <c r="J43" s="30"/>
      <c r="K43" s="30" t="s">
        <v>51</v>
      </c>
      <c r="L43" s="30"/>
      <c r="M43" s="30"/>
      <c r="N43" s="30"/>
      <c r="O43" s="353"/>
      <c r="P43" s="362"/>
      <c r="Q43" s="78"/>
      <c r="R43" s="31" t="s">
        <v>284</v>
      </c>
      <c r="S43" s="31" t="s">
        <v>311</v>
      </c>
      <c r="T43" s="31"/>
      <c r="U43" s="36"/>
      <c r="V43" s="36"/>
      <c r="W43" s="31"/>
      <c r="X43" s="31"/>
      <c r="Y43" s="31"/>
      <c r="Z43" s="9"/>
      <c r="AA43" s="52"/>
      <c r="AB43" s="14"/>
    </row>
    <row r="44" spans="1:28" ht="63" customHeight="1">
      <c r="A44" s="30" t="s">
        <v>313</v>
      </c>
      <c r="B44" s="31" t="s">
        <v>45</v>
      </c>
      <c r="C44" s="31" t="s">
        <v>12</v>
      </c>
      <c r="D44" s="31" t="s">
        <v>12</v>
      </c>
      <c r="E44" s="31" t="s">
        <v>283</v>
      </c>
      <c r="F44" s="31" t="s">
        <v>168</v>
      </c>
      <c r="G44" s="31" t="s">
        <v>48</v>
      </c>
      <c r="H44" s="35" t="s">
        <v>49</v>
      </c>
      <c r="I44" s="31" t="s">
        <v>50</v>
      </c>
      <c r="J44" s="30"/>
      <c r="K44" s="30" t="s">
        <v>51</v>
      </c>
      <c r="L44" s="30"/>
      <c r="M44" s="30"/>
      <c r="N44" s="30"/>
      <c r="O44" s="353"/>
      <c r="P44" s="362"/>
      <c r="Q44" s="78"/>
      <c r="R44" s="31" t="s">
        <v>284</v>
      </c>
      <c r="S44" s="31" t="s">
        <v>311</v>
      </c>
      <c r="T44" s="31"/>
      <c r="U44" s="36"/>
      <c r="V44" s="36"/>
      <c r="W44" s="31"/>
      <c r="X44" s="31"/>
      <c r="Y44" s="31"/>
      <c r="Z44" s="9"/>
      <c r="AA44" s="52"/>
      <c r="AB44" s="14"/>
    </row>
    <row r="45" spans="1:28" ht="63" customHeight="1">
      <c r="A45" s="30">
        <v>154</v>
      </c>
      <c r="B45" s="31" t="s">
        <v>45</v>
      </c>
      <c r="C45" s="31" t="s">
        <v>12</v>
      </c>
      <c r="D45" s="31" t="s">
        <v>12</v>
      </c>
      <c r="E45" s="31" t="s">
        <v>283</v>
      </c>
      <c r="F45" s="31" t="s">
        <v>168</v>
      </c>
      <c r="G45" s="31" t="s">
        <v>48</v>
      </c>
      <c r="H45" s="35" t="s">
        <v>49</v>
      </c>
      <c r="I45" s="31" t="s">
        <v>50</v>
      </c>
      <c r="J45" s="30"/>
      <c r="K45" s="30" t="s">
        <v>51</v>
      </c>
      <c r="L45" s="30"/>
      <c r="M45" s="30"/>
      <c r="N45" s="30"/>
      <c r="O45" s="353"/>
      <c r="P45" s="362"/>
      <c r="Q45" s="78"/>
      <c r="R45" s="31" t="s">
        <v>284</v>
      </c>
      <c r="S45" s="31" t="s">
        <v>311</v>
      </c>
      <c r="T45" s="31"/>
      <c r="U45" s="36"/>
      <c r="V45" s="36"/>
      <c r="W45" s="31"/>
      <c r="X45" s="31"/>
      <c r="Y45" s="31"/>
      <c r="Z45" s="9"/>
      <c r="AA45" s="52"/>
      <c r="AB45" s="14"/>
    </row>
    <row r="46" spans="1:28" ht="63" customHeight="1">
      <c r="A46" s="30" t="s">
        <v>314</v>
      </c>
      <c r="B46" s="31" t="s">
        <v>45</v>
      </c>
      <c r="C46" s="31" t="s">
        <v>12</v>
      </c>
      <c r="D46" s="31" t="s">
        <v>12</v>
      </c>
      <c r="E46" s="31" t="s">
        <v>283</v>
      </c>
      <c r="F46" s="31" t="s">
        <v>168</v>
      </c>
      <c r="G46" s="31" t="s">
        <v>48</v>
      </c>
      <c r="H46" s="35" t="s">
        <v>49</v>
      </c>
      <c r="I46" s="31" t="s">
        <v>50</v>
      </c>
      <c r="J46" s="30"/>
      <c r="K46" s="30" t="s">
        <v>51</v>
      </c>
      <c r="L46" s="30"/>
      <c r="M46" s="30"/>
      <c r="N46" s="30"/>
      <c r="O46" s="353"/>
      <c r="P46" s="362"/>
      <c r="Q46" s="78"/>
      <c r="R46" s="31" t="s">
        <v>284</v>
      </c>
      <c r="S46" s="31" t="s">
        <v>311</v>
      </c>
      <c r="T46" s="31"/>
      <c r="U46" s="36"/>
      <c r="V46" s="36"/>
      <c r="W46" s="31"/>
      <c r="X46" s="31"/>
      <c r="Y46" s="31"/>
      <c r="Z46" s="9"/>
      <c r="AA46" s="52"/>
      <c r="AB46" s="14"/>
    </row>
    <row r="47" spans="1:28" ht="63" customHeight="1">
      <c r="A47" s="30">
        <v>157</v>
      </c>
      <c r="B47" s="31" t="s">
        <v>45</v>
      </c>
      <c r="C47" s="31" t="s">
        <v>12</v>
      </c>
      <c r="D47" s="31" t="s">
        <v>12</v>
      </c>
      <c r="E47" s="31" t="s">
        <v>283</v>
      </c>
      <c r="F47" s="31" t="s">
        <v>168</v>
      </c>
      <c r="G47" s="31" t="s">
        <v>48</v>
      </c>
      <c r="H47" s="35" t="s">
        <v>49</v>
      </c>
      <c r="I47" s="31" t="s">
        <v>50</v>
      </c>
      <c r="J47" s="30"/>
      <c r="K47" s="30" t="s">
        <v>51</v>
      </c>
      <c r="L47" s="30"/>
      <c r="M47" s="30"/>
      <c r="N47" s="30"/>
      <c r="O47" s="353"/>
      <c r="P47" s="362"/>
      <c r="Q47" s="78"/>
      <c r="R47" s="31" t="s">
        <v>284</v>
      </c>
      <c r="S47" s="31" t="s">
        <v>311</v>
      </c>
      <c r="T47" s="31"/>
      <c r="U47" s="36"/>
      <c r="V47" s="36"/>
      <c r="W47" s="31"/>
      <c r="X47" s="31"/>
      <c r="Y47" s="31"/>
      <c r="Z47" s="9"/>
      <c r="AA47" s="52"/>
      <c r="AB47" s="14"/>
    </row>
    <row r="48" spans="1:28" ht="63" customHeight="1">
      <c r="A48" s="30">
        <v>168</v>
      </c>
      <c r="B48" s="31" t="s">
        <v>45</v>
      </c>
      <c r="C48" s="31" t="s">
        <v>12</v>
      </c>
      <c r="D48" s="31" t="s">
        <v>12</v>
      </c>
      <c r="E48" s="31" t="s">
        <v>283</v>
      </c>
      <c r="F48" s="31" t="s">
        <v>168</v>
      </c>
      <c r="G48" s="31" t="s">
        <v>48</v>
      </c>
      <c r="H48" s="35" t="s">
        <v>49</v>
      </c>
      <c r="I48" s="31" t="s">
        <v>50</v>
      </c>
      <c r="J48" s="30"/>
      <c r="K48" s="30" t="s">
        <v>51</v>
      </c>
      <c r="L48" s="30"/>
      <c r="M48" s="30"/>
      <c r="N48" s="30"/>
      <c r="O48" s="353"/>
      <c r="P48" s="365"/>
      <c r="Q48" s="78"/>
      <c r="R48" s="31" t="s">
        <v>284</v>
      </c>
      <c r="S48" s="31" t="s">
        <v>311</v>
      </c>
      <c r="T48" s="31"/>
      <c r="U48" s="118"/>
      <c r="V48" s="36"/>
      <c r="W48" s="31"/>
      <c r="X48" s="31"/>
      <c r="Y48" s="31"/>
      <c r="Z48" s="9"/>
      <c r="AA48" s="363"/>
      <c r="AB48" s="14"/>
    </row>
    <row r="49" spans="1:28" ht="63" customHeight="1">
      <c r="A49" s="30" t="s">
        <v>315</v>
      </c>
      <c r="B49" s="31" t="s">
        <v>45</v>
      </c>
      <c r="C49" s="31" t="s">
        <v>12</v>
      </c>
      <c r="D49" s="31" t="s">
        <v>12</v>
      </c>
      <c r="E49" s="31" t="s">
        <v>283</v>
      </c>
      <c r="F49" s="31" t="s">
        <v>168</v>
      </c>
      <c r="G49" s="31" t="s">
        <v>48</v>
      </c>
      <c r="H49" s="35" t="s">
        <v>49</v>
      </c>
      <c r="I49" s="31" t="s">
        <v>50</v>
      </c>
      <c r="J49" s="30"/>
      <c r="K49" s="30" t="s">
        <v>51</v>
      </c>
      <c r="L49" s="30"/>
      <c r="M49" s="30"/>
      <c r="N49" s="30"/>
      <c r="O49" s="353"/>
      <c r="P49" s="365"/>
      <c r="Q49" s="78"/>
      <c r="R49" s="31" t="s">
        <v>284</v>
      </c>
      <c r="S49" s="31" t="s">
        <v>311</v>
      </c>
      <c r="T49" s="31"/>
      <c r="U49" s="118"/>
      <c r="V49" s="36"/>
      <c r="W49" s="31"/>
      <c r="X49" s="31"/>
      <c r="Y49" s="31"/>
      <c r="Z49" s="9"/>
      <c r="AA49" s="363"/>
      <c r="AB49" s="14"/>
    </row>
    <row r="50" spans="1:28" ht="135.75" customHeight="1">
      <c r="A50" s="49" t="s">
        <v>316</v>
      </c>
      <c r="B50" s="31" t="s">
        <v>45</v>
      </c>
      <c r="C50" s="31" t="s">
        <v>12</v>
      </c>
      <c r="D50" s="31" t="s">
        <v>12</v>
      </c>
      <c r="E50" s="31" t="s">
        <v>283</v>
      </c>
      <c r="F50" s="31" t="s">
        <v>168</v>
      </c>
      <c r="G50" s="31" t="s">
        <v>48</v>
      </c>
      <c r="H50" s="35" t="s">
        <v>49</v>
      </c>
      <c r="I50" s="31" t="s">
        <v>50</v>
      </c>
      <c r="J50" s="30"/>
      <c r="K50" s="30" t="s">
        <v>51</v>
      </c>
      <c r="L50" s="30"/>
      <c r="M50" s="30"/>
      <c r="N50" s="30"/>
      <c r="O50" s="344"/>
      <c r="P50" s="77"/>
      <c r="Q50" s="78"/>
      <c r="R50" s="31" t="s">
        <v>284</v>
      </c>
      <c r="S50" s="116" t="s">
        <v>317</v>
      </c>
      <c r="T50" s="31" t="s">
        <v>286</v>
      </c>
      <c r="U50" s="36">
        <v>0</v>
      </c>
      <c r="V50" s="118">
        <v>100</v>
      </c>
      <c r="W50" s="31" t="s">
        <v>48</v>
      </c>
      <c r="X50" s="31" t="s">
        <v>318</v>
      </c>
      <c r="Y50" s="31" t="s">
        <v>55</v>
      </c>
      <c r="Z50" s="72">
        <v>100</v>
      </c>
      <c r="AA50" s="77">
        <v>1</v>
      </c>
      <c r="AB50" s="14" t="s">
        <v>1415</v>
      </c>
    </row>
    <row r="51" spans="1:28" ht="89.25" customHeight="1">
      <c r="A51" s="30">
        <v>156</v>
      </c>
      <c r="B51" s="31" t="s">
        <v>45</v>
      </c>
      <c r="C51" s="31" t="s">
        <v>12</v>
      </c>
      <c r="D51" s="31" t="s">
        <v>12</v>
      </c>
      <c r="E51" s="31" t="s">
        <v>283</v>
      </c>
      <c r="F51" s="31" t="s">
        <v>168</v>
      </c>
      <c r="G51" s="31" t="s">
        <v>48</v>
      </c>
      <c r="H51" s="35" t="s">
        <v>49</v>
      </c>
      <c r="I51" s="31" t="s">
        <v>50</v>
      </c>
      <c r="J51" s="30"/>
      <c r="K51" s="30" t="s">
        <v>51</v>
      </c>
      <c r="L51" s="30"/>
      <c r="M51" s="30"/>
      <c r="N51" s="30"/>
      <c r="O51" s="353"/>
      <c r="P51" s="77"/>
      <c r="Q51" s="78"/>
      <c r="R51" s="31" t="s">
        <v>284</v>
      </c>
      <c r="S51" s="85" t="s">
        <v>317</v>
      </c>
      <c r="T51" s="31"/>
      <c r="U51" s="36"/>
      <c r="V51" s="36"/>
      <c r="W51" s="31"/>
      <c r="X51" s="31"/>
      <c r="Y51" s="31"/>
      <c r="Z51" s="9"/>
      <c r="AA51" s="79"/>
      <c r="AB51" s="14"/>
    </row>
    <row r="52" spans="1:28" ht="99.75" customHeight="1">
      <c r="A52" s="30">
        <v>161</v>
      </c>
      <c r="B52" s="31" t="s">
        <v>45</v>
      </c>
      <c r="C52" s="31" t="s">
        <v>12</v>
      </c>
      <c r="D52" s="31" t="s">
        <v>12</v>
      </c>
      <c r="E52" s="31" t="s">
        <v>283</v>
      </c>
      <c r="F52" s="31" t="s">
        <v>168</v>
      </c>
      <c r="G52" s="31" t="s">
        <v>48</v>
      </c>
      <c r="H52" s="35" t="s">
        <v>49</v>
      </c>
      <c r="I52" s="31" t="s">
        <v>50</v>
      </c>
      <c r="J52" s="30"/>
      <c r="K52" s="30" t="s">
        <v>51</v>
      </c>
      <c r="L52" s="30"/>
      <c r="M52" s="30"/>
      <c r="N52" s="30"/>
      <c r="O52" s="353"/>
      <c r="P52" s="362"/>
      <c r="Q52" s="78"/>
      <c r="R52" s="31" t="s">
        <v>284</v>
      </c>
      <c r="S52" s="85" t="s">
        <v>317</v>
      </c>
      <c r="T52" s="31"/>
      <c r="U52" s="36"/>
      <c r="V52" s="36"/>
      <c r="W52" s="31"/>
      <c r="X52" s="31"/>
      <c r="Y52" s="31"/>
      <c r="Z52" s="9"/>
      <c r="AA52" s="52"/>
      <c r="AB52" s="14"/>
    </row>
  </sheetData>
  <mergeCells count="2">
    <mergeCell ref="B1:P3"/>
    <mergeCell ref="Z2:AB3"/>
  </mergeCells>
  <pageMargins left="0.7" right="0.7" top="0.75" bottom="0.75" header="0.3" footer="0.3"/>
  <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2DEF7-28BC-4D9E-9BF7-2ABB385C9911}">
  <dimension ref="A1:AB26"/>
  <sheetViews>
    <sheetView zoomScale="80" zoomScaleNormal="80" workbookViewId="0">
      <selection activeCell="E6" sqref="E6"/>
    </sheetView>
  </sheetViews>
  <sheetFormatPr baseColWidth="10" defaultColWidth="11.42578125" defaultRowHeight="15"/>
  <cols>
    <col min="1" max="1" width="17.7109375" style="22" customWidth="1"/>
    <col min="2" max="2" width="15.28515625" style="22" customWidth="1"/>
    <col min="3" max="3" width="44.140625" style="22" customWidth="1"/>
    <col min="4" max="4" width="23.140625" style="22" customWidth="1"/>
    <col min="5" max="5" width="26.5703125" style="22" customWidth="1"/>
    <col min="6" max="6" width="30.7109375" style="22" customWidth="1"/>
    <col min="7" max="7" width="49" style="22" customWidth="1"/>
    <col min="8" max="8" width="41" style="22" customWidth="1"/>
    <col min="9" max="9" width="43.42578125" style="22" customWidth="1"/>
    <col min="10" max="10" width="16.7109375" style="22" customWidth="1"/>
    <col min="11" max="11" width="18.5703125" style="22" customWidth="1"/>
    <col min="12" max="12" width="27" style="22" customWidth="1"/>
    <col min="13" max="13" width="21.5703125" style="22" customWidth="1"/>
    <col min="14" max="14" width="28" style="22" customWidth="1"/>
    <col min="15" max="15" width="41" style="20" customWidth="1"/>
    <col min="16" max="16" width="33" style="20" customWidth="1"/>
    <col min="17" max="17" width="40.85546875" style="20" customWidth="1"/>
    <col min="18" max="18" width="26.85546875" style="22" customWidth="1"/>
    <col min="19" max="19" width="38.5703125" style="22" customWidth="1"/>
    <col min="20" max="20" width="21.42578125" style="22" customWidth="1"/>
    <col min="21" max="21" width="23" style="22" customWidth="1"/>
    <col min="22" max="22" width="18.140625" style="22" customWidth="1"/>
    <col min="23" max="23" width="22.5703125" style="22" customWidth="1"/>
    <col min="24" max="24" width="29" style="22" customWidth="1"/>
    <col min="25" max="25" width="32.85546875" style="22" customWidth="1"/>
    <col min="26" max="26" width="50" style="20" customWidth="1"/>
    <col min="27" max="27" width="34.7109375" style="20" customWidth="1"/>
    <col min="28" max="28" width="54.7109375" style="20" customWidth="1"/>
    <col min="29" max="16384" width="11.42578125" style="20"/>
  </cols>
  <sheetData>
    <row r="1" spans="1:28" customFormat="1" ht="33.75" customHeight="1">
      <c r="A1" s="422"/>
      <c r="B1" s="423" t="s">
        <v>1633</v>
      </c>
      <c r="C1" s="423"/>
      <c r="D1" s="423"/>
      <c r="E1" s="423"/>
      <c r="F1" s="423"/>
      <c r="G1" s="423"/>
      <c r="H1" s="423"/>
      <c r="I1" s="423"/>
      <c r="J1" s="423"/>
      <c r="K1" s="423"/>
      <c r="L1" s="423"/>
      <c r="M1" s="423"/>
      <c r="N1" s="423"/>
      <c r="O1" s="423"/>
      <c r="P1" s="423"/>
      <c r="Q1" s="424"/>
    </row>
    <row r="2" spans="1:28" customFormat="1" ht="51" customHeight="1">
      <c r="A2" s="425"/>
      <c r="B2" s="423"/>
      <c r="C2" s="423"/>
      <c r="D2" s="423"/>
      <c r="E2" s="423"/>
      <c r="F2" s="423"/>
      <c r="G2" s="423"/>
      <c r="H2" s="423"/>
      <c r="I2" s="423"/>
      <c r="J2" s="423"/>
      <c r="K2" s="423"/>
      <c r="L2" s="423"/>
      <c r="M2" s="423"/>
      <c r="N2" s="423"/>
      <c r="O2" s="423"/>
      <c r="P2" s="423"/>
      <c r="Q2" s="20"/>
      <c r="Z2" s="426" t="s">
        <v>1634</v>
      </c>
      <c r="AA2" s="426"/>
      <c r="AB2" s="426"/>
    </row>
    <row r="3" spans="1:28" customFormat="1" ht="51" customHeight="1" thickBot="1">
      <c r="A3" s="425"/>
      <c r="B3" s="423"/>
      <c r="C3" s="423"/>
      <c r="D3" s="423"/>
      <c r="E3" s="423"/>
      <c r="F3" s="423"/>
      <c r="G3" s="423"/>
      <c r="H3" s="423"/>
      <c r="I3" s="423"/>
      <c r="J3" s="423"/>
      <c r="K3" s="423"/>
      <c r="L3" s="423"/>
      <c r="M3" s="423"/>
      <c r="N3" s="423"/>
      <c r="O3" s="423"/>
      <c r="P3" s="423"/>
      <c r="Q3" s="20"/>
      <c r="Z3" s="427"/>
      <c r="AA3" s="427"/>
      <c r="AB3" s="427"/>
    </row>
    <row r="4" spans="1:28" s="46" customFormat="1" ht="30.75" customHeight="1">
      <c r="A4" s="65" t="s">
        <v>14</v>
      </c>
      <c r="B4" s="65"/>
      <c r="C4" s="65"/>
      <c r="D4" s="65"/>
      <c r="E4" s="65"/>
      <c r="F4" s="66"/>
      <c r="G4" s="50" t="s">
        <v>15</v>
      </c>
      <c r="H4" s="67" t="s">
        <v>16</v>
      </c>
      <c r="I4" s="68"/>
      <c r="J4" s="68"/>
      <c r="K4" s="68"/>
      <c r="L4" s="68"/>
      <c r="M4" s="68"/>
      <c r="N4" s="68"/>
      <c r="O4" s="69"/>
      <c r="P4" s="69"/>
      <c r="Q4" s="69"/>
      <c r="R4" s="70" t="s">
        <v>17</v>
      </c>
      <c r="S4" s="81"/>
      <c r="T4" s="81"/>
      <c r="U4" s="81"/>
      <c r="V4" s="81"/>
      <c r="W4" s="81"/>
      <c r="X4" s="81"/>
      <c r="Y4" s="81"/>
      <c r="Z4" s="69"/>
      <c r="AA4" s="69"/>
      <c r="AB4" s="69"/>
    </row>
    <row r="5" spans="1:28" s="47" customFormat="1" ht="31.5">
      <c r="A5" s="335" t="s">
        <v>19</v>
      </c>
      <c r="B5" s="336" t="s">
        <v>0</v>
      </c>
      <c r="C5" s="336" t="s">
        <v>3</v>
      </c>
      <c r="D5" s="336" t="s">
        <v>20</v>
      </c>
      <c r="E5" s="336" t="s">
        <v>21</v>
      </c>
      <c r="F5" s="336" t="s">
        <v>22</v>
      </c>
      <c r="G5" s="337" t="s">
        <v>23</v>
      </c>
      <c r="H5" s="338" t="s">
        <v>24</v>
      </c>
      <c r="I5" s="338" t="s">
        <v>25</v>
      </c>
      <c r="J5" s="338" t="s">
        <v>26</v>
      </c>
      <c r="K5" s="338" t="s">
        <v>27</v>
      </c>
      <c r="L5" s="338" t="s">
        <v>28</v>
      </c>
      <c r="M5" s="338" t="s">
        <v>29</v>
      </c>
      <c r="N5" s="338" t="s">
        <v>30</v>
      </c>
      <c r="O5" s="340" t="s">
        <v>31</v>
      </c>
      <c r="P5" s="339" t="s">
        <v>32</v>
      </c>
      <c r="Q5" s="339" t="s">
        <v>33</v>
      </c>
      <c r="R5" s="341" t="s">
        <v>34</v>
      </c>
      <c r="S5" s="342" t="s">
        <v>35</v>
      </c>
      <c r="T5" s="342" t="s">
        <v>36</v>
      </c>
      <c r="U5" s="342" t="s">
        <v>37</v>
      </c>
      <c r="V5" s="342" t="s">
        <v>38</v>
      </c>
      <c r="W5" s="342" t="s">
        <v>39</v>
      </c>
      <c r="X5" s="342" t="s">
        <v>40</v>
      </c>
      <c r="Y5" s="343" t="s">
        <v>41</v>
      </c>
      <c r="Z5" s="340" t="s">
        <v>42</v>
      </c>
      <c r="AA5" s="339" t="s">
        <v>43</v>
      </c>
      <c r="AB5" s="339" t="s">
        <v>44</v>
      </c>
    </row>
    <row r="6" spans="1:28" ht="241.5" customHeight="1">
      <c r="A6" s="30">
        <v>109</v>
      </c>
      <c r="B6" s="31" t="s">
        <v>45</v>
      </c>
      <c r="C6" s="31" t="s">
        <v>246</v>
      </c>
      <c r="D6" s="31" t="s">
        <v>246</v>
      </c>
      <c r="E6" s="31" t="s">
        <v>247</v>
      </c>
      <c r="F6" s="31" t="s">
        <v>248</v>
      </c>
      <c r="G6" s="31" t="s">
        <v>48</v>
      </c>
      <c r="H6" s="35" t="s">
        <v>49</v>
      </c>
      <c r="I6" s="31" t="s">
        <v>50</v>
      </c>
      <c r="J6" s="30" t="s">
        <v>48</v>
      </c>
      <c r="K6" s="30" t="s">
        <v>51</v>
      </c>
      <c r="L6" s="30">
        <v>0</v>
      </c>
      <c r="M6" s="30">
        <v>0</v>
      </c>
      <c r="N6" s="30">
        <v>0</v>
      </c>
      <c r="O6" s="344"/>
      <c r="P6" s="77"/>
      <c r="Q6" s="78"/>
      <c r="R6" s="31" t="s">
        <v>48</v>
      </c>
      <c r="S6" s="31" t="s">
        <v>249</v>
      </c>
      <c r="T6" s="31" t="s">
        <v>250</v>
      </c>
      <c r="U6" s="36">
        <v>0</v>
      </c>
      <c r="V6" s="36">
        <v>100</v>
      </c>
      <c r="W6" s="31" t="s">
        <v>251</v>
      </c>
      <c r="X6" s="31" t="s">
        <v>252</v>
      </c>
      <c r="Y6" s="31" t="s">
        <v>55</v>
      </c>
      <c r="Z6" s="72">
        <v>100</v>
      </c>
      <c r="AA6" s="77">
        <v>1</v>
      </c>
      <c r="AB6" s="14" t="s">
        <v>1403</v>
      </c>
    </row>
    <row r="7" spans="1:28" ht="162.75" customHeight="1">
      <c r="A7" s="30">
        <v>105</v>
      </c>
      <c r="B7" s="31" t="s">
        <v>45</v>
      </c>
      <c r="C7" s="31" t="s">
        <v>246</v>
      </c>
      <c r="D7" s="31" t="s">
        <v>246</v>
      </c>
      <c r="E7" s="31" t="s">
        <v>247</v>
      </c>
      <c r="F7" s="31" t="s">
        <v>248</v>
      </c>
      <c r="G7" s="31" t="s">
        <v>48</v>
      </c>
      <c r="H7" s="35" t="s">
        <v>49</v>
      </c>
      <c r="I7" s="31" t="s">
        <v>50</v>
      </c>
      <c r="J7" s="30" t="s">
        <v>48</v>
      </c>
      <c r="K7" s="30" t="s">
        <v>51</v>
      </c>
      <c r="L7" s="30">
        <v>0</v>
      </c>
      <c r="M7" s="30">
        <v>0</v>
      </c>
      <c r="N7" s="30">
        <v>0</v>
      </c>
      <c r="O7" s="344"/>
      <c r="P7" s="77"/>
      <c r="Q7" s="78"/>
      <c r="R7" s="31" t="s">
        <v>48</v>
      </c>
      <c r="S7" s="31" t="s">
        <v>255</v>
      </c>
      <c r="T7" s="31" t="s">
        <v>250</v>
      </c>
      <c r="U7" s="36">
        <v>0</v>
      </c>
      <c r="V7" s="36">
        <v>2</v>
      </c>
      <c r="W7" s="31" t="s">
        <v>251</v>
      </c>
      <c r="X7" s="31" t="s">
        <v>256</v>
      </c>
      <c r="Y7" s="31" t="s">
        <v>232</v>
      </c>
      <c r="Z7" s="72">
        <v>2</v>
      </c>
      <c r="AA7" s="77">
        <v>1</v>
      </c>
      <c r="AB7" s="14" t="s">
        <v>1404</v>
      </c>
    </row>
    <row r="8" spans="1:28" ht="162.75" customHeight="1">
      <c r="A8" s="74" t="s">
        <v>257</v>
      </c>
      <c r="B8" s="31" t="s">
        <v>45</v>
      </c>
      <c r="C8" s="31" t="s">
        <v>246</v>
      </c>
      <c r="D8" s="31" t="s">
        <v>246</v>
      </c>
      <c r="E8" s="31" t="s">
        <v>247</v>
      </c>
      <c r="F8" s="31" t="s">
        <v>248</v>
      </c>
      <c r="G8" s="31" t="s">
        <v>48</v>
      </c>
      <c r="H8" s="35" t="s">
        <v>49</v>
      </c>
      <c r="I8" s="31" t="s">
        <v>50</v>
      </c>
      <c r="J8" s="30" t="s">
        <v>48</v>
      </c>
      <c r="K8" s="30" t="s">
        <v>51</v>
      </c>
      <c r="L8" s="30">
        <v>0</v>
      </c>
      <c r="M8" s="30">
        <v>0</v>
      </c>
      <c r="N8" s="30">
        <v>0</v>
      </c>
      <c r="O8" s="353"/>
      <c r="P8" s="77"/>
      <c r="Q8" s="78"/>
      <c r="R8" s="31" t="s">
        <v>48</v>
      </c>
      <c r="S8" s="31" t="s">
        <v>255</v>
      </c>
      <c r="T8" s="31" t="s">
        <v>250</v>
      </c>
      <c r="U8" s="36"/>
      <c r="V8" s="36"/>
      <c r="W8" s="31"/>
      <c r="X8" s="31"/>
      <c r="Y8" s="31"/>
      <c r="Z8" s="9"/>
      <c r="AA8" s="79"/>
      <c r="AB8" s="14"/>
    </row>
    <row r="9" spans="1:28" ht="90">
      <c r="A9" s="30">
        <v>107</v>
      </c>
      <c r="B9" s="31" t="s">
        <v>45</v>
      </c>
      <c r="C9" s="31" t="s">
        <v>246</v>
      </c>
      <c r="D9" s="31" t="s">
        <v>246</v>
      </c>
      <c r="E9" s="31" t="s">
        <v>247</v>
      </c>
      <c r="F9" s="31" t="s">
        <v>248</v>
      </c>
      <c r="G9" s="31" t="s">
        <v>48</v>
      </c>
      <c r="H9" s="35" t="s">
        <v>49</v>
      </c>
      <c r="I9" s="31" t="s">
        <v>50</v>
      </c>
      <c r="J9" s="30" t="s">
        <v>48</v>
      </c>
      <c r="K9" s="30" t="s">
        <v>51</v>
      </c>
      <c r="L9" s="30">
        <v>0</v>
      </c>
      <c r="M9" s="30">
        <v>0</v>
      </c>
      <c r="N9" s="30">
        <v>0</v>
      </c>
      <c r="O9" s="344"/>
      <c r="P9" s="77"/>
      <c r="Q9" s="78"/>
      <c r="R9" s="31" t="s">
        <v>48</v>
      </c>
      <c r="S9" s="31" t="s">
        <v>258</v>
      </c>
      <c r="T9" s="31" t="s">
        <v>250</v>
      </c>
      <c r="U9" s="36">
        <v>0</v>
      </c>
      <c r="V9" s="36">
        <v>2</v>
      </c>
      <c r="W9" s="31" t="s">
        <v>251</v>
      </c>
      <c r="X9" s="31" t="s">
        <v>256</v>
      </c>
      <c r="Y9" s="31" t="s">
        <v>232</v>
      </c>
      <c r="Z9" s="72">
        <v>2</v>
      </c>
      <c r="AA9" s="77">
        <v>1</v>
      </c>
      <c r="AB9" s="14" t="s">
        <v>1405</v>
      </c>
    </row>
    <row r="10" spans="1:28" ht="60">
      <c r="A10" s="74" t="s">
        <v>259</v>
      </c>
      <c r="B10" s="31" t="s">
        <v>45</v>
      </c>
      <c r="C10" s="31" t="s">
        <v>246</v>
      </c>
      <c r="D10" s="31" t="s">
        <v>246</v>
      </c>
      <c r="E10" s="31" t="s">
        <v>247</v>
      </c>
      <c r="F10" s="31" t="s">
        <v>248</v>
      </c>
      <c r="G10" s="31" t="s">
        <v>48</v>
      </c>
      <c r="H10" s="35" t="s">
        <v>49</v>
      </c>
      <c r="I10" s="31" t="s">
        <v>50</v>
      </c>
      <c r="J10" s="30" t="s">
        <v>48</v>
      </c>
      <c r="K10" s="30" t="s">
        <v>51</v>
      </c>
      <c r="L10" s="30">
        <v>0</v>
      </c>
      <c r="M10" s="30">
        <v>0</v>
      </c>
      <c r="N10" s="30">
        <v>0</v>
      </c>
      <c r="O10" s="353"/>
      <c r="P10" s="77"/>
      <c r="Q10" s="78"/>
      <c r="R10" s="31" t="s">
        <v>48</v>
      </c>
      <c r="S10" s="31" t="s">
        <v>258</v>
      </c>
      <c r="T10" s="31" t="s">
        <v>250</v>
      </c>
      <c r="U10" s="36"/>
      <c r="V10" s="36"/>
      <c r="W10" s="31"/>
      <c r="X10" s="31"/>
      <c r="Y10" s="31"/>
      <c r="Z10" s="9"/>
      <c r="AA10" s="79"/>
      <c r="AB10" s="14"/>
    </row>
    <row r="11" spans="1:28" ht="60">
      <c r="A11" s="30">
        <v>106</v>
      </c>
      <c r="B11" s="31" t="s">
        <v>45</v>
      </c>
      <c r="C11" s="31" t="s">
        <v>246</v>
      </c>
      <c r="D11" s="31" t="s">
        <v>246</v>
      </c>
      <c r="E11" s="31" t="s">
        <v>247</v>
      </c>
      <c r="F11" s="31" t="s">
        <v>248</v>
      </c>
      <c r="G11" s="31" t="s">
        <v>48</v>
      </c>
      <c r="H11" s="35" t="s">
        <v>49</v>
      </c>
      <c r="I11" s="31" t="s">
        <v>50</v>
      </c>
      <c r="J11" s="30" t="s">
        <v>48</v>
      </c>
      <c r="K11" s="30" t="s">
        <v>51</v>
      </c>
      <c r="L11" s="30">
        <v>0</v>
      </c>
      <c r="M11" s="30">
        <v>0</v>
      </c>
      <c r="N11" s="30">
        <v>0</v>
      </c>
      <c r="O11" s="344"/>
      <c r="P11" s="77"/>
      <c r="Q11" s="78"/>
      <c r="R11" s="31" t="s">
        <v>48</v>
      </c>
      <c r="S11" s="31" t="s">
        <v>260</v>
      </c>
      <c r="T11" s="31" t="s">
        <v>250</v>
      </c>
      <c r="U11" s="36">
        <v>0</v>
      </c>
      <c r="V11" s="36">
        <v>2</v>
      </c>
      <c r="W11" s="31" t="s">
        <v>251</v>
      </c>
      <c r="X11" s="31" t="s">
        <v>261</v>
      </c>
      <c r="Y11" s="31" t="s">
        <v>232</v>
      </c>
      <c r="Z11" s="72">
        <v>2</v>
      </c>
      <c r="AA11" s="77">
        <v>1</v>
      </c>
      <c r="AB11" s="14" t="s">
        <v>1406</v>
      </c>
    </row>
    <row r="12" spans="1:28" ht="60">
      <c r="A12" s="74" t="s">
        <v>262</v>
      </c>
      <c r="B12" s="31" t="s">
        <v>45</v>
      </c>
      <c r="C12" s="31" t="s">
        <v>246</v>
      </c>
      <c r="D12" s="31" t="s">
        <v>246</v>
      </c>
      <c r="E12" s="31" t="s">
        <v>247</v>
      </c>
      <c r="F12" s="31" t="s">
        <v>248</v>
      </c>
      <c r="G12" s="31" t="s">
        <v>48</v>
      </c>
      <c r="H12" s="35" t="s">
        <v>49</v>
      </c>
      <c r="I12" s="31" t="s">
        <v>50</v>
      </c>
      <c r="J12" s="30" t="s">
        <v>48</v>
      </c>
      <c r="K12" s="30" t="s">
        <v>51</v>
      </c>
      <c r="L12" s="30">
        <v>0</v>
      </c>
      <c r="M12" s="30">
        <v>0</v>
      </c>
      <c r="N12" s="30">
        <v>0</v>
      </c>
      <c r="O12" s="353"/>
      <c r="P12" s="77"/>
      <c r="Q12" s="78"/>
      <c r="R12" s="31" t="s">
        <v>48</v>
      </c>
      <c r="S12" s="31" t="s">
        <v>260</v>
      </c>
      <c r="T12" s="31" t="s">
        <v>250</v>
      </c>
      <c r="U12" s="36"/>
      <c r="V12" s="36"/>
      <c r="W12" s="31"/>
      <c r="X12" s="31"/>
      <c r="Y12" s="31"/>
      <c r="Z12" s="9"/>
      <c r="AA12" s="79"/>
      <c r="AB12" s="14"/>
    </row>
    <row r="13" spans="1:28" ht="120">
      <c r="A13" s="30">
        <v>111</v>
      </c>
      <c r="B13" s="31" t="s">
        <v>45</v>
      </c>
      <c r="C13" s="31" t="s">
        <v>246</v>
      </c>
      <c r="D13" s="31" t="s">
        <v>246</v>
      </c>
      <c r="E13" s="31" t="s">
        <v>247</v>
      </c>
      <c r="F13" s="31" t="s">
        <v>248</v>
      </c>
      <c r="G13" s="31" t="s">
        <v>48</v>
      </c>
      <c r="H13" s="35" t="s">
        <v>49</v>
      </c>
      <c r="I13" s="31" t="s">
        <v>50</v>
      </c>
      <c r="J13" s="30" t="s">
        <v>48</v>
      </c>
      <c r="K13" s="30" t="s">
        <v>51</v>
      </c>
      <c r="L13" s="30">
        <v>0</v>
      </c>
      <c r="M13" s="30">
        <v>0</v>
      </c>
      <c r="N13" s="30">
        <v>0</v>
      </c>
      <c r="O13" s="344"/>
      <c r="P13" s="77"/>
      <c r="Q13" s="78"/>
      <c r="R13" s="31" t="s">
        <v>48</v>
      </c>
      <c r="S13" s="31" t="s">
        <v>263</v>
      </c>
      <c r="T13" s="31" t="s">
        <v>250</v>
      </c>
      <c r="U13" s="36">
        <v>0</v>
      </c>
      <c r="V13" s="36">
        <v>100</v>
      </c>
      <c r="W13" s="31" t="s">
        <v>251</v>
      </c>
      <c r="X13" s="31" t="s">
        <v>264</v>
      </c>
      <c r="Y13" s="31" t="s">
        <v>55</v>
      </c>
      <c r="Z13" s="72">
        <v>95</v>
      </c>
      <c r="AA13" s="77">
        <v>0.95</v>
      </c>
      <c r="AB13" s="14" t="s">
        <v>1407</v>
      </c>
    </row>
    <row r="14" spans="1:28" ht="60">
      <c r="A14" s="30" t="s">
        <v>265</v>
      </c>
      <c r="B14" s="31" t="s">
        <v>45</v>
      </c>
      <c r="C14" s="31" t="s">
        <v>246</v>
      </c>
      <c r="D14" s="31" t="s">
        <v>246</v>
      </c>
      <c r="E14" s="31" t="s">
        <v>247</v>
      </c>
      <c r="F14" s="31" t="s">
        <v>248</v>
      </c>
      <c r="G14" s="31" t="s">
        <v>48</v>
      </c>
      <c r="H14" s="35" t="s">
        <v>49</v>
      </c>
      <c r="I14" s="31" t="s">
        <v>50</v>
      </c>
      <c r="J14" s="30" t="s">
        <v>48</v>
      </c>
      <c r="K14" s="30" t="s">
        <v>51</v>
      </c>
      <c r="L14" s="30">
        <v>0</v>
      </c>
      <c r="M14" s="30">
        <v>0</v>
      </c>
      <c r="N14" s="30">
        <v>0</v>
      </c>
      <c r="O14" s="75"/>
      <c r="P14" s="346"/>
      <c r="Q14" s="78"/>
      <c r="R14" s="31" t="s">
        <v>48</v>
      </c>
      <c r="S14" s="31" t="s">
        <v>263</v>
      </c>
      <c r="T14" s="31" t="s">
        <v>250</v>
      </c>
      <c r="U14" s="100"/>
      <c r="V14" s="100"/>
      <c r="W14" s="48"/>
      <c r="X14" s="48"/>
      <c r="Y14" s="48"/>
      <c r="Z14" s="11"/>
      <c r="AA14" s="12"/>
      <c r="AB14" s="14"/>
    </row>
    <row r="15" spans="1:28" ht="60">
      <c r="A15" s="30" t="s">
        <v>266</v>
      </c>
      <c r="B15" s="31" t="s">
        <v>45</v>
      </c>
      <c r="C15" s="31" t="s">
        <v>246</v>
      </c>
      <c r="D15" s="31" t="s">
        <v>246</v>
      </c>
      <c r="E15" s="31" t="s">
        <v>247</v>
      </c>
      <c r="F15" s="31" t="s">
        <v>248</v>
      </c>
      <c r="G15" s="31" t="s">
        <v>48</v>
      </c>
      <c r="H15" s="35" t="s">
        <v>49</v>
      </c>
      <c r="I15" s="31" t="s">
        <v>50</v>
      </c>
      <c r="J15" s="30" t="s">
        <v>48</v>
      </c>
      <c r="K15" s="30" t="s">
        <v>51</v>
      </c>
      <c r="L15" s="30">
        <v>0</v>
      </c>
      <c r="M15" s="30">
        <v>0</v>
      </c>
      <c r="N15" s="30">
        <v>0</v>
      </c>
      <c r="O15" s="75"/>
      <c r="P15" s="346"/>
      <c r="Q15" s="78"/>
      <c r="R15" s="31" t="s">
        <v>48</v>
      </c>
      <c r="S15" s="31" t="s">
        <v>263</v>
      </c>
      <c r="T15" s="31" t="s">
        <v>250</v>
      </c>
      <c r="U15" s="100"/>
      <c r="V15" s="100"/>
      <c r="W15" s="48"/>
      <c r="X15" s="48"/>
      <c r="Y15" s="48"/>
      <c r="Z15" s="11"/>
      <c r="AA15" s="12"/>
      <c r="AB15" s="14"/>
    </row>
    <row r="16" spans="1:28" ht="60">
      <c r="A16" s="74" t="s">
        <v>267</v>
      </c>
      <c r="B16" s="31" t="s">
        <v>45</v>
      </c>
      <c r="C16" s="31" t="s">
        <v>246</v>
      </c>
      <c r="D16" s="31" t="s">
        <v>246</v>
      </c>
      <c r="E16" s="31" t="s">
        <v>247</v>
      </c>
      <c r="F16" s="31" t="s">
        <v>248</v>
      </c>
      <c r="G16" s="31" t="s">
        <v>48</v>
      </c>
      <c r="H16" s="35" t="s">
        <v>49</v>
      </c>
      <c r="I16" s="31" t="s">
        <v>50</v>
      </c>
      <c r="J16" s="30" t="s">
        <v>48</v>
      </c>
      <c r="K16" s="30" t="s">
        <v>51</v>
      </c>
      <c r="L16" s="30">
        <v>0</v>
      </c>
      <c r="M16" s="30">
        <v>0</v>
      </c>
      <c r="N16" s="30">
        <v>0</v>
      </c>
      <c r="O16" s="75"/>
      <c r="P16" s="346"/>
      <c r="Q16" s="78"/>
      <c r="R16" s="31" t="s">
        <v>48</v>
      </c>
      <c r="S16" s="31" t="s">
        <v>263</v>
      </c>
      <c r="T16" s="31" t="s">
        <v>250</v>
      </c>
      <c r="U16" s="100"/>
      <c r="V16" s="100"/>
      <c r="W16" s="48"/>
      <c r="X16" s="48"/>
      <c r="Y16" s="48"/>
      <c r="Z16" s="11"/>
      <c r="AA16" s="12"/>
      <c r="AB16" s="14"/>
    </row>
    <row r="17" spans="1:28" ht="60">
      <c r="A17" s="30" t="s">
        <v>268</v>
      </c>
      <c r="B17" s="31" t="s">
        <v>45</v>
      </c>
      <c r="C17" s="31" t="s">
        <v>246</v>
      </c>
      <c r="D17" s="31" t="s">
        <v>246</v>
      </c>
      <c r="E17" s="31" t="s">
        <v>247</v>
      </c>
      <c r="F17" s="31" t="s">
        <v>248</v>
      </c>
      <c r="G17" s="31" t="s">
        <v>48</v>
      </c>
      <c r="H17" s="35" t="s">
        <v>49</v>
      </c>
      <c r="I17" s="31" t="s">
        <v>50</v>
      </c>
      <c r="J17" s="30" t="s">
        <v>48</v>
      </c>
      <c r="K17" s="30" t="s">
        <v>51</v>
      </c>
      <c r="L17" s="30">
        <v>0</v>
      </c>
      <c r="M17" s="30">
        <v>0</v>
      </c>
      <c r="N17" s="30">
        <v>0</v>
      </c>
      <c r="O17" s="75"/>
      <c r="P17" s="346"/>
      <c r="Q17" s="78"/>
      <c r="R17" s="31" t="s">
        <v>48</v>
      </c>
      <c r="S17" s="31" t="s">
        <v>263</v>
      </c>
      <c r="T17" s="31" t="s">
        <v>250</v>
      </c>
      <c r="U17" s="100"/>
      <c r="V17" s="100"/>
      <c r="W17" s="48"/>
      <c r="X17" s="48"/>
      <c r="Y17" s="48"/>
      <c r="Z17" s="11"/>
      <c r="AA17" s="12"/>
      <c r="AB17" s="14"/>
    </row>
    <row r="18" spans="1:28" ht="60">
      <c r="A18" s="30" t="s">
        <v>269</v>
      </c>
      <c r="B18" s="31" t="s">
        <v>45</v>
      </c>
      <c r="C18" s="31" t="s">
        <v>246</v>
      </c>
      <c r="D18" s="31" t="s">
        <v>246</v>
      </c>
      <c r="E18" s="31" t="s">
        <v>247</v>
      </c>
      <c r="F18" s="31" t="s">
        <v>248</v>
      </c>
      <c r="G18" s="31" t="s">
        <v>48</v>
      </c>
      <c r="H18" s="35" t="s">
        <v>49</v>
      </c>
      <c r="I18" s="31" t="s">
        <v>50</v>
      </c>
      <c r="J18" s="30" t="s">
        <v>48</v>
      </c>
      <c r="K18" s="30" t="s">
        <v>51</v>
      </c>
      <c r="L18" s="30">
        <v>0</v>
      </c>
      <c r="M18" s="30">
        <v>0</v>
      </c>
      <c r="N18" s="30">
        <v>0</v>
      </c>
      <c r="O18" s="75"/>
      <c r="P18" s="346"/>
      <c r="Q18" s="78"/>
      <c r="R18" s="31" t="s">
        <v>48</v>
      </c>
      <c r="S18" s="31" t="s">
        <v>263</v>
      </c>
      <c r="T18" s="31" t="s">
        <v>250</v>
      </c>
      <c r="U18" s="100"/>
      <c r="V18" s="100"/>
      <c r="W18" s="48"/>
      <c r="X18" s="48"/>
      <c r="Y18" s="48"/>
      <c r="Z18" s="11"/>
      <c r="AA18" s="12"/>
      <c r="AB18" s="14"/>
    </row>
    <row r="19" spans="1:28" ht="75">
      <c r="A19" s="30">
        <v>108</v>
      </c>
      <c r="B19" s="31" t="s">
        <v>45</v>
      </c>
      <c r="C19" s="31" t="s">
        <v>246</v>
      </c>
      <c r="D19" s="31" t="s">
        <v>246</v>
      </c>
      <c r="E19" s="31" t="s">
        <v>247</v>
      </c>
      <c r="F19" s="31" t="s">
        <v>248</v>
      </c>
      <c r="G19" s="31" t="s">
        <v>48</v>
      </c>
      <c r="H19" s="35" t="s">
        <v>49</v>
      </c>
      <c r="I19" s="31" t="s">
        <v>50</v>
      </c>
      <c r="J19" s="30" t="s">
        <v>48</v>
      </c>
      <c r="K19" s="30" t="s">
        <v>51</v>
      </c>
      <c r="L19" s="30">
        <v>0</v>
      </c>
      <c r="M19" s="30">
        <v>0</v>
      </c>
      <c r="N19" s="30">
        <v>0</v>
      </c>
      <c r="O19" s="344"/>
      <c r="P19" s="77"/>
      <c r="Q19" s="78"/>
      <c r="R19" s="31" t="s">
        <v>48</v>
      </c>
      <c r="S19" s="31" t="s">
        <v>270</v>
      </c>
      <c r="T19" s="31" t="s">
        <v>250</v>
      </c>
      <c r="U19" s="36">
        <v>0</v>
      </c>
      <c r="V19" s="36">
        <v>1</v>
      </c>
      <c r="W19" s="31" t="s">
        <v>251</v>
      </c>
      <c r="X19" s="31" t="s">
        <v>271</v>
      </c>
      <c r="Y19" s="31" t="s">
        <v>272</v>
      </c>
      <c r="Z19" s="72">
        <v>1</v>
      </c>
      <c r="AA19" s="77">
        <v>1</v>
      </c>
      <c r="AB19" s="14" t="s">
        <v>1408</v>
      </c>
    </row>
    <row r="20" spans="1:28" ht="60">
      <c r="A20" s="74" t="s">
        <v>273</v>
      </c>
      <c r="B20" s="31" t="s">
        <v>45</v>
      </c>
      <c r="C20" s="31" t="s">
        <v>246</v>
      </c>
      <c r="D20" s="31" t="s">
        <v>246</v>
      </c>
      <c r="E20" s="31" t="s">
        <v>247</v>
      </c>
      <c r="F20" s="31" t="s">
        <v>248</v>
      </c>
      <c r="G20" s="31" t="s">
        <v>48</v>
      </c>
      <c r="H20" s="35" t="s">
        <v>49</v>
      </c>
      <c r="I20" s="31" t="s">
        <v>50</v>
      </c>
      <c r="J20" s="30" t="s">
        <v>48</v>
      </c>
      <c r="K20" s="30" t="s">
        <v>51</v>
      </c>
      <c r="L20" s="30">
        <v>0</v>
      </c>
      <c r="M20" s="30">
        <v>0</v>
      </c>
      <c r="N20" s="30">
        <v>0</v>
      </c>
      <c r="O20" s="353"/>
      <c r="P20" s="77"/>
      <c r="Q20" s="78"/>
      <c r="R20" s="31" t="s">
        <v>48</v>
      </c>
      <c r="S20" s="31" t="s">
        <v>274</v>
      </c>
      <c r="T20" s="31" t="s">
        <v>250</v>
      </c>
      <c r="U20" s="36"/>
      <c r="V20" s="36"/>
      <c r="W20" s="31"/>
      <c r="X20" s="31"/>
      <c r="Y20" s="31"/>
      <c r="Z20" s="9"/>
      <c r="AA20" s="79"/>
      <c r="AB20" s="14"/>
    </row>
    <row r="21" spans="1:28" ht="176.25" customHeight="1">
      <c r="A21" s="30">
        <v>110</v>
      </c>
      <c r="B21" s="31" t="s">
        <v>45</v>
      </c>
      <c r="C21" s="31" t="s">
        <v>246</v>
      </c>
      <c r="D21" s="31" t="s">
        <v>246</v>
      </c>
      <c r="E21" s="31" t="s">
        <v>247</v>
      </c>
      <c r="F21" s="31" t="s">
        <v>248</v>
      </c>
      <c r="G21" s="31" t="s">
        <v>48</v>
      </c>
      <c r="H21" s="35" t="s">
        <v>49</v>
      </c>
      <c r="I21" s="31" t="s">
        <v>50</v>
      </c>
      <c r="J21" s="30" t="s">
        <v>48</v>
      </c>
      <c r="K21" s="30" t="s">
        <v>51</v>
      </c>
      <c r="L21" s="30">
        <v>0</v>
      </c>
      <c r="M21" s="30">
        <v>0</v>
      </c>
      <c r="N21" s="30">
        <v>0</v>
      </c>
      <c r="O21" s="344"/>
      <c r="P21" s="77"/>
      <c r="Q21" s="78"/>
      <c r="R21" s="31" t="s">
        <v>48</v>
      </c>
      <c r="S21" s="31" t="s">
        <v>275</v>
      </c>
      <c r="T21" s="31" t="s">
        <v>250</v>
      </c>
      <c r="U21" s="36">
        <v>0</v>
      </c>
      <c r="V21" s="36">
        <v>100</v>
      </c>
      <c r="W21" s="31" t="s">
        <v>251</v>
      </c>
      <c r="X21" s="31" t="s">
        <v>276</v>
      </c>
      <c r="Y21" s="31" t="s">
        <v>277</v>
      </c>
      <c r="Z21" s="72">
        <v>100</v>
      </c>
      <c r="AA21" s="77">
        <v>1</v>
      </c>
      <c r="AB21" s="14" t="s">
        <v>1409</v>
      </c>
    </row>
    <row r="22" spans="1:28" ht="60">
      <c r="A22" s="100" t="s">
        <v>278</v>
      </c>
      <c r="B22" s="31" t="s">
        <v>45</v>
      </c>
      <c r="C22" s="31" t="s">
        <v>246</v>
      </c>
      <c r="D22" s="31" t="s">
        <v>246</v>
      </c>
      <c r="E22" s="31" t="s">
        <v>247</v>
      </c>
      <c r="F22" s="31" t="s">
        <v>248</v>
      </c>
      <c r="G22" s="31" t="s">
        <v>48</v>
      </c>
      <c r="H22" s="35" t="s">
        <v>49</v>
      </c>
      <c r="I22" s="31" t="s">
        <v>50</v>
      </c>
      <c r="J22" s="30" t="s">
        <v>48</v>
      </c>
      <c r="K22" s="30" t="s">
        <v>51</v>
      </c>
      <c r="L22" s="30">
        <v>0</v>
      </c>
      <c r="M22" s="30">
        <v>0</v>
      </c>
      <c r="N22" s="30">
        <v>0</v>
      </c>
      <c r="O22" s="75"/>
      <c r="P22" s="346"/>
      <c r="Q22" s="78"/>
      <c r="R22" s="31" t="s">
        <v>48</v>
      </c>
      <c r="S22" s="31" t="s">
        <v>275</v>
      </c>
      <c r="T22" s="31" t="s">
        <v>250</v>
      </c>
      <c r="U22" s="100"/>
      <c r="V22" s="100"/>
      <c r="W22" s="48"/>
      <c r="X22" s="48"/>
      <c r="Y22" s="48"/>
      <c r="Z22" s="11"/>
      <c r="AA22" s="12"/>
      <c r="AB22" s="14"/>
    </row>
    <row r="23" spans="1:28" ht="60">
      <c r="A23" s="100" t="s">
        <v>279</v>
      </c>
      <c r="B23" s="31" t="s">
        <v>45</v>
      </c>
      <c r="C23" s="31" t="s">
        <v>246</v>
      </c>
      <c r="D23" s="31" t="s">
        <v>246</v>
      </c>
      <c r="E23" s="31" t="s">
        <v>247</v>
      </c>
      <c r="F23" s="31" t="s">
        <v>248</v>
      </c>
      <c r="G23" s="31" t="s">
        <v>48</v>
      </c>
      <c r="H23" s="35" t="s">
        <v>49</v>
      </c>
      <c r="I23" s="31" t="s">
        <v>50</v>
      </c>
      <c r="J23" s="30" t="s">
        <v>48</v>
      </c>
      <c r="K23" s="30" t="s">
        <v>51</v>
      </c>
      <c r="L23" s="30">
        <v>0</v>
      </c>
      <c r="M23" s="30">
        <v>0</v>
      </c>
      <c r="N23" s="30">
        <v>0</v>
      </c>
      <c r="O23" s="75"/>
      <c r="P23" s="346"/>
      <c r="Q23" s="78"/>
      <c r="R23" s="31" t="s">
        <v>48</v>
      </c>
      <c r="S23" s="31" t="s">
        <v>275</v>
      </c>
      <c r="T23" s="31" t="s">
        <v>250</v>
      </c>
      <c r="U23" s="100"/>
      <c r="V23" s="100"/>
      <c r="W23" s="48"/>
      <c r="X23" s="48"/>
      <c r="Y23" s="48"/>
      <c r="Z23" s="11"/>
      <c r="AA23" s="12"/>
      <c r="AB23" s="14"/>
    </row>
    <row r="24" spans="1:28" ht="60">
      <c r="A24" s="100" t="s">
        <v>280</v>
      </c>
      <c r="B24" s="31" t="s">
        <v>45</v>
      </c>
      <c r="C24" s="31" t="s">
        <v>246</v>
      </c>
      <c r="D24" s="31" t="s">
        <v>246</v>
      </c>
      <c r="E24" s="31" t="s">
        <v>247</v>
      </c>
      <c r="F24" s="31" t="s">
        <v>248</v>
      </c>
      <c r="G24" s="31" t="s">
        <v>48</v>
      </c>
      <c r="H24" s="35" t="s">
        <v>49</v>
      </c>
      <c r="I24" s="31" t="s">
        <v>50</v>
      </c>
      <c r="J24" s="30" t="s">
        <v>48</v>
      </c>
      <c r="K24" s="30" t="s">
        <v>51</v>
      </c>
      <c r="L24" s="30">
        <v>0</v>
      </c>
      <c r="M24" s="30">
        <v>0</v>
      </c>
      <c r="N24" s="30">
        <v>0</v>
      </c>
      <c r="O24" s="354"/>
      <c r="P24" s="355"/>
      <c r="Q24" s="78"/>
      <c r="R24" s="101" t="s">
        <v>48</v>
      </c>
      <c r="S24" s="101" t="s">
        <v>275</v>
      </c>
      <c r="T24" s="101" t="s">
        <v>250</v>
      </c>
      <c r="U24" s="102"/>
      <c r="V24" s="102"/>
      <c r="W24" s="103"/>
      <c r="X24" s="103"/>
      <c r="Y24" s="103"/>
      <c r="Z24" s="104"/>
      <c r="AA24" s="356"/>
      <c r="AB24" s="14"/>
    </row>
    <row r="25" spans="1:28" ht="60">
      <c r="A25" s="102" t="s">
        <v>281</v>
      </c>
      <c r="B25" s="101" t="s">
        <v>45</v>
      </c>
      <c r="C25" s="101" t="s">
        <v>246</v>
      </c>
      <c r="D25" s="101" t="s">
        <v>246</v>
      </c>
      <c r="E25" s="101" t="s">
        <v>247</v>
      </c>
      <c r="F25" s="101" t="s">
        <v>248</v>
      </c>
      <c r="G25" s="101" t="s">
        <v>48</v>
      </c>
      <c r="H25" s="35" t="s">
        <v>49</v>
      </c>
      <c r="I25" s="31" t="s">
        <v>50</v>
      </c>
      <c r="J25" s="105" t="s">
        <v>48</v>
      </c>
      <c r="K25" s="30" t="s">
        <v>51</v>
      </c>
      <c r="L25" s="105">
        <v>0</v>
      </c>
      <c r="M25" s="30">
        <v>0</v>
      </c>
      <c r="N25" s="30">
        <v>0</v>
      </c>
      <c r="O25" s="349"/>
      <c r="P25" s="357"/>
      <c r="Q25" s="358"/>
      <c r="R25" s="106" t="s">
        <v>48</v>
      </c>
      <c r="S25" s="106" t="s">
        <v>275</v>
      </c>
      <c r="T25" s="106" t="s">
        <v>250</v>
      </c>
      <c r="U25" s="107"/>
      <c r="V25" s="107"/>
      <c r="W25" s="108"/>
      <c r="X25" s="108"/>
      <c r="Y25" s="109"/>
      <c r="Z25" s="110"/>
      <c r="AA25" s="359"/>
      <c r="AB25" s="111"/>
    </row>
    <row r="26" spans="1:28" ht="60">
      <c r="A26" s="112" t="s">
        <v>282</v>
      </c>
      <c r="B26" s="106" t="s">
        <v>45</v>
      </c>
      <c r="C26" s="106" t="s">
        <v>246</v>
      </c>
      <c r="D26" s="106" t="s">
        <v>246</v>
      </c>
      <c r="E26" s="106" t="s">
        <v>247</v>
      </c>
      <c r="F26" s="106" t="s">
        <v>248</v>
      </c>
      <c r="G26" s="106" t="s">
        <v>48</v>
      </c>
      <c r="H26" s="35" t="s">
        <v>49</v>
      </c>
      <c r="I26" s="31" t="s">
        <v>50</v>
      </c>
      <c r="J26" s="113" t="s">
        <v>48</v>
      </c>
      <c r="K26" s="30" t="s">
        <v>51</v>
      </c>
      <c r="L26" s="113">
        <v>0</v>
      </c>
      <c r="M26" s="30">
        <v>0</v>
      </c>
      <c r="N26" s="30">
        <v>0</v>
      </c>
      <c r="O26" s="360"/>
      <c r="P26" s="357"/>
      <c r="Q26" s="361"/>
      <c r="R26" s="106" t="s">
        <v>48</v>
      </c>
      <c r="S26" s="106" t="s">
        <v>275</v>
      </c>
      <c r="T26" s="106" t="s">
        <v>250</v>
      </c>
      <c r="U26" s="107"/>
      <c r="V26" s="107"/>
      <c r="W26" s="108"/>
      <c r="X26" s="108"/>
      <c r="Y26" s="108"/>
      <c r="Z26" s="114"/>
      <c r="AA26" s="359"/>
      <c r="AB26" s="115"/>
    </row>
  </sheetData>
  <mergeCells count="2">
    <mergeCell ref="B1:P3"/>
    <mergeCell ref="Z2:AB3"/>
  </mergeCells>
  <pageMargins left="0.7" right="0.7" top="0.75" bottom="0.75" header="0.3" footer="0.3"/>
  <drawing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42"/>
  <sheetViews>
    <sheetView topLeftCell="A10" workbookViewId="0">
      <selection activeCell="B32" sqref="B32"/>
    </sheetView>
  </sheetViews>
  <sheetFormatPr baseColWidth="10" defaultColWidth="11.42578125" defaultRowHeight="15"/>
  <cols>
    <col min="1" max="1" width="117" bestFit="1" customWidth="1"/>
    <col min="2" max="2" width="58.42578125" customWidth="1"/>
    <col min="3" max="3" width="19.85546875" bestFit="1" customWidth="1"/>
    <col min="4" max="4" width="19.7109375" bestFit="1" customWidth="1"/>
  </cols>
  <sheetData>
    <row r="1" spans="1:3">
      <c r="A1" s="53" t="s">
        <v>1256</v>
      </c>
      <c r="B1" t="s">
        <v>112</v>
      </c>
    </row>
    <row r="2" spans="1:3">
      <c r="A2" s="53" t="s">
        <v>1257</v>
      </c>
      <c r="B2" t="s">
        <v>9</v>
      </c>
    </row>
    <row r="3" spans="1:3">
      <c r="A3" s="53" t="s">
        <v>1258</v>
      </c>
      <c r="B3" t="s">
        <v>1259</v>
      </c>
    </row>
    <row r="5" spans="1:3">
      <c r="A5" s="53" t="s">
        <v>1260</v>
      </c>
      <c r="B5" t="s">
        <v>1261</v>
      </c>
      <c r="C5" t="s">
        <v>1262</v>
      </c>
    </row>
    <row r="6" spans="1:3">
      <c r="A6" s="54" t="s">
        <v>121</v>
      </c>
      <c r="B6" s="55">
        <v>477000000</v>
      </c>
      <c r="C6" s="55">
        <v>143596503</v>
      </c>
    </row>
    <row r="7" spans="1:3">
      <c r="A7" s="54" t="s">
        <v>116</v>
      </c>
      <c r="B7" s="55">
        <v>82400000</v>
      </c>
      <c r="C7" s="55">
        <v>77000000</v>
      </c>
    </row>
    <row r="8" spans="1:3">
      <c r="A8" s="54" t="s">
        <v>108</v>
      </c>
      <c r="B8" s="55">
        <v>70600000</v>
      </c>
      <c r="C8" s="55">
        <v>66000000</v>
      </c>
    </row>
    <row r="9" spans="1:3">
      <c r="A9" s="54" t="s">
        <v>13</v>
      </c>
      <c r="B9" s="55">
        <v>630000000</v>
      </c>
      <c r="C9" s="55">
        <v>286596503</v>
      </c>
    </row>
    <row r="15" spans="1:3">
      <c r="A15" s="53" t="s">
        <v>1256</v>
      </c>
      <c r="B15" t="s">
        <v>112</v>
      </c>
    </row>
    <row r="16" spans="1:3">
      <c r="A16" s="53" t="s">
        <v>1257</v>
      </c>
      <c r="B16" t="s">
        <v>9</v>
      </c>
    </row>
    <row r="17" spans="1:3">
      <c r="A17" s="53" t="s">
        <v>1258</v>
      </c>
      <c r="B17" t="s">
        <v>1</v>
      </c>
    </row>
    <row r="19" spans="1:3">
      <c r="A19" s="53" t="s">
        <v>1260</v>
      </c>
      <c r="B19" t="s">
        <v>1262</v>
      </c>
    </row>
    <row r="20" spans="1:3">
      <c r="A20" s="54" t="s">
        <v>121</v>
      </c>
      <c r="B20" s="55">
        <v>143596503</v>
      </c>
    </row>
    <row r="21" spans="1:3">
      <c r="A21" s="54" t="s">
        <v>116</v>
      </c>
      <c r="B21" s="55">
        <v>77000000</v>
      </c>
    </row>
    <row r="22" spans="1:3">
      <c r="A22" s="54" t="s">
        <v>108</v>
      </c>
      <c r="B22" s="55">
        <v>66000000</v>
      </c>
    </row>
    <row r="23" spans="1:3" ht="15.75">
      <c r="A23" s="54" t="s">
        <v>13</v>
      </c>
      <c r="B23" s="55">
        <v>286596503</v>
      </c>
      <c r="C23" s="57">
        <f>GETPIVOTDATA("Valor total 2",$A$19)/GETPIVOTDATA("Suma de Valor Total ",$A$5)</f>
        <v>0.45491508412698412</v>
      </c>
    </row>
    <row r="27" spans="1:3">
      <c r="A27" s="53" t="s">
        <v>1256</v>
      </c>
      <c r="B27" t="s">
        <v>112</v>
      </c>
    </row>
    <row r="28" spans="1:3">
      <c r="A28" s="53" t="s">
        <v>1257</v>
      </c>
      <c r="B28" t="s">
        <v>9</v>
      </c>
    </row>
    <row r="29" spans="1:3">
      <c r="A29" s="53" t="s">
        <v>1258</v>
      </c>
      <c r="B29" t="s">
        <v>1259</v>
      </c>
    </row>
    <row r="31" spans="1:3">
      <c r="A31" s="53" t="s">
        <v>1260</v>
      </c>
      <c r="B31" t="s">
        <v>1261</v>
      </c>
    </row>
    <row r="32" spans="1:3">
      <c r="A32" s="54" t="s">
        <v>121</v>
      </c>
      <c r="B32" s="56">
        <v>0.75714285714285712</v>
      </c>
    </row>
    <row r="33" spans="1:4">
      <c r="A33" s="54" t="s">
        <v>116</v>
      </c>
      <c r="B33" s="56">
        <v>0.1307936507936508</v>
      </c>
    </row>
    <row r="34" spans="1:4">
      <c r="A34" s="54" t="s">
        <v>108</v>
      </c>
      <c r="B34" s="56">
        <v>0.11206349206349206</v>
      </c>
    </row>
    <row r="35" spans="1:4">
      <c r="A35" s="54" t="s">
        <v>13</v>
      </c>
      <c r="B35" s="56">
        <v>1</v>
      </c>
    </row>
    <row r="38" spans="1:4">
      <c r="A38" s="58" t="s">
        <v>1263</v>
      </c>
      <c r="B38" s="59" t="s">
        <v>1264</v>
      </c>
      <c r="C38" s="60" t="s">
        <v>1265</v>
      </c>
      <c r="D38" s="60" t="s">
        <v>1266</v>
      </c>
    </row>
    <row r="39" spans="1:4">
      <c r="A39" s="10" t="s">
        <v>121</v>
      </c>
      <c r="B39" s="61">
        <v>0.75714285714285712</v>
      </c>
      <c r="C39" s="61">
        <v>0.33333333333333331</v>
      </c>
      <c r="D39" s="62">
        <f>B39*C39</f>
        <v>0.25238095238095237</v>
      </c>
    </row>
    <row r="40" spans="1:4">
      <c r="A40" s="10" t="s">
        <v>116</v>
      </c>
      <c r="B40" s="61">
        <v>0.1307936507936508</v>
      </c>
      <c r="C40" s="61">
        <v>0.66666666666666663</v>
      </c>
      <c r="D40" s="62">
        <f t="shared" ref="D40:D41" si="0">B40*C40</f>
        <v>8.7195767195767188E-2</v>
      </c>
    </row>
    <row r="41" spans="1:4">
      <c r="A41" s="10" t="s">
        <v>108</v>
      </c>
      <c r="B41" s="61">
        <v>0.11206349206349206</v>
      </c>
      <c r="C41" s="61">
        <v>0.69331518400000003</v>
      </c>
      <c r="D41" s="62">
        <f t="shared" si="0"/>
        <v>7.769532061968254E-2</v>
      </c>
    </row>
    <row r="42" spans="1:4" ht="15.75">
      <c r="A42" s="10"/>
      <c r="B42" s="63">
        <v>1</v>
      </c>
      <c r="C42" s="63">
        <f>AVERAGE(C39:C41)</f>
        <v>0.56443839466666668</v>
      </c>
      <c r="D42" s="64">
        <f>SUM(D39:D41)</f>
        <v>0.41727204019640207</v>
      </c>
    </row>
  </sheetData>
  <sheetProtection algorithmName="SHA-512" hashValue="5rmWMXeRUkwUP/s+/Kr3++TdfuDFZndr5UhFUCxI4VRzfBB5QWpJJHguvTYE4LeZ/2fdiYXmn8zehp7rpXKqqw==" saltValue="/jEIHCJBwSTCkmOAK4Ggg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E9B652920A4C242943DFDF4BAD58276" ma:contentTypeVersion="11" ma:contentTypeDescription="Crear nuevo documento." ma:contentTypeScope="" ma:versionID="fe76c3f0aa32e1ebd971f2c225f7f7af">
  <xsd:schema xmlns:xsd="http://www.w3.org/2001/XMLSchema" xmlns:xs="http://www.w3.org/2001/XMLSchema" xmlns:p="http://schemas.microsoft.com/office/2006/metadata/properties" xmlns:ns3="749ec253-be0e-40fc-9b26-cd0e87a3ef84" xmlns:ns4="d1933cc1-0a56-450c-9a66-d2b1b83a81c2" targetNamespace="http://schemas.microsoft.com/office/2006/metadata/properties" ma:root="true" ma:fieldsID="5396fe9094ecc02fec837eb3e5663be0" ns3:_="" ns4:_="">
    <xsd:import namespace="749ec253-be0e-40fc-9b26-cd0e87a3ef84"/>
    <xsd:import namespace="d1933cc1-0a56-450c-9a66-d2b1b83a81c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9ec253-be0e-40fc-9b26-cd0e87a3ef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1933cc1-0a56-450c-9a66-d2b1b83a81c2"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SharingHintHash" ma:index="18"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AAC4E9-5122-4426-A314-70D6372894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9ec253-be0e-40fc-9b26-cd0e87a3ef84"/>
    <ds:schemaRef ds:uri="d1933cc1-0a56-450c-9a66-d2b1b83a81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A5D9B49-DD5B-44B0-90A6-CB8128228FF8}">
  <ds:schemaRefs>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http://schemas.microsoft.com/office/2006/metadata/properties"/>
    <ds:schemaRef ds:uri="http://purl.org/dc/elements/1.1/"/>
    <ds:schemaRef ds:uri="http://purl.org/dc/dcmitype/"/>
    <ds:schemaRef ds:uri="http://www.w3.org/XML/1998/namespace"/>
    <ds:schemaRef ds:uri="d1933cc1-0a56-450c-9a66-d2b1b83a81c2"/>
    <ds:schemaRef ds:uri="749ec253-be0e-40fc-9b26-cd0e87a3ef84"/>
  </ds:schemaRefs>
</ds:datastoreItem>
</file>

<file path=customXml/itemProps3.xml><?xml version="1.0" encoding="utf-8"?>
<ds:datastoreItem xmlns:ds="http://schemas.openxmlformats.org/officeDocument/2006/customXml" ds:itemID="{3D772967-5492-4147-AF2E-3165C42D96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PAI consolidado</vt:lpstr>
      <vt:lpstr>TALENTO HUMANO</vt:lpstr>
      <vt:lpstr>DIRECCIONAMIENTO ESTRATÉGICO</vt:lpstr>
      <vt:lpstr>GESTIÓN CON VALORES PARA RESULT</vt:lpstr>
      <vt:lpstr>EVALUACIÓN DE RESULTADOS</vt:lpstr>
      <vt:lpstr>INFORMACIÓN Y COMUNICACIONES</vt:lpstr>
      <vt:lpstr>GESTION DEL KTO Y LA INNOVACIÓN</vt:lpstr>
      <vt:lpstr>CONTROL INTERNO</vt:lpstr>
      <vt:lpstr>ficha junio</vt:lpstr>
      <vt:lpstr>JULIO</vt:lpstr>
      <vt:lpstr>AGOSTO</vt:lpstr>
      <vt:lpstr>SEPTIEMBRE</vt:lpstr>
      <vt:lpstr>OCTUBRE</vt:lpstr>
      <vt:lpstr>NOVIEMBRE</vt:lpstr>
      <vt:lpstr>DICIEMBRE</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Elisa Gabriela Benavides Montenegro</dc:creator>
  <cp:keywords/>
  <dc:description/>
  <cp:lastModifiedBy>Marcela Tamayo Rincon</cp:lastModifiedBy>
  <cp:revision/>
  <dcterms:created xsi:type="dcterms:W3CDTF">2019-03-21T15:13:42Z</dcterms:created>
  <dcterms:modified xsi:type="dcterms:W3CDTF">2020-04-30T17:00:28Z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0x0101009E9B652920A4C242943DFDF4BAD58276</vt:lpwstr>
  </property>
  <property fmtid="{D5CDD505-2E9C-101B-9397-08002B2CF9AE}" pid="3" name="AuthorIds_UIVersion_7168">
    <vt:lpwstr>12</vt:lpwstr>
  </property>
  <property fmtid="{D5CDD505-2E9C-101B-9397-08002B2CF9AE}" pid="4" name="AuthorIds_UIVersion_1536">
    <vt:lpwstr>12</vt:lpwstr>
  </property>
</Properties>
</file>