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D:\d\Cadenas de Valor\2017\Planes de Acción 2017\Seguimiento a marzo\"/>
    </mc:Choice>
  </mc:AlternateContent>
  <bookViews>
    <workbookView xWindow="0" yWindow="0" windowWidth="28800" windowHeight="10410"/>
  </bookViews>
  <sheets>
    <sheet name="PA Formulación" sheetId="1" r:id="rId1"/>
    <sheet name="DIN SG" sheetId="20" state="hidden" r:id="rId2"/>
    <sheet name="Tablero SG" sheetId="21" state="hidden" r:id="rId3"/>
    <sheet name="Listas" sheetId="22" state="hidden" r:id="rId4"/>
    <sheet name="SG" sheetId="19" state="hidden" r:id="rId5"/>
    <sheet name="Glosario" sheetId="2" state="hidden" r:id="rId6"/>
    <sheet name="Peso Progr en Línea" sheetId="10" state="hidden" r:id="rId7"/>
    <sheet name="Peso Hito en Prog" sheetId="9" state="hidden" r:id="rId8"/>
  </sheets>
  <externalReferences>
    <externalReference r:id="rId9"/>
  </externalReferences>
  <definedNames>
    <definedName name="_xlnm._FilterDatabase" localSheetId="0" hidden="1">'PA Formulación'!$A$7:$AK$1057</definedName>
    <definedName name="_xlnm._FilterDatabase" localSheetId="4" hidden="1">SG!$A$1:$BS$87</definedName>
    <definedName name="_xlnm._FilterDatabase" localSheetId="2" hidden="1">'Tablero SG'!$A$1:$O$26</definedName>
  </definedNames>
  <calcPr calcId="171027"/>
  <pivotCaches>
    <pivotCache cacheId="0" r:id="rId10"/>
  </pivotCaches>
</workbook>
</file>

<file path=xl/calcChain.xml><?xml version="1.0" encoding="utf-8"?>
<calcChain xmlns="http://schemas.openxmlformats.org/spreadsheetml/2006/main">
  <c r="W137" i="1" l="1"/>
  <c r="W138" i="1"/>
  <c r="W136" i="1"/>
  <c r="V135" i="1"/>
  <c r="U135" i="1"/>
  <c r="V134" i="1"/>
  <c r="U134" i="1"/>
  <c r="V133" i="1"/>
  <c r="U133" i="1"/>
  <c r="V132" i="1"/>
  <c r="U132" i="1"/>
  <c r="V131" i="1"/>
  <c r="U131" i="1"/>
  <c r="V130" i="1"/>
  <c r="U130" i="1"/>
  <c r="V129" i="1"/>
  <c r="U129" i="1"/>
  <c r="V128" i="1"/>
  <c r="U128" i="1"/>
  <c r="V127" i="1"/>
  <c r="U127" i="1"/>
  <c r="V126" i="1"/>
  <c r="U126" i="1"/>
  <c r="V125" i="1"/>
  <c r="U125" i="1"/>
  <c r="M3" i="21" l="1"/>
  <c r="M4" i="21"/>
  <c r="M5" i="21"/>
  <c r="M6" i="21"/>
  <c r="M7" i="21"/>
  <c r="M8" i="21"/>
  <c r="M9" i="21"/>
  <c r="M10" i="21"/>
  <c r="M11" i="21"/>
  <c r="M12" i="21"/>
  <c r="M13" i="21"/>
  <c r="M14" i="21"/>
  <c r="M15" i="21"/>
  <c r="M16" i="21"/>
  <c r="M17" i="21"/>
  <c r="M18" i="21"/>
  <c r="M19" i="21"/>
  <c r="M20" i="21"/>
  <c r="M21" i="21"/>
  <c r="M22" i="21"/>
  <c r="M23" i="21"/>
  <c r="M24" i="21"/>
  <c r="M25" i="21"/>
  <c r="M26" i="21"/>
  <c r="M2" i="21"/>
  <c r="BY3" i="19" l="1"/>
  <c r="K3" i="21" s="1"/>
  <c r="N3" i="21" s="1"/>
  <c r="O3" i="21" s="1"/>
  <c r="BY4" i="19"/>
  <c r="K4" i="21" s="1"/>
  <c r="N4" i="21" s="1"/>
  <c r="O4" i="21" s="1"/>
  <c r="BY5" i="19"/>
  <c r="K5" i="21" s="1"/>
  <c r="N5" i="21" s="1"/>
  <c r="O5" i="21" s="1"/>
  <c r="BY6" i="19"/>
  <c r="K6" i="21" s="1"/>
  <c r="N6" i="21" s="1"/>
  <c r="O6" i="21" s="1"/>
  <c r="BY7" i="19"/>
  <c r="K7" i="21" s="1"/>
  <c r="N7" i="21" s="1"/>
  <c r="O7" i="21" s="1"/>
  <c r="BY8" i="19"/>
  <c r="K8" i="21" s="1"/>
  <c r="N8" i="21" s="1"/>
  <c r="O8" i="21" s="1"/>
  <c r="BY9" i="19"/>
  <c r="K9" i="21" s="1"/>
  <c r="N9" i="21" s="1"/>
  <c r="O9" i="21" s="1"/>
  <c r="BY10" i="19"/>
  <c r="K10" i="21" s="1"/>
  <c r="N10" i="21" s="1"/>
  <c r="O10" i="21" s="1"/>
  <c r="BY11" i="19"/>
  <c r="K11" i="21" s="1"/>
  <c r="N11" i="21" s="1"/>
  <c r="O11" i="21" s="1"/>
  <c r="BY12" i="19"/>
  <c r="K12" i="21" s="1"/>
  <c r="N12" i="21" s="1"/>
  <c r="O12" i="21" s="1"/>
  <c r="BY13" i="19"/>
  <c r="K13" i="21" s="1"/>
  <c r="N13" i="21" s="1"/>
  <c r="O13" i="21" s="1"/>
  <c r="BY14" i="19"/>
  <c r="K14" i="21" s="1"/>
  <c r="N14" i="21" s="1"/>
  <c r="O14" i="21" s="1"/>
  <c r="BY15" i="19"/>
  <c r="K15" i="21" s="1"/>
  <c r="N15" i="21" s="1"/>
  <c r="O15" i="21" s="1"/>
  <c r="BY16" i="19"/>
  <c r="K16" i="21" s="1"/>
  <c r="N16" i="21" s="1"/>
  <c r="O16" i="21" s="1"/>
  <c r="BY17" i="19"/>
  <c r="K17" i="21" s="1"/>
  <c r="N17" i="21" s="1"/>
  <c r="O17" i="21" s="1"/>
  <c r="BY18" i="19"/>
  <c r="K18" i="21" s="1"/>
  <c r="N18" i="21" s="1"/>
  <c r="O18" i="21" s="1"/>
  <c r="BY19" i="19"/>
  <c r="K19" i="21" s="1"/>
  <c r="N19" i="21" s="1"/>
  <c r="O19" i="21" s="1"/>
  <c r="BY20" i="19"/>
  <c r="K20" i="21" s="1"/>
  <c r="N20" i="21" s="1"/>
  <c r="O20" i="21" s="1"/>
  <c r="BY21" i="19"/>
  <c r="K21" i="21" s="1"/>
  <c r="N21" i="21" s="1"/>
  <c r="O21" i="21" s="1"/>
  <c r="BY22" i="19"/>
  <c r="K22" i="21" s="1"/>
  <c r="N22" i="21" s="1"/>
  <c r="O22" i="21" s="1"/>
  <c r="BY23" i="19"/>
  <c r="K23" i="21" s="1"/>
  <c r="N23" i="21" s="1"/>
  <c r="O23" i="21" s="1"/>
  <c r="BY24" i="19"/>
  <c r="K24" i="21" s="1"/>
  <c r="N24" i="21" s="1"/>
  <c r="O24" i="21" s="1"/>
  <c r="BY25" i="19"/>
  <c r="K25" i="21" s="1"/>
  <c r="N25" i="21" s="1"/>
  <c r="O25" i="21" s="1"/>
  <c r="BY26" i="19"/>
  <c r="K26" i="21" s="1"/>
  <c r="N26" i="21" s="1"/>
  <c r="O26" i="21" s="1"/>
  <c r="BY2" i="19"/>
  <c r="K2" i="21" s="1"/>
  <c r="N2" i="21" s="1"/>
  <c r="O2" i="21" s="1"/>
  <c r="AG7" i="19"/>
  <c r="BT7" i="19" s="1"/>
  <c r="AG8" i="19"/>
  <c r="BT8" i="19" s="1"/>
  <c r="AG9" i="19"/>
  <c r="BT9" i="19" s="1"/>
  <c r="AG10" i="19"/>
  <c r="BT10" i="19" s="1"/>
  <c r="AG11" i="19"/>
  <c r="BT11" i="19" s="1"/>
  <c r="AG12" i="19"/>
  <c r="BT12" i="19" s="1"/>
  <c r="AG13" i="19"/>
  <c r="BT13" i="19" s="1"/>
  <c r="AG14" i="19"/>
  <c r="BT14" i="19" s="1"/>
  <c r="AG15" i="19"/>
  <c r="BT15" i="19" s="1"/>
  <c r="AG16" i="19"/>
  <c r="BT16" i="19" s="1"/>
  <c r="AG17" i="19"/>
  <c r="BT17" i="19" s="1"/>
  <c r="AG18" i="19"/>
  <c r="BT18" i="19" s="1"/>
  <c r="AG19" i="19"/>
  <c r="BT19" i="19" s="1"/>
  <c r="AG20" i="19"/>
  <c r="BT20" i="19" s="1"/>
  <c r="AG21" i="19"/>
  <c r="BT21" i="19" s="1"/>
  <c r="AG22" i="19"/>
  <c r="BT22" i="19" s="1"/>
  <c r="AG23" i="19"/>
  <c r="BT23" i="19" s="1"/>
  <c r="AG24" i="19"/>
  <c r="BT24" i="19" s="1"/>
  <c r="AG25" i="19"/>
  <c r="BT25" i="19" s="1"/>
  <c r="AG26" i="19"/>
  <c r="BT26" i="19" s="1"/>
  <c r="AG27" i="19"/>
  <c r="BT27" i="19" s="1"/>
  <c r="AG28" i="19"/>
  <c r="BT28" i="19" s="1"/>
  <c r="AG29" i="19"/>
  <c r="BT29" i="19" s="1"/>
  <c r="AG30" i="19"/>
  <c r="BT30" i="19" s="1"/>
  <c r="AG31" i="19"/>
  <c r="BT31" i="19" s="1"/>
  <c r="AG32" i="19"/>
  <c r="BT32" i="19" s="1"/>
  <c r="AG33" i="19"/>
  <c r="BT33" i="19" s="1"/>
  <c r="AG34" i="19"/>
  <c r="BT34" i="19" s="1"/>
  <c r="AG35" i="19"/>
  <c r="BT35" i="19" s="1"/>
  <c r="AG36" i="19"/>
  <c r="BT36" i="19" s="1"/>
  <c r="AG37" i="19"/>
  <c r="BT37" i="19" s="1"/>
  <c r="AG38" i="19"/>
  <c r="BT38" i="19" s="1"/>
  <c r="AG39" i="19"/>
  <c r="BT39" i="19" s="1"/>
  <c r="AG40" i="19"/>
  <c r="BT40" i="19" s="1"/>
  <c r="AG41" i="19"/>
  <c r="BT41" i="19" s="1"/>
  <c r="AG42" i="19"/>
  <c r="BT42" i="19" s="1"/>
  <c r="AG43" i="19"/>
  <c r="BT43" i="19" s="1"/>
  <c r="AG44" i="19"/>
  <c r="BT44" i="19" s="1"/>
  <c r="AG45" i="19"/>
  <c r="BT45" i="19" s="1"/>
  <c r="AG46" i="19"/>
  <c r="BT46" i="19" s="1"/>
  <c r="AG47" i="19"/>
  <c r="BT47" i="19" s="1"/>
  <c r="AG48" i="19"/>
  <c r="BT48" i="19" s="1"/>
  <c r="AG49" i="19"/>
  <c r="BT49" i="19" s="1"/>
  <c r="AG50" i="19"/>
  <c r="BT50" i="19" s="1"/>
  <c r="AG51" i="19"/>
  <c r="BT51" i="19" s="1"/>
  <c r="AG52" i="19"/>
  <c r="BT52" i="19" s="1"/>
  <c r="AG53" i="19"/>
  <c r="BT53" i="19" s="1"/>
  <c r="AG54" i="19"/>
  <c r="BT54" i="19" s="1"/>
  <c r="AG55" i="19"/>
  <c r="BT55" i="19" s="1"/>
  <c r="AG56" i="19"/>
  <c r="BT56" i="19" s="1"/>
  <c r="AG57" i="19"/>
  <c r="BT57" i="19" s="1"/>
  <c r="AG58" i="19"/>
  <c r="BT58" i="19" s="1"/>
  <c r="AG59" i="19"/>
  <c r="BT59" i="19" s="1"/>
  <c r="AG60" i="19"/>
  <c r="BT60" i="19" s="1"/>
  <c r="AG61" i="19"/>
  <c r="BT61" i="19" s="1"/>
  <c r="AG62" i="19"/>
  <c r="BT62" i="19" s="1"/>
  <c r="AG63" i="19"/>
  <c r="BT63" i="19" s="1"/>
  <c r="AG64" i="19"/>
  <c r="BT64" i="19" s="1"/>
  <c r="AG65" i="19"/>
  <c r="BT65" i="19" s="1"/>
  <c r="AG66" i="19"/>
  <c r="BT66" i="19" s="1"/>
  <c r="AG67" i="19"/>
  <c r="BT67" i="19" s="1"/>
  <c r="AG68" i="19"/>
  <c r="BT68" i="19" s="1"/>
  <c r="AG69" i="19"/>
  <c r="BT69" i="19" s="1"/>
  <c r="AG70" i="19"/>
  <c r="BT70" i="19" s="1"/>
  <c r="AG71" i="19"/>
  <c r="BT71" i="19" s="1"/>
  <c r="AG72" i="19"/>
  <c r="BT72" i="19" s="1"/>
  <c r="AG73" i="19"/>
  <c r="BT73" i="19" s="1"/>
  <c r="AG74" i="19"/>
  <c r="BT74" i="19" s="1"/>
  <c r="AG75" i="19"/>
  <c r="BT75" i="19" s="1"/>
  <c r="AG76" i="19"/>
  <c r="BT76" i="19" s="1"/>
  <c r="AG77" i="19"/>
  <c r="BT77" i="19" s="1"/>
  <c r="AG78" i="19"/>
  <c r="BT78" i="19" s="1"/>
  <c r="AG79" i="19"/>
  <c r="BT79" i="19" s="1"/>
  <c r="AG80" i="19"/>
  <c r="BT80" i="19" s="1"/>
  <c r="AG81" i="19"/>
  <c r="BT81" i="19" s="1"/>
  <c r="AG82" i="19"/>
  <c r="BT82" i="19" s="1"/>
  <c r="AG83" i="19"/>
  <c r="BT83" i="19" s="1"/>
  <c r="AG84" i="19"/>
  <c r="BT84" i="19" s="1"/>
  <c r="AG85" i="19"/>
  <c r="BT85" i="19" s="1"/>
  <c r="AG86" i="19"/>
  <c r="BT86" i="19" s="1"/>
  <c r="AG87" i="19"/>
  <c r="BT87" i="19" s="1"/>
  <c r="AG6" i="19"/>
  <c r="BT6" i="19" s="1"/>
  <c r="AG3" i="19"/>
  <c r="BT3" i="19" s="1"/>
  <c r="AG4" i="19"/>
  <c r="BT4" i="19" s="1"/>
  <c r="AG5" i="19"/>
  <c r="BT5" i="19" s="1"/>
  <c r="AG2" i="19"/>
  <c r="BT2" i="19" s="1"/>
  <c r="R5" i="19"/>
  <c r="R6" i="19"/>
  <c r="R7" i="19"/>
  <c r="R8" i="19"/>
  <c r="R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2" i="19"/>
  <c r="R3" i="19"/>
  <c r="R4" i="19"/>
  <c r="BL3" i="19"/>
  <c r="BL4" i="19"/>
  <c r="BL5" i="19"/>
  <c r="BL6" i="19"/>
  <c r="BL7" i="19"/>
  <c r="BL8" i="19"/>
  <c r="BL9" i="19"/>
  <c r="BL10" i="19"/>
  <c r="BL11" i="19"/>
  <c r="BL12" i="19"/>
  <c r="BL13" i="19"/>
  <c r="BL14" i="19"/>
  <c r="BL15" i="19"/>
  <c r="BL16" i="19"/>
  <c r="BL17" i="19"/>
  <c r="BL18" i="19"/>
  <c r="BL19" i="19"/>
  <c r="BL20" i="19"/>
  <c r="BL21" i="19"/>
  <c r="BL22" i="19"/>
  <c r="BL23" i="19"/>
  <c r="BL24" i="19"/>
  <c r="BL25" i="19"/>
  <c r="BL26" i="19"/>
  <c r="BL27" i="19"/>
  <c r="BL28" i="19"/>
  <c r="BL29" i="19"/>
  <c r="BL30" i="19"/>
  <c r="BL31" i="19"/>
  <c r="BL32" i="19"/>
  <c r="BL33" i="19"/>
  <c r="BL34" i="19"/>
  <c r="BL35" i="19"/>
  <c r="BL36" i="19"/>
  <c r="BL37" i="19"/>
  <c r="BL38" i="19"/>
  <c r="BL39" i="19"/>
  <c r="BL40" i="19"/>
  <c r="BL41" i="19"/>
  <c r="BL42" i="19"/>
  <c r="BL43" i="19"/>
  <c r="BL44" i="19"/>
  <c r="BL45" i="19"/>
  <c r="BL46" i="19"/>
  <c r="BL47" i="19"/>
  <c r="BL48" i="19"/>
  <c r="BL49" i="19"/>
  <c r="BL50" i="19"/>
  <c r="BL51" i="19"/>
  <c r="BL52" i="19"/>
  <c r="BL53" i="19"/>
  <c r="BL54" i="19"/>
  <c r="BL55" i="19"/>
  <c r="BL56" i="19"/>
  <c r="BL57" i="19"/>
  <c r="BL58" i="19"/>
  <c r="BL59" i="19"/>
  <c r="BL60" i="19"/>
  <c r="BL61" i="19"/>
  <c r="BL62" i="19"/>
  <c r="BL63" i="19"/>
  <c r="BL64" i="19"/>
  <c r="BL65" i="19"/>
  <c r="BL66" i="19"/>
  <c r="BL67" i="19"/>
  <c r="BL68" i="19"/>
  <c r="BL69" i="19"/>
  <c r="BL70" i="19"/>
  <c r="BL71" i="19"/>
  <c r="BL72" i="19"/>
  <c r="BL73" i="19"/>
  <c r="BL74" i="19"/>
  <c r="BL75" i="19"/>
  <c r="BL76" i="19"/>
  <c r="BL77" i="19"/>
  <c r="BL78" i="19"/>
  <c r="BL79" i="19"/>
  <c r="BL80" i="19"/>
  <c r="BL81" i="19"/>
  <c r="BL82" i="19"/>
  <c r="BL83" i="19"/>
  <c r="BL84" i="19"/>
  <c r="BL85" i="19"/>
  <c r="BL86" i="19"/>
  <c r="BL87" i="19"/>
  <c r="BL2" i="19"/>
  <c r="BM3" i="19"/>
  <c r="BM4" i="19"/>
  <c r="BM5" i="19"/>
  <c r="BM6" i="19"/>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2" i="19"/>
  <c r="F36" i="9"/>
  <c r="F37" i="9"/>
  <c r="F35" i="9"/>
  <c r="F32" i="9"/>
  <c r="F33" i="9"/>
  <c r="F34" i="9"/>
  <c r="F30" i="9"/>
  <c r="F31" i="9"/>
  <c r="F17" i="9"/>
  <c r="F18" i="9"/>
  <c r="F19" i="9"/>
  <c r="F20" i="9"/>
  <c r="F21" i="9"/>
  <c r="F22" i="9"/>
  <c r="F23" i="9"/>
  <c r="F16" i="9"/>
  <c r="F10" i="9"/>
  <c r="F11" i="9"/>
  <c r="F12" i="9"/>
  <c r="F9" i="9"/>
  <c r="F4" i="9"/>
  <c r="F5" i="9"/>
  <c r="F6" i="9"/>
  <c r="F7" i="9"/>
  <c r="F3" i="9"/>
  <c r="Z21" i="1" l="1"/>
  <c r="Z41" i="1"/>
  <c r="Z40" i="1"/>
  <c r="Z44" i="1"/>
  <c r="Z62" i="1"/>
  <c r="Z75" i="1"/>
  <c r="Z85" i="1"/>
  <c r="Z88" i="1"/>
  <c r="Z101" i="1"/>
  <c r="Z103" i="1"/>
  <c r="Z111" i="1"/>
  <c r="Z114" i="1"/>
  <c r="Z140" i="1"/>
  <c r="Z168" i="1"/>
  <c r="Z170" i="1"/>
  <c r="Z180" i="1"/>
  <c r="Z195" i="1"/>
  <c r="Z204" i="1"/>
  <c r="Z393" i="1"/>
  <c r="Z431" i="1"/>
  <c r="Z451" i="1"/>
  <c r="Z460" i="1"/>
  <c r="Z507" i="1"/>
  <c r="Z515" i="1"/>
  <c r="Z923" i="1"/>
  <c r="Z919" i="1"/>
  <c r="Z869" i="1"/>
  <c r="Z866" i="1"/>
  <c r="Z831" i="1"/>
  <c r="Z516" i="1"/>
  <c r="Z827" i="1"/>
  <c r="Z791" i="1"/>
  <c r="Z789" i="1"/>
  <c r="Z788" i="1"/>
  <c r="Z787" i="1"/>
  <c r="Z696" i="1"/>
  <c r="Z620" i="1"/>
  <c r="Z605" i="1"/>
  <c r="Z585" i="1"/>
  <c r="Z545" i="1"/>
  <c r="Z518" i="1"/>
  <c r="Z517" i="1"/>
  <c r="W62" i="1" l="1"/>
  <c r="W44" i="1"/>
  <c r="W45" i="1"/>
  <c r="W46" i="1"/>
  <c r="W47" i="1"/>
  <c r="W48" i="1"/>
  <c r="W49" i="1"/>
  <c r="W50" i="1"/>
  <c r="W51" i="1"/>
  <c r="W52" i="1"/>
  <c r="W53" i="1"/>
  <c r="W54" i="1"/>
  <c r="W55" i="1"/>
  <c r="W56" i="1"/>
  <c r="W57" i="1"/>
  <c r="W58" i="1"/>
  <c r="W59" i="1"/>
  <c r="W60" i="1"/>
  <c r="W61" i="1"/>
  <c r="AI124" i="1" l="1"/>
  <c r="AH124" i="1"/>
  <c r="AG124" i="1"/>
  <c r="AF124" i="1"/>
  <c r="AE124" i="1"/>
  <c r="AD124" i="1"/>
  <c r="AC124" i="1"/>
  <c r="AB124" i="1"/>
  <c r="AA124" i="1"/>
  <c r="Z124" i="1"/>
  <c r="AI123" i="1"/>
  <c r="AH123" i="1"/>
  <c r="AG123" i="1"/>
  <c r="AF123" i="1"/>
  <c r="AE123" i="1"/>
  <c r="AD123" i="1"/>
  <c r="AC123" i="1"/>
  <c r="AB123" i="1"/>
  <c r="AA123" i="1"/>
  <c r="Z123" i="1"/>
  <c r="AF122" i="1"/>
  <c r="AE122" i="1"/>
  <c r="AD122" i="1"/>
  <c r="AC122" i="1"/>
  <c r="AB122" i="1"/>
  <c r="AA122" i="1"/>
  <c r="Z122" i="1"/>
  <c r="Y122" i="1"/>
  <c r="X122" i="1"/>
  <c r="W123" i="1"/>
  <c r="W124" i="1"/>
  <c r="W122" i="1"/>
</calcChain>
</file>

<file path=xl/comments1.xml><?xml version="1.0" encoding="utf-8"?>
<comments xmlns="http://schemas.openxmlformats.org/spreadsheetml/2006/main">
  <authors>
    <author>Elizabeth Moreno Barbosa</author>
    <author>Victoria</author>
  </authors>
  <commentList>
    <comment ref="H32" authorId="0" shapeId="0">
      <text>
        <r>
          <rPr>
            <b/>
            <sz val="9"/>
            <color indexed="81"/>
            <rFont val="Tahoma"/>
            <family val="2"/>
          </rPr>
          <t>5 listados de requerimientos implementados en VUMEN</t>
        </r>
        <r>
          <rPr>
            <sz val="9"/>
            <color indexed="81"/>
            <rFont val="Tahoma"/>
            <family val="2"/>
          </rPr>
          <t xml:space="preserve">
</t>
        </r>
      </text>
    </comment>
    <comment ref="H33" authorId="0" shapeId="0">
      <text>
        <r>
          <rPr>
            <b/>
            <sz val="9"/>
            <color indexed="81"/>
            <rFont val="Tahoma"/>
            <family val="2"/>
          </rPr>
          <t>5 listados de requerimientos implementados en VUMEN</t>
        </r>
        <r>
          <rPr>
            <sz val="9"/>
            <color indexed="81"/>
            <rFont val="Tahoma"/>
            <family val="2"/>
          </rPr>
          <t xml:space="preserve">
</t>
        </r>
      </text>
    </comment>
    <comment ref="H34" authorId="0" shapeId="0">
      <text>
        <r>
          <rPr>
            <b/>
            <sz val="9"/>
            <color indexed="81"/>
            <rFont val="Tahoma"/>
            <family val="2"/>
          </rPr>
          <t>5 listados de requerimientos implementados en VUMEN</t>
        </r>
        <r>
          <rPr>
            <sz val="9"/>
            <color indexed="81"/>
            <rFont val="Tahoma"/>
            <family val="2"/>
          </rPr>
          <t xml:space="preserve">
</t>
        </r>
      </text>
    </comment>
    <comment ref="H35" authorId="0" shapeId="0">
      <text>
        <r>
          <rPr>
            <b/>
            <sz val="9"/>
            <color indexed="81"/>
            <rFont val="Tahoma"/>
            <family val="2"/>
          </rPr>
          <t>5 listados de requerimientos implementados en VUMEN</t>
        </r>
        <r>
          <rPr>
            <sz val="9"/>
            <color indexed="81"/>
            <rFont val="Tahoma"/>
            <family val="2"/>
          </rPr>
          <t xml:space="preserve">
</t>
        </r>
      </text>
    </comment>
    <comment ref="G136" authorId="1" shapeId="0">
      <text>
        <r>
          <rPr>
            <b/>
            <sz val="9"/>
            <color indexed="81"/>
            <rFont val="Arial"/>
            <family val="2"/>
          </rPr>
          <t>Victoria:</t>
        </r>
        <r>
          <rPr>
            <sz val="9"/>
            <color indexed="81"/>
            <rFont val="Arial"/>
            <family val="2"/>
          </rPr>
          <t xml:space="preserve">
Se incluye este hito, por solicitud de la viceministra pues es para iniciar acciones en transparencia de las IES Públicas</t>
        </r>
      </text>
    </comment>
    <comment ref="G137" authorId="1" shapeId="0">
      <text>
        <r>
          <rPr>
            <b/>
            <sz val="9"/>
            <color indexed="81"/>
            <rFont val="Arial"/>
            <family val="2"/>
          </rPr>
          <t>Victoria:</t>
        </r>
        <r>
          <rPr>
            <sz val="9"/>
            <color indexed="81"/>
            <rFont val="Arial"/>
            <family val="2"/>
          </rPr>
          <t xml:space="preserve">
Se incluye este hito, por solicitud de la viceministra pues es para iniciar acciones en transparencia de las IES Públicas</t>
        </r>
      </text>
    </comment>
    <comment ref="G138" authorId="1" shapeId="0">
      <text>
        <r>
          <rPr>
            <b/>
            <sz val="9"/>
            <color indexed="81"/>
            <rFont val="Arial"/>
            <family val="2"/>
          </rPr>
          <t>Victoria:</t>
        </r>
        <r>
          <rPr>
            <sz val="9"/>
            <color indexed="81"/>
            <rFont val="Arial"/>
            <family val="2"/>
          </rPr>
          <t xml:space="preserve">
Se incluye este hito, por solicitud de la viceministra pues es para iniciar acciones en transparencia de las IES Públicas</t>
        </r>
      </text>
    </comment>
  </commentList>
</comments>
</file>

<file path=xl/sharedStrings.xml><?xml version="1.0" encoding="utf-8"?>
<sst xmlns="http://schemas.openxmlformats.org/spreadsheetml/2006/main" count="13335" uniqueCount="2974">
  <si>
    <t>Nancy Cañón</t>
  </si>
  <si>
    <t>Brindar acceso con calidad a la educación superior</t>
  </si>
  <si>
    <t>Aseguramiento de la calidad</t>
  </si>
  <si>
    <t>Subdirección de Aseguramiento de la Calidad</t>
  </si>
  <si>
    <t>Base de datos Planes de Acción 2017</t>
  </si>
  <si>
    <t>Fecha de Corte</t>
  </si>
  <si>
    <t>Marzo</t>
  </si>
  <si>
    <t xml:space="preserve">Meta Ejecutada
(Por trimestre - Acumulado)                     </t>
  </si>
  <si>
    <t>Duración de la actividad</t>
  </si>
  <si>
    <t>%
Proyectado Enero</t>
  </si>
  <si>
    <t>%
Ejecutado Enero</t>
  </si>
  <si>
    <t>f.fin.mes</t>
  </si>
  <si>
    <t>%
Proyectado febrero</t>
  </si>
  <si>
    <t>%
Ejecutado febrero</t>
  </si>
  <si>
    <t>%
Proyectado Marzo</t>
  </si>
  <si>
    <t>%
Ejecutado Marzo</t>
  </si>
  <si>
    <t>%
Proyectado Abril</t>
  </si>
  <si>
    <t>%
Ejecutado Abril</t>
  </si>
  <si>
    <t>%
Proyectado Mayo</t>
  </si>
  <si>
    <t>%
Ejecutado Mayo</t>
  </si>
  <si>
    <t>%
Proyectado Junio</t>
  </si>
  <si>
    <t>%
Ejecutado Junio</t>
  </si>
  <si>
    <t>%
Proyectado Julio</t>
  </si>
  <si>
    <t>%
Ejecutado Julio</t>
  </si>
  <si>
    <t>%
Proyectado Agosto</t>
  </si>
  <si>
    <t>%
Ejecutado Agosto</t>
  </si>
  <si>
    <t>%
Proyectado Septiembre</t>
  </si>
  <si>
    <t>%
Ejecutado  Septiembre</t>
  </si>
  <si>
    <t>%
Proyectado Octubre</t>
  </si>
  <si>
    <t>%
Ejecutado octubre</t>
  </si>
  <si>
    <t>%
Proyectado Noviembre</t>
  </si>
  <si>
    <t>%
Ejecutado Noviembre</t>
  </si>
  <si>
    <t>%
Proyectado Diciembre</t>
  </si>
  <si>
    <t>%
Ejecutado Diciembre</t>
  </si>
  <si>
    <t>Corresponde a la meta proyectada del Hito en el primer trimestre</t>
  </si>
  <si>
    <t>Corresponde a la meta proyectada del Hito en el segundo trimestre</t>
  </si>
  <si>
    <t>Corresponde a la meta proyectada del Hito en el tercer trimestre</t>
  </si>
  <si>
    <t>Corresponde a la meta proyectada del Hito en el cuarto trimestre</t>
  </si>
  <si>
    <t>Información de Identificación</t>
  </si>
  <si>
    <t>Información Hito</t>
  </si>
  <si>
    <t xml:space="preserve">Meta Proyectada Hito
(Por trimestre - Acumulado)                     </t>
  </si>
  <si>
    <t>Meta Py Hito 1</t>
  </si>
  <si>
    <t>Meta Py Hito 2</t>
  </si>
  <si>
    <t>Meta Py Hito 3</t>
  </si>
  <si>
    <t>Meta Py hito 4</t>
  </si>
  <si>
    <t>Meta Ej Hito 1</t>
  </si>
  <si>
    <t>Meta Ej Hito 2</t>
  </si>
  <si>
    <t>Meta Ej Hito 3</t>
  </si>
  <si>
    <t>Meta Ej Hito 4</t>
  </si>
  <si>
    <t>Área</t>
  </si>
  <si>
    <t>Hito</t>
  </si>
  <si>
    <t>Meta</t>
  </si>
  <si>
    <t>Unidad Medida</t>
  </si>
  <si>
    <t>Observaciones Hito</t>
  </si>
  <si>
    <t>Información Actividad</t>
  </si>
  <si>
    <t>Calendario de Programación y Ejecución Actividades</t>
  </si>
  <si>
    <t>Entregables</t>
  </si>
  <si>
    <t>Fechas Programadas de Ejecución</t>
  </si>
  <si>
    <t>Avance Cualitativo Actividades</t>
  </si>
  <si>
    <t>Línea Estratégica</t>
  </si>
  <si>
    <t>Objetivo Estratégico</t>
  </si>
  <si>
    <t>Corresponde a la meta ejecutada del Hito en el primer trimestre</t>
  </si>
  <si>
    <t>Corresponde a la metaejecutada del Hito en el segundo trimestre</t>
  </si>
  <si>
    <t>Corresponde a la meta ejecutada del Hito en el tercer trimestre</t>
  </si>
  <si>
    <t>Corresponde a la meta ejecutada del Hito en el cuarto trimestre</t>
  </si>
  <si>
    <t xml:space="preserve">Programa </t>
  </si>
  <si>
    <t>Gerente</t>
  </si>
  <si>
    <t xml:space="preserve">Observaciones en caso de incumplimiento de la meta </t>
  </si>
  <si>
    <t xml:space="preserve">Actividades  para cumplir con el hito
</t>
  </si>
  <si>
    <t>Peso actividad</t>
  </si>
  <si>
    <t>Fecha de inicio (dd/mm/aaaa)</t>
  </si>
  <si>
    <t>Fecha final  (dd/mm/aaaa)</t>
  </si>
  <si>
    <t>Avance cualitativo de la actividad con corte a (incluir el mes)</t>
  </si>
  <si>
    <t>Un (1) Piloto de la Escuela de pares realizado</t>
  </si>
  <si>
    <t>Número</t>
  </si>
  <si>
    <t>Depurar la Base de datos de pares registrados en SACES</t>
  </si>
  <si>
    <t xml:space="preserve"> 2.452 registros depuraros</t>
  </si>
  <si>
    <t>Realizar el curso piloto virtual con pares</t>
  </si>
  <si>
    <t>57 pares convocados</t>
  </si>
  <si>
    <t>Certificar pares</t>
  </si>
  <si>
    <t>57 pares certificados</t>
  </si>
  <si>
    <t>Desarrollo de la segunda fase de la Escuela de Formación de Pares, para 60 personas</t>
  </si>
  <si>
    <t xml:space="preserve">Elaborar módulos especializados para la atención de  trámites institucionales, programas a distancia, técnicos y tecnológicos y disciplinares.
</t>
  </si>
  <si>
    <t>4 Modulo especializados</t>
  </si>
  <si>
    <t>Virtualizar los módulos especializados</t>
  </si>
  <si>
    <t>Desarrollar prueba piloto de formación de pares académicos para módulos especializados</t>
  </si>
  <si>
    <t>1 Prueba piloto</t>
  </si>
  <si>
    <t>Certificar pares académicos de la segunda fase de formación</t>
  </si>
  <si>
    <t>60 pares certificados</t>
  </si>
  <si>
    <t xml:space="preserve"> Norma técnica de Pares  ICONTEC NTPA-MEN 2016 implementada y socializada</t>
  </si>
  <si>
    <t xml:space="preserve">Incluir la normalización elaborada con ICONTEC para el ejercicio del par en el contexto de las visitas de verificación de condiciones de calidad de programas (antes, durante e informe de par), en el sistema integrado de gestión del Ministerio   </t>
  </si>
  <si>
    <t>1 resolución e inclusión de la norma en el sistema integrado de gestión</t>
  </si>
  <si>
    <t>Realizar asistencia técnica y capacitación a las IES  y pares académicos  en las normas e instrumentos para el ejercicio del par y uso de la plataforma SACES para evaluación de pares</t>
  </si>
  <si>
    <t>Un (1) Decreto de Registro Calificado (condiciones de calidad de programas de pregrado y posgrado) modificado e implementado</t>
  </si>
  <si>
    <t>Socializar con las Instituciones de Educación Superior el proyecto modificatorio del Decreto 1075 de 2015, como paso requerido por la Presidencia de la República para la emisión del Decreto respectivo.</t>
  </si>
  <si>
    <t>5 socializaciones</t>
  </si>
  <si>
    <t xml:space="preserve"> Aprobar por parte de Presidencia el nuevo decreto de registro calificado.</t>
  </si>
  <si>
    <t>1 decreto aprobado</t>
  </si>
  <si>
    <t xml:space="preserve">Modificar la guía para elaboración del Documento Maestro  </t>
  </si>
  <si>
    <t xml:space="preserve">Implementar el nuevo Decreto por parte de las Instituciones de Educación Superior, con el apoyo del Ministerio de Educación Nacional </t>
  </si>
  <si>
    <t xml:space="preserve">288 acompañamientos a IES </t>
  </si>
  <si>
    <t xml:space="preserve">
Autoevaluación del SACES realizada</t>
  </si>
  <si>
    <t>Efectuar el informe de Gestión de CONACES</t>
  </si>
  <si>
    <t>1 informe</t>
  </si>
  <si>
    <t>Realizar el diagnóstico del SACES</t>
  </si>
  <si>
    <t>1 diagnóstico</t>
  </si>
  <si>
    <t>Elaborar el modelo de autoevaluación del SACES</t>
  </si>
  <si>
    <t xml:space="preserve">1 modelo </t>
  </si>
  <si>
    <t>CNA fortalecido con la certificación internacional renovada</t>
  </si>
  <si>
    <t>Recibir  visita de panel de expertos para la recertificación del CNA con INQAAHE</t>
  </si>
  <si>
    <t>Realización de la visita por parte de INQAAHE</t>
  </si>
  <si>
    <t>Realizar el Informe de cumplimiento de buenas prácticas de INQAAHE</t>
  </si>
  <si>
    <t>Documento socializado</t>
  </si>
  <si>
    <t>Recibir observaciones al informe del panel de expertos de INQAAHE</t>
  </si>
  <si>
    <t>Documento con observaciones</t>
  </si>
  <si>
    <t xml:space="preserve">Recibir el dictamen final de  panel evaluador de INQAAHE sobre cumplimiento de buenas prácticas de acreditación  y renovación  de la certificación 
</t>
  </si>
  <si>
    <t>informe final de INQAAHE</t>
  </si>
  <si>
    <t>Socializar   la renovación de la certificación</t>
  </si>
  <si>
    <t>Socialización con el sector</t>
  </si>
  <si>
    <t>Realizar foro de la proyección de la acreditación internacional en Iberoamérica</t>
  </si>
  <si>
    <t>Realizar Foro</t>
  </si>
  <si>
    <t>100 pares evaluadores capacitados para acreditación de especialidades médicas</t>
  </si>
  <si>
    <t xml:space="preserve">Capacitar a los pares con los nuevos lineamientos para acreditación de especialidades médicas. </t>
  </si>
  <si>
    <t>Pares capacitados</t>
  </si>
  <si>
    <t>(1) Lineamiento para acreditación de TYT publicado</t>
  </si>
  <si>
    <t>Elaborar lineamientos de acreditación para programas TyT</t>
  </si>
  <si>
    <t>Acceso a la tabla administrable de títulos de SACES</t>
  </si>
  <si>
    <t xml:space="preserve">Implementar los módulo de recursos de reposición en VUMEN 
</t>
  </si>
  <si>
    <t>Implementar las mejoras técnicas de VUMEN convalidaciones superior solicitadas en 2016</t>
  </si>
  <si>
    <t>Versión de VUMEN 2016 en ambiente de producción</t>
  </si>
  <si>
    <t>Realizar el reporte de Sistema información orientativo y niveles de riesgos -MOLLY</t>
  </si>
  <si>
    <t>Reporte implementado en sistema de información versión 2016</t>
  </si>
  <si>
    <t>Rediseño de la estructura organizacional de convalidaciones</t>
  </si>
  <si>
    <t>La oficina de Desarrollo Organizacional entregara a la Subdirección el nuevo flujo de la estructura del grupo y recomendaciones</t>
  </si>
  <si>
    <t>20  Manuales de Sistemas Educativos de los 20 países de los que se han convalidado más títulos desde el año 2015</t>
  </si>
  <si>
    <t>20 Manuales de Sistemas Educativos y 20 Tablas de Equivalencia de dichos sistemas</t>
  </si>
  <si>
    <t>Relacionamiento estratégico con el sector externo a través de 3 giras regionales.</t>
  </si>
  <si>
    <t>Realización de 5 Giras con los nodos regionales.
Resultados del estudio del DNP y La CAF sobre estrategias de comunicación a los ciudadanos sobre el proceso de convalidaciones</t>
  </si>
  <si>
    <t xml:space="preserve">Decreto de convalidaciones. </t>
  </si>
  <si>
    <t xml:space="preserve">02/01/2017
</t>
  </si>
  <si>
    <t>Implementación del Decreto de Convalidaciones en el Proceso</t>
  </si>
  <si>
    <t>Descongestión de los trámites de Convalidaciones 2016</t>
  </si>
  <si>
    <t>Presentación del modelo</t>
  </si>
  <si>
    <t>21 Funcionarios Contratados</t>
  </si>
  <si>
    <t>Cierre de los procesos pendientes de la vigencia 2016- Nuevo</t>
  </si>
  <si>
    <t>Cierre de 7130 procesos de 2016</t>
  </si>
  <si>
    <t>Informes trimestrales de seguimiento</t>
  </si>
  <si>
    <t>Resultados MIDE Universitario y MIDE Técnico Profesional y Tecnológico presentados y publicados</t>
  </si>
  <si>
    <t>Diseñar la metodología</t>
  </si>
  <si>
    <t>Un documento borrador</t>
  </si>
  <si>
    <t>Validar la información</t>
  </si>
  <si>
    <t>Una presentación, un documento de aportes y críticas</t>
  </si>
  <si>
    <t>Correr el modelo</t>
  </si>
  <si>
    <t>Bases de datos y resultados</t>
  </si>
  <si>
    <t>Presentar los resultados y entregar el documento conceptual a las IES</t>
  </si>
  <si>
    <t>Una presentación definitiva y resultados</t>
  </si>
  <si>
    <t>Presentar resultados y publicarlos en la página web.</t>
  </si>
  <si>
    <t>Actualización de la página web con resultados definitivos</t>
  </si>
  <si>
    <t xml:space="preserve">Primer (1er.) seguimiento de la información de ecosistema científico
</t>
  </si>
  <si>
    <t>Depurar base de datos de la convocatoria 737 de Colciencias e integrar información de SNIES</t>
  </si>
  <si>
    <t>Se realizaron los ejercicios solicitados por Colombia Científica para la definición de los TDR. Se consolidó la información de la convocatoria 737.</t>
  </si>
  <si>
    <t>Entregar las base de datos depuradas</t>
  </si>
  <si>
    <t>Contar con la Línea base MIDE IDI</t>
  </si>
  <si>
    <t>Entregar la línea base de MIDE IDI</t>
  </si>
  <si>
    <t>Depurar base de datos de la convocatoria 2017 de Colciencias e integrar información de SNIES</t>
  </si>
  <si>
    <t>Realizar el primer seguimiento MIDE IDI</t>
  </si>
  <si>
    <t>Entregar el primer seguimiento de MIDE IDI</t>
  </si>
  <si>
    <t xml:space="preserve">
01/03/2017</t>
  </si>
  <si>
    <t xml:space="preserve">
19/07/2017</t>
  </si>
  <si>
    <t>MIDE</t>
  </si>
  <si>
    <t>Ricardo Salas</t>
  </si>
  <si>
    <t>Responsable proyecto Colombia Científica</t>
  </si>
  <si>
    <t>Peso_Hito</t>
  </si>
  <si>
    <t>Pesp_Programa</t>
  </si>
  <si>
    <t>Peso_Meta PND</t>
  </si>
  <si>
    <t xml:space="preserve">Institucionalidad del Sistema de Aseguramiento de la Calidad </t>
  </si>
  <si>
    <t>Adriana Colmenares</t>
  </si>
  <si>
    <t>Dirección de Calidad para la Educación Superior</t>
  </si>
  <si>
    <t xml:space="preserve">Una (1) propuesta para la Institucionalidad del Sistema de Aseguramiento de la Calidad </t>
  </si>
  <si>
    <t>Elaborar documento técnico inicial</t>
  </si>
  <si>
    <t>Documento técnico con propuesta de SISNACET</t>
  </si>
  <si>
    <t xml:space="preserve">Llevar a cabo discusiones y construcción interna del MEN, para el plan de Implementación
</t>
  </si>
  <si>
    <t>Documento técnico validado internamente</t>
  </si>
  <si>
    <t>Socializar con actores externos</t>
  </si>
  <si>
    <t>Documento técnico validado por actores externos</t>
  </si>
  <si>
    <t>Definir el proyecto de Agencia Nacional de la Calidad en Educación Terciaria</t>
  </si>
  <si>
    <t xml:space="preserve">Borrador propuesta y presupuesto Agencia Nacional de Aseguramiento para la Educación Terciaria </t>
  </si>
  <si>
    <t>Fomento a la calidad</t>
  </si>
  <si>
    <t>Jaime Vargas</t>
  </si>
  <si>
    <t>Subdirección de Apoyo a la  Gestión de las IES</t>
  </si>
  <si>
    <t>numero</t>
  </si>
  <si>
    <t>Realizar diagnóstico sobre estado de las condiciones de alta calidad de las IES públicas</t>
  </si>
  <si>
    <t>Definir la metodología de acompañamiento de 2 IES para la renovación de la acreditación.</t>
  </si>
  <si>
    <t>Metodología definida en su totalidad</t>
  </si>
  <si>
    <t>1 Documento con la metodología</t>
  </si>
  <si>
    <t>Contratar a la institución acompañante</t>
  </si>
  <si>
    <t>1 Contrato legalizado</t>
  </si>
  <si>
    <t>Ejecutar el contrato para el  acompañamiento.</t>
  </si>
  <si>
    <t>Productos del contrato</t>
  </si>
  <si>
    <t>Radicar condiciones iniciales o de informes de autoevaluación con miras a la acreditación institucional</t>
  </si>
  <si>
    <t>Número de radicación</t>
  </si>
  <si>
    <t>Un (1) sistema de alertas tempranas para la renovación de la acreditación institucional</t>
  </si>
  <si>
    <t>Efectuar el diagnóstico sobre el estado de las IES que deben renovar la acreditación en 2017 y 2108</t>
  </si>
  <si>
    <t>Se elaboró el diagnóstico del proceso de renovación de las IES y el estado en que se encontraban en el CNA</t>
  </si>
  <si>
    <t>Diseñar el sistema de alertas tempranas</t>
  </si>
  <si>
    <t>Se estableció un proceso con la Dirección de Calidad en el que se trabaja articuladamente con el fin de evitar que las acreditaciones se venzan, ya sea por que las IES entregan el informe fuera de tiempo o porque el proceso se encuentra demorado en el CNA.</t>
  </si>
  <si>
    <t>Implementar el sistema de alertas tempranas</t>
  </si>
  <si>
    <t>Se enviaron comunicaciones brindando apoyo a las IES que se les vencía la acreditación en el 2016 y 2017</t>
  </si>
  <si>
    <t xml:space="preserve">Dos (2) IES acompañadas para que mantengan la acreditación institucional </t>
  </si>
  <si>
    <t>1 Metodología</t>
  </si>
  <si>
    <t>Implementar y hacer seguimiento a través del sistema de alertas tempranas.</t>
  </si>
  <si>
    <t>1 Informe</t>
  </si>
  <si>
    <t>Radicar renovación de las IES acompañadas.</t>
  </si>
  <si>
    <t>5 IES acompañadas que tiene en curso procesos preventivos</t>
  </si>
  <si>
    <t>Definir procedimiento a desarrollar con la Dirección de Calidad.</t>
  </si>
  <si>
    <t>Se realizaron reuniones con el equipo de medidas preventivas de la Subdirección de IyV para definir el procedimiento de acompañamiento a realizar en 2017</t>
  </si>
  <si>
    <t>1 Cronograma con actividades</t>
  </si>
  <si>
    <t>Crear el Comité Técnico para fortalecimiento de IES con procesos preventivos (Dirección de Calidad y SAGIES)</t>
  </si>
  <si>
    <t>Se realizaron reuniones para verificar las personas que deberían hacer parte del Comité y las actividades que deberá adelantar este Comité.</t>
  </si>
  <si>
    <t xml:space="preserve"> 1 Comité creado</t>
  </si>
  <si>
    <t>Visitar de manera coordinada a las IES (Subdirección de Inspección y Vigilancia y SAGIES)</t>
  </si>
  <si>
    <t>5 visitas</t>
  </si>
  <si>
    <t>Acompañar a las IES  en sus planes de mejoramiento</t>
  </si>
  <si>
    <t>5 actas de acompañamiento</t>
  </si>
  <si>
    <t>Hacer seguimiento a las IES  en sus planes de mejoramiento</t>
  </si>
  <si>
    <t>5 informes de seguimiento</t>
  </si>
  <si>
    <t>Colombia Científica</t>
  </si>
  <si>
    <t>Nelson Lammoglia</t>
  </si>
  <si>
    <t>Coordinar con Colciencias de la segunda  convocatoria de Ecosistema Científico</t>
  </si>
  <si>
    <t>Convocatorias publicadas</t>
  </si>
  <si>
    <t>Iniciar Proceso de Evaluación Segunda Convocatoria</t>
  </si>
  <si>
    <t>Inicio proceso de evaluación</t>
  </si>
  <si>
    <t>4 proyectos en ejecución  que respondan al modelo de Ecosistema Científico</t>
  </si>
  <si>
    <t>Cerrar el proceso de negociaciones con el Banco Mundial</t>
  </si>
  <si>
    <t>El BM dio su aprobación al crédito para financiar el proyecto Paces alrededor del 31 enero 2017. Aunque hay un cumplimiento de la actividad, se está tramitando el convenio entre el BM, MinHacienda y el Icetex como sujeto de crédito. De esta manera podrá suscribirse el convenio</t>
  </si>
  <si>
    <t>Convenio suscrito</t>
  </si>
  <si>
    <t>Concertar con Colciencias, el Icetex y el Ministerio del Comercio el contenido de los términos de referencia para las convocatorias de Ecosistemas con instrumento de fortalecimiento</t>
  </si>
  <si>
    <t>Se efectuó esta actividad para la primera convocatoria que fue publicada el 31 de marzo de 2017</t>
  </si>
  <si>
    <t>Términos de referencia</t>
  </si>
  <si>
    <t>Coordinar con Colciencias  la publicación de la primera  convocatoria de Ecosistema Científico</t>
  </si>
  <si>
    <t>Se publicó la primera convocatoria de Ecosistema Científico el 31 de marzo de 2017</t>
  </si>
  <si>
    <t>Realizar evaluación de la primera convocatoria de los Ecosistemas Científicos</t>
  </si>
  <si>
    <t>Cierre de evaluación de convocatoria</t>
  </si>
  <si>
    <t>Contratar las primeras 4 alianzas que sigan el Modelo de los Ecosistemas Científicos y línea base MIDE IDI</t>
  </si>
  <si>
    <t>Contrato 4 alianzas</t>
  </si>
  <si>
    <t>Procesos de acceso a formación de alto nivel para 95 personas, bajo el modelo de Pasaporte a la Ciencia</t>
  </si>
  <si>
    <t>Definir el contenido de los términos de referencia para Pasaporte a la Ciencia</t>
  </si>
  <si>
    <t>Coordinar con Icetex para la publicación de la convocatoria de Pasaporte</t>
  </si>
  <si>
    <t>Se publicó la primera convocatoria de Pasaporte a la Ciencia el 31 de marzo de 2017</t>
  </si>
  <si>
    <t>Convocatoria publicada</t>
  </si>
  <si>
    <t xml:space="preserve"> Adjudicar los primeros créditos condonables</t>
  </si>
  <si>
    <t>Resultados Convocatoria</t>
  </si>
  <si>
    <t>Hacer acompañamiento, con Icetex, de los posibles beneficiarios en los procesos de acceso a programas de alto nivel</t>
  </si>
  <si>
    <t>Se ha efectuado el acompañamiento a través de una Consejería Académica que ha venido orientando a los posibles candidatos al programa Pasaporte a la Ciencia</t>
  </si>
  <si>
    <t>Documento de retroalimentación acompañamiento</t>
  </si>
  <si>
    <t>Iniciar proceso con el Banco Mundial para la segunda Fase del Crédito del BM</t>
  </si>
  <si>
    <t>Comunicación con el Banco Mundial para inicio segunda Fase Crédito</t>
  </si>
  <si>
    <t>Prevención para el fortalecimiento de la Gestión Administrativa, Académica y Financiera de las IES.</t>
  </si>
  <si>
    <t>Magda Méndez</t>
  </si>
  <si>
    <t>Subdirección de Inspección y Vigilancia</t>
  </si>
  <si>
    <t>Guía y modelos para mejores prácticas elaboradas - (Financiera - PQRS)</t>
  </si>
  <si>
    <t>Identificar los temas mas recurrentes en  las PQRs del 2016 y financiero</t>
  </si>
  <si>
    <t xml:space="preserve">ABC de las preguntas recurrentes de en Educación Superior </t>
  </si>
  <si>
    <t>Diseñar proyecto de guía y modelo de conformidad con los temas identificados</t>
  </si>
  <si>
    <t>Se tiene borrador del proyector par revisión de la Subdirectora de IyV</t>
  </si>
  <si>
    <t>189 IES capacitadas con la guía y modelos para mejores prácticas</t>
  </si>
  <si>
    <t>Socializar la guía y modelo con las IES</t>
  </si>
  <si>
    <t>Informe de socialización , la socialización se realizará, mediante envió de la misma a cada una de las IES y capacitaciones</t>
  </si>
  <si>
    <t>Una (1) guía que regula la publicidad de las IES elaborada</t>
  </si>
  <si>
    <t>Porcentaje</t>
  </si>
  <si>
    <t>Adelantar Talleres con aliados.</t>
  </si>
  <si>
    <t>Efectuar videoconferencias</t>
  </si>
  <si>
    <t xml:space="preserve">se encuentra en proceso de convocatoria a las IES </t>
  </si>
  <si>
    <t>201 IES Socializadas y Capacitadas para el mejoramiento de la eficiencia y eficacia del sistema de aseguramiento de la calidad de la educación superior y de la ETDH en Colombia</t>
  </si>
  <si>
    <t>Realizar visitas integrales y focalizadas a IES</t>
  </si>
  <si>
    <t>Número de informes radicados</t>
  </si>
  <si>
    <t>Hacer seguimiento a las IES en el ejercicio de la función preventiva</t>
  </si>
  <si>
    <t>Adelantar jornadas de capacitación a las IES</t>
  </si>
  <si>
    <t>Un (1) Informe sobre la implementación y perspectiva de aplicación de la Ley 1740</t>
  </si>
  <si>
    <t xml:space="preserve">Consolidar la Información </t>
  </si>
  <si>
    <t xml:space="preserve">Se han recopilado los informes de las vistas realizadas a las instituciones a las cuales se las ha aplicado medidas preventivas en el  marco de la Ley 17140 </t>
  </si>
  <si>
    <t xml:space="preserve">Analizar las  acciones y resultados </t>
  </si>
  <si>
    <t xml:space="preserve">informe preliminar </t>
  </si>
  <si>
    <t xml:space="preserve">Socializar los resultados con el equipo del Viceministerio de Educación Superior </t>
  </si>
  <si>
    <t xml:space="preserve">Memorias de la Socialización </t>
  </si>
  <si>
    <t>Continuar con la reglamentación de la Ley 1740</t>
  </si>
  <si>
    <t>Borrador Decreto Reglamentario Ley 1740</t>
  </si>
  <si>
    <t>Elaborar el Informe de la implementación y perspectiva de aplicación de la Ley 1740</t>
  </si>
  <si>
    <t>Informe final</t>
  </si>
  <si>
    <t>Política de Gobernabilidad y Buen Gobierno aprobada por el CESU.</t>
  </si>
  <si>
    <t>Edna Vanegas</t>
  </si>
  <si>
    <t>Despacho del Viceministerio de Educación Superior</t>
  </si>
  <si>
    <t>Un (1) documento de Política de Gobernabilidad y Buen Gobierno aprobada por el CESU.</t>
  </si>
  <si>
    <t>Presentar para revisión a la Oficina Jurídica del MEN la propuesta de política de gobernabilidad y buen gobierno</t>
  </si>
  <si>
    <t>Documento propuesta de política de gobernabilidad y buen gobierno</t>
  </si>
  <si>
    <t>Presentar la propuesta de política de gobernabilidad y buen gobierno ante el CESU</t>
  </si>
  <si>
    <t xml:space="preserve">Ajustar la propuesta de política de gobernabilidad y buen gobierno de acuerdo con las observaciones del CESU
</t>
  </si>
  <si>
    <t>Documento propuesta de política de gobernabilidad y buen gobierno ajustado</t>
  </si>
  <si>
    <t>Presentar para revisión a la Oficina Jurídica del MEN la propuesta de política de gobernabilidad y buen gobierno ajustada</t>
  </si>
  <si>
    <t>Presentar la propuesta de política de gobernabilidad y buen gobierno ante el CESU para aprobación</t>
  </si>
  <si>
    <t>Documento de observaciones</t>
  </si>
  <si>
    <t>Socializar la política de gobernabilidad y buen gobierno a las Instituciones de Educación Superior</t>
  </si>
  <si>
    <t>Envío del documento a todas las IES</t>
  </si>
  <si>
    <t>Educación Superior Rural</t>
  </si>
  <si>
    <t>Plan de Educación Rural</t>
  </si>
  <si>
    <t xml:space="preserve">15 Planes de "Buscando Carrera para la paz" en 15 municipios ZVTN implementados
</t>
  </si>
  <si>
    <t>Diseñar planes de orientación socio ocupacional para el posconflicto</t>
  </si>
  <si>
    <t>Se diseñaron los planes de orientación para los 15 municipios, Se encuentra en concertación con las Secretarias de Educación para iniciar la implementación.</t>
  </si>
  <si>
    <t>1 documento con el diseño de los planes de orientación para el posconflicto</t>
  </si>
  <si>
    <t>Efectuar 5 Talleres Buscando Carrera para los primeros 100 días</t>
  </si>
  <si>
    <t xml:space="preserve">Se llevaron a cabo 6 talleres de OSO. </t>
  </si>
  <si>
    <t>5 Talleres Buscando Carrera para los primeros 100 días</t>
  </si>
  <si>
    <t>Implementar en 15 municipios planes de orientación socio-ocupacional para el posconflicto</t>
  </si>
  <si>
    <t xml:space="preserve">Se está iniciando la implementación de los planes en los municipios que fueron priorizados. </t>
  </si>
  <si>
    <t>15 municipios con planes de orientación socio-ocupacional implementados</t>
  </si>
  <si>
    <t>Un (1) diagnóstico de Educación Superior Rural</t>
  </si>
  <si>
    <t>Actualizar el diagnóstico</t>
  </si>
  <si>
    <t>Se entregó diagnóstico y presentación al VES</t>
  </si>
  <si>
    <t>Documento de diagnóstico actualizado</t>
  </si>
  <si>
    <t xml:space="preserve">Un (1) Plan de infraestructura para la educación superior rural diseñado
</t>
  </si>
  <si>
    <t>Identificar necesidades de infraestructura técnica, tecnológica y universitaria y ambientes de aprendizaje</t>
  </si>
  <si>
    <t>Se llevó a cabo una reunión con MinTic para identificar las necesidades de infraestructura tecnológica que permitan llevar oferta virtual a los municipios priorizados. MinTic se comprometió a enviar base de datos con el estado de avance de los programas nacionales de fibra óptica de alta velocidad. Se está a la espera del reporte.</t>
  </si>
  <si>
    <t>Matriz de necesidades de los 167 municipios priorizados</t>
  </si>
  <si>
    <t>Cuantificar y gestionar recursos</t>
  </si>
  <si>
    <t>Recursos cuantificados</t>
  </si>
  <si>
    <t>Diseñar plan de infraestructura educativa en áreas rurales</t>
  </si>
  <si>
    <t>1 plan diseñado</t>
  </si>
  <si>
    <t xml:space="preserve">Mapear la oferta pertinente para el desarrollo regional en los 187 municipios, basados en el MNC
</t>
  </si>
  <si>
    <t>Se solicitó la base de datos a SDS, para identificar los municipios respectivos, sobre lo cual la EDTH identifica que trabajará en 7 de los departamentos.</t>
  </si>
  <si>
    <t>Matriz de identificación de oferta pertinente</t>
  </si>
  <si>
    <t xml:space="preserve">Definir la oferta a partir del enfoque regional y rural en el marco del posconflicto
</t>
  </si>
  <si>
    <t>Lineamientos para la oferta TyT-ETDH SNET con enfoque regional y rural</t>
  </si>
  <si>
    <t>Acompañamiento a siete (7) Instituciones ETDH en la implementación del Sistema de Gestión de Calidad</t>
  </si>
  <si>
    <t>Revisar  la oferta ETDH en áreas rurales</t>
  </si>
  <si>
    <t>Se revisó la base de datos del SIET en oferta en áreas rurales dispersas para definir los municipios a intervenir.</t>
  </si>
  <si>
    <t>Matriz ETDH de oferta pertinente</t>
  </si>
  <si>
    <t>Articular con 7 secretarías de 7 departamentos para fomentar programas ETDH en esas regiones</t>
  </si>
  <si>
    <t>Se realizaron reuniones con las Secretarias de Educación del Caquetá, Atlántico y Barranquilla</t>
  </si>
  <si>
    <t>7 Instituciones con acompañamiento en la implementación del Sistema de Gestión de la Calidad  para una oferta con enfoque rural  de calidad</t>
  </si>
  <si>
    <t>Un (1) plan de formación de docentes rurales para la paz diseñado</t>
  </si>
  <si>
    <t xml:space="preserve">Crear de la red de universidades por la paz
</t>
  </si>
  <si>
    <t>Red de Universidades por la paz constituida en evento en la Universidad Nacional</t>
  </si>
  <si>
    <t>Red de al menos 17 Universidades por la paz constituida</t>
  </si>
  <si>
    <t xml:space="preserve">Elaborar un diagnóstico de necesidades de formación de docentes rurales
</t>
  </si>
  <si>
    <t>Matriz de diagnóstico</t>
  </si>
  <si>
    <t xml:space="preserve">Desarrollar plan de formación de docentes por la paz
</t>
  </si>
  <si>
    <t>Plan de formación de docentes por la paz</t>
  </si>
  <si>
    <t>Universidades de Paz</t>
  </si>
  <si>
    <t xml:space="preserve">428 nuevos cupos adjudicados en 15 municipios y 7 IES
</t>
  </si>
  <si>
    <t>Priorizar 7 municipios para la estrategia</t>
  </si>
  <si>
    <t>Lista de municipios seleccionados</t>
  </si>
  <si>
    <t>Realizar la gestión de recursos</t>
  </si>
  <si>
    <t>13 mil millones de pesos gestionados para Universidades de Paz en 2017</t>
  </si>
  <si>
    <t>Adelantar la apertura de la Convocatoria 2017-II</t>
  </si>
  <si>
    <t>200 nuevos cupos ofertados</t>
  </si>
  <si>
    <t>Priorizar 8 municipios para la estrategia</t>
  </si>
  <si>
    <t>Adelantar la apertura de la Convocatoria 2018-I</t>
  </si>
  <si>
    <t>228 nuevos cupos ofertados</t>
  </si>
  <si>
    <t xml:space="preserve">3 IES acompañadas y con  implementación de estrategias claves para la permanencia, en el programa Universidades de Paz
</t>
  </si>
  <si>
    <t xml:space="preserve">Formalizar alianzas estratégicas con entes regionales para garantizar la permanencia universitaria con condiciones mínimas en 5 municipios 
</t>
  </si>
  <si>
    <t>Listado de alianzas estratégicas con entes regionales formalizados</t>
  </si>
  <si>
    <t xml:space="preserve">Gestionar los recursos con diferentes actores para la nivelación académica de los estudiantes de región
</t>
  </si>
  <si>
    <t>Recursos gestionados para nivelación académica</t>
  </si>
  <si>
    <t xml:space="preserve">Diseñar y fomentar un plan de bienestar universitario en 5 municipios donde hace presencia universidades de paz
</t>
  </si>
  <si>
    <t>5 planes de bienestar universitario diseñados en 5 municipios con presencia de Universidades de paz</t>
  </si>
  <si>
    <t xml:space="preserve">Financiación plan de educación rural
</t>
  </si>
  <si>
    <t>Gestión de fuentes de recursos  para  el plan de educación rural</t>
  </si>
  <si>
    <t>Definir los recursos PGN vía recursos de renta</t>
  </si>
  <si>
    <t>Generar alianzas vía cooperación internacional y/o articulación con otras entidades del  Gobierno y privadas</t>
  </si>
  <si>
    <t>Gestionar recursos crédito Banco Mundial</t>
  </si>
  <si>
    <t>Gobernanza</t>
  </si>
  <si>
    <t xml:space="preserve">Ana Milena Gualdrón </t>
  </si>
  <si>
    <t>Despacho Viceministerio de Educación Superior</t>
  </si>
  <si>
    <t xml:space="preserve">4 documentos diagnóstico de estado de las 62 IES en los componentes normativo, financiero, calidad y de gestión 
</t>
  </si>
  <si>
    <t xml:space="preserve">Número </t>
  </si>
  <si>
    <t xml:space="preserve">Elaborar el documento de diagnóstico de debilidades en la normatividad de las IES públicas para la Subdirección de Inspección y Vigilancia 
</t>
  </si>
  <si>
    <t xml:space="preserve">Documento diagnóstico de debilidades en la normatividad de las IES públicas </t>
  </si>
  <si>
    <t xml:space="preserve">Socializar a la Subdirección de Inspección y Vigilancia el documento de diagnóstico de debilidades en la normatividad de las IES públicas 
</t>
  </si>
  <si>
    <t xml:space="preserve">Socialización documento diagnóstico de debilidades en la normatividad de las IES públicas </t>
  </si>
  <si>
    <t>Elaborar el documento diagnóstico de situación financiera de las IES públicas
 para la Dirección de Fomento y Subdirección de Inspección y Vigilancia</t>
  </si>
  <si>
    <t>Documento diagnóstico de situación financiera de las IES públicas</t>
  </si>
  <si>
    <t xml:space="preserve">Socializar a la Dirección de Fomento y Subdirección de Inspección y Vigilancia el documento diagnóstico de situación financiera de las IES públicas
</t>
  </si>
  <si>
    <t xml:space="preserve">Elaborar el documento diagnóstico de debilidades y fortalezas en los procesos de calidad en las IES públicas para la Dirección de Calidad y la Dirección de Fomento 
</t>
  </si>
  <si>
    <t xml:space="preserve">Documento diagnóstico de debilidades y fortalezas en los procesos de calidad en las IES públicas </t>
  </si>
  <si>
    <t xml:space="preserve">Socializar a la Dirección de Calidad y la Dirección de Fomento el documento diagnóstico de debilidades y fortalezas en los procesos de calidad en las IES públicas </t>
  </si>
  <si>
    <t>Elaborar el documento diagnóstico de ejecución de planes de desarrollo institucional en IES públicas para la Dirección de Fomento</t>
  </si>
  <si>
    <t>Documento diagnóstico de ejecución de planes de desarrollo institucional en IES públicas</t>
  </si>
  <si>
    <t>Socializar a la Dirección de Fomento el documento diagnóstico de ejecución de planes de desarrollo institucional en IES públicas</t>
  </si>
  <si>
    <t xml:space="preserve">Un (1) Foro Nacional de Miembros de Consejos Superiores y directivos  de las IES públicas
</t>
  </si>
  <si>
    <t xml:space="preserve">Identificar y enlazar conferencistas para el Foro Nacional de Miembros de Consejos Superiores y directivos  de las IES públicas
</t>
  </si>
  <si>
    <t>Definición de temas estratégicos para el Foro</t>
  </si>
  <si>
    <t>Realizar una (1) convocatoria de conferencistas y participantes al Foro Nacional de Miembros de Consejos Superiores y directivos  de las IES públicas</t>
  </si>
  <si>
    <t>Convocatoria de conferencistas y participantes</t>
  </si>
  <si>
    <t>Realizar un (1) Foro Nacional de Miembros de Consejos Superiores y directivos de las IES públicas</t>
  </si>
  <si>
    <t>1er. Foro Nacional de Miembros realizado</t>
  </si>
  <si>
    <t>Gestión</t>
  </si>
  <si>
    <t>Un (1) Tablero de control para fortalecer la gestión de las IES_x000D_</t>
  </si>
  <si>
    <t>Elaborar el mapeo y análisis de sistemas información e indicadores_x000D_</t>
  </si>
  <si>
    <t>Matriz de mapeo</t>
  </si>
  <si>
    <t>Diseñar dimensiones, estrategias e indicadores</t>
  </si>
  <si>
    <t>Diseño Inicial</t>
  </si>
  <si>
    <t>Efectuar la validación inicial de la herramienta</t>
  </si>
  <si>
    <t xml:space="preserve">Se llevó a cabo la validación de la Viceministra y están pendiente los ajustes para llevar a validación con la Ministra. </t>
  </si>
  <si>
    <t>Diseño con validación inicial</t>
  </si>
  <si>
    <t>Llevar a cabo el desarrollo tecnológico de la herramienta</t>
  </si>
  <si>
    <t>Versión Beta Tablero de Control</t>
  </si>
  <si>
    <t>Realizar la prueba versión beta con 3 IES</t>
  </si>
  <si>
    <t>3 IES con implementación de tablero de control</t>
  </si>
  <si>
    <t>Publicar Resultados, Concertación y Versión Final</t>
  </si>
  <si>
    <t>Tablero de control diseñado y validado</t>
  </si>
  <si>
    <t>Sostenibilidad Financiera</t>
  </si>
  <si>
    <t>SAGIES</t>
  </si>
  <si>
    <t>Un (1) módulo financiero del SNIES implementado</t>
  </si>
  <si>
    <t>Definir variables y reportes de la información financiera para parametrizar herramienta de cargue</t>
  </si>
  <si>
    <t>Plantillas de cargue validadas</t>
  </si>
  <si>
    <t>Modificar  la Resolución 20434 de 2016 que reglamenta el reporte de información en SNIES</t>
  </si>
  <si>
    <t>Se está a la espera de revisión por parte de Inspección y Vigilancia</t>
  </si>
  <si>
    <t>Resolución expedida</t>
  </si>
  <si>
    <t xml:space="preserve">Realizar capacitación a nivel nacional de las 288 IES </t>
  </si>
  <si>
    <t>6 jornadas de capacitación realizadas</t>
  </si>
  <si>
    <t>100% de los recursos de la Reforma Tributaria distribuidos a las IES</t>
  </si>
  <si>
    <t xml:space="preserve">Hacer seguimiento a la adición presupuestal </t>
  </si>
  <si>
    <t>Adición presupuestal al Ministerio de Educación</t>
  </si>
  <si>
    <t xml:space="preserve">Elaborar y validar el modelo de distribución de los recursos  con las IES </t>
  </si>
  <si>
    <t>Hay una versión preliminar de los escenarios planteados por el SUE que será validada en el consejo nacional del SUE (marzo)</t>
  </si>
  <si>
    <t>Documento con el Modelo de Distribución de los recursos</t>
  </si>
  <si>
    <t>Expedir los Decretos reglamentarios de Cooperativas</t>
  </si>
  <si>
    <t>Se cuenta con la primera versión del decreto reglamentario, queda por ser revisada por la oficina asesora jurídica del MEN (marzo)</t>
  </si>
  <si>
    <t>Expedir los Decretos reglamentarios de tarifa general del IVA</t>
  </si>
  <si>
    <t>Expedir los Decretos reglamentarios de recaudo renta</t>
  </si>
  <si>
    <t>Efectuar el seguimiento al primer giro de recursos  IES</t>
  </si>
  <si>
    <t>Recursos girados a las IES</t>
  </si>
  <si>
    <t>Efectuar el seguimiento al segundo giro de recursos  IES</t>
  </si>
  <si>
    <t>Efectuar el seguimiento al tercero giro de recursos  IES</t>
  </si>
  <si>
    <t>Una (1)  propuesta de estructuración  de recursos para el funcionamiento de las IES Públicas</t>
  </si>
  <si>
    <t xml:space="preserve">Analizar la situación financiera  de las IES </t>
  </si>
  <si>
    <t>Se consolida la primera versión del diagnóstico financiero de las IES (marzo)</t>
  </si>
  <si>
    <t>Documento con el análisis de la situación de las IES</t>
  </si>
  <si>
    <t xml:space="preserve">Realizar un foro con las principales IES Públicas  y crear una mesa de trabajo para la identificación de propuesta para la sostenibilidad de las IES.
</t>
  </si>
  <si>
    <t>Elaborar una propuesta de estructuración de recursos para el funcionamiento de IES Públicas</t>
  </si>
  <si>
    <t>Documento con la propuesta</t>
  </si>
  <si>
    <t xml:space="preserve">Fondo para el fortalecimiento de Infraestructura de IES Públicas estructurado
</t>
  </si>
  <si>
    <t>Elaborar un documento con las estrategias y plan de trabajo para su implementación (Cofinanciación ETC- Estrategia de Cooperación)</t>
  </si>
  <si>
    <t>Se adelanta un documento de diagnóstico del estado de infraestructura y primera propuesta de estrategias de intervención (marzo)</t>
  </si>
  <si>
    <t>Definir recursos iniciales  para apalancar Fondo de Financiamiento de Infraestructura con ICETEX</t>
  </si>
  <si>
    <t>Se han hecho mesas de trabajo con ICETEX, Findeter y FONADE para la definición de recursos iniciales (marzo)</t>
  </si>
  <si>
    <t xml:space="preserve">Documento con la revisión </t>
  </si>
  <si>
    <t>Elaborar una propuesta de priorización de intervención, para la construcción de Infraestructura</t>
  </si>
  <si>
    <t xml:space="preserve">Diseñar alternativas complementarias para la financiación de Infraestructura  (Proyecto tipo APP-SGR, SGR CTeI, otros)
</t>
  </si>
  <si>
    <t>Documento con las propuestas de alternativas para financiar infraestructura</t>
  </si>
  <si>
    <t>Crear y hacer el lanzamiento del Fondo de Financiamiento de Infraestructura para IES Públicas</t>
  </si>
  <si>
    <t>Documento con la estructura del fondo y lanzamiento</t>
  </si>
  <si>
    <t>Diseñar convocatoria de proyectos de Infraestructura</t>
  </si>
  <si>
    <t>Documento con la convocatoria</t>
  </si>
  <si>
    <t>Seleccionar y Adjudicar  los proyectos</t>
  </si>
  <si>
    <t>Listado de proyectos a financiar</t>
  </si>
  <si>
    <t>Claudia Díaz</t>
  </si>
  <si>
    <t xml:space="preserve">Acceso y permanencia a la educación superior
</t>
  </si>
  <si>
    <t>Ser Pilo Paga (SPP)</t>
  </si>
  <si>
    <t>Responsable proyecto Ser Pilo Paga</t>
  </si>
  <si>
    <t xml:space="preserve">Un (1) Plan de rediseño, estructuración y financiación de SPP4
</t>
  </si>
  <si>
    <t>Rediseñar la convocatoria y condiciones de SPP4 para garantizar su financiación y sostenibilidad</t>
  </si>
  <si>
    <t>A raíz de la decisión determinada por el MEN se iniciará el diseño de estructuración de la cuarta versión del Programa.</t>
  </si>
  <si>
    <t xml:space="preserve">1.Propuesta de rediseño, estructuración y modelo de financiación de la convocatoria SPP4 </t>
  </si>
  <si>
    <t xml:space="preserve">Apropiar Recursos SPP: liquidación de fondos, Resolución de situación de fondos, vigencias futuras otros fondos, utilidades ICETEX.  Efectuar la solicitud aval fiscal y trámite de recursos SPP4 </t>
  </si>
  <si>
    <t xml:space="preserve">2.Vigencias Futuras y aval fiscal </t>
  </si>
  <si>
    <t>Revisar Costos SPP: ronda de acuerdos con IES privadas y revisión de costos de IES Públicas. Realizar los escenarios SPP4 para incluir en convocatoria</t>
  </si>
  <si>
    <t xml:space="preserve">3.Acuerdos  financieros y de permanencia MEN-IES que incluyen reducción en las tarifas 2018 </t>
  </si>
  <si>
    <t>Crear fondo de contingencias SPP</t>
  </si>
  <si>
    <t xml:space="preserve">4.Fondo de Contingencia SPP </t>
  </si>
  <si>
    <t xml:space="preserve">Fortalecer la defensa judicial de SPP </t>
  </si>
  <si>
    <t xml:space="preserve">5.Estrategia de defensa jurídica del programa </t>
  </si>
  <si>
    <t>Un (1) documento de lineamientos de acompañamiento integral académico</t>
  </si>
  <si>
    <t>Adaptación del capítulo de lineamientos de éxito académico y bienestar del MEN para los estudiantes beneficiarios de créditos condonables</t>
  </si>
  <si>
    <t>Se tiene un documento preliminar de bienestar universitario enfocado en los beneficiarios del programa SPP.</t>
  </si>
  <si>
    <t>1.Documento de lineamientos de éxito académico y bienestar para beneficiarios de créditos condonables</t>
  </si>
  <si>
    <t>Evaluar y publicar IES que cumplen requisitos de bienestar y son viables para el 2018</t>
  </si>
  <si>
    <t xml:space="preserve">3.Lista de IES viables para participar en el programa en el 2018 </t>
  </si>
  <si>
    <t>30.000 pilos activos en el Programa Ser Pilo Paga en el 2017</t>
  </si>
  <si>
    <t>Realizar convocatoria y adjudicación de créditos condonables del año 2017</t>
  </si>
  <si>
    <t>Se realizó la adjudicación de créditos condonables para el programa SPP3</t>
  </si>
  <si>
    <t>1.Acta de la Junta de Adjudicación de créditos condonables adjudicados de SPP en su tercera versión</t>
  </si>
  <si>
    <t>Efectuar el seguimiento al ICETEX para lograr eficiencia y cumplimiento de cronograma de pago a IES / Estudiantes</t>
  </si>
  <si>
    <t>Se ha efectuado el seguimiento y se estableció el cronograma para el desembolso de los recursos a las IES y los beneficiarios con el apoyo de sostenimiento.</t>
  </si>
  <si>
    <t>2.Acta mensual de seguimiento al ICETEX para lograr eficiencia y cumplimiento de cronograma de compromisos</t>
  </si>
  <si>
    <t xml:space="preserve">Hacer seguimiento a las IES para garantizar estándares mínimos de bienestar </t>
  </si>
  <si>
    <t>20%
Proyectado Abril</t>
  </si>
  <si>
    <t xml:space="preserve">Se ha realizado recopilación de información con las IES para identificar procesos de segunda lengua, bienestar en salud y nivelaciones. </t>
  </si>
  <si>
    <t>3.Ficha mensual de seguimiento a las IES para garantizar estándares mínimos de bienestar</t>
  </si>
  <si>
    <t>Financiamiento</t>
  </si>
  <si>
    <t>Gestión de recursos de SGR con 10 Entidades Territoriales Certificadas</t>
  </si>
  <si>
    <t>Elaborar la Matriz de priorización para acompañamiento de ETC, con programas para Financiación de la Demanda</t>
  </si>
  <si>
    <t>Matriz de ETC para acompañamiento en la formulación</t>
  </si>
  <si>
    <t>Realizar 10 Talleres regionales</t>
  </si>
  <si>
    <t>Por política de austeridad en el gasto, se esta revisando la pertinencia de realizar esta actividad.</t>
  </si>
  <si>
    <t>10 talleres realizados</t>
  </si>
  <si>
    <t>Contar con la  viabilidad técnica de 10 proyectos, para ser financiados con recursos de regalías</t>
  </si>
  <si>
    <t xml:space="preserve">A la fecha se ha logrado la Viabilidad Técnica en el proyecto "Pilo Atlántico", el cual fue aprobado en OCAD regional Caribe el 14 de marzo de 2017. </t>
  </si>
  <si>
    <t>10 proyectos con viabilidad técnica</t>
  </si>
  <si>
    <t>Radicar 10 proyectos de  Secretarías Técnicas de los OCAD</t>
  </si>
  <si>
    <t>Monitorear el cronograma del OCAD según región</t>
  </si>
  <si>
    <t>Conforme a la radicación de proyectos en Secretaria Técnica se realiza el seguimiento del respectivo OCAD.</t>
  </si>
  <si>
    <t>Cronograma OCAD</t>
  </si>
  <si>
    <t xml:space="preserve">Estructuración del Fondo Inteligente con el ICETEX
</t>
  </si>
  <si>
    <t xml:space="preserve">Diseñar el modelo  de lineamiento de política de población a beneficiar.
</t>
  </si>
  <si>
    <t>Se realizaron mesas de trabajo con ICETEX para la estructura de lineamiento operativo.</t>
  </si>
  <si>
    <t>Documento con el Modelo de Política</t>
  </si>
  <si>
    <t xml:space="preserve">Definir la estructura operativa del Fondo Inteligente a través de las IES e ICETEX
</t>
  </si>
  <si>
    <t xml:space="preserve">Se realizó la propuesta para el funcionamiento del proyecto, se realizaron mesas de trabajo con diferentes actores (Dian, DNP, ANDI, CCI, CNBT, U.SALLE, ICETEX) </t>
  </si>
  <si>
    <t>Documento con la estructura del Fondo</t>
  </si>
  <si>
    <t xml:space="preserve">Realizar el Modelo Financiero para decreto reglamentario
</t>
  </si>
  <si>
    <t>Documento con el Modelo Financiero</t>
  </si>
  <si>
    <t xml:space="preserve">Efectuar las convocatorias para presentación de programas de Becas
</t>
  </si>
  <si>
    <t>Socializar y gestionar recursos para Fondo Inteligente con sector productivo</t>
  </si>
  <si>
    <t>Socialización realizada con SP</t>
  </si>
  <si>
    <t xml:space="preserve">Recibir el 100% de los recursos de Sector productivo para convocatoria 2018 
</t>
  </si>
  <si>
    <t>Recursos en los programas de Becas</t>
  </si>
  <si>
    <t>Elaborar Antecedentes: Análisis de las falencias del marco normativo actual</t>
  </si>
  <si>
    <t>1er avance del documento</t>
  </si>
  <si>
    <t>Elaborar Identificación de aspectos y definición preliminar de lineamientos normativos</t>
  </si>
  <si>
    <t>2o avance del documento</t>
  </si>
  <si>
    <t>Validar con distintos actores del sector (entidades territoriales, DNP, Colciencias, ICETEX, entre otros)</t>
  </si>
  <si>
    <t>Documentos con aportes de distintos actores del sector</t>
  </si>
  <si>
    <t>Realizar documento de política de apoyo a la demanda de la educación superior en el país.</t>
  </si>
  <si>
    <t>Documento consolidado</t>
  </si>
  <si>
    <t>ICETEX: FCI - Subsidios</t>
  </si>
  <si>
    <t>ICETEX</t>
  </si>
  <si>
    <t>Un modelo (1) Financiación Contingente al Ingreso- FCI estructurado y reglamentado</t>
  </si>
  <si>
    <t>Estructurar el proyecto de ley modelo de financiación contingente al ingreso</t>
  </si>
  <si>
    <t>Se diseño el modelo financiero y se estructuró el proyecto de Ley de FCI de manera articulada con las entidades involucradas ( MEN, MHCP, MinSalud, DIAN, UGPP)</t>
  </si>
  <si>
    <t>Proyecto de ley</t>
  </si>
  <si>
    <t>Presentar el proyecto de ley modelo de financiación  contingente al ingreso a aprobación</t>
  </si>
  <si>
    <t>Ley presentada al Congreso</t>
  </si>
  <si>
    <t>20.000 Nuevos créditos de educación superior con subsidio de tasa y sostenimiento</t>
  </si>
  <si>
    <t>Aprobar 11.000 nuevos créditos con subsidio para el Primer semestre 2017</t>
  </si>
  <si>
    <t>Se han aprobado a corte del mes de marzo, 14.120 nuevos subsidios de sostenimiento y tasa, los cuales se encuentran en proceso de legalización y desembolso.</t>
  </si>
  <si>
    <t>11.000 nuevos créditos con subsidio de tasa y sostenimiento</t>
  </si>
  <si>
    <t>Aprobar 9.000 nuevos créditos con subsidio para el Segundo semestre 2017</t>
  </si>
  <si>
    <t>9.000 nuevos créditos con subsidio de tasa y sostenimiento</t>
  </si>
  <si>
    <t>Orientación socio ocupacional</t>
  </si>
  <si>
    <t xml:space="preserve">25 Secretarías de Educación Certificadas fortalecidas institucionalmente, para realizar orientación socio ocupacional.
</t>
  </si>
  <si>
    <t>Realizar diagnóstico de las Secretarías de Educación en la temática de Orientación Socio Ocupacional</t>
  </si>
  <si>
    <t>Documento de diagnóstico realizado al 100% durante el mes de febrero</t>
  </si>
  <si>
    <t>1 Documento de diagnóstico</t>
  </si>
  <si>
    <t>Concertar plan de trabajo con las Secretarías de Educación</t>
  </si>
  <si>
    <t>Envío de 95 cartas a las ETC explicando en qué consiste el acompañamiento de Buscando Carrera para conocer si se encontraban interesados en recibir dicho acompañamiento. Respondieron y se escogieron 25 Secretarías.</t>
  </si>
  <si>
    <t>Actas con acuerdos</t>
  </si>
  <si>
    <t>Acompañar a las Secretarías de Educación en la elaboración de planes de Orientación Socio Ocupacional</t>
  </si>
  <si>
    <t>Elaboración de los Planes de OSO con las Secretarías de Educación al tiempo con la concertación realizada con las ETC para acompañamiento.</t>
  </si>
  <si>
    <t>25 Planes de orientación socio ocupacional elaborados</t>
  </si>
  <si>
    <t>Acompañar a las Secretarías de Educación en la ejecución de planes de Orientación Socio Ocupacional</t>
  </si>
  <si>
    <t>25 Planes de orientación socio ocupacional implementados</t>
  </si>
  <si>
    <t xml:space="preserve">Hacer seguimiento y Evaluación del proceso con las Secretarías de Educación </t>
  </si>
  <si>
    <t xml:space="preserve">3 informes ejecutivos de seguimiento y evaluación </t>
  </si>
  <si>
    <t>1 evento realizado</t>
  </si>
  <si>
    <t xml:space="preserve"> 3 IES con planes de orientación socio ocupacional, para fortalecer su capacidad institucional</t>
  </si>
  <si>
    <t xml:space="preserve">Desarrollar 3 Mesas de trabajo  y 3 grupos focales para el diagnóstico de necesidades de contenidos y estrategias </t>
  </si>
  <si>
    <t>Desarrollar contenidos y estrategias de orientación socio ocupacional para los momentos - Crisis de carrera e Inserción al mercado laboral.</t>
  </si>
  <si>
    <t xml:space="preserve">1 documento de estrategias y contenidos </t>
  </si>
  <si>
    <t xml:space="preserve">Implementar contenidos y estrategias en 3 IES </t>
  </si>
  <si>
    <t>1 Informe de la implementación, resultados y retroalimentación  por cada una de las 3 IES  de la implementación de  las estrategias</t>
  </si>
  <si>
    <t>Diagnosticar las necesidades de comunicación</t>
  </si>
  <si>
    <t>Diseñar estrategia de comunicación</t>
  </si>
  <si>
    <t>1 Estrategia diseñada</t>
  </si>
  <si>
    <t>Ejecutar la estrategia de comunicación y  divulgación de la página Web</t>
  </si>
  <si>
    <t>1 Reporte de visitas al micro sitio web de buscando carrera</t>
  </si>
  <si>
    <t>Definir el desarrollo tecnológico para Buscando Carrera</t>
  </si>
  <si>
    <t xml:space="preserve">1 Desarrollo tecnológico </t>
  </si>
  <si>
    <t>Implementar el desarrollo tecnológico para Buscando Carrera</t>
  </si>
  <si>
    <t>1 Implementación del desarrollo tecnológico</t>
  </si>
  <si>
    <t>Análisis sectorial</t>
  </si>
  <si>
    <t>Biviana Trujillo</t>
  </si>
  <si>
    <t>Subdirección de Desarrollo Sectorial de la Educación Superior</t>
  </si>
  <si>
    <t>Un (1) modelo de gestión de la información para la educación superior</t>
  </si>
  <si>
    <t>Definir la cadena de valor de la información y gestión de la data.</t>
  </si>
  <si>
    <t>Se hizo una revisión de los sistemas de información de Fomento y de Calidad con el fin de homogenizar los conceptos de las variables</t>
  </si>
  <si>
    <t>Flujograma del proceso gestión de la información</t>
  </si>
  <si>
    <t>Análisis de los resultados de la revisión conceptual del SNIES</t>
  </si>
  <si>
    <t>Estructura conceptual del SNIES</t>
  </si>
  <si>
    <t>Implementar mejoras en funcionalidades y validaciones a la información reportada</t>
  </si>
  <si>
    <t>Se revisaron las validaciones que generaban mayores dificultades para el cargue de información y se inició un plan de choque de capacitaciones para garantizar el reporte oportuno y de calidad</t>
  </si>
  <si>
    <t>2 Sistemas de información intervenidos</t>
  </si>
  <si>
    <t>Definir las necesidades del proceso de auditoría</t>
  </si>
  <si>
    <t>Se elaboró y envió documento metodológico a la OAPF y se concertó el proceso de auditoría 2017</t>
  </si>
  <si>
    <t>Documento metodológico</t>
  </si>
  <si>
    <t>Un (1)  Sistema de información de ingreso a la educación superior</t>
  </si>
  <si>
    <t>Desarrollar un portal de visualización y comunicación de los criterios y procesos de admisión de la oferta disponible en la educación superior</t>
  </si>
  <si>
    <t>Análisis de los cupos ofertados y cupos aprovechados</t>
  </si>
  <si>
    <t>Aplicativo de BI para el reporte de información de cupos para uso del MEN.</t>
  </si>
  <si>
    <t>Tres (3) Estudios de seguimiento a graduados de la educación superior</t>
  </si>
  <si>
    <t>Disponer de un procedimiento técnico para el cálculo de los retornos de la inversión en E.S.</t>
  </si>
  <si>
    <t>Metodología de cálculo de retornos por programa académico</t>
  </si>
  <si>
    <t>Análisis de la información recolectada por el observatorio laboral de la E.S. - OLE</t>
  </si>
  <si>
    <t>Resultados y documento de vinculación laboral y de caracterización de graduados de educación superior y certificados de ETDH</t>
  </si>
  <si>
    <t>Trabajo participativo en mesas de trabajo con los actores del sector.</t>
  </si>
  <si>
    <t>Se establecieron acuerdos con funcionarios de la Dirección de Calidad con el fin de integrar varios equipos del Ministerio que le brinden una mirada amplia al propósito final del documento</t>
  </si>
  <si>
    <t>Lineamiento de pertinencia</t>
  </si>
  <si>
    <t>Una (1) nueva metodología para la medición de la población atendida en educación superior</t>
  </si>
  <si>
    <t>Reuniones de socialización con equipos técnicos DNP, DANE, UNESCO, IES, para validar la propuesta de cambio metodológico.</t>
  </si>
  <si>
    <t>Documento metodológico socializado</t>
  </si>
  <si>
    <t xml:space="preserve">Pertinencia educación superior- SNET </t>
  </si>
  <si>
    <t>Marco Nacional de Cualificaciones</t>
  </si>
  <si>
    <t>Claudia López</t>
  </si>
  <si>
    <t>Responsable proyecto SNET</t>
  </si>
  <si>
    <t>10 Catálogos de cualificaciones validados</t>
  </si>
  <si>
    <t>Adelantar la completitud de los catálogos de cualificaciones en 10 sectores</t>
  </si>
  <si>
    <t>El MEN desarrolló un taller Diseño de Cualificaciones para los aliados (FITAC, PNUD, CIDET, SENA) en 10 sectores priorizados, se desarrollaron los temas: i) análisis de campo de observación, y ii) análisis funcional. Actualmente los aliados se encuentran diseñando las cualificaciones para los 10 sectores.  El equipo técnico ha venido acompañando el proceso y emitiendo las orientaciones correspondientes</t>
  </si>
  <si>
    <t>Cualificaciones en 10 sectores para validación intersectorial</t>
  </si>
  <si>
    <t>Un (1) Informe de familias ocupacionales elaborado</t>
  </si>
  <si>
    <t>Definir las familias ocupacionales y clasificar las cualificaciones por los niveles del MNC</t>
  </si>
  <si>
    <t>En el marco del convenio con FITAC y con el acompañamiento del equipo técnico SNET - MNC se conformó el equipo técnico que desarrollará la propuesta de organización del catálogo de cualificaciones, se realizó la inducción y transferencia técnica del MNC, se cuenta con la definición de los criterios metodológicos para la organización horizontal del catálogo, actualmente el MEN se encuentra en la etapa de acopio y organización de la información. Se tiene asesoría de forma permanente.</t>
  </si>
  <si>
    <t>Informe de las familias ocupacionales para clasificar las cualificaciones</t>
  </si>
  <si>
    <t xml:space="preserve">10 Sectores aliados con el sector productivo
</t>
  </si>
  <si>
    <t>Gestionar el desarrollo de cualificaciones en 10  nuevos sectores en alianza con el sector productivo y gubernamental</t>
  </si>
  <si>
    <t>Acuerdos con el sector productivo para el desarrollo de cualificaciones en 10 nuevos sectores</t>
  </si>
  <si>
    <t>Formalizar acuerdos con el sector productivo</t>
  </si>
  <si>
    <t>Memorias evento presentación alianzas con el sector productivo</t>
  </si>
  <si>
    <t>Oferta con énfasis en TyT</t>
  </si>
  <si>
    <t>Claudia López y Jaime Vargas</t>
  </si>
  <si>
    <t>Responsable proyecto SNET y Subdirección de Apoyo a la Gestión de las IES</t>
  </si>
  <si>
    <t xml:space="preserve">Cinco (5) instituciones Educativas que  implementan la primera fase del modelo de fortalecimiento y desarrollo institucional de la educación técnica </t>
  </si>
  <si>
    <t>Desarrollar la oferta basada en el MNC en un sector priorizado en 5 IES</t>
  </si>
  <si>
    <t>Oferta conducente a títulos o certificados basada en cualificaciones</t>
  </si>
  <si>
    <t>Implementar el modelo de fortalecimiento y desarrollo institucional</t>
  </si>
  <si>
    <t>Informe de la implementación del modelo en 5 instituciones</t>
  </si>
  <si>
    <t>Una (1)  propuesta con Lineamientos metodológicos y operativos del SNATC elaborada</t>
  </si>
  <si>
    <t>Configurar el Sistema Nacional de Acumulación y Transferencia de Créditos (SNACT)</t>
  </si>
  <si>
    <t>Lineamientos metodológicos y operativos para el SNACT</t>
  </si>
  <si>
    <t>10 ITTU públicas con plan de fortalecimiento ejecutado para acreditación</t>
  </si>
  <si>
    <t xml:space="preserve"> Institucionalidad del SNET</t>
  </si>
  <si>
    <t>Una (1)  propuesta de estructuración del SNET en el marco del aseguramiento de la calidad</t>
  </si>
  <si>
    <t>Fortalecer la propuesta de estructuración del SNET con participación de más actores</t>
  </si>
  <si>
    <t>Propuesta fortalecida para la estructuración del SNET</t>
  </si>
  <si>
    <t>Una (1) Propuesta de reglamentación del SNET elaborada</t>
  </si>
  <si>
    <t>Elaborar el  plan general de reglamentación a corto, mediano y largo plazo de manera conjunta con la oficina jurídica del MEN y los asesores jurídicos del VES</t>
  </si>
  <si>
    <t>Propuesta de ajustes normativos y ruta para su desarrollo</t>
  </si>
  <si>
    <t>Una (1) Propuesta del documento CONPES del SNET</t>
  </si>
  <si>
    <t>Borrador del Documento CONPES</t>
  </si>
  <si>
    <t>Un (1) documento con propuesta del plan de divulgación del SNET</t>
  </si>
  <si>
    <t>Elaborar la propuesta para la divulgación y pedagogía de la política pública del SNET con actores del sector educativo, trabajo y gobierno</t>
  </si>
  <si>
    <t xml:space="preserve">Taller de socialización de la iniciativa del proyecto decreto ley realizado de manera conjunta por el Ministerio de Educación Nacional, el Ministerio de Trabajo y el SENA, en Barranquilla, Cali, Bogotá, Villavicencio, Medellín e Ibagué.  Participaron más de 800 actores y se realizaron aproximadamente 135 mesas de trabajo para su análisis y discusión. 
</t>
  </si>
  <si>
    <t>Una propuesta del plan de divulgación y su ejecución interna (MEN)  y en 10 departamentos</t>
  </si>
  <si>
    <t>Transformar y fortalecer la gestión y la cultura institucional</t>
  </si>
  <si>
    <t>Subdirección de Desarrollo Organizacional</t>
  </si>
  <si>
    <t xml:space="preserve">Consolidar 92 Equipos CREA en todos los niveles del MEN (Directivo, Viceministerios- Secretaria General, Direcciones, Subdirecciones, Coordinadores) </t>
  </si>
  <si>
    <t>Relanzar la estrategia de Equipos CREA</t>
  </si>
  <si>
    <t>Presentación</t>
  </si>
  <si>
    <t>Elaborar 7 Informes de seguimiento de los 92 equipos CREA para Comité Directivo</t>
  </si>
  <si>
    <t>Informes elaborados</t>
  </si>
  <si>
    <t>Realizar 8 Encuentros con coordinadores para movilización y seguimiento del PTO y de los equipos CREA que lideran</t>
  </si>
  <si>
    <t>Memorias de encuentros</t>
  </si>
  <si>
    <t>Diseñar y desarrollar 7 talleres conversacionales y de comunicación entre los directivos y su equipo primario con 33 equipos CREA de Oficinas, Direcciones y Subdirecciones</t>
  </si>
  <si>
    <t>Asistencias
Evaluación de la estrategia</t>
  </si>
  <si>
    <t xml:space="preserve">Implementar 35 planes de mejoramiento de ambiente laboral en todas las dependencias del Ministerio </t>
  </si>
  <si>
    <t xml:space="preserve">Durante el primer trimestre, se adelantó el proceso contractual para el desarrollo de esta actividad, del cual se derivó el Contrato No. 772 de 2017 con People's Voice, empresa que tiene la exclusividad de la representación de la metodología Great Place to Work. Durante el mes de marzo se concertaron, programaron y desarrollaron las sesiones de divulgación con 19 dependencias, en las cuales se presentaron los informes de resultados respectivos. </t>
  </si>
  <si>
    <t>Informe por dependencia</t>
  </si>
  <si>
    <t>Acompañar la construcción e implementación de los Planes de Acción de Ambiente Laboral por dependencia</t>
  </si>
  <si>
    <t>Planes de ambiente laboral por dependencia</t>
  </si>
  <si>
    <t>Efectuar seguimiento y evaluación mensual de los Planes de Acción de Ambiente Laboral por dependencia y presentar avances en Comité Directivo</t>
  </si>
  <si>
    <t>Informes de seguimiento</t>
  </si>
  <si>
    <t>Implementar estrategia de gestores de Cultura Organizacional por dependencia (selección, talleres de fortalecimiento de capacidades y acompañamiento a gestores de cultura)</t>
  </si>
  <si>
    <t>Memorias de talleres</t>
  </si>
  <si>
    <t>Desarrollar 7conferencias de comunicación asertiva, empática y significativa para 200  colaboradores del MEN</t>
  </si>
  <si>
    <t>Memorias de conferencias</t>
  </si>
  <si>
    <t>Escuela Corporativa con 5 programas de aprendizaje organizacional diseñados y en implementación</t>
  </si>
  <si>
    <t xml:space="preserve">Construir el Mapa de conocimiento y priorización de áreas </t>
  </si>
  <si>
    <t xml:space="preserve"> En el primer trimestre de 2017, se adelantó la revisión bibliográfica de prácticas de construcción de mapas de conocimiento, y además se gestionaron y sostuvieron reuniones con CINTEL, Corona y el DANE, a fin de conocer los procesos y esquemas empleados, para unificar criterios que permitan establecer las características, alcances y prioridades en la elaboración del mapa de conocimiento del Ministerio, que servirá de insumo para la priorización de los programas de aprendizaje organizacional que se implementarán en la Escuela Corporativa. Del mismo modo, se avanzó en la identificación y contacto de posibles aliados (Universidad del Valle, Universidad de los Andes, Universidad Autónoma de Bucaramanga) para la estructuración e implementación de los programas de aprendizaje organizacional y en la elaboración de un documento base para la solicitud de propuestas a las entidades mencionadas.</t>
  </si>
  <si>
    <t>Mapa de conocimiento</t>
  </si>
  <si>
    <t>Diseñar y producir 5 programas de aprendizaje organizacional</t>
  </si>
  <si>
    <t>Estructura y contenidos de programas</t>
  </si>
  <si>
    <t>Implementar, difundir y monitorear 5 programas de aprendizaje organizacional con 150 colaboradores</t>
  </si>
  <si>
    <t>Reportes de implementación</t>
  </si>
  <si>
    <t>Acompañar el ajuste y actualización de 32 sitios de las dependencias y comunidades en la intranet</t>
  </si>
  <si>
    <t>Durante el primer trimestre se concertó y realizó reunión con el administrador del sitio de la Oficina de Planeación y Finanzas y de la Subdirección de Desarrollo Organizacional. Además, se revisó el diseño de la versión preliminar del formulario de seguimiento para los Equipos CREA 2017 a disponerse en la comunidad de coordinadores. Se realizó reunión con la Oficina de Comunicaciones -OAC- y la Oficina de Tecnología y Sistemas de Información -OTSI- para la revisión de los requerimientos solicitados en el documento “Propuesta de ajustes a la interfaz gráfica de la intranet del MEN” para determinar los espacios en los que van a disponerse los sitios de las dependencias. Se elaboró el documento de políticas de administración y uso de la intranet y de los sitios.</t>
  </si>
  <si>
    <t>Reporte de sitios y comunidades</t>
  </si>
  <si>
    <t>Validar y realizar ajustes factibles a la estructura organizacional interna de las 35  áreas del MEN</t>
  </si>
  <si>
    <t>Durante el primer semestre se adelantó en la revisión de los estudios técnicos de cargas de trabajo y propuesta de planta de 18 dependencias de la estructura propuesta para el Ministerio por parte de la firma PAH.</t>
  </si>
  <si>
    <t>Cronograma de implementación por dependencia
Procesos ajustados en el SIG</t>
  </si>
  <si>
    <t>Implementar ajustes factibles:
- Realizar la distribución de la Planta de empleos global
-Actualizar y unificar la resolución de los grupos internos de trabajo
-Revisar, ajustar y adoptar los manuales de funciones de los cargos propuestos</t>
  </si>
  <si>
    <t>Cuantificar los costos asociados al impacto de modificación de estructura y planta: 
- Análisis de costos de acuerdo con los cargos propuestos en el Estudio de cargas de trabajo.</t>
  </si>
  <si>
    <t>Documento de análisis de costos para planta de empleos</t>
  </si>
  <si>
    <t>Gestionar los cambios de estructura del MEN (a nivel de Decreto) que no impliquen recursos:
- Identificar los ajustes a la estructura que san factibles de realizar
- Proyectar el Acto administrativo de estructura
- Presentación Acto Administrativo ante entidades competentes (DAFP – Presidencia)</t>
  </si>
  <si>
    <t>Escuela Corporativa</t>
  </si>
  <si>
    <t>Gestión del Conocimiento</t>
  </si>
  <si>
    <t>Ambiente laboral</t>
  </si>
  <si>
    <t>Actualización de la Estructura Organizacional</t>
  </si>
  <si>
    <t>Eficiencia Organizacional</t>
  </si>
  <si>
    <t>Se solicitó a los jefes de las Oficinas Asesoras de Planeación y Finanzas, Comunicaciones y la SDO, la designación de las personas que participarían en las mesas de trabajo.
Se realizó la gestión contractual con el proveedor y se dio inicio a las mesas de trabajo para la definición de los perfiles por nivel jerárquico.</t>
  </si>
  <si>
    <t>Se solicitó mediante oficio No. IE 000883 del 11 de enero de 2017, la asignación de recursos financieros; sin embargo no se dispuso su asignación, por lo que se adoptó como estrategia la divulgación de la plataforma estratégica de la Entidad con el apoyo de las Oficinas Asesoras de Planeación y Finanzas y Comunicaciones y la SDO.</t>
  </si>
  <si>
    <t xml:space="preserve">Se está en etapa de elaboración de la estrategia a través de mesas de trabajo conlas Oficinas Asesoras de Planeación y Finanzas y Comunicaciones y la SDO. </t>
  </si>
  <si>
    <t xml:space="preserve">Reforzar el equipo de trabajo para reducir en un (1) día el plazo de respuesta para trámite de cesantías </t>
  </si>
  <si>
    <t>Informe de tiempos de respuesta de solicitudes de trámite de cesantías</t>
  </si>
  <si>
    <t>Publicar a través de los medios institucionales los requisitos para retiro parcial de cesantías.</t>
  </si>
  <si>
    <t>Publicaciones en medios internos del MEN
Informe de tiempos de respuesta de solicitudes de trámite de cesantías</t>
  </si>
  <si>
    <t xml:space="preserve">Reforzar el equipo de trabajo para reducir en dos (2) días más  el plazo de respuesta para trámite de cesantías </t>
  </si>
  <si>
    <t>Ajustar e implementar en articulación con  la Subdirección de Desarrollo Organizacional y la UAC el acuerdo de nivel de servicio para trámite de cesantías a 12 días hábiles</t>
  </si>
  <si>
    <t>Documento ANS ajustado</t>
  </si>
  <si>
    <t>Implementación de la modalidad de teletrabajo en el MEN con la participación de hasta 50 servidores</t>
  </si>
  <si>
    <t>Hasta 50</t>
  </si>
  <si>
    <t>Realizar el diseño, adopción del Piloto y lanzamiento estrategia</t>
  </si>
  <si>
    <t>Documento técnico
Acto Administrativo que adopta la modalidad de teletrabajo</t>
  </si>
  <si>
    <t>Recibir y analizar solicitudes de servidores para participación en prueba piloto</t>
  </si>
  <si>
    <t>Acuerdo de participación en la prueba piloto de la modalidad de teletrabajo</t>
  </si>
  <si>
    <t>Implementar el piloto con la participación de hasta 50 servidores</t>
  </si>
  <si>
    <t>Reporte de avance de implementación de la modalidad</t>
  </si>
  <si>
    <t>Hacer seguimiento mensual a la implementación de la estrategia</t>
  </si>
  <si>
    <t>Documento consolidado de seguimiento a la estrategia</t>
  </si>
  <si>
    <t>Adelantar la evaluación de satisfacción de los jefes con la estrategia</t>
  </si>
  <si>
    <t>Informe de resultados de evaluación de satisfacción</t>
  </si>
  <si>
    <t>390 servidores de todos los niveles jerárquicos beneficiarios del Programa de Desarrollo de Competencias</t>
  </si>
  <si>
    <t>Elaborar los perfiles descriptivos de las competencias de los diferentes niveles jerárquicos.</t>
  </si>
  <si>
    <t>Elaborar y aplicar el instrumento de medición de competencias para la identificación de brechas.</t>
  </si>
  <si>
    <t>Instrumento de medición de competencias
Informe de resultados aplicación del instrumento</t>
  </si>
  <si>
    <t>Implementar el plan de intervención para el desarrollo de competencias y cierre de brechas</t>
  </si>
  <si>
    <t>Plan de trabajo para la intervención
Informe de implementación</t>
  </si>
  <si>
    <t>Medir el impacto del programa en el cierre de brechas.</t>
  </si>
  <si>
    <t>Informe de resultados de medición posterior a la intervención</t>
  </si>
  <si>
    <t>500 servidores alineados con los objetivos estratégicos institucionales</t>
  </si>
  <si>
    <t>Gestión de recursos para la realización del programa</t>
  </si>
  <si>
    <t>Certificado de disponibilidad presupuestal</t>
  </si>
  <si>
    <t>Diseño e implementación de la estrategia</t>
  </si>
  <si>
    <t>Documento técnico Programa de Reinducción MEN 2017</t>
  </si>
  <si>
    <t>Reducir de 15 a 12 días el tiempo de respuesta a las solicitudes de certificados laborales de servidores y ex-servidores</t>
  </si>
  <si>
    <t>Establecer línea base en términos de respuesta de la UAC al Grupo de Certificaciones en lo correspondiente a nóminas, resoluciones e historias laborales y por tanto a partir de ello la reducción de términos de respuesta entre la UAC y el Grupo de Certificaciones</t>
  </si>
  <si>
    <t>Reporte  semanal de seguimiento de los trámites próximos a su vencimiento (STH)</t>
  </si>
  <si>
    <t>Encuentro con la Ministra y Café con los Vices</t>
  </si>
  <si>
    <t>personas capacitadas</t>
  </si>
  <si>
    <t>Listados de Asistencia Personal Capacitado</t>
  </si>
  <si>
    <t>Listado de Asistencia Mensual de Servidores Capacitados</t>
  </si>
  <si>
    <t xml:space="preserve">
Capacitación de Liquidación de Contratos y Convenios </t>
  </si>
  <si>
    <t>Listado de Asistencia de Servidores Capacitados</t>
  </si>
  <si>
    <t xml:space="preserve">Capacitación SECOP II
</t>
  </si>
  <si>
    <t xml:space="preserve">Implementación capacitación virtual </t>
  </si>
  <si>
    <t>Frente a este hito aun no corresponde presentarle un avance</t>
  </si>
  <si>
    <t xml:space="preserve">Listado Personal Inscrito </t>
  </si>
  <si>
    <t>Contratación te capacita</t>
  </si>
  <si>
    <t>450 funcionarios que estructuran procesos de contratación y ejercen labores de supervisión, capacitados de forma presencial.</t>
  </si>
  <si>
    <t>200 funcionarios que estructuran procesos de contratación y ejercen labores de supervisión, capacitados virtualmente</t>
  </si>
  <si>
    <t>Subdirección de Contratación</t>
  </si>
  <si>
    <t>Fabio Gómez- Subdirector de Contratación</t>
  </si>
  <si>
    <t>Lograr recuperar el 90% de la cartera de Ley 21 y Estampilla en la vigencia 2017</t>
  </si>
  <si>
    <t xml:space="preserve">Porcentaje </t>
  </si>
  <si>
    <t xml:space="preserve">Cumplido y entregado </t>
  </si>
  <si>
    <t>Archivo de EXCEL con el seguimiento al indicador de recuperación de mensual</t>
  </si>
  <si>
    <t>Recaudo Ley 21-Estampilla /NIFF</t>
  </si>
  <si>
    <t>Subdirección Financiera</t>
  </si>
  <si>
    <t>Andrés Vergara Ballén</t>
  </si>
  <si>
    <t>Resolución creación cuentas maestras  Archivos con la estructura de información requerida por el MEN en pleno funcionamiento e intercambio</t>
  </si>
  <si>
    <t>Socialización a todas las entidades receptoras de recursos (1.120 municipios y 32 departamentos) de los requerimientos para la apertura de cuentas maestras</t>
  </si>
  <si>
    <t>Documentos de trabajo, oficios, presentaciones, información en la página WEB</t>
  </si>
  <si>
    <t>Registro de cuentas maestras en el sistema</t>
  </si>
  <si>
    <t>No aplica para este corte</t>
  </si>
  <si>
    <t>100% cuentas registradas en SIIF nación como maestras</t>
  </si>
  <si>
    <t xml:space="preserve">Implementar el 100% del proceso de cuentas maestras para el giro del SGP en el MEN </t>
  </si>
  <si>
    <t>Se envió un oficio firmado por la Ministra de Educación en la cual reitera  al banco la solicitud realizada en varios oficios anteriores de ejecutar el traslado semanal de los recursos a la cuenta CUN. El seguimiento se ha realizado semanalmente. Sin embargo, la entidad bancaria no ejecuta la labor de giro semanal.</t>
  </si>
  <si>
    <t xml:space="preserve">Aumentar la movilidad de los recursos recaudados en las cuentas bancarias hacia la Cuenta Única Nacional (CUN) </t>
  </si>
  <si>
    <t>Cantidad Mensual</t>
  </si>
  <si>
    <t>Archivo resumen de movimientos bancarios de las cuentas recaudadoras de Ley 21 hacia CUN</t>
  </si>
  <si>
    <t>Reducir de 15 a 12 días el tiempo de respuesta a las solicitudes de trámite de cesantías</t>
  </si>
  <si>
    <t>número</t>
  </si>
  <si>
    <t>Informe de tiempos de respuesta de solicitudes de trámites asignados al Grupo de Certificaciones</t>
  </si>
  <si>
    <t>Llevar a cabo control de tiempos de los trámites asignados al Grupo de Certificaciones a través del Sistema de Gestión Documental</t>
  </si>
  <si>
    <t>Ajustar e implementar en articulación con  la SDO y UAC el acuerdo de nivel de servicio para trámite de certificados laborales de servidores y ex-servidores a 12 días hábiles</t>
  </si>
  <si>
    <t>Actualizar y unificar 4 documento de protocolos de servicio de Atención al Ciudadano en el  MEN, con Secretarias de Educación certificadas</t>
  </si>
  <si>
    <t>Revisar y actualizar los protocolos de  servicio  al ciudadano del MEN</t>
  </si>
  <si>
    <t xml:space="preserve">En el mes de febrero se revisaron los protocolos de atención de los canales del Ministerio de Educación Nacional
En el mes de marzo se revisaron los protocolos del PNSC, y del DAFP, para realizar comparación con los protocolos de atención del Ministerio
El 23 de marzo junto con la Subdirección de Desarrollo Organizacional se realizaron ajustes al protocolo del Ministerio para ser aprobado y publicado
</t>
  </si>
  <si>
    <t>Documento de Protocolo del MEN actualizado</t>
  </si>
  <si>
    <t>Elaborar un  protocolo de servicio para las Secretarias de Educación Certificadas.</t>
  </si>
  <si>
    <t>Se solicitó a las 90 Secretarías de Educación, enviar los protocolos de servicio que utilizan en la entidad, con el objetivo de hacer la respectiva revisión, de igual manera, se realizó una reunión con la Subdirección de Desarrollo Organizacional para analizar los protocolos de otras entidades, entre las que están el CETEX, INSOR, INTENALCO, ITC, MEN, entre otros, para elaborar un protocolo que satisfaga los requerimientos de los usuarios del MEN y de la Secretarías de Educación.
Una vez las Secretarías de Educación envíen los protocolos solicitados, se realizará el análisis de la información recibida para proceder a la elaborar un protocolo estándar que supla los requerimientos de los usuarios de la Secretarías de Educación certificadas.</t>
  </si>
  <si>
    <t>Documento de Protocolo de SE actualizado</t>
  </si>
  <si>
    <t>Elaborar Cronograma para la divulgación a las  Secretarias de Educación Certificadas</t>
  </si>
  <si>
    <t>Se realizó un cronograma con las fechas y las Secretarías de Educación  a capacitar en el tema atención al Ciudadano.</t>
  </si>
  <si>
    <t>Cronograma</t>
  </si>
  <si>
    <t>Efectuar la divulgación de los protocolos de servicio  al ciudadano en el MEN y en las  Secretarias de Educación Certificadas</t>
  </si>
  <si>
    <t>En espera de iniciar con lo pertinente a la divulgación.</t>
  </si>
  <si>
    <t>Listado de secretarias a las cuales se les hizo divulgación</t>
  </si>
  <si>
    <t>Realizar el trámite de legalización en línea</t>
  </si>
  <si>
    <t>Efectuar el desarrollo de la aplicación para los diferentes navegadores de internet</t>
  </si>
  <si>
    <t xml:space="preserve">Aplicación ajustada para diversos navegadores </t>
  </si>
  <si>
    <t>Ajustar el desarrollo para incluir la firma digital con el nuevo formato</t>
  </si>
  <si>
    <t>Aplicación ajustada al nuevo formato de firma digital</t>
  </si>
  <si>
    <t>Realizar las pruebas de la aplicación y hacer los ajustes que se deriven</t>
  </si>
  <si>
    <t>Informe técnico de pruebas realizadas y ajustes efectuados</t>
  </si>
  <si>
    <t>Poner en producción el trámite en línea</t>
  </si>
  <si>
    <t>Trámite en línea</t>
  </si>
  <si>
    <t xml:space="preserve">Aumentar al 90% la Satisfacción de los ciudadanos con relación a los trámites y servicios que ofrece el Ministerio de Educación </t>
  </si>
  <si>
    <t>porcentaje</t>
  </si>
  <si>
    <t xml:space="preserve">En el mes de marzo se remitió mediante comunicación interna oficina   a los Viceministerios de Prescolar Básica y Media y el Viceministerio de Educación Superior los resultados de la evaluación del periodo 2016, con el fin de:
Se tenga en cuenta estos resultados y se tomen las medidas necesarias a que haya lugar para fortalecer los servicios que los Viceministerios le brindan a sus clientes directos como son (Secretarias de Educación), y Públicas y Privadas): y a las (IES Públicas y Privadas)
2. Aumentar el nivel de satisfacción de los clientes del Ministerio en 3% pasando del 89% al 92%, meta proyectada en el plan de acción Institucional para el año 2017.
El informe Final de la evaluación e los servicios será entregado en forma magnética a la oficina de control interno disciplinario como evidencia.
</t>
  </si>
  <si>
    <t xml:space="preserve">Se realizó mesa de trabajo con la Subdirectora  Cristina  Miranda, quien manifestó que en ese momento  no se podía a tomar decisiones sobre los nuevos formularios y la diseño de la evaluación  de los servicios  para el año 2017, ya que se debía esperar la  directriz de la  nueva subdirectora . Se tiene programada mesa de trabajo con la Subdirección de desarrollo Organizacional y La UAC, para trabajar esos temas y empezar con el desarrollo de esta actividad </t>
  </si>
  <si>
    <t>Documentos contractuales</t>
  </si>
  <si>
    <t>Revisión y ajuste de formularios de las encuestas para el año 2017, con el fin de identificar temas de participación ciudadana en la gestión de la entidad. Y Consulta en línea para  la solución de problemas.</t>
  </si>
  <si>
    <t xml:space="preserve">formularios </t>
  </si>
  <si>
    <t>Aplicación de encuestas y  procesamiento de información y análisis</t>
  </si>
  <si>
    <t>Informe de avances</t>
  </si>
  <si>
    <t>Elaboración y  presentación de informe  final</t>
  </si>
  <si>
    <t>Informe de resultados</t>
  </si>
  <si>
    <t>Presentación mensual a comité directivo de la gestión documental de las áreas</t>
  </si>
  <si>
    <t>Actualización de la reglamentación del derecho de petición y PQRS verbales</t>
  </si>
  <si>
    <t>Reglamentación  de PQRS</t>
  </si>
  <si>
    <t xml:space="preserve">Publicar a través de los medios institucionales informes mensuales de Derechos de Petición, Informe Trimestral de Derechos de Petición de la Información, Informe trimestral de Quejas </t>
  </si>
  <si>
    <t xml:space="preserve">Informes mensuales, y trimestrales </t>
  </si>
  <si>
    <t>Capacitar a 300 servidores en cultura del servicio y/o gestión documental</t>
  </si>
  <si>
    <t>Efectuar seguimiento y control para el correcto funcionamiento de los canales de atención ciudadana existentes en el Ministerio .</t>
  </si>
  <si>
    <t xml:space="preserve">Calibraciones realizadas a los diferentes canales de atención a través del Call Center contratado, listas de asistencia, actas de verificación de mesas de trabajo, mesas de ayuda. </t>
  </si>
  <si>
    <t xml:space="preserve">Ajustar la aplicación de gestión documental y divulgar nuevas funcionalidades </t>
  </si>
  <si>
    <t>Pruebas realizadas y  correos  enviados  a los integrantes del proyecto.</t>
  </si>
  <si>
    <t>Efectuar de los  cambios  del proceso de notificación y realizar las pruebas funcionales</t>
  </si>
  <si>
    <t>Fichas ajustadas</t>
  </si>
  <si>
    <t>Evaluar la funcionalidad de la fase I</t>
  </si>
  <si>
    <t>Piezas comunicativas</t>
  </si>
  <si>
    <t xml:space="preserve">Implementar  y  Divulgar el sistema SIGAA  fase I a servidores  del Ministerio.
</t>
  </si>
  <si>
    <t xml:space="preserve">Elaborar el documento de requerimientos funcionales  y de  descripción de  alto nivel para la  fase II.
Elaboración del Catálogo de requerimientos Fase II.
Gestionar  recursos para fases II.
</t>
  </si>
  <si>
    <t>documentos de requerimientos funcionales
Cotización  fase II y  solicitud presupuesto 2018.</t>
  </si>
  <si>
    <t>Disminuir tiempo de atención en sala de 14.50 a 12.50 minutos</t>
  </si>
  <si>
    <t>12.50</t>
  </si>
  <si>
    <t>Realizar  el estudio de  tiempos de espera de los servicios y  establecer estrategias para gestionar los tiempos de espera</t>
  </si>
  <si>
    <t xml:space="preserve">Durante el primer trimestre de 2017 se obtuvo un promedio total de espera de 08:21 minutos, en comparación con el mismo periodo del año 2016 que fue de 14,10 minutos y aumentado el número de ciudadanos atendidos pasando de 21,547 del año 2016 a 22,058 en el año 2017. Obteniendo una disminuciones 5.89 minutos en la atención de la sala y la prestación de los servicios  </t>
  </si>
  <si>
    <t>Implementación  estrategias para gestionar los tiempos de espera.</t>
  </si>
  <si>
    <t xml:space="preserve">Digitalizar el 100% de documentos radicados </t>
  </si>
  <si>
    <t xml:space="preserve">Radicar  y digitalizar documentos  en SGD </t>
  </si>
  <si>
    <t>Imágenes de documentos digitalizados.</t>
  </si>
  <si>
    <t>Ajustar ficha técnica del proceso de  radicación</t>
  </si>
  <si>
    <t>ficha actualizada</t>
  </si>
  <si>
    <t>Divulgación del nuevo proceso de radicación y digitalización</t>
  </si>
  <si>
    <t>Cultura del Servicio al Ciudadano</t>
  </si>
  <si>
    <t>Subdirección de Gestión Administrativa</t>
  </si>
  <si>
    <t>Dora Inés Ojeda</t>
  </si>
  <si>
    <t>Reducción del 2% del consumo de servicios públicos con relación al 2016 ($6´825.555)</t>
  </si>
  <si>
    <t>Se realizaron las correspondientes solicitudes a comunicaciones, para la elaboración de las piezas publicitarias para el ahorro y uso eficientes del agua y luz  las cuales fueron dados a conocer por los medios de información a los servidores del MEN.</t>
  </si>
  <si>
    <t>Se realizaron  los reportes comparativos de consumos del primer trimestre 2016/2017 para establecer el correspondiente ahorro.</t>
  </si>
  <si>
    <t>Reducción anual de 400 resmas de papel de mayo a diciembre</t>
  </si>
  <si>
    <t xml:space="preserve">Durante el primer trimestres del 2017 se realizaron los correspondientes estudios y distribución de las resmas por dependencia dando como resultado que según el consumo mensual promedio de las dependencias y la asignación de resmas para áreas como control interno, grupo étnico, programa de bilingüismo, todos aprenden, jornada única, educación para el trabajo y programa BIC, es necesario hacer una nueva asignación la cual será reflejada en la circular de austeridad que se está proyectando para firma de la  Secretaria General.
Por lo anterior y teniendo en cuenta que tenemos una meta la cual según la proyección para esta vigencia, no poco posible su cumplimiento. Solicitamos el replanteamiento de la misma. 
</t>
  </si>
  <si>
    <t xml:space="preserve">Durante el primer trimestres del 2017 el indicador de resmas muestra el siguiente resultado: para el periodo analizado presenta un ahorro  de 36 unidades la cual no se cumplió.  </t>
  </si>
  <si>
    <t xml:space="preserve">Reducción del 3% en el consumo anual de fotocopias (30.428)
</t>
  </si>
  <si>
    <t xml:space="preserve">Durante el primer trimestres del 2017 el indicador de fotocopias muestra el siguiente resultado: para el periodo analizado presenta un ahorro superior de 34.257 unidades frente a la meta del primer trimestre que era 7.607.  </t>
  </si>
  <si>
    <t xml:space="preserve">Durante el primer trimestres del 2017 el indicador de viáticos y tiquetes muestra el siguiente resultado: un ahorro de 1.225.498.701 superando la meta establecida.  </t>
  </si>
  <si>
    <t>La Subdirección de Gestión Administrativa emitió la circular No.7, a través de la cual se indican directrices a tener en cuenta: "Las áreas preferirán el uso de todos los medios tecnológicos disponibles para la realización de reuniones, capacitaciones, charlas, conferencias  y demás, con el fin de optimizar los recursos".</t>
  </si>
  <si>
    <t xml:space="preserve">Valor </t>
  </si>
  <si>
    <t xml:space="preserve">Adelantar una Campaña de uso eficiente del agua
</t>
  </si>
  <si>
    <t>Soportes de la campaña y resultados de ahorro</t>
  </si>
  <si>
    <t>Adelantar una campaña de uso eficiente de la energía</t>
  </si>
  <si>
    <t>Realizar supervisión y monitoreo sobre elementos que proveen el servicio de agua</t>
  </si>
  <si>
    <t>Informes de monitoreo</t>
  </si>
  <si>
    <t>Realizar supervisión y monitoreo sobre elementos que proveen o utilizan el servicio de energía</t>
  </si>
  <si>
    <t>Unidades</t>
  </si>
  <si>
    <t>Realizar campañas de uso eficiente de papel</t>
  </si>
  <si>
    <t>Informe de reducción de consumo</t>
  </si>
  <si>
    <t>Realizar campañas para reducir el uso de copias</t>
  </si>
  <si>
    <t>Reducción 5% en gastos de tiquetes ($12.528.678) y 5% en los gastos de viáticos ($7.953.270)</t>
  </si>
  <si>
    <t>Hacer seguimiento a las áreas para que las comisiones sean programadas con los tiempos establecidos y no incurrir en sobre costos</t>
  </si>
  <si>
    <t xml:space="preserve">Informe de seguimiento </t>
  </si>
  <si>
    <t>Realizar alianzas estratégicas con la agencia que expide los tiquetes para tener descuentos</t>
  </si>
  <si>
    <t>Gestión realizada con los operadores</t>
  </si>
  <si>
    <t>Realizar campañas para que se usen los medios tecnológicos (video conferencias entre otras)</t>
  </si>
  <si>
    <t>Campañas realizadas</t>
  </si>
  <si>
    <t>Austeridad en el Gasto</t>
  </si>
  <si>
    <t>Cuentas Maestras</t>
  </si>
  <si>
    <t>Embargo de Ley 21</t>
  </si>
  <si>
    <t>Mejorar los resultados en lenguaje, ciencias y matemáticas, medidos por pruebas estandarizadas</t>
  </si>
  <si>
    <t>Contratación del Servicio Educativo</t>
  </si>
  <si>
    <t>Juan Carlos Parra</t>
  </si>
  <si>
    <t>Subdirección de Acceso</t>
  </si>
  <si>
    <t>10 Entidades Territoriales con Contratación del Servicio Educativo más críticas monitoreadas</t>
  </si>
  <si>
    <t>Actas de asistencia técnica y materiales preparados</t>
  </si>
  <si>
    <t>Brindar Asistencia técnica en contratación del servicio educativo críticas y por demanda. (Abril a noviembre de 2017)</t>
  </si>
  <si>
    <t>Realizar la adecuación y envío de FUC 2017 por ETC</t>
  </si>
  <si>
    <t>Se envío el FUC a todas las entidades que lo diligenciaron.</t>
  </si>
  <si>
    <t>Recibir  FUC diligenciado (reporte mensual) validación y habilitación variable matrícula contratada (febrero a noviembre)</t>
  </si>
  <si>
    <t>REPORTE MENSUAL FUC</t>
  </si>
  <si>
    <t>Contar con reporte matrícula contratada en SIMAT</t>
  </si>
  <si>
    <t>Se está registrando en SIMAT el reporte de matrícula contratada, a 17 de marzo va en 170.646 registros</t>
  </si>
  <si>
    <t>REPORTE MENSUAL MATRICULA CONTRATADA</t>
  </si>
  <si>
    <t xml:space="preserve">Recibir el estudio de Insuficiencia y Limitaciones 2017 al  MEN </t>
  </si>
  <si>
    <t>Informe EIL  recibidos a 31/10/2017</t>
  </si>
  <si>
    <t>Participar en la formulación de patrones o lineamientos de la canasta educativa para la prestación del servicio educativo oficial y contratado</t>
  </si>
  <si>
    <t>Informe canastas educativas recibidas a 31/10/2015</t>
  </si>
  <si>
    <t>Documento implementación del Decreto 1851 de 2015 para el año 2017. (listado contratación del servicio).</t>
  </si>
  <si>
    <t>Publicación listados de establecimientos educativos no oficiales que superan el requisito de idoneidad en Pruebas Saber (Para 2017 - Percentil 35)</t>
  </si>
  <si>
    <t>Publicación de EENO que superan percentil 35 en pruebas Saber 2016</t>
  </si>
  <si>
    <t>Recepción de listado de estudiantes a atender establecidos por le ETC</t>
  </si>
  <si>
    <t>Informe "LEA por ETC" recibidos</t>
  </si>
  <si>
    <t>Recepción de Plan Anual de Contratación del Servicio Educativo PACSE 2018 (Noviembre 2017)</t>
  </si>
  <si>
    <t>Informe PACSE recibidos a 30/11/2017</t>
  </si>
  <si>
    <t>Desarrollo normativo del Decreto 1851 de 2015 (construcción de listado de Estudiantes a Atender y matricula estudiantes beneficiarios de contrato, Jornada Única, Reporte de Información, subsidio a la demanda).</t>
  </si>
  <si>
    <t>Proyectos de normatividad presentados</t>
  </si>
  <si>
    <t>Gestión de Cobertura</t>
  </si>
  <si>
    <t>Hernando Rodríguez</t>
  </si>
  <si>
    <t>Elaboración y envío de lineamientos relacionados con el cierre de la etapa de registro de matrícula de la vigencia 2017</t>
  </si>
  <si>
    <t>Se enviaron los lineamientos relacionados con el cierre de la etapa de registro de matrícula de la vigencia 2017</t>
  </si>
  <si>
    <t>Documento enviado</t>
  </si>
  <si>
    <t xml:space="preserve">Seguimiento  al reporte de matricula Oficial y No oficial de las 95 ETC para la vigencia 2017 </t>
  </si>
  <si>
    <t>Se realizó seguimiento al corte de matricula  diario, identificando las ETC de más bajo reporte y causas de disminución (Cuadro resumen seguimiento ETC con causas de más bajo reporte)</t>
  </si>
  <si>
    <t>Seguimiento</t>
  </si>
  <si>
    <t>Elaboración y envío de lineamientos para la elaboración, expedición y reporte del Acto Administrativo por parte de las 95 ETC</t>
  </si>
  <si>
    <t>Seguimiento al reporte del Acto Administrativo expedido por cada Entidad Territorial Certificada en el SIMAT y revisión del documento</t>
  </si>
  <si>
    <t>Retroalimentación a las ETC de los resultados del indicador del nivel del proceso de Gestión  de Cobertura - vigencia 2017</t>
  </si>
  <si>
    <t>Se inició la retroalimentación de los resultados del indicador. Esta pendiente información definitiva del año 2016 (OAPF), para alimentar nuestra matriz del indicador</t>
  </si>
  <si>
    <t xml:space="preserve">Gestión </t>
  </si>
  <si>
    <t>Elaboración y envío de lineamientos para la realización de la proyección de cupos por parte de las 95 ETC</t>
  </si>
  <si>
    <t>Seguimiento y Retroalimentación a las 95 ETC sobre el resultado de su proyección de cupos para la siguiente vigencia</t>
  </si>
  <si>
    <t>Análisis de la proyección de cupos (95 ETC)</t>
  </si>
  <si>
    <t>Elaboración y envío de lineamientos para la inscripción y solicitud de cupos por parte de las 95 ETC</t>
  </si>
  <si>
    <t xml:space="preserve">Seguimiento al reporte en el SIMAT de la solicitud e inscripción de cupos, realizado por las 95 ETC </t>
  </si>
  <si>
    <t>Socialización del inicio de la campaña de matrícula 2018</t>
  </si>
  <si>
    <t>12 Informes del Balance de Gestión de Cobertura</t>
  </si>
  <si>
    <t>Retroalimentación a las ETC sobre estudiantes que se encuentran en estado diferente a matriculado en SIMAT para actualizar la información en el Sistema</t>
  </si>
  <si>
    <t>Fomentar y apoyar en las ETC el análisis de información a través del envío del documento "Cobertura en Cifras", con el corte a febrero de la matrícula del año 2017</t>
  </si>
  <si>
    <t>Documento "Cobertura en Cifras"</t>
  </si>
  <si>
    <t>Elaboración mensual de perfiles con análisis  del avance de las coberturas brutas y netas que incluya el análisis: por sector y zona de atención, cobertura y extra edad, población especial y población por fuera del sistema.</t>
  </si>
  <si>
    <t>Con la información cierre 28 de febrero, se procesó la información  de cobertura en cifras, la cual esta disponible - Perfil en medio magnético- Disponible en\\Lmontes</t>
  </si>
  <si>
    <t>Noventa y Cinco  (95) documentos elaborados
(medio digital)</t>
  </si>
  <si>
    <t>Remisión a las ETC del consolidado definitivo de matrícula para la vigencia 2016</t>
  </si>
  <si>
    <t>Seguimiento periódico al avance en el reporte de la matrícula para la vigencia 2017</t>
  </si>
  <si>
    <t>Se elaboraron reportes de seguimiento a la matricula - Cuadro control de seguimientos, enviado a la subdirección de Acceso y Dirección de Cobertura</t>
  </si>
  <si>
    <t>Reportes por demanda 
(medio digital)</t>
  </si>
  <si>
    <t>Envío del archivo de inconsistencias en el reporte de matrícula elaborado en coordinación con la Oficina de Planeación y Finanzas del MEN a las ETC para su respectiva revisión y depuración</t>
  </si>
  <si>
    <t>Información enviada</t>
  </si>
  <si>
    <t>Retroalimentar a las 95 ETC sobre el resultado de los cruces de la Registraduría Nacional del Estado Civil con los reportes de matrícula en SIMAT</t>
  </si>
  <si>
    <t>Documento y base de datos con inconsistencias (95 ETC)</t>
  </si>
  <si>
    <t>Entrega mensual de indicadores de las metas del PND y Presidencia de la República a la Oficina de Planeación y finanzas</t>
  </si>
  <si>
    <t>Entrega de reportes mensuales de indicadores</t>
  </si>
  <si>
    <t>Documento de Actualización del proceso de Gestión de la Cobertura (Resolución 7797 de 2015)</t>
  </si>
  <si>
    <t>Revisión de la Resolución 7797 de 2015</t>
  </si>
  <si>
    <t xml:space="preserve">Desde enero, se viene adelantando  revisión de los diferentes artículos de la Resolución 7797 de 2015 y se elaboró cronograma para el seguimiento de los ajustes y actualización. Se identificaron los aspectos que requieren actualización dentro de la norma, obteniendo como producto una estructura borrador. </t>
  </si>
  <si>
    <t>Borrador de Ajustes</t>
  </si>
  <si>
    <t>Elaboración del proyecto de Resolución que modifica la 7797 de 2015</t>
  </si>
  <si>
    <t>Proyecto de Resolución</t>
  </si>
  <si>
    <t>Socialización de las reformas y ajustes de la Resolución 7797 de 2015</t>
  </si>
  <si>
    <t>Socialización</t>
  </si>
  <si>
    <t>Revisión, aprobación y firma de la resolución por parte de la Ministra de Educación</t>
  </si>
  <si>
    <t>Resolución firmada</t>
  </si>
  <si>
    <t>Infraestructura Educativa</t>
  </si>
  <si>
    <t>Rubith Ofir Tuberquia Avendaño</t>
  </si>
  <si>
    <t>858 Aulas de infraestructura educativa terminadas y recibidas, desde la Subdirección de Acceso-MEN con recursos LEY 21</t>
  </si>
  <si>
    <t>Realizar comités de seguimiento a la ejecución técnica y administrativa de los esquemas en ejecución para la entrega de las aulas nuevas con recursos de Ley 21</t>
  </si>
  <si>
    <t>Se han realizado los comités de seguimiento a la ejecución técnica y administrativa de los esquemas en ejecución para la entrega de las aulas nuevas con recursos de Ley 21</t>
  </si>
  <si>
    <t>Comités de Seguimiento</t>
  </si>
  <si>
    <t>Realizar vistas de seguimiento a la ejecución técnica y administrativa de los esquemas en ejecución para la entrega de las aulas nuevas con recursos de Ley 21</t>
  </si>
  <si>
    <t>Se han realizado las vistas de seguimiento a la ejecución técnica y administrativa de los esquemas en ejecución para la entrega de las aulas nuevas con recursos de Ley 21</t>
  </si>
  <si>
    <t>Visitas de Seguimiento</t>
  </si>
  <si>
    <t>1,046 aulas de infraestructura educativa terminadas y recibidas, con recursos de (Cancillería, Fondo de Adaptación, Fondo Nacional de Regalías, Minvivienda)</t>
  </si>
  <si>
    <t>Realizar comités de seguimiento a la ejecución técnica y administrativa de los proyectos en ejecución para la entrega de aulas nuevas con recursos de Min vivienda, Cancillería, Fondo de Adaptación y Regalías</t>
  </si>
  <si>
    <t>Se realizaron los comités de seguimiento a la ejecución técnica y administrativa de los proyectos en ejecución para la entrega de aulas nuevas con recursos de Min vivienda, Cancillería, Fondo de Adaptación y Regalías</t>
  </si>
  <si>
    <t xml:space="preserve">Comités de Seguimiento </t>
  </si>
  <si>
    <t>Realizar vistas de seguimiento a la ejecución técnica y administrativa de los esquemas en ejecución para la entrega de las aulas nuevas con recursos de Min vivienda, Cancillería, Fondo de Adaptación y Regalías</t>
  </si>
  <si>
    <t>Se realizaron vistas de seguimiento a la ejecución técnica y administrativa de los esquemas en ejecución para la entrega de las aulas nuevas con recursos de Min vivienda, Cancillería, Fondo de Adaptación y Regalías</t>
  </si>
  <si>
    <t xml:space="preserve">Visita de Seguimiento </t>
  </si>
  <si>
    <t>65 Informes finales para la liquidación de los esquemas terminados</t>
  </si>
  <si>
    <t>Elaborar y entregar Informes Trimestrales de Supervisión a la Subdirección de Contratación para liquidación</t>
  </si>
  <si>
    <t>Se elaboraron los informes con corte a 28 de febrero de 2017.</t>
  </si>
  <si>
    <t xml:space="preserve">Informes </t>
  </si>
  <si>
    <t>Dotaciones escolares</t>
  </si>
  <si>
    <t> Normas técnicas colombianas de dotaciones escolares actualizadas</t>
  </si>
  <si>
    <t>Definición del alcance de la propuesta y cotización con ICONTEC</t>
  </si>
  <si>
    <t>Se concretó el alcance a la propuesta  de cotización para la  actualización de las normas con ICONTEC.</t>
  </si>
  <si>
    <t>Documentos de definición de alcance con su propuesta y cotizaciones</t>
  </si>
  <si>
    <t>Gestión, aprobación, y legalización de los recursos para la actualización</t>
  </si>
  <si>
    <t>Desarrollo del insumo para  la contratación con ICONTEC,  queda pendiente legalización de CDP.</t>
  </si>
  <si>
    <t>CDP</t>
  </si>
  <si>
    <t>Gestión de la contratación</t>
  </si>
  <si>
    <t>Contrato y acta de inicio con ICONTEC formalizadas y legalizadas</t>
  </si>
  <si>
    <t>Actividades preliminares</t>
  </si>
  <si>
    <t>Recopilación de información para los documentos objetivos</t>
  </si>
  <si>
    <t>Gestión del comité técnico ICONTEC</t>
  </si>
  <si>
    <t>Documento de estudio</t>
  </si>
  <si>
    <t>Consulta Pública</t>
  </si>
  <si>
    <t>Actas de cierre de consulta pública</t>
  </si>
  <si>
    <t>Consejo Técnico</t>
  </si>
  <si>
    <t>Las fechas asignadas no son las correspondientes. Las fechas son: Inicia el 15/10/2017 y finaliza el 31/12/207</t>
  </si>
  <si>
    <t>Documento de actualización revisada</t>
  </si>
  <si>
    <t>Ratificación de las normas técnicas</t>
  </si>
  <si>
    <t>Las fechas asignadas no son las correspondientes. Las fechas son: Inicia el 20/11/2017 y finaliza el 31/12/207</t>
  </si>
  <si>
    <t>Documento final aprobado</t>
  </si>
  <si>
    <t>Normas y lineamientos de Infraestructura Educativa</t>
  </si>
  <si>
    <t>Lineamientos de infraestructura Rural</t>
  </si>
  <si>
    <t>Se ha desarrollado mesas de trabajo para la elaboración de los modelos para la construcción de IE Rurales.</t>
  </si>
  <si>
    <t>Guía de lineamientos y recomendación de diseños arquitectónicos para las IE rurales "Colegio 10 Rural"</t>
  </si>
  <si>
    <t>Guía de lineamientos y recomendaciones de diseño arquitectónico para IE sostenibles</t>
  </si>
  <si>
    <t>Se recibieron los entregables correspondientes del Contrato FFIE 1380-63-2016. 
Se desarrollaron dos charlas del ciclo de conferencias "Presentación y Jornada Técnica Resolución 0549-2015" y "Procesos constructivos sostenibles"</t>
  </si>
  <si>
    <t>Guía avalada y socializada de lineamientos y recomendaciones de diseño arquitectónico para IE sostenibles</t>
  </si>
  <si>
    <t>Guía de lineamientos y recomendaciones para el  diseño de infraestructura escolar para la población en condición de discapacidad</t>
  </si>
  <si>
    <t xml:space="preserve">Se desarrollo la estructura general del documento preliminar de estructuración. </t>
  </si>
  <si>
    <t>Guía avalada y socializada de lineamientos y recomendaciones para el  diseño de infraestructura escolar para la población en condición de discapacidad</t>
  </si>
  <si>
    <t>Complementos al manual de lineamientos de dotaciones escolares</t>
  </si>
  <si>
    <t>Se desarrolló y se  entregó para socialización el documento con las fichas técnicas del complemento de mobiliario para Internados Escolares.</t>
  </si>
  <si>
    <t>Documento complementario al manual de dotaciones respecto a internados, discapacidad y equipamiento deportivo</t>
  </si>
  <si>
    <t>Implementación y administración de los sistemas de información e inventario para la gestión y seguimiento de la inversión en infraestructura educativa</t>
  </si>
  <si>
    <t>Implementación primera fase CIER y administración de sistemas de información actualizados</t>
  </si>
  <si>
    <t xml:space="preserve">Se realizaron sesiones de trabajo con el equipo de Cámara de Comercio de Barranquilla -CCB-, a fin de obtener propuesta para Soporte y Mantenimiento sobre la Plataforma CIER. </t>
  </si>
  <si>
    <t>Complementos y funcionalidades a la metodología CIER</t>
  </si>
  <si>
    <t>Definición y tramites del soporte técnico de la herramienta CIER</t>
  </si>
  <si>
    <t>Soporte técnico para la herramienta CIER 2017</t>
  </si>
  <si>
    <t xml:space="preserve">Administración y gestión de la información MEN y SECTOR </t>
  </si>
  <si>
    <t>Se monitoreó el funcionamiento de las plataformas CIER y Master de Inversiones ORACLE, brindando acompañamiento a los respectivos usuarios y gestionado los incidentes que se puedan presentar.
acompañamiento a las ETC  en el manejo de la plataforma CIER.</t>
  </si>
  <si>
    <t xml:space="preserve">Bases - Sistemas de información de inventario y seguimiento, a la inversión </t>
  </si>
  <si>
    <t>Formación para la Ciudadanía</t>
  </si>
  <si>
    <t>Olga Lucía Zarate</t>
  </si>
  <si>
    <t>Coordinación Programas Transversales y Competencias Ciudadanas</t>
  </si>
  <si>
    <t>Un (1) Documento guía para el uso de referentes de formación para la ciudadanía</t>
  </si>
  <si>
    <t>Realizar el levantamiento del estado del arte referentes de formación para la ciudadanía y relacionados</t>
  </si>
  <si>
    <t xml:space="preserve">Primer borrador revisión referentes </t>
  </si>
  <si>
    <t>Revisar y ajustar por parte del MEN</t>
  </si>
  <si>
    <t xml:space="preserve">Entregar el Documento Diagramado Referentes de Formación para la ciudadanía </t>
  </si>
  <si>
    <t>Documento final de referentes</t>
  </si>
  <si>
    <t xml:space="preserve">Publicar el Documento de Referentes de Formación para la ciudadanía </t>
  </si>
  <si>
    <t>Una (1) estrategia metodológica para la implementación del Plan de Educación para la Paz diseñada</t>
  </si>
  <si>
    <t xml:space="preserve">Elaborar documento borrador metodología </t>
  </si>
  <si>
    <t>Se ha avanzado en la construcción del borrador. se ha mostrado la propuesta de construcción de la metodología que ha sido aprobada por la Ministra.</t>
  </si>
  <si>
    <t>Documento primer borrador</t>
  </si>
  <si>
    <t>Validar mesa nacional de educación para la paz</t>
  </si>
  <si>
    <t xml:space="preserve">Ya se hizo una primera presentación a la mesa de educación para la paz y se ajustó la propuesta metodológica a partir de esta reunión. 
De igual manera se validó la propuesta con actores de la cooperación internacional.
</t>
  </si>
  <si>
    <t xml:space="preserve">Acta de observaciones de mesa </t>
  </si>
  <si>
    <t xml:space="preserve">Entregar  documento final </t>
  </si>
  <si>
    <t>Se ha avanzado en la construcción del borrador. Se ha mostrado la propuesta de construcción de la metodología que ha sido aprobada por la Ministra.</t>
  </si>
  <si>
    <t>Documento final metodológico</t>
  </si>
  <si>
    <t>80 Establecimientos Educativos acompañados con la metodología del Plan de Educación para la paz</t>
  </si>
  <si>
    <t xml:space="preserve">Elaborar cronograma de acompañamiento y priorizar establecimientos </t>
  </si>
  <si>
    <t xml:space="preserve">Se cuenta con un cronograma de trabajo que se incorporó en el documento de metodología y se tiene la propuesta de priorización de los establecimientos educativos. Se va contar con el apoyo del Banco Mundial, el DNP y la CAF, para el diseño de la propuesta de evaluación de impacto y la revisión de la focalización de establecimientos. </t>
  </si>
  <si>
    <t>Cronograma de acompañamiento</t>
  </si>
  <si>
    <t xml:space="preserve">Establecer compromisos con SE </t>
  </si>
  <si>
    <t>Actas de compromisos</t>
  </si>
  <si>
    <t>Acompañar a  establecimientos educativos</t>
  </si>
  <si>
    <t>Actas y evidencias de acompañamiento</t>
  </si>
  <si>
    <t>Implementación del Sistema Unificado de Información de Convivencia Escolar con acceso de las 95 secretarías de educación</t>
  </si>
  <si>
    <t>Realizar la mesa técnica del sistema unificado de información (incluye reuniones bilaterales y 2 mesas)</t>
  </si>
  <si>
    <t>Acta de la mesa</t>
  </si>
  <si>
    <t>Contratar diseño e implementación del sistema de información</t>
  </si>
  <si>
    <t xml:space="preserve">El 7 de abril se espera contar con todos los requerimientos técnicos para avanzar en el desarrollo del sistema unificado de información. Ya se cuenta con un esquema para su desarrollo. </t>
  </si>
  <si>
    <t>Contrato</t>
  </si>
  <si>
    <t>Diseño y desarrollo del sistema</t>
  </si>
  <si>
    <t>Sistema Tecnológico</t>
  </si>
  <si>
    <t>Socializar a entidades territoriales</t>
  </si>
  <si>
    <t>Realizar la entrega formal de la plataforma tecnológica</t>
  </si>
  <si>
    <t>Documento de sistematización de resultado.</t>
  </si>
  <si>
    <t>Fortalecimiento del Sistema Nacional de Convivencia, ruta nacional de Convivencia Escolar, con 95 Comités Territoriales implementados</t>
  </si>
  <si>
    <t>Realizar el compromiso con entidades públicas y privadas por la convivencia</t>
  </si>
  <si>
    <t>Primer seguimiento a comités territoriales de convivencia</t>
  </si>
  <si>
    <t>Actas de seguimiento</t>
  </si>
  <si>
    <t>Segundo seguimiento a comités territoriales de convivencia</t>
  </si>
  <si>
    <t>Sistematizar experiencias</t>
  </si>
  <si>
    <t>Informe de sistematización de experiencias</t>
  </si>
  <si>
    <t>Integración de Componentes curriculares</t>
  </si>
  <si>
    <t>Ana Camila Medina Pulido</t>
  </si>
  <si>
    <t>Gerencia de Currículo</t>
  </si>
  <si>
    <t>Primera propuesta de un (1) documento de marco curricular presentada</t>
  </si>
  <si>
    <t>Inventario: Llevar a cabo la revisión documental para la construcción del marco</t>
  </si>
  <si>
    <t>Síntesis de hallazgos</t>
  </si>
  <si>
    <t>Generar una propuesta de marco que articule todos los documentos de orden curricular producidos por las diferentes dependencias del Ministerio</t>
  </si>
  <si>
    <t>Desarrollo de propuesta de estructura del Marco Curricular (en proceso de validación con equipos internos del MEN)</t>
  </si>
  <si>
    <t>Primera propuesta del documento</t>
  </si>
  <si>
    <t>Adelantar 5 mesas de trabajo con actores estratégicos para la construcción del marco</t>
  </si>
  <si>
    <t>Sistematización de las mesas de trabajo</t>
  </si>
  <si>
    <t>Construir y publicar la primera propuesta del marco curricular</t>
  </si>
  <si>
    <t>Documento de marco curricular</t>
  </si>
  <si>
    <t>44 mallas de aprendizaje diagramadas y entregadas</t>
  </si>
  <si>
    <t>Entregar las mallas de aprendizaje de primaria de lenguaje y matemáticas diagramadas</t>
  </si>
  <si>
    <t xml:space="preserve">5 Mallas de Lenguaje diagramadas y en proceso de pilotaje con el PTA.
5 Mallas de Matemáticas diagramadas  y en proceso de pilotaje con el PTA.
</t>
  </si>
  <si>
    <t>Mallas de aprendizaje de primaria de lenguaje y matemáticas diagramadas</t>
  </si>
  <si>
    <t>Diseñar protocolos para la implementación de mallas de aprendizaje de primaria en el marco del programa Todos a Aprender, Jornada Única y el contrato con la UdeA</t>
  </si>
  <si>
    <t xml:space="preserve">Se encuentra en proceso de construcción el instrumento de pilotaje de mallas en escenarios PTA, JU y Aliados. </t>
  </si>
  <si>
    <t xml:space="preserve">Protocolos de implementación para el programa Todos a Aprender y Jornada Única </t>
  </si>
  <si>
    <t>Ajustar mallas de primaria de ciencias sociales y ciencias naturales acorde a sistematización de mesas de validación 2016</t>
  </si>
  <si>
    <t xml:space="preserve">Mallas de Ciencias Sociales  de Primero a Tercero revisadas por la Gerencia y a la espera de ser ajustadas a la luz de revisión de los DBA.
Mallas de Ciencias Naturales de Tercero y Quinto en proceso de ajustes finales para diagramación y pilotaje.
</t>
  </si>
  <si>
    <t xml:space="preserve">Mallas de aprendizaje de primaria de ciencias naturales y ciencias sociales </t>
  </si>
  <si>
    <t>Ajustar mallas de secundaria y media de matemáticas y lenguaje acorde a sistematización de mesas de validación 2016</t>
  </si>
  <si>
    <t>Entregar mallas de aprendizaje de primaria de ciencias sociales y ciencias naturales diagramadas</t>
  </si>
  <si>
    <t>Entregar mallas de aprendizaje de secundaria y media de lenguaje y matemáticas diagramadas</t>
  </si>
  <si>
    <t>15 mesas técnicas de currículo  ejecutadas</t>
  </si>
  <si>
    <t>Proponer metodología para mesas técnicas de lenguaje, matemáticas, ciencias sociales y ciencias naturales</t>
  </si>
  <si>
    <t>Metodología validada para las dos primeras mesas (Disciplinar para las cuatro áreas básicas y Formación para la ciudadanía)</t>
  </si>
  <si>
    <t>Metodología para mesas técnicas de lenguaje, matemáticas, ciencias sociales y ciencias naturales</t>
  </si>
  <si>
    <t>Ejecutar los encuentros necesarios para cada mesa técnica (lenguaje, matemáticas ciencias sociales y ciencias naturales)</t>
  </si>
  <si>
    <t>Relatorías de mesas ejecutadas</t>
  </si>
  <si>
    <t>Sistematización de resultados de las mesas</t>
  </si>
  <si>
    <t>Documento de sistematización</t>
  </si>
  <si>
    <t>Propuesta de ajustes a los documentos curriculares</t>
  </si>
  <si>
    <t xml:space="preserve"> Propuesta de ajustes y recomendaciones</t>
  </si>
  <si>
    <t>Materiales Educativos</t>
  </si>
  <si>
    <t>Sergio Martínez</t>
  </si>
  <si>
    <t>Gerencia de Materiales</t>
  </si>
  <si>
    <t>Garantizar los procesos contractuales para la dotación de materiales para el 2018</t>
  </si>
  <si>
    <t>Revisar la  necesidad de cada uno de los materiales pedagógicos en el marco de los programas de fortalecimiento a la calidad</t>
  </si>
  <si>
    <t>acta de validación de la necesidad de cada programa</t>
  </si>
  <si>
    <t>Proceso de vigencia futura para nuevas necesidades de materiales 2018</t>
  </si>
  <si>
    <t>Vigencia futura nuevas necesidades</t>
  </si>
  <si>
    <t>Realizar  los insumos para el proceso de adquisición de material</t>
  </si>
  <si>
    <t>Insumos aprobados</t>
  </si>
  <si>
    <t>Aprobar órdenes de compra de materiales en la plataforma CCE o aquella q se defina</t>
  </si>
  <si>
    <t>Orden de compra</t>
  </si>
  <si>
    <t>22.030 sedes educativas dotadas de material pedagógico de alta calidad en el marco de los programas de mejoramiento de la calidad educativa 2017</t>
  </si>
  <si>
    <t>Dotar 19.027 Sedes Educativas con dotación de Prest</t>
  </si>
  <si>
    <t>actas de entrega firmadas por el delegado del EE</t>
  </si>
  <si>
    <t>Dotar 19.027 Sedes Educativos con dotación de Chile</t>
  </si>
  <si>
    <t>Dotar 3.260 sedes educativas con dotación de materiales Vamos a aprender: JU, Pioneros y Precursoras</t>
  </si>
  <si>
    <t>Dotar 116 Sedes Educativas con dotación de materiales de Bilingüismo</t>
  </si>
  <si>
    <t>Primera entrega de material de aulas sin fronteras en 56 sedes educativas de Chocó</t>
  </si>
  <si>
    <t>Se realizó entrega del 100% del material del primer bimestre. Estamos en proceso de impresión y distribución de segundo bimestre.</t>
  </si>
  <si>
    <t>Segunda entrega de material de aulas sin fronteras en 56 sedes educativas de Chocó</t>
  </si>
  <si>
    <t>Estamos en proceso de impresión y distribución y salida de los ISBN para la segunda entrega. La primera entrega ya terminó</t>
  </si>
  <si>
    <t>Tercera entrega de material de aulas sin fronteras en 56 sedes educativas de Chocó</t>
  </si>
  <si>
    <t>Cuarta entrega de material de aulas sin fronteras en 56 sedes educativas de Chocó</t>
  </si>
  <si>
    <t>Primera entrega de material 2018 de aulas sin fronteras en 56 sedes educativas de Chocó</t>
  </si>
  <si>
    <t>Dotar 1.367 Sedes educativas con dotación de materiales de Singapur para Pioneros y JU</t>
  </si>
  <si>
    <t>Dotar 1367 sedes educativas de material Nogales para Pioneros y JU</t>
  </si>
  <si>
    <t>Un (1) documento Política de Dotación de Materiales en Colombia publicado</t>
  </si>
  <si>
    <t>Elaborar el estado del arte de los procesos de material pedagógico</t>
  </si>
  <si>
    <t>Informe de los procesos adelantados por la gerencia de materiales</t>
  </si>
  <si>
    <t>Elaborar lineamientos de uso y conservación del material</t>
  </si>
  <si>
    <t>Documentos con los lineamientos</t>
  </si>
  <si>
    <t>Elaborar  lineamientos del uso pedagógico del material</t>
  </si>
  <si>
    <t>Documento para el uso pedagógico de los materiales</t>
  </si>
  <si>
    <t>Revisar y aprobar el documento de política de materiales pedagógicos.</t>
  </si>
  <si>
    <t>Documento definitivo de Política de Materiales en Colombia</t>
  </si>
  <si>
    <t>20 entidades territoriales atendidas en la gestión de recursos para la adquisición de material pedagógico para 2018</t>
  </si>
  <si>
    <t>Identificar fuentes de financiación para materiales pedagógicos por parte de las ETC y el MEN</t>
  </si>
  <si>
    <t>Envío de comunicación con al información de los instrumentos de adquirió de materiales</t>
  </si>
  <si>
    <t>Realizar las comunicaciones con las ETC, identificando compromisos de adquisición de material y fuentes de financiación</t>
  </si>
  <si>
    <t xml:space="preserve">Informe de necesidades de Materiales pedagógicos por ETC </t>
  </si>
  <si>
    <t>Consolidar compromisos de las ETC frente a la adquisición de materiales pedagógicos para el 2018</t>
  </si>
  <si>
    <t>Informe de gestión por ETC</t>
  </si>
  <si>
    <t>Seguimiento al Aprendizaje</t>
  </si>
  <si>
    <t>Paola García</t>
  </si>
  <si>
    <t>Subdirección de Monitoreo y Control</t>
  </si>
  <si>
    <t>1.900 estudiantes que participan en la prueba Supérate con el Saber, con estrategia de Seguimiento al Aprendizaje</t>
  </si>
  <si>
    <t>Primera clasificatoria Supérate 2.0</t>
  </si>
  <si>
    <t xml:space="preserve">Se comienza el 24 de abril al 28 de forma online. De forma Online, se libera 23 de abril después de las seis de la tarde y plazo máximo para subir resultados 7 de mayo. </t>
  </si>
  <si>
    <t>Base de datos de los estudiantes participantes</t>
  </si>
  <si>
    <t>Segunda clasificatoria Supérate 2.0</t>
  </si>
  <si>
    <t>Tercera clasificatoria Supérate 2.0</t>
  </si>
  <si>
    <t>Realizar la Semifinal de Supérate</t>
  </si>
  <si>
    <t>Base de datos de los estudiantes clasificados a la semifinal</t>
  </si>
  <si>
    <t>Realizar la Gran final de Supérate 2.0, versión 2017</t>
  </si>
  <si>
    <t>Base de datos de los estudiantes clasificados a la final</t>
  </si>
  <si>
    <t>2.000 Establecimientos Educativos PTA y JU participando en la estrategia Aprendamos</t>
  </si>
  <si>
    <t>Implementar la primera aplicación</t>
  </si>
  <si>
    <t>Arranco el 3 de abril hasta el 21 abril</t>
  </si>
  <si>
    <t>Base de datos de los colegios participantes</t>
  </si>
  <si>
    <t>Implementar la segunda aplicación</t>
  </si>
  <si>
    <t>Becas para la Excelencia Docente</t>
  </si>
  <si>
    <t>Camilo Andrés Mateus Molina</t>
  </si>
  <si>
    <t>Gerencia Becas para la Excelencia Docente</t>
  </si>
  <si>
    <t>500 becas adjudicadas a docentes pertenecientes al banco de candidatos del Programa Becas para la Excelencia</t>
  </si>
  <si>
    <t>Definir grupo de candidatos validados sin asignar para remitir a universidades aliadas</t>
  </si>
  <si>
    <t xml:space="preserve">Lista de candidatos para proceso de admisión </t>
  </si>
  <si>
    <t>Remitir a universidades aliadas grupo de candidatos y hacer seguimiento a proceso de admisión en cada universidad aliada</t>
  </si>
  <si>
    <t xml:space="preserve">Adjudicar a través del comité de aprobación a 500 docentes nuevos becarios de la vigencia 2017 </t>
  </si>
  <si>
    <t xml:space="preserve">Nos encontramos a la espera de la aprobación del presupuesto. </t>
  </si>
  <si>
    <t>Hacer seguimiento a la legalización de los docentes que se le adjudicaron becas para la vigencia 2017</t>
  </si>
  <si>
    <t>Lista de docentes becarios de la vigencia 2017</t>
  </si>
  <si>
    <t>500 docentes graduados del Programa Becas para la Excelencia Docente de las 8 universidades aliadas</t>
  </si>
  <si>
    <t>Realizar seguimiento a los docentes beneficiados que se graduarán de su maestría en el marco del programa becas para la Excelencia Docente</t>
  </si>
  <si>
    <t xml:space="preserve">Se viene trabajando junto a comunicaciones del MEN en el evento de graduación de la primera cohorte del PBED, ya se realizo mapeo de graduación  y se viene desarrollando seguimiento de posibles graduandos de 8 IES.
Se entregó cronograma a despacho de la Ministra para grados en Chocó y en Cartagena. </t>
  </si>
  <si>
    <t xml:space="preserve">Organizar ceremonias de grado e información a medios de docentes graduados del programa </t>
  </si>
  <si>
    <t>Se viene trabajando junto a comunicaciones del MEN en el evento de graduación de la primera cohorte del PBED, ya se realizo mapeo de graduación  y se viene desarrollando seguimiento de posibles graduandos de 8 IES.</t>
  </si>
  <si>
    <t xml:space="preserve">Graduar grupos de beneficiados del Programa Becas para la Excelencia docente que obtienen su título de maestría  </t>
  </si>
  <si>
    <t xml:space="preserve">Organizar una base de organizaciones con las cuales se puedan gestionar recursos, para el programa becas para la excelencia docente </t>
  </si>
  <si>
    <t xml:space="preserve">Estructurar planes de gestión para la obtención de recursos   </t>
  </si>
  <si>
    <t xml:space="preserve">Gestionar con entidades gubernamentales y no gubernamentales recursos para la financiación de nuevas becas   </t>
  </si>
  <si>
    <t xml:space="preserve">*Actas por entidades en las cuales se haya hecho las gestiones </t>
  </si>
  <si>
    <t xml:space="preserve">Consolidar un grupo de entidades aportantes al programa de becas para la excelencia docente </t>
  </si>
  <si>
    <t>Estamos en proceso con gobernación de Boyacá y Nariño</t>
  </si>
  <si>
    <t>*Cartas de compromiso las entidades aportantes</t>
  </si>
  <si>
    <t>Fortalecer 137 escuelas normales con la estrategia de acompañamiento.</t>
  </si>
  <si>
    <t>Realizar el ajuste a la estrategia de acompañamiento</t>
  </si>
  <si>
    <t xml:space="preserve">La estrategia se ajustó con la participación de rectores de las Escuelas Normales Superiores (ENS). 
En el marco de la estrategia ajustada, se definió la ruta de llegada a cada una de las ENS con sus respectivos protocolos. 
</t>
  </si>
  <si>
    <t>Documento técnico (conceptual y metodológico)</t>
  </si>
  <si>
    <t>Formación Inicial</t>
  </si>
  <si>
    <t>Claudia Pedraza</t>
  </si>
  <si>
    <t>Subdirección de Fomento a Competencias</t>
  </si>
  <si>
    <t>Desarrollar la fase de alistamiento</t>
  </si>
  <si>
    <t>Ya se realizó con la Universidad de la Salle</t>
  </si>
  <si>
    <t>Módulos de sistematización (presencial. Bimodal y virtual)</t>
  </si>
  <si>
    <t>Elaborar orientaciones de las condiciones de calidad del programa de formación complementaria</t>
  </si>
  <si>
    <t>Documento de orientaciones de calidad del programa de formación complementaria</t>
  </si>
  <si>
    <t>Desarrollar la fase de implementación</t>
  </si>
  <si>
    <t xml:space="preserve">En este momento se están validando presencialmente con 10 ENS y virtualmente con otras 10 ENS las rutas y protocolos de acompañamiento. </t>
  </si>
  <si>
    <t>Módulos de Formación (presencial. Bimodal y virtual) e Informe Final -Documento técnico de proceso y resultados</t>
  </si>
  <si>
    <t>Formular un (1)  decreto reglamentario de las ENS</t>
  </si>
  <si>
    <t>Realizar el Encuentro de socialización del proyecto de decreto con ASONEN y las 137 ENS</t>
  </si>
  <si>
    <t>Se hizo el encuentro (16 y 17 de marzo) para la socialización del proyecto de decreto con la junta directiva de la Asociación Nacional de Escuelas Normales Superiores (ASONEN), el grupo focal de ENS y algunos representantes de SE.
Se proyecta encuentro con las 137 ENS y SE para el mes de abril. Tema: verificación de condiciones de calidad del programa de formación complementaria (PFC). Se espera hacer el encuentro el 20 y 21 de abril.</t>
  </si>
  <si>
    <t>Proyecto de decreto modificado en la primera versión</t>
  </si>
  <si>
    <t>Expedir el decreto reglamentario de las ENS</t>
  </si>
  <si>
    <t>No aplica a la fecha</t>
  </si>
  <si>
    <t>Decreto reglamentario de las ENS</t>
  </si>
  <si>
    <t>50 universidades convocadas al "Encuentro de universidades" en el marco del proceso de acreditación de las licenciaturas</t>
  </si>
  <si>
    <t>Convocatoria a las universidades</t>
  </si>
  <si>
    <t>Lista de programas de licenciaturas inscritos</t>
  </si>
  <si>
    <t>Diseño de metodología del encuentro</t>
  </si>
  <si>
    <t>Actas de la junta administradora del fondo</t>
  </si>
  <si>
    <t>Realización del encuentro</t>
  </si>
  <si>
    <t>Memorias del encuentro.</t>
  </si>
  <si>
    <t xml:space="preserve">Convocatoria a universidades y diseño de cursos </t>
  </si>
  <si>
    <t xml:space="preserve">Convocatoria realizada a universidades, se presentaron 4 universidades (Magdalena, Libre, Distrital, Industrial de Santander).
Los cursos ya fueron diseñados (enviados el 31 de marzo), se encuentran en proceso de valoración. </t>
  </si>
  <si>
    <t xml:space="preserve">Universidades aprobadas y con cursos diseñados </t>
  </si>
  <si>
    <t>Proceso de matrícula y legalización</t>
  </si>
  <si>
    <t>Docentes matriculados en los cursos</t>
  </si>
  <si>
    <t>Desarrollo y seguimiento a la implementación de los cursos</t>
  </si>
  <si>
    <t>Cursos desarrollados</t>
  </si>
  <si>
    <t xml:space="preserve">
3.800 docentes desarrollando los cursos de Evaluación de Carácter Diagnóstico Formativa</t>
  </si>
  <si>
    <t>Inscripciones, legalizaciones y matrículas de los cursos de la  ECDF</t>
  </si>
  <si>
    <t>No aplica a la fecha.
Se proyecta para medados de julio de 2017.</t>
  </si>
  <si>
    <t>Actas de la junta administradora del fondo con cantidad de docentes que finalizan</t>
  </si>
  <si>
    <t xml:space="preserve">Hacer seguimiento al desarrollo de los cursos </t>
  </si>
  <si>
    <t xml:space="preserve">Listo el instrumento de seguimiento y en proceso de automatización por la oficina de tecnología. </t>
  </si>
  <si>
    <t xml:space="preserve">Informes de las universidad </t>
  </si>
  <si>
    <t>Ejecutar la Evaluación de Carácter Diagnóstico Formativa (ECDF) para 45.000 docentes</t>
  </si>
  <si>
    <t>Llevar a cabo el recaudo e inscripciones de los educadores</t>
  </si>
  <si>
    <t>Se suscribió el Convenio derivado No. 1397 de 2016 que tenía por objeto adelantar las actividades de recaudo, registro y administración de la plataforma ECDF.  La etapa de inscripciones inició el 2 de enero y finalizó el 3 de febrero de 2017, tal y como lo establece la Resolución 664 de 2017.</t>
  </si>
  <si>
    <t>Base de datos de inscritos</t>
  </si>
  <si>
    <t>Evaluación docente</t>
  </si>
  <si>
    <t>Paula Rojas / Andrés Hoyos</t>
  </si>
  <si>
    <t>Subdirección de Referentes y Evaluación de la Calidad Educativa</t>
  </si>
  <si>
    <t>Realizar el cargue de instrumentos a la plataforma ECDF</t>
  </si>
  <si>
    <t>Del 16 de febrero hasta el 21 de abril de 2017, se realizará el cargue del primer instrumento de la ECDF, el promedio aritmético de las últimas dos evaluaciones de desempeño que reposen en la hoja de vida del educador. A través de la página web Maestro 2025, los educadores podrán verificar que los resultados de sus últimas dos evaluaciones de desempeño se encuentren cargados correctamente en el Sistema Humano.</t>
  </si>
  <si>
    <t>Base de datos con el reporte de los instrumentos cargados por cada educador</t>
  </si>
  <si>
    <t>Calificar  los instrumentos de la ECDF</t>
  </si>
  <si>
    <t>Base de datos de los resultados de los educadores participantes</t>
  </si>
  <si>
    <t>Publicar Resultados de la ECDF</t>
  </si>
  <si>
    <t>a la fecha no aplica</t>
  </si>
  <si>
    <t>Listados de publicación por cada ETC de los educadores de la ECDF</t>
  </si>
  <si>
    <t>Fortalecimiento de las Secretarías de Educación</t>
  </si>
  <si>
    <t>Alfredo Olaya Toro</t>
  </si>
  <si>
    <t>95 secretarías de educación atendidas para socializar la nueva versión del Sistema de Gestión de la Calidad Educativa - SIGCE</t>
  </si>
  <si>
    <t>Entregar el SIGCE por parte de la Oficina de Tecnología</t>
  </si>
  <si>
    <t>Sistema de Gestión de la Calidad Educativa -SIGCE- con los manuales de usuario</t>
  </si>
  <si>
    <t>Elaborar el borrador de la actualización de la guía 34</t>
  </si>
  <si>
    <t xml:space="preserve">Se cuenta con un borrador de actualización de la Guía 34, la cual cuenta con los elementos que estructuran la estrategia de colegios 10.  Actualmente se encuentra en revisión del grupo de Fortalecimiento a la Gestión Institucional y en espera de  los resultados del pilotaje del referente Colegios 10. </t>
  </si>
  <si>
    <t>Documento borrador de actualización de la Guía 34</t>
  </si>
  <si>
    <t>Publicar la actualización de la guía 34</t>
  </si>
  <si>
    <t>Se encuentra en proceso de elaboración, por lo tanto no se ha comenzado a desarrollar el proceso de publicación  </t>
  </si>
  <si>
    <t>Depende de la entrega final del SIGCE por parte de la Oficina de Tecnología. La puesta en producción se realizara en el mes de Julio.</t>
  </si>
  <si>
    <t>95 ETC con usuarios entregados y con acceso verificado al SIGCE</t>
  </si>
  <si>
    <t>Colegios Privados</t>
  </si>
  <si>
    <t>Eliana Iannini Botero</t>
  </si>
  <si>
    <t>Una (1) Resolución publicada, reglamentando las tarifas de colegios y jardines privados.</t>
  </si>
  <si>
    <t>Elaborar estudios previos</t>
  </si>
  <si>
    <t>Se realizó documento con las bases para definir tarifas. El 17 de mayo se presenta la propuesta al Viceministro</t>
  </si>
  <si>
    <t>Definir criterios y porcentajes de incremento</t>
  </si>
  <si>
    <t>Borrador de resolución</t>
  </si>
  <si>
    <t>Revisar resolución en oficina jurídica</t>
  </si>
  <si>
    <t>Resolución revisada</t>
  </si>
  <si>
    <t>Expedir la resolución</t>
  </si>
  <si>
    <t>Resolución firmada y numerada</t>
  </si>
  <si>
    <t>Realizar ajustes en la aplicación EVI</t>
  </si>
  <si>
    <t xml:space="preserve">Aplicación ajustada </t>
  </si>
  <si>
    <t>Un (1) evento de capacitación a 95 Secretarías de educación sobre tarifas y evaluación institucional</t>
  </si>
  <si>
    <t>Definir sitio y fecha del evento</t>
  </si>
  <si>
    <t>Definición de fecha y hora</t>
  </si>
  <si>
    <t>Invitar a participantes y preparar materiales</t>
  </si>
  <si>
    <t>Registro de envío de cartas, correos y llamadas</t>
  </si>
  <si>
    <t>Evento</t>
  </si>
  <si>
    <t>Registro de asistencia</t>
  </si>
  <si>
    <t>Un (1) documento que evidencie el  seguimiento al reporte de autoevaluación por parte de los colegios y expedición de resoluciones por parte de las secretarías</t>
  </si>
  <si>
    <t xml:space="preserve">100%
</t>
  </si>
  <si>
    <t xml:space="preserve">10%
</t>
  </si>
  <si>
    <t xml:space="preserve">40%
</t>
  </si>
  <si>
    <t>Seguimiento a reporte autoevaluaciones calendario B</t>
  </si>
  <si>
    <t>Reporte de B en autoevaluaciones en EVI</t>
  </si>
  <si>
    <t>Seguimiento a resoluciones calendario B</t>
  </si>
  <si>
    <t>Resoluciones B almacenadas en EVI</t>
  </si>
  <si>
    <t>Seguimiento a reporte autoevaluaciones calendario A</t>
  </si>
  <si>
    <t>Reporte de A en autoevaluaciones en EVI</t>
  </si>
  <si>
    <t>Seguimiento a resoluciones calendario A</t>
  </si>
  <si>
    <t>Resoluciones A almacenadas en EVI</t>
  </si>
  <si>
    <t>2 Resoluciones de reconocimiento de modelos de gestión publicadas</t>
  </si>
  <si>
    <t>Expedir la resolución de validación del modelo SACE evaluado</t>
  </si>
  <si>
    <t xml:space="preserve">Resolución </t>
  </si>
  <si>
    <t>Expedir la resolución de revalidación del modelo EFQM evaluado</t>
  </si>
  <si>
    <t>Colegios privados clasificados en régimen controlado con planes de mejora. (aprox. 1300)</t>
  </si>
  <si>
    <t>Base de datos</t>
  </si>
  <si>
    <t>Participar en primer encuentro de responsables de calidad y de I y V, para capacitar a secretarías en la actividad</t>
  </si>
  <si>
    <t>Informe</t>
  </si>
  <si>
    <t>Hacer seguimiento a la elaboración de planes de mejora y suscripción de los mismos con las secretarías</t>
  </si>
  <si>
    <t>30 reuniones realizadas así: 10 a nivel nacional y 20 de nivel local con los colegios</t>
  </si>
  <si>
    <t>Reuniones de las asociaciones nacionales cada dos meses con la ministra</t>
  </si>
  <si>
    <t>Se han realizado las reuniones y se ha hecho seguimiento a las tareas.</t>
  </si>
  <si>
    <t>Ayuda memoria</t>
  </si>
  <si>
    <t>Reuniones de las asociaciones nacionales cada dos meses con el viceministro</t>
  </si>
  <si>
    <t>Reuniones de las secretarías con los colegios dos veces al año</t>
  </si>
  <si>
    <t>Se escribió a las secretarías proporcionando las indicaciones para coordinar cronograma virtual para capacitar a todo el equipo directivo en los temas de educación privada, para con estas indicaciones y el suministro de material puedan realizar los talleres.</t>
  </si>
  <si>
    <t>Una (1) actualización del sitio web  educativo y doce (12) actualizaciones del institucional</t>
  </si>
  <si>
    <t>Actualización mensual del sitio web institucional de educación privada</t>
  </si>
  <si>
    <t>Sitio web actualizado</t>
  </si>
  <si>
    <t>Actualización mensual del sitio web educativo de educación privada</t>
  </si>
  <si>
    <t>Las actualizaciones a este sitio están desactualizadas, porque la Oficina de Innovación no ha hecho la migración desde Newtemberg a Drupal, lo que informan harán en cuanto esté firmado el contrato con la Universidad Nacional.  Mientras tanto se está avanzando en el diseño y contenidos  que se publicarán en el sitio nuevo.</t>
  </si>
  <si>
    <t>Un (1) documento que evidencia el seguimiento a la actualización del DUE</t>
  </si>
  <si>
    <t>Cruce de información</t>
  </si>
  <si>
    <t>Envío correspondencia</t>
  </si>
  <si>
    <t>Cartas enviadas</t>
  </si>
  <si>
    <t>Taller virtual</t>
  </si>
  <si>
    <t>Respuestas y seguimiento</t>
  </si>
  <si>
    <t>Campos de inmersión</t>
  </si>
  <si>
    <t>Rosa María Cely</t>
  </si>
  <si>
    <t>500 estudiantes de grados 10o. y 11o. de jornada única beneficiados con los campos de inmersión (JU)</t>
  </si>
  <si>
    <t>A la espera de vigencias futuras y por tanto del apalancamiento requerido</t>
  </si>
  <si>
    <t>Minuta/Acta de inicio</t>
  </si>
  <si>
    <t>Realizar el proceso de selección de estudiantes beneficiarios</t>
  </si>
  <si>
    <t>En la medida que se surta las vigencias futuras y el apalancamiento requerido se daría paso a ejecutar esta acción.</t>
  </si>
  <si>
    <t>Base de datos de Estudiantes beneficiados/informe de ejecución para pago</t>
  </si>
  <si>
    <t>Adelantar la implementación de inmersión</t>
  </si>
  <si>
    <t>/informe de ejecución para pago</t>
  </si>
  <si>
    <t>Materiales educativos de inglés</t>
  </si>
  <si>
    <t>176.000 estudiantes de los grados 6o, 7o y 8o beneficiados de 443.900 libros de inglés</t>
  </si>
  <si>
    <t xml:space="preserve">Realizar el proceso de distribución a colegios focalizados de la serie "Way to go!" para grados 6, 7 y 8.
</t>
  </si>
  <si>
    <t>Según reporte de la gerencia de materiales, se han efectuado la entrega de 312.850 de los 443.900. 
Esta pendiente que la Gerencia de Materiales, remita los demás informes de entrega de materiales.</t>
  </si>
  <si>
    <t>Informe de distribución</t>
  </si>
  <si>
    <t>Eventos regionales  de entregar de los textos "Way to go!", (según agenda regional Ministra)</t>
  </si>
  <si>
    <t>Soporte evento</t>
  </si>
  <si>
    <t xml:space="preserve">Efectuar 28 talleres de socialización en 20 ciudades con una asistencia estimada de 1200 docentes </t>
  </si>
  <si>
    <t>Talleres de socialización del  material Way to Go!</t>
  </si>
  <si>
    <t>Se efectuaron los 28 talleres de socialización, uso y apropiación en el mes de marzo, en las 20 ciudades proyectadas.</t>
  </si>
  <si>
    <t>Talleres de uso e implementación de material Way to Go!</t>
  </si>
  <si>
    <t>Se esta efectuando la planeación de los próximos  28 talleres de socialización, uso y apropiación en las 20 ciudades proyectadas.</t>
  </si>
  <si>
    <t xml:space="preserve">Realizar el seguimiento a la entrega del material educativo y del uso en el aula </t>
  </si>
  <si>
    <t>Informe de seguimiento</t>
  </si>
  <si>
    <t>Formadores nativos extranjeros</t>
  </si>
  <si>
    <t>370 Colegios focalizados con acompañamiento de 520 formadores Nativos Extranjeros</t>
  </si>
  <si>
    <t>Llevar a cabo la firma de convenio de asociación con aliados</t>
  </si>
  <si>
    <t>Llegada Grupo #1 de Nativos Extranjeros</t>
  </si>
  <si>
    <t>Base de datos de FNE/informe de ejecución para pago</t>
  </si>
  <si>
    <t>Proceso de orientación en Colombia-    Grupo #1</t>
  </si>
  <si>
    <t>Agenda de orientación/informe de ejecución para pago</t>
  </si>
  <si>
    <t xml:space="preserve">Llegada Nativos Extranjeros a las IE focalizadas- Grupo #1 </t>
  </si>
  <si>
    <t xml:space="preserve">Se acompañaron a Región y se efectuó el recibimiento por parte de las Secretarias y las IE, el 2 y 3 de febrero. </t>
  </si>
  <si>
    <t>Agenda de inducción en región/informe de ejecución para pago</t>
  </si>
  <si>
    <t>Llegada grupo #2 Nativos Extranjeros</t>
  </si>
  <si>
    <t>De los 200 FNE esperados arribaron el 5 de febrero de 2017, 197, por temas de visado, </t>
  </si>
  <si>
    <t>Proceso de orientación en Colombia-    Grupo #2</t>
  </si>
  <si>
    <t>Recibieron orientación pedagógica y logística, y se acompañaron en su desplazamiento en región.. .</t>
  </si>
  <si>
    <t xml:space="preserve">Llegada Nativos Extranjeros a las IE focalizadas- Grupo #2 </t>
  </si>
  <si>
    <t>Se acompañaron a Región y se efectuó el recibimiento por parte de las Secretarias y las IE, el 14 de febrero.</t>
  </si>
  <si>
    <t>Llegada grupo #3 Nativos Extranjeros</t>
  </si>
  <si>
    <t xml:space="preserve"> proceso de orientación en Colombia-    Grupo # 3 </t>
  </si>
  <si>
    <t>El Grupo de FNE esta en proceso de orientación logística y pedagógica hasta el 27 de marzo</t>
  </si>
  <si>
    <t xml:space="preserve">Llegada Nativos Extranjeros a las IE focalizadas- Grupo #3 </t>
  </si>
  <si>
    <t>Se acompañaron a Región los 108 FNE y se efectuó el recibimiento por parte de las Secretarias y las IE.</t>
  </si>
  <si>
    <t>Llegada grupo #4 Nativos Extranjeros</t>
  </si>
  <si>
    <t xml:space="preserve">proceso de orientación en Colombia-          Grupo # 4 </t>
  </si>
  <si>
    <t xml:space="preserve">Llegada Nativos Extranjeros a las IE focalizadas- Grupo #4 </t>
  </si>
  <si>
    <t>Ingreso a la carrera docente</t>
  </si>
  <si>
    <t>Iván Fernando Enríquez Narváez</t>
  </si>
  <si>
    <t>Subdirección de Recursos Humanos del Sector Educativo</t>
  </si>
  <si>
    <t xml:space="preserve">4 regionalizaciones en el Banco de la Excelencia  por localidades de las ETC municipales de Bogotá, Medellín, Cali y Barranquilla        </t>
  </si>
  <si>
    <t>Diseño del requerimiento para establecer la zonificación municipal y visualización de las vacantes</t>
  </si>
  <si>
    <t>Se diseñó el requerimiento para establecer la zonificación municipal y visualización de las vacantes.</t>
  </si>
  <si>
    <t>Actas  de levantamiento de  información
Documento de diseño detallado</t>
  </si>
  <si>
    <t>Fase de construcción del requerimiento por parte del equipo desarrollador</t>
  </si>
  <si>
    <t>Codificación del requerimiento (proceso técnico de desarrollo dentro del aplicativo)</t>
  </si>
  <si>
    <t xml:space="preserve">Pruebas </t>
  </si>
  <si>
    <t>Documento de pruebas unitarias
Documento de pruebas de ciclo de negocio</t>
  </si>
  <si>
    <t>Puesta en funcionamiento (desarrollo y puesta en producción)</t>
  </si>
  <si>
    <t>Codificación del requerimiento (construcción del requerimiento)
Documento de requerimiento para cambio RFC (despliegue en ambiente de certificación y producción).
Cierre requerimiento (documentación de entrega: Manual técnico y funcional de usuario y secretaria)</t>
  </si>
  <si>
    <t>Una (1) convocatoria de Docentes y Directivos Docentes con Prueba de aptitudes, competencias básicas y prueba psicotécnica</t>
  </si>
  <si>
    <t>Definir los puntos de corte con el ICFES - CNSC</t>
  </si>
  <si>
    <t>Fueron definidos los puntos de corte con el ICFES - CNSC</t>
  </si>
  <si>
    <t>Cálculos con los puntos de corte de ponderación de la prueba de ACB</t>
  </si>
  <si>
    <t xml:space="preserve">Una (1) convocatoria para Docentes y Directivos Docentes para la  aplicación de la etapa de los requisitos mínimos, prueba de valoración de antecedentes y prueba de entrevista . 
</t>
  </si>
  <si>
    <t xml:space="preserve">Proceso de licitación pública para la aplicación de la etapa de verificación de requisitos mínimos, prueba de valoración de antecedentes y prueba de entrevista </t>
  </si>
  <si>
    <t>Se han sostenido reuniones con la Comisión Nacional del Servicio Civil, CNSC, para verificar las etapas contractuales.</t>
  </si>
  <si>
    <t>Copia del contrato suscrito entre el operador y la CNSC</t>
  </si>
  <si>
    <t>Elaborar la propuesta de protocolo para la aplicación de la prueba de entrevista</t>
  </si>
  <si>
    <t>Con la Comisión Nacional del Servicio Civil se tiene agendada una reunión con este fin para la última semana de marzo.2017.</t>
  </si>
  <si>
    <t xml:space="preserve"> Propuesta de protocolo para la aplicación de la prueba de entrevista concurso 2016</t>
  </si>
  <si>
    <t xml:space="preserve">Aplicación de la etapa de verificación de requisitos mínimos, prueba de valoración de antecedentes y prueba de entrevista </t>
  </si>
  <si>
    <t xml:space="preserve">Informe de aplicación de las etapas del proceso de selección </t>
  </si>
  <si>
    <t xml:space="preserve">Conformación de listas de elegibles </t>
  </si>
  <si>
    <t xml:space="preserve">Informe de la conformación de las listas de elegibles, emitidas por la CNSC </t>
  </si>
  <si>
    <t>Audiencias públicas de selección de institución educativa</t>
  </si>
  <si>
    <t xml:space="preserve">Informe de seguimiento a la realización de audiencias públicas de selección de institución educativa </t>
  </si>
  <si>
    <t>Un (1) borrador de proyecto para implementar un  concurso Especial en las zonas de postconflicto</t>
  </si>
  <si>
    <t>Establecer los requisitos mínimos del concurso postconflicto</t>
  </si>
  <si>
    <t>Se presentó a la Presidencia el borrador del decreto ley.</t>
  </si>
  <si>
    <t>Documento con requisitos mínimos de formación docente y aptitudes básicas que debe garantizar el concurso especial</t>
  </si>
  <si>
    <t>Borrador de reglamentación</t>
  </si>
  <si>
    <t>Borrador del decreto que formalizará y establecerá los lineamientos y parámetros del concurso especial</t>
  </si>
  <si>
    <t>Un (1) proyecto para que los Mejores Saber Pro-11 se vinculen como docentes en carrera</t>
  </si>
  <si>
    <t>Definición de los componentes homologables entre el concurso y/o SABER PRO - 11</t>
  </si>
  <si>
    <t>Se estandarizaron las bases de datos.</t>
  </si>
  <si>
    <t>Documento técnico de definición de componentes homologables</t>
  </si>
  <si>
    <t xml:space="preserve">Estructuración de propuesta </t>
  </si>
  <si>
    <t>Proyecto estructurado de formalización de la propuesta de vinculación de los mejores saber Pro-11</t>
  </si>
  <si>
    <t>Propuesta Jurídica</t>
  </si>
  <si>
    <t xml:space="preserve">Documento con concepto jurídico de la propuesta </t>
  </si>
  <si>
    <t>Un (1) informe del proceso de evaluación de desempeño para docentes y directivos docentes del estatuto 1278.</t>
  </si>
  <si>
    <t xml:space="preserve">Cargue de las evaluaciones de desempeño de los directivos docentes y docentes por parte de las entidades territoriales en el sistema de información de gestión de recursos humanos </t>
  </si>
  <si>
    <t>Se efectuó barrido en las bases de datos para identificar docentes y directivos docentes sin evaluación de desempeño asociados a las Secretarías de Educación, y registros con inconsistencias.</t>
  </si>
  <si>
    <t xml:space="preserve">Consolidado de evaluación anual de desempeño de los directivos docentes y docentes extraído del sistema de información de gestión de recursos humanos </t>
  </si>
  <si>
    <t xml:space="preserve">Mejorar la calidad de la información reportada en el sistema de información de gestión de recursos humanos </t>
  </si>
  <si>
    <t xml:space="preserve">Novedades resultantes del barrido de las bases de datos fueron notificadas a las Secretarías de Educación correspondientes. 
Se consolida la remisión de justificaciones o evidencias para el cargue. </t>
  </si>
  <si>
    <t>Comunicación a las ETC con las inconsistencias evidenciadas en el cargue de las calificaciones de evaluación anual de desempeño</t>
  </si>
  <si>
    <t>Un (1) modelo de evaluación del período de prueba, para los docentes y directivos docentes que ingresar al sector educativo oficial.</t>
  </si>
  <si>
    <t xml:space="preserve">Reglamentación de la evaluación del periodo de prueba de los directivos docentes y docentes </t>
  </si>
  <si>
    <t>Acto administrativo de reglamentación a la evaluación del periodo de prueba</t>
  </si>
  <si>
    <t xml:space="preserve">Diseño de los instrumentos de evaluación </t>
  </si>
  <si>
    <t>Instrumentos de evaluación que se implementarán para la evaluación del periodo de prueba</t>
  </si>
  <si>
    <t xml:space="preserve">Puesta en funcionamiento de la plataforma </t>
  </si>
  <si>
    <t>Construcción de la plataforma</t>
  </si>
  <si>
    <t>Bienestar Docente</t>
  </si>
  <si>
    <t>Patricia Castañeda Paz</t>
  </si>
  <si>
    <t>Ranking ETC respecto de la prestación del servicio médico asistencial y del trámite del reconocimiento y pago de prestaciones sociales.</t>
  </si>
  <si>
    <t xml:space="preserve">Definición de los motivos de las quejas con la UAC </t>
  </si>
  <si>
    <t>Motivos de las quejas con la UAC definidos.</t>
  </si>
  <si>
    <t>Documento con definición de motivos de las quejas con la UAC</t>
  </si>
  <si>
    <t>Mesa de trabajo para la estructuración de una mejora en el aplicativo de la UAC que permita identificar los motivos de las PQR en el sistema de gestión documental del Ministerio</t>
  </si>
  <si>
    <t>Se realizó la mesa de trabajo prevista.</t>
  </si>
  <si>
    <t>Aplicativo de la UAC con mejora para identificación de los motivos de las PQR</t>
  </si>
  <si>
    <t>Comité operativo de salud con la fiduciaria (bimestral)</t>
  </si>
  <si>
    <t>Se avanza en la concertación para la realización de los Comités Operativos.</t>
  </si>
  <si>
    <t>Actas de los comités operativos</t>
  </si>
  <si>
    <t xml:space="preserve">Cruce trimestral  informe Fiduprevisora vs. Reporte Secretarías de educación </t>
  </si>
  <si>
    <t>Se avanza en la realización del cruce trimestral del informe de la Fiduprevisora vs reporte de las secretarías de educación.</t>
  </si>
  <si>
    <t>Documento con resultados del cruce trimestral de información</t>
  </si>
  <si>
    <t>Seguimiento a los hallazgos del cruce del informe mensual</t>
  </si>
  <si>
    <t>Se envían oportunamente comunicados a las ETC respecto de los hallazgos del cruce del informe mensual.</t>
  </si>
  <si>
    <t>Documento con los resultados del seguimiento al informe mensual</t>
  </si>
  <si>
    <t xml:space="preserve">Asistencia a comités regionales FOMAG </t>
  </si>
  <si>
    <t>Se participó del comité regional del FOMAG en Barranquilla.</t>
  </si>
  <si>
    <t>Actas de los comités regionales del FOMAG</t>
  </si>
  <si>
    <t>Juegos Nacionales del Magisterio</t>
  </si>
  <si>
    <t>Convocar el Comité Organizador Nacional</t>
  </si>
  <si>
    <t>Comité Organizador Convocado: tres sesiones de trabajo para evaluar el desarrollo de la fase nacional, formular propuestas para sedes de los zonales 2017, y revisión y ajustes a los reglamentos de atletismo y natación.</t>
  </si>
  <si>
    <t>Actas de sesiones del Comité Organizador Nacional</t>
  </si>
  <si>
    <t>Se avanza en el proceso de consolidación nacional de la fase municipal</t>
  </si>
  <si>
    <t>Base de datos de inscritos fase municipal</t>
  </si>
  <si>
    <t>Recibir los actos administrativos de Conformación de Comités Departamentales</t>
  </si>
  <si>
    <t>Actos administrativos de Conformación de Comités Departamentales</t>
  </si>
  <si>
    <t>Abrir el sistema para inscripciones fase departamental</t>
  </si>
  <si>
    <t>Base de datos de inscritos fase departamental</t>
  </si>
  <si>
    <t>Abrir el sistema para inscripciones fase zonal</t>
  </si>
  <si>
    <t>Base de datos de inscritos fase zonal</t>
  </si>
  <si>
    <t>Realizar los juegos zonales del Magisterio</t>
  </si>
  <si>
    <t>Informe de ejecución de los juegos</t>
  </si>
  <si>
    <t>Encuentro Nacional Cultural y Folclórico del Magisterio realizado</t>
  </si>
  <si>
    <t>Publicar los lineamientos para desarrollo de fases municipal, departamental, zonal  y Nacional</t>
  </si>
  <si>
    <t>Documento con lineamientos publicado</t>
  </si>
  <si>
    <t>Consolidar la inscripción de la fase municipal </t>
  </si>
  <si>
    <t>Realizar el Encuentro Folclórico y Cultural</t>
  </si>
  <si>
    <t>Informe de ejecución del Encuentro</t>
  </si>
  <si>
    <t xml:space="preserve">20 de Julio
Reconocimiento hecho a los mejores ISCE Básica secundaria: 190 rectores y docentes de 95 ETC.
</t>
  </si>
  <si>
    <t>Divulgar los resultados ISCE, Dirección Calidad.</t>
  </si>
  <si>
    <t>Base de datos resultados ISCE</t>
  </si>
  <si>
    <t xml:space="preserve">Notificación, por ETC, a rector IE con mejor ISCE para que convoque Consejo Directivo y seleccione docente destacado. </t>
  </si>
  <si>
    <t>Base de datos con docente destacado por IE con mejor ISCE de cada ETC</t>
  </si>
  <si>
    <t>Invitar a rector y docente mejor ISCE de cada ETC para participar exaltación. (01.may a 15.jun)</t>
  </si>
  <si>
    <t>Registro de participación confirmada de rectores y docentes invitados</t>
  </si>
  <si>
    <t>Exaltar a 95 rectores y 95 docentes de instituciones educativas oficiales (un rector y un docente por ETC) con mejor ISCE básica secundaria reconocidos durante los festejos del 20 de Julio</t>
  </si>
  <si>
    <t>Informe de ejecución del evento de exaltación</t>
  </si>
  <si>
    <t xml:space="preserve">Noche de la Excelencia celebrada.
Reconocimiento realizado a Experiencias Pedagógicas Exitosas
</t>
  </si>
  <si>
    <t>Producir lineamientos para inscripción y selección de propuestas</t>
  </si>
  <si>
    <t>Realizar las convocatorias territoriales con ajuste a lineamientos</t>
  </si>
  <si>
    <t>Base de datos de inscritos por ETC</t>
  </si>
  <si>
    <t>Preselección territorial de los inscritos</t>
  </si>
  <si>
    <t>Acta de preseleccionados por ETC</t>
  </si>
  <si>
    <t>Preselección nacional de las propuestas</t>
  </si>
  <si>
    <t>Acta de preseleccionados  nivel nacional</t>
  </si>
  <si>
    <t>Verificar en campo las propuestas preseleccionadas a nivel nacional</t>
  </si>
  <si>
    <t>Actas de valoración en campo de los preseleccionados a nivel nacional</t>
  </si>
  <si>
    <t>Selección nacional de propuestas a reconocer</t>
  </si>
  <si>
    <t>Resolución de reconocimientos a seleccionados</t>
  </si>
  <si>
    <t>Realizar la Noche de la Excelencia</t>
  </si>
  <si>
    <t xml:space="preserve">Informe de ejecución </t>
  </si>
  <si>
    <t>9 encuentros de docentes orientadores  realizados (Semestre I)</t>
  </si>
  <si>
    <t>Elaboración de metodología a partir de competencias ciudadanas.</t>
  </si>
  <si>
    <t>Documento con metodología</t>
  </si>
  <si>
    <t>Realizar los encuentros de docentes orientadores en 10 ETC</t>
  </si>
  <si>
    <t>Informe de ejecución</t>
  </si>
  <si>
    <t>14 encuentros de rectores realizados.</t>
  </si>
  <si>
    <t>Realización los encuentros de rectores en 14 ETC</t>
  </si>
  <si>
    <t xml:space="preserve">Proyecto Decreto de Inspección  y Vigilancia aprobado MEN
</t>
  </si>
  <si>
    <t>Elaborar borrador  del proyecto de decreto.</t>
  </si>
  <si>
    <t>Se tiene elaborado un borrador del Decreto de Inspección y Vigilancia, el cual se someterá a revisión por parte del asesor del VEPBM.</t>
  </si>
  <si>
    <t>Borrador del proyecto de decreto</t>
  </si>
  <si>
    <t>Remitir a la Oficina Jurídica del MEN, para revisión y ajustes</t>
  </si>
  <si>
    <t>Proyecto de decreto radicado en Jurídica</t>
  </si>
  <si>
    <t>Elaborar la versión final del proyecto</t>
  </si>
  <si>
    <t>Versión final proyecto de decreto</t>
  </si>
  <si>
    <t>Socializar versión final del documento en comité directivo VPBM y  algunas ETC</t>
  </si>
  <si>
    <t>Actas de sesiones de socialización</t>
  </si>
  <si>
    <t>Realizar seguimiento a la remisión por parte del área encargada del decreto a Presidencia para firma y posterior publicación</t>
  </si>
  <si>
    <t>Proyecto de Decreto radicado</t>
  </si>
  <si>
    <t>Un modelo de seguimiento y monitoreo a la Asistencia Técnica del VPBM definido.</t>
  </si>
  <si>
    <t>Portafolio actualizado del VPBM</t>
  </si>
  <si>
    <t>Definición del modelo y herramienta de medición a la AT</t>
  </si>
  <si>
    <t>Se avanza en el proceso de definición del modelo  de la herramienta de medición a  la asistencia técnica.</t>
  </si>
  <si>
    <t>Modelo y herramienta de medición definido</t>
  </si>
  <si>
    <t>95 ETC con asistencia técnica en los temas de competencia de la Subdirección</t>
  </si>
  <si>
    <t>Prestar Asistencia Técnica a las 95 ETC</t>
  </si>
  <si>
    <t>Se ha prestado asistencia técnica a las Secretarías de Educación en temas pertinentes a la política educativa.</t>
  </si>
  <si>
    <t>Actas, comunicaciones, informes, listados de asistencia, memorias</t>
  </si>
  <si>
    <t>Redefinir las orientaciones para la formulación del POAIV vigencia 2017, en las 95 ETC</t>
  </si>
  <si>
    <t>Documento de orientaciones para la formulación del POAIV 2017</t>
  </si>
  <si>
    <t>Revisión y retroalimentación de la ejecución del POAIV de las 95 ETC en la vigencia anterior.</t>
  </si>
  <si>
    <t>Comunicación de revisión y retroalimentación</t>
  </si>
  <si>
    <t>Revisión y retroalimentación de la formulación del POAIV de las 95 ETC en la vigencia actual.</t>
  </si>
  <si>
    <t>Atender y tramitar las PQRS y Útiles inútiles presentadas ante el MEN.</t>
  </si>
  <si>
    <t>Se tramitaron oportunamente las PQR y quejas de útiles inútiles recibidas por el MEN</t>
  </si>
  <si>
    <t>Comunicaciones remitidas</t>
  </si>
  <si>
    <t>Un documento de diagnóstico formulado de la Estructura y planta central de las Secretarias de Educación de las ETC</t>
  </si>
  <si>
    <t>Se avanza en la elaboración de la metodología para el diagnóstico</t>
  </si>
  <si>
    <t>Documento de metodología</t>
  </si>
  <si>
    <t>Levantamiento de la información de las estructura organizacional de las 95 ETC</t>
  </si>
  <si>
    <t>Información consolidada de la estructura organizacional</t>
  </si>
  <si>
    <t>Documento con la situación actual, problemática y propuestas.</t>
  </si>
  <si>
    <t>Documento elaborado</t>
  </si>
  <si>
    <t>Un documento de actualización y socialización de novedades del proceso de rendición de cuentas en 60 ETC</t>
  </si>
  <si>
    <t>Actualización novedades proceso de rendición de cuentas sector educativo</t>
  </si>
  <si>
    <t>documento actualización de novedades</t>
  </si>
  <si>
    <t>Socialización novedades en las 60 ETC</t>
  </si>
  <si>
    <t>evidencias de actividades de socialización</t>
  </si>
  <si>
    <t xml:space="preserve">Dos encuentros nacionales realizados de Secretarios de Educación </t>
  </si>
  <si>
    <t xml:space="preserve">Encuentro Nacionales de Secretarios de Educación. </t>
  </si>
  <si>
    <t>El 1er. Encuentro Nacional de Secretarios de Educación se realizó en Bogotá durante los días 29 (inducción), 30 y 31.mar.2017: 83 participantes.</t>
  </si>
  <si>
    <t>Listados de asistencia, memorias</t>
  </si>
  <si>
    <t>Cuatro mesas de trabajo Secretarios de Educación - MEN realizadas.</t>
  </si>
  <si>
    <t>Mesas de trabajo Secretarios de Educación de ETC y Ministerio de Educación</t>
  </si>
  <si>
    <t>Se avanza en la definición de agendas para la realización de mesas de trabajo entre los Secretarios de Educación y el MEN. Mesas de trabajo con secretarios en La Guajira.</t>
  </si>
  <si>
    <t>Registros de asistencia por encuentro realizado. Agendas.</t>
  </si>
  <si>
    <t>Patricia Izquierdo López</t>
  </si>
  <si>
    <t>Taller de Financieros 2017</t>
  </si>
  <si>
    <t>Preparación de contenidos  con participación de la Contaduría (FUT), la Fiduprevisora y la DAF - MHCP. Ingresos, Gastos, Cierre fiscal</t>
  </si>
  <si>
    <t>Se definieron, según lo previsto, los contenidos del Taller de Financieros 2017.</t>
  </si>
  <si>
    <t>Presentaciones y materiales para el taller</t>
  </si>
  <si>
    <t>Tramitar con el área administrativa la aprobación de logística para el taller financiero 2017</t>
  </si>
  <si>
    <t>Realizar el taller</t>
  </si>
  <si>
    <t>Registro de asistencia y certificados de participación</t>
  </si>
  <si>
    <t>Actualización de la Guía 8</t>
  </si>
  <si>
    <t>Definición de nuevos contenidos y ajustes a realiza de acuerdo con la normatividad vigente</t>
  </si>
  <si>
    <t>Se inició la revisión de la antigua versión de la guía</t>
  </si>
  <si>
    <t>Contenidos preliminares</t>
  </si>
  <si>
    <t>Una publicación en línea</t>
  </si>
  <si>
    <t xml:space="preserve">Informes financieros </t>
  </si>
  <si>
    <t>Preparación de indicadores y contenidos informes de cierre 2016</t>
  </si>
  <si>
    <t>Se espera FUT 2016 definitivo para el inicio de los cálculos.</t>
  </si>
  <si>
    <t>Remisión de los informes financieros de cierre 2016</t>
  </si>
  <si>
    <t>95 oficios de informes de cierre financiero 2916</t>
  </si>
  <si>
    <t>Preparación de indicadores y contenidos informes semestrales 2017</t>
  </si>
  <si>
    <t>95 oficios de informes semestrales 2017</t>
  </si>
  <si>
    <t>Monitoreo y control al uso de los recursos</t>
  </si>
  <si>
    <t>Visitas de seguimiento al uso de los recursos y planes de desempeño</t>
  </si>
  <si>
    <t>Focalizar las ETC objeto de seguimiento (entidades con medidas correctivas Chocó y Buenaventura, entidades con medidas preventivas y otras priorizadas)</t>
  </si>
  <si>
    <t>Documento con las ETC focalizadas</t>
  </si>
  <si>
    <t>Revisión de los formatos de actas de visita, de seguimiento a los compromisos  y de resumen de hallazgos</t>
  </si>
  <si>
    <t>Nuevos formatos de seguimiento a compromisos y resumen de hallazgos</t>
  </si>
  <si>
    <t>Se avanza en el proceso de recuperación del software de seguimiento</t>
  </si>
  <si>
    <t>Nuevos formatos de seguimiento a planes de desempeño</t>
  </si>
  <si>
    <t xml:space="preserve">Realización de visitas de seguimiento al uso de los recursos en las ETC priorizadas  (entidades con medidas correctivas Chocó y Buenaventura, entidades con medidas preventivas y otras priorizadas)
</t>
  </si>
  <si>
    <t>Se efectuaron visitas de seguimiento a La Guajira, Yopal y Quibdó.</t>
  </si>
  <si>
    <t>Formatos de visita y actas de compromisos</t>
  </si>
  <si>
    <t>Seguimiento a compromisos de visitas de seguimiento al uso de los recursos</t>
  </si>
  <si>
    <t>Se produjeron cartas de seguimiento a compromisos.</t>
  </si>
  <si>
    <t>Formato de seguimiento actualizado y comunicaciones remitidas a las entidades que incumplieron el plazo inicial para remisión de información</t>
  </si>
  <si>
    <t>Remisión de eventos de riesgo no subsanados a los entes de control y la DAF</t>
  </si>
  <si>
    <t>Sin remisión a la fecha de eventos de riesgo no subsanados</t>
  </si>
  <si>
    <t>Comunicaciones a entes de control</t>
  </si>
  <si>
    <t xml:space="preserve">Informe anual de monitoreo </t>
  </si>
  <si>
    <t>Generar los indicadores financieros y consolidar la información de cobertura, calidad y plantas para el informe anual de monitoreo de recursos del sector</t>
  </si>
  <si>
    <t>Remisión del informe anual de monitoreo a los recursos del sector a la DAF del MHCP</t>
  </si>
  <si>
    <t>Informe anual de monitoreo de recursos del sector</t>
  </si>
  <si>
    <t>Planes de desempeño a entidades con medidas correctivas y preventivas</t>
  </si>
  <si>
    <t>Preparación de pronunciamiento, consolidación de información  y respuesta frente a la consulta de adopción de medida propuesta por la DAF - MHCP</t>
  </si>
  <si>
    <t>Se actuó con Córdoba, Malambo, Villavicencio y Jamundí</t>
  </si>
  <si>
    <t>Comunicaciones a la DAF del MHCP</t>
  </si>
  <si>
    <t>Preparación de pronunciamiento, consolidación de información y respuesta frente a la evaluación de las medidas en curso (continuidad, reformulación y levantamiento)</t>
  </si>
  <si>
    <t>Se acompañó, en visita conjunta con la DAF, la evaluación del Chocó.</t>
  </si>
  <si>
    <t>Diseño tablero de información financiera 2017</t>
  </si>
  <si>
    <t>Desarrollos para la batería de indicadores y mejoramiento continuo del tablero de seguimiento financiero</t>
  </si>
  <si>
    <t>Se produjo borrador de la batería de indicadores.</t>
  </si>
  <si>
    <t>Nueva versión del tablero de seguimiento financiero</t>
  </si>
  <si>
    <t>Actualización permanente del tablero de seguimiento financiero</t>
  </si>
  <si>
    <t>Tablero de seguimiento financiero actualizado</t>
  </si>
  <si>
    <t>Excedentes financieros 2016</t>
  </si>
  <si>
    <t>Definir el valor de excedentes de la vigencia 2016 de acuerdo al reporte oficial FUT</t>
  </si>
  <si>
    <t>Base de datos de excedentes de acuerdo a reporte FUT y comunicaciones de los resultados a las ETC</t>
  </si>
  <si>
    <t>Mesas técnicas de trabajo para subsanar reporte oficial por petición expresa de las ETC</t>
  </si>
  <si>
    <t>Actas y soportes de mesas técnicas de trabajo</t>
  </si>
  <si>
    <t>Remitir base de datos de excedentes por ETC consolidada y documento técnico a la OAPF</t>
  </si>
  <si>
    <t>Base de datos consolidada y documento técnico</t>
  </si>
  <si>
    <t>85 % Implementación de cuentas maestras</t>
  </si>
  <si>
    <t>Preparación del anexo técnico para el acto administrativo de implementación de cuentas maestras</t>
  </si>
  <si>
    <t>Anexo técnico</t>
  </si>
  <si>
    <t>Capacitación y acompañamiento para el proceso de implementación de cuentas maestras</t>
  </si>
  <si>
    <t>Se realizó un taller para entidades territoriales no certificadas.</t>
  </si>
  <si>
    <t>Videoconferencias y comunicaciones</t>
  </si>
  <si>
    <t>Mesas de conciliación SSF entre ETC y Fiduprevisora</t>
  </si>
  <si>
    <t>Coordinación de las mesas de trabajo entre las ETC</t>
  </si>
  <si>
    <t>Se han efectuado diez mesas de conciliación</t>
  </si>
  <si>
    <t>Calendario de reuniones entre ETC y Fiduprevisora</t>
  </si>
  <si>
    <t>Actualización permanente de la información de conciliación de recursos SSF</t>
  </si>
  <si>
    <t>Se efectuaron reportes del estado a Planeación</t>
  </si>
  <si>
    <t>Base de datos actualizada semanalmente y actas</t>
  </si>
  <si>
    <t>Mejoramiento de la calidad de la información de nómina (SINEB)</t>
  </si>
  <si>
    <t>Redefinición de los protocolos de asistencia técnica en campo a la administración funcional del sistema de gestión de recurso HUMANO en las entidades territoriales.</t>
  </si>
  <si>
    <t>Se preparó el contrato de soporte lógico con espacio para lineamientos de asistencia técnica.</t>
  </si>
  <si>
    <t>Protocolo de Asistencia Técnica 
Circular informativa</t>
  </si>
  <si>
    <t>Desarrollo de validaciones de calidad de la información de nómina</t>
  </si>
  <si>
    <t>Validaciones desarrolladas</t>
  </si>
  <si>
    <t>Generación de reportes a partir de la información de nómina consignada en el SINEB</t>
  </si>
  <si>
    <t>Mejoramiento de la calidad de la información de  establecimientos educativos (DUE)</t>
  </si>
  <si>
    <t>Generación de reportes de información y validaciones (11 validaciones establecidas en 2016) frente a la información de establecimientos educativos incluida en el DUE</t>
  </si>
  <si>
    <t>Asistencia técnica para el cargue de información y actualizaciones en el DUE</t>
  </si>
  <si>
    <t>Se atendieron las solicitudes de asistencia técnica.</t>
  </si>
  <si>
    <t>Asistencia técnica para el reporte de información en el DUE</t>
  </si>
  <si>
    <t>Mejoramiento de la calidad de fondos de servicios educativos (SIFSE)</t>
  </si>
  <si>
    <t>Generación de reportes de información y validaciones frente a la información de fondos de servicios educativos incluida en el SIFSE</t>
  </si>
  <si>
    <t>Asistencia técnica para el cargue de información y actualizaciones en el SIFSE</t>
  </si>
  <si>
    <t>Se atendieron los requerimientos de asistencia técnica.</t>
  </si>
  <si>
    <t>Asistencia técnica para el reporte de información en el SIFSE</t>
  </si>
  <si>
    <t>Consolidación de información histórica del proceso de saneamiento de deudas laborales</t>
  </si>
  <si>
    <t>Base de datos de conceptos jurídicos relativos al proceso de saneamiento de deudas laborales del sector</t>
  </si>
  <si>
    <t>Se tiene una primera versión de la base de datos.</t>
  </si>
  <si>
    <t>Base de datos consolidada</t>
  </si>
  <si>
    <t>Base de datos histórica de liquidaciones remitidas por las ETC</t>
  </si>
  <si>
    <t>Base actualizada a 17.marzo.</t>
  </si>
  <si>
    <t>Base de datos de reconocimiento de deudas uno a uno histórico</t>
  </si>
  <si>
    <t>Base de seguimiento al pago de deudas certificadas vigencias 2015-2017</t>
  </si>
  <si>
    <t>Se adelanta revisión normativa del proceso.</t>
  </si>
  <si>
    <t>Diseño de formatos estandarizados para el proceso de saneamiento de deudas laborales</t>
  </si>
  <si>
    <t>Diseño de formatos estandarizados para el reporte de liquidaciones por concepto de deudas laborales por parte de las ETC</t>
  </si>
  <si>
    <t>Se enviaron a ETC interesadas los formatos de zonas de difícil acceso y prima de servicios. Se encuentra diseñado el de ascensos.</t>
  </si>
  <si>
    <t>Formatos para el reporte de liquidaciones</t>
  </si>
  <si>
    <t>Revisión y actualización de los procedimientos establecidos para la revisión de deudas</t>
  </si>
  <si>
    <t>Se avanza en el proceso de revisión y actualización de los procedimientos establecidos para la revisión de deudas.</t>
  </si>
  <si>
    <t>Documentos</t>
  </si>
  <si>
    <t>Grupos Étnicos</t>
  </si>
  <si>
    <t xml:space="preserve">Ethel Margarita Morales </t>
  </si>
  <si>
    <t>Gerencia de Atención Educativa a Grupos Étnicos</t>
  </si>
  <si>
    <t>Cuatro modelos pedagógicos implementados.</t>
  </si>
  <si>
    <t>Mesas de concertación con las organizaciones  y consejos comunitarios para la focalización de las acciones de acompañamiento 2017</t>
  </si>
  <si>
    <t>N/A</t>
  </si>
  <si>
    <t xml:space="preserve">actas de reuniones </t>
  </si>
  <si>
    <t>Grupos étnicos</t>
  </si>
  <si>
    <t>Suscripción de contratos  o convenios con las organizaciones representativas de los GE</t>
  </si>
  <si>
    <t>Acompañamiento  y asesoría  pedagógica</t>
  </si>
  <si>
    <t xml:space="preserve">actas de asistencia técnica </t>
  </si>
  <si>
    <t xml:space="preserve">actas de supervisiones </t>
  </si>
  <si>
    <t>200 maestrros formados en estudios afrocolombianos.
Implementación de la Cátedra de Estudios Afrocolombianos
Decreto 1122 del 1998</t>
  </si>
  <si>
    <t xml:space="preserve">Concertación en los espacios de diálogo la focalización de los EE y regiones  </t>
  </si>
  <si>
    <t xml:space="preserve">Implementación de los talleres de CEA en los EE </t>
  </si>
  <si>
    <t xml:space="preserve">Actas de los talleres y listados de asistencias </t>
  </si>
  <si>
    <t>Sistematización de resultados</t>
  </si>
  <si>
    <t>Consolidación del documento orientador sobre la implementación de la CEA</t>
  </si>
  <si>
    <t xml:space="preserve">Documento Orientador </t>
  </si>
  <si>
    <t>Cien  etnoeducadores indígenas formados.</t>
  </si>
  <si>
    <t xml:space="preserve">Actas </t>
  </si>
  <si>
    <t>Concertación proceso contractual: Formación de 100 maestros indígenas, en los componentes de  Educación, Pedagogía, Didáctica, Currículos y Procesos Evaluativos para los grupos étnicos</t>
  </si>
  <si>
    <t xml:space="preserve">Actas de inicio </t>
  </si>
  <si>
    <t xml:space="preserve">actas de inicio -contratos </t>
  </si>
  <si>
    <t>Acompañamiento  y asesoría  pedagógica (abr, may, jun, nov)</t>
  </si>
  <si>
    <t xml:space="preserve">actas de asistencias técnicas </t>
  </si>
  <si>
    <t>Supervisión en los territorios étnicos  de los avances en los procesos contractuales.</t>
  </si>
  <si>
    <t>Proyecto de Norma del SEIP concertado</t>
  </si>
  <si>
    <t xml:space="preserve">Actas - Documentos </t>
  </si>
  <si>
    <t>Tres(3) sesiones Oficiales de la CONTCEPI – Conciliación de la norma indígena - MEN (mar, may, jul, sep)</t>
  </si>
  <si>
    <t xml:space="preserve">actas -listados de asistencias- Proyecto Borrador de Norma </t>
  </si>
  <si>
    <t>Cuatro pilotajes del decreto 1953 del 2014 realizados</t>
  </si>
  <si>
    <t>Concertación, en los espacios de diálogo, de la focalización de los territorios para el pilotaje del 1953 del 2014</t>
  </si>
  <si>
    <t xml:space="preserve">contratos - productos técnicos </t>
  </si>
  <si>
    <t xml:space="preserve">Procesos contractuales con las organizaciones indígenas para realizar los pilotajes </t>
  </si>
  <si>
    <t xml:space="preserve">actas de inicio - contratos </t>
  </si>
  <si>
    <t>Acompañamientos situados en los territorios indígenas para verificación de capacidad instalada (abr, may, jun, jul)</t>
  </si>
  <si>
    <t xml:space="preserve">Proyecto de estatuto docente afrocolombianos, negros, palenqueros y raizales concertado
</t>
  </si>
  <si>
    <t>Un Espacio de Concertación  Nacional- Definición de la ruta e insumo del proyecto de consulta. Marzo( los costo de este espacio supera lo asignado a todo el hito)</t>
  </si>
  <si>
    <t>actas de la subcomisión - listados de asistencias</t>
  </si>
  <si>
    <t>Cinco (5) talleres regionales para la recolección de insumos al proyecto de norma</t>
  </si>
  <si>
    <t>Componente educativo Planes de Salvaguarda concertado.</t>
  </si>
  <si>
    <t xml:space="preserve">Elaboración del portafolio de servicios de asistencia técnica que incorpore los avances de la política para grupos étnicos y su  implementación territorial </t>
  </si>
  <si>
    <t>Documento- Portafolio de servicio para grupos étnicos</t>
  </si>
  <si>
    <t xml:space="preserve">actas y listados de asistencias </t>
  </si>
  <si>
    <t xml:space="preserve">Mesas de trabajo con expertos para la consolidación de los documentos de política  ANPR y Rrom </t>
  </si>
  <si>
    <t>Concertación  componente educativo Planes de Salvaguarda</t>
  </si>
  <si>
    <t>Enfoque étnico incorporado en los programas  y proyectos estratégicos del MEN</t>
  </si>
  <si>
    <t xml:space="preserve">Portafolio de servicio para la incorporación del enfoque étnico: Talleres con las ETC que atienden población mayoritariamente étnica 
</t>
  </si>
  <si>
    <t>Talleres regionales con las ETC</t>
  </si>
  <si>
    <t>5 talleres realizados con las ETC y las organizaciones indígenas que administran la educación.</t>
  </si>
  <si>
    <t>Mesas de trabajo con las ETC y las organizaciones Indígenas que administran la educación</t>
  </si>
  <si>
    <t>Cinco (5) talleres regionales para conocer los avances de la administración de la educación, en el marco del Decreto 2500 del 2010,  con miras a la verificación de capacidad instalada para la implementación del SEIP – D 1953 del 2014</t>
  </si>
  <si>
    <t xml:space="preserve">actas y listados de  asistencias </t>
  </si>
  <si>
    <t>Un taller nacional  sobre los avances de la administración de la educación, en el marco del Decreto 2500 del 2010  y mejoramiento  de la CE</t>
  </si>
  <si>
    <t>Reporte de meta / Formación y acompañamiento</t>
  </si>
  <si>
    <t>Daniel González</t>
  </si>
  <si>
    <t>Gerencia de Jornada Única</t>
  </si>
  <si>
    <t>512.184 estudiantes continúan con la Jornada Única en 2017</t>
  </si>
  <si>
    <t>Identificar establecimientos educativos que cerraron el año implementando Jornada Única</t>
  </si>
  <si>
    <t>Durante el mes de enero se identificaron 1.107 establecimientos educativos que al cierre de 2016 implementaron la jornada única.</t>
  </si>
  <si>
    <t>Matriz por ETC con EE que implementaron Jornada Única con reporte simat del 30 de noviembre de 2016</t>
  </si>
  <si>
    <t>Realizar la ampliación de planta pendiente a las ETC</t>
  </si>
  <si>
    <t>La subdirección de recursos humanos identificó las necesidades de docentes para asegurar la continuidad de los 512.184 estudiantes. A la fecha no se ha viabilizado planta debido al déficit proyectado en el SGP.</t>
  </si>
  <si>
    <t>Oficio con la viabilización de planta a las ETC</t>
  </si>
  <si>
    <t>Reporte en SIMAT 30 de junio de los 512.184 cupos de Jornada única</t>
  </si>
  <si>
    <t>Matriz en SIMAT con reporte de cupos educativos en Jornada Única</t>
  </si>
  <si>
    <t>1.000.000 de estudiantes en Jornada Única reportados en SIMAT el 30 de noviembre de 2017</t>
  </si>
  <si>
    <t>Identificar nuevos establecimientos educativos en Jornada Única</t>
  </si>
  <si>
    <t xml:space="preserve">Se identificaron las estrategias con las cuales cumplir la meta a fin de año. Se han identificado ETC dispuestas a ampliar la cobertura y se ha analizado las necesidades tanto de docentes como de alimentación escolar y acompañamiento. </t>
  </si>
  <si>
    <t>Matriz por ETC con EE que implementarán Jornada Única y sus fechas de inicio</t>
  </si>
  <si>
    <t>Realizar la ampliación de planta  a las ETC</t>
  </si>
  <si>
    <t xml:space="preserve">Para crecer a 1M de estudiantes se espera hacer nombramientos a final de año. Las actividades de preparación se han venido dando, pero los nombramientos estarán condicionados a la viabilidad financiera que dé la OAPF. </t>
  </si>
  <si>
    <t>Reporte en SIMAT 30 de noviembre</t>
  </si>
  <si>
    <t>1.000 Establecimientos Educativos acompañados en el marco de la ruta pedagógica integrada</t>
  </si>
  <si>
    <t>Definir rutas de acompañamiento</t>
  </si>
  <si>
    <t>Se definió la ruta de acompañamiento a las 82 ETC que durante 2016 implementaron en alguno de sus EE la jornada única. El ciclo I se diseñó y está en ejecución, comprende 1.096 EE con un total de 2.865 visitas.</t>
  </si>
  <si>
    <t>Rutas de acompañamiento por ETC</t>
  </si>
  <si>
    <t>Brindar acompañamiento a colegios de convocatorias 1,2 y 4</t>
  </si>
  <si>
    <t xml:space="preserve">El ciclo I comenzó con la formación que se dio en la segunda semana de febrero. Los líderes de JU iniciaron el acompañamiento presencial en los establecimientos educativos a partir de la tercera semana de febrero. </t>
  </si>
  <si>
    <t>Reportes de acompañamiento pedagógico a los EE</t>
  </si>
  <si>
    <t>Realizar seguimiento a colegios de convocatoria 3</t>
  </si>
  <si>
    <t xml:space="preserve">Para los colegios de convocatoria 3 se continuó el acompañamiento del año 2016, por lo cual se encuentran en el ciclo IV de formación. La formación inició en la segunda semana de febrero. </t>
  </si>
  <si>
    <t>Realizar acompañamiento a nuevos colegios</t>
  </si>
  <si>
    <t>Contratación PMO para 2018</t>
  </si>
  <si>
    <t>Contrato con PMO</t>
  </si>
  <si>
    <t>Alfabetización</t>
  </si>
  <si>
    <t>Juan Esteban Quiñonez</t>
  </si>
  <si>
    <t>Subdirección de Permanencia</t>
  </si>
  <si>
    <t>16.000 personas iletradas atendidas</t>
  </si>
  <si>
    <t>Realizar la Publicación de pliegos de licitación pública modelo A CRECER, para beneficiar 15.000 personas e implementar el proceso</t>
  </si>
  <si>
    <t>Comité de Contratación el 23 de marzo</t>
  </si>
  <si>
    <t>Adjudicación de licitación pública modelo A CRECER, para beneficiar 15.000 personas e implementar el proceso</t>
  </si>
  <si>
    <t>Está pendiente de firma de la minuta por parte del Viceministro.</t>
  </si>
  <si>
    <t>Pendiente de aprobación de insumo para elaboración de minuta por parte de Laura Tami</t>
  </si>
  <si>
    <t>Verificar el Reporte de matrícula en SIMAT, de acuerdo con la modalidades de atención definidas.</t>
  </si>
  <si>
    <t>Atención al 1% de personas con discapacidad con el programa de alfabetización.</t>
  </si>
  <si>
    <t>Discapacidad</t>
  </si>
  <si>
    <t>Milena Rubio y Carlos Pinzón</t>
  </si>
  <si>
    <t xml:space="preserve">500 docentes formados en temas de discapacidad
</t>
  </si>
  <si>
    <t>Construir insumos de contratación para el proceso de formación docente en discapacidad</t>
  </si>
  <si>
    <t>Adelantar la construcción técnica del diplomado</t>
  </si>
  <si>
    <t>Plan de formación del diplomado
Listado de beneficiarios</t>
  </si>
  <si>
    <t>Implementar el diplomado</t>
  </si>
  <si>
    <t>500 docentes certificados</t>
  </si>
  <si>
    <t>10 Secretarías de Educación con acompañamiento especializado por parte del MEN en temas de discapacidad</t>
  </si>
  <si>
    <t>30 Secretarías de Educación capacitadas en lo referente a políticas y orientaciones en temas de discapacidad</t>
  </si>
  <si>
    <t>Realizar acompañamiento a secretarías de educación en la implementación de la políticas y orientaciones, desde el equipo técnico del MEN</t>
  </si>
  <si>
    <t>Se han capacitado 5 secretarías de educación y se están programando las próximas fechas. </t>
  </si>
  <si>
    <t xml:space="preserve">informes acompañamiento a las secretarias de educación </t>
  </si>
  <si>
    <t>1 Decreto de Discapacidad elaborado</t>
  </si>
  <si>
    <t>Aprobación por parte de Planeación MEN</t>
  </si>
  <si>
    <t>Expedición del Decreto por parte de Presidencia</t>
  </si>
  <si>
    <t xml:space="preserve">Un Documento elaborado en temas de discapacidad
</t>
  </si>
  <si>
    <t>Articular los equipos del INCI, INSOR Y el MEN</t>
  </si>
  <si>
    <t>Se realizó la articulación satisfactoriamente.</t>
  </si>
  <si>
    <t>Documento de avance</t>
  </si>
  <si>
    <t>Construir las líneas estratégicas del documento</t>
  </si>
  <si>
    <t>Desarrollar el documento</t>
  </si>
  <si>
    <t>Entregar la versión final del documento</t>
  </si>
  <si>
    <t>Programa de Alimentación Escolar</t>
  </si>
  <si>
    <t>Luis Fernando García Zapata</t>
  </si>
  <si>
    <t>Gerencia de Programa de Alimentación Escolar</t>
  </si>
  <si>
    <t>95 entidades territoriales certificadas con asistencia técnica para el Programa de Alimentación Escolar</t>
  </si>
  <si>
    <t>Realizar cronograma de visitas a las ETC</t>
  </si>
  <si>
    <t>Se han realizado los cronogramas de visitas según lo estipulado.</t>
  </si>
  <si>
    <t>EQUIPO DE SEGUIMIENTO</t>
  </si>
  <si>
    <t>Realizar las visitas a las ETC programadas</t>
  </si>
  <si>
    <t>Se han realizado asistencias técnicas a 35 ETC`s</t>
  </si>
  <si>
    <t>95 entidades territoriales certificadas, monitoreadas en la calidad de la prestación del servicio en el Programa de Alimentación Escolar</t>
  </si>
  <si>
    <t>Se han realizado 101 visitas a instituciones educativas para realizar seguimiento a la operación.</t>
  </si>
  <si>
    <t>20 ETC de antiguos territorios y ETC con población mayoritariamente indígena con minuta patrón descentralizada</t>
  </si>
  <si>
    <t>Recepcionar las minutas diferenciales de las ETC</t>
  </si>
  <si>
    <t>Se han recibido minutas diferenciales de 7 ETC</t>
  </si>
  <si>
    <t>ASESORA TÉCNICA</t>
  </si>
  <si>
    <t>Revisar  minutas diferenciales recibidas</t>
  </si>
  <si>
    <t>Se ha revisado la totalidad de las minutas recibidas</t>
  </si>
  <si>
    <t>Realizar mesas de concertación con las ETC</t>
  </si>
  <si>
    <t>ASESORA COMUNICACIONES - ASESORA TÉCNICA</t>
  </si>
  <si>
    <t>Aprobar minutas diferenciales</t>
  </si>
  <si>
    <t>Luis Fernando García</t>
  </si>
  <si>
    <t>Gerencia Programa Alimentación Escolar</t>
  </si>
  <si>
    <t>1´000.000 de cupos de Jornada Única cofinanciados por el Programa de Alimentación Escolar - PAE</t>
  </si>
  <si>
    <t>Realizar mesas de trabajo para revisión de cupos y distribución de recursos</t>
  </si>
  <si>
    <t>Se realizaron las respectivas reuniones para realizar la distribución.</t>
  </si>
  <si>
    <t>MATRIZ DE DISTRIBUCIÓN DE CUPOS JORNADA ÚNICA.</t>
  </si>
  <si>
    <t>Adelantar la proyección de distribución de recursos</t>
  </si>
  <si>
    <t>Se tiene la proyección inicial de distribución de recursos.</t>
  </si>
  <si>
    <t>Aprobar la distribución  de recursos según cupos</t>
  </si>
  <si>
    <t xml:space="preserve">En este momentos dependemos de la asignación por reforma tributaria. </t>
  </si>
  <si>
    <t>Llevar a cabo la Solicitud a planeación de transferencia de recursos</t>
  </si>
  <si>
    <t>Solicitud de distribución</t>
  </si>
  <si>
    <t>Efectuar la Transferencia de recursos a las Entidades Territoriales Certificadas</t>
  </si>
  <si>
    <t>Resolución de transferencia de recursos del PAE a la ETC</t>
  </si>
  <si>
    <t>81 Entidades Territoriales Certificadas con asistencia técnica para la implementación del Programa de Alimentación Escolar - PAE</t>
  </si>
  <si>
    <t>Identificar Entidades Territoriales Certificadas críticas</t>
  </si>
  <si>
    <t>Se realizó la Identificación y seguimiento a las ETC consideradas Críticas en la Operación del PAE</t>
  </si>
  <si>
    <t>Documento con ETC priorizadas</t>
  </si>
  <si>
    <t>Efectuar visitas de asistencia técnica</t>
  </si>
  <si>
    <t>Se han llevado a cabo asistencias técnicas en 35 ETC.</t>
  </si>
  <si>
    <t>Soportes de visita</t>
  </si>
  <si>
    <t>Realizar los informes de asistencia técnica</t>
  </si>
  <si>
    <t>Se han realizado los informes de asistencia técnica y enviado a las ETC solicitando el respectivo plan de mejoramiento.</t>
  </si>
  <si>
    <t>Informes de visita</t>
  </si>
  <si>
    <t>81 Entidades Territoriales Certificadas monitoreadas en la calidad de la prestación del servicio</t>
  </si>
  <si>
    <t>Identificar ETC inician operación</t>
  </si>
  <si>
    <t>Se hace seguimiento semanal para identificar inicio de operación de las ETC. A la fecha 77 están con operación.</t>
  </si>
  <si>
    <t>Efectuar visitas de monitoreo</t>
  </si>
  <si>
    <t>Se han realizado visitas de seguimiento a la operación en 50 IE de las ETC que han iniciado operación.</t>
  </si>
  <si>
    <t>Realizar informes</t>
  </si>
  <si>
    <t>Se ha realizado los informes de seguimiento a la operación y enviado a las ETC solicitando el respectivo plan de mejoramiento.</t>
  </si>
  <si>
    <t>INFORMES DE VISITA (PLAN DE MEJORAMIENTO Y ALERTAS)</t>
  </si>
  <si>
    <t>Calidad de Educación Inicial y Preescolar</t>
  </si>
  <si>
    <t>Ana María Nieto Villamizar</t>
  </si>
  <si>
    <t>Dirección de Primera Infancia</t>
  </si>
  <si>
    <t xml:space="preserve">Una (1) publicación de las bases curriculares para educación inicial </t>
  </si>
  <si>
    <t xml:space="preserve">Realizar Ajustes de las bases curriculares </t>
  </si>
  <si>
    <t>El equipo técnico de la Dirección realizó los ajustes al documento de bases curriculares trabajado por la UdeA en 2016. Este documento será el insumo para la implementación en la muestra controlada.
07042017- Se cuenta con el documento ajustado definitivo.</t>
  </si>
  <si>
    <t>Documento ajustado para implementación piloto  de bases curriculares en educación inicial</t>
  </si>
  <si>
    <t>Diagramar  las bases curriculares para la implementación controlada</t>
  </si>
  <si>
    <t xml:space="preserve">Se cuenta con el convenio firmado por la contraparte para el proceso de implementación. En el marco del convenio con la Fundación Saldarriaga Concha, se diagramarán las bases. 
07042017- Se espera la firma del Viceministro para dar trámite a la fase de alistamiento del convenio
</t>
  </si>
  <si>
    <t>Bases curriculares en Educación Inicial diagramadas</t>
  </si>
  <si>
    <t>Implementar las bases curriculares con 160 "Profes en acción"</t>
  </si>
  <si>
    <t>07042017-La minuta de convenio para la implementación está para firma del Viceministro.</t>
  </si>
  <si>
    <t>Informe de recomendaciones de implementación de las bases</t>
  </si>
  <si>
    <t>Realizar la Jornada de retroalimentación  de las bases curriculares con 5 Universidades e instituciones aliadas</t>
  </si>
  <si>
    <t>Se cuenta con el plan de acción y cronograma para el trabajo con las universidades e instituciones aliadas (ejemplo: fundaciones) </t>
  </si>
  <si>
    <t>informe de ajustes a las recomendaciones de las universidades aliadas</t>
  </si>
  <si>
    <t>Materiales para docentes</t>
  </si>
  <si>
    <t xml:space="preserve">Consolidar los resultados y ajustar documento de bases curriculares </t>
  </si>
  <si>
    <t xml:space="preserve">Bases curriculares ajustadas </t>
  </si>
  <si>
    <t>Lanzamiento de las Bases Curriculares depende de recursos de reforma</t>
  </si>
  <si>
    <t>Socialización de resultados de la segunda fase de la Medición de la Calidad</t>
  </si>
  <si>
    <t xml:space="preserve">Analizar los resultados medición calidad eje cafetero </t>
  </si>
  <si>
    <t xml:space="preserve">Documento de análisis de resultados de calidad de educación inicial en eje cafetero </t>
  </si>
  <si>
    <t xml:space="preserve">Socializar los resultados de la medición de la calidad en el eje cafetero </t>
  </si>
  <si>
    <t xml:space="preserve">Esta actividad se replantea en fechas, dado que se realizará una vez se cumpla la actividad anterior. </t>
  </si>
  <si>
    <t xml:space="preserve">Propuesta de socialización de resultados. </t>
  </si>
  <si>
    <t xml:space="preserve">1.000 profesores de transición integral con acompañamiento pedagógico situado </t>
  </si>
  <si>
    <t>Entrenar a tutores de las entidades territoriales que participarán de la implementación del Modelo de Acompañamiento Pedagógico Situado depende de recursos de reforma</t>
  </si>
  <si>
    <t>Informe de entrenamiento a tutores que contiene, metodología, línea base y pos. (tres entrenamientos)</t>
  </si>
  <si>
    <t>Fortalecimiento y puesta en marcha in situ de la implementación del Modelo depende de recursos de reforma</t>
  </si>
  <si>
    <t xml:space="preserve">Informe de acompañamiento que contiene metodología de acompañamiento, resultados del acompañamiento y evaluación del acompañamiento </t>
  </si>
  <si>
    <t>Producción y distribución de la  caja de materiales depende de recursos de reforma</t>
  </si>
  <si>
    <t>Producción y distribución de la  caja de materiales</t>
  </si>
  <si>
    <t>Estamos adelantado un proyecto de investigación junto al BID para el ajuste de la modalidad familiar. Con esto, se busca responder a las necesidades de los niños en la ruralidad en el marco de los acuerdos de Paz. Adicional a esto, tenemos un plan de trabajo para el ajuste y la implementación del Modelo de Acompañamiento Pedagógico Situado para grupos étnicos. 
07042017- Se cuenta con propuesta definitiva de investigación. Se presentó a la junta del BID y donantes BID para su análisis. Nos encontramos a la espera de la respuesta.</t>
  </si>
  <si>
    <t>Fortalecimiento de la estructura del sistema</t>
  </si>
  <si>
    <t>Un (1) Decreto reglamentario de educación inicial en el marco de la atención integral publicado</t>
  </si>
  <si>
    <t>Ajustar el proyecto de Decreto de Educación Inicial a la luz de los acuerdos establecidos en Inspección y Vigilancia de la Educación Inicial</t>
  </si>
  <si>
    <t>Se realizaron los ajustes pertinentes al proyecto de Decreto de Educación Inicial desde el Ministerio. Los ajustes realizados por ICBF no corresponden a los acuerdos alcanzados. El Ministerio, a cargo de la Oficina Jurídica y el Despacho del Viceministerio, no han hecho los comentarios. Actualmente, se encuentran en discusión junto a las entidades de la CIPI los estándares que se utilizarán en el proceso de inspección y vigilancia establecido en el Decreto. 
07042017- Tanto la Oficina Jurídica, como el Despacho del Viceministro hicieron ajustes al Decreto. Actualmente, se encuentra en el ICBF ajustando de acuerdo a los comentarios enviados desde el Ministerio.T Se realizará una mesa de revisión conjunta con ICBF y coordinación de CIPI la primera semana de mayo</t>
  </si>
  <si>
    <t>Documento del proyecto de Decreto de Educación Inicial</t>
  </si>
  <si>
    <t>Realizar la Solicitud formal de aprobación del proyecto de Decreto a las Oficinas Jurídicas del Ministerio de Educación Nacional, ICBF, Prosperidad Social y Presidencia de la República</t>
  </si>
  <si>
    <t>Aprobaciones de las Oficinas Jurídicas de las entidades de la CIPI</t>
  </si>
  <si>
    <t>Firmar el Decreto de Educación Inicial</t>
  </si>
  <si>
    <t>Decreto definitivo</t>
  </si>
  <si>
    <t>Difundir el decreto</t>
  </si>
  <si>
    <t>Eventos realizados</t>
  </si>
  <si>
    <t>(35) Secretarias de Educación con estructura de procesos y procedimientos de educación inicial</t>
  </si>
  <si>
    <t>Documentar el proceso Inspección y Vigilancia, en cuanto a instrumentos, procedimientos y guías.</t>
  </si>
  <si>
    <t>Actualmente, la Dirección está definiendo junto a la CIPI los estándares a utilizar en el proceso de inspección y vigilancia.
07042017- Se finalizó la revisión de 5 componentes, faltando los relacionados al componente de talento humano y los estándares a los que no llegamos a acuerdos entre los niveles técnicos. Para esto, la discusión se hará a nivel directivo en la CIPI.</t>
  </si>
  <si>
    <t xml:space="preserve">versión final de la documentación: procedimiento, instrumentos </t>
  </si>
  <si>
    <t xml:space="preserve">Capacitar en procesos de educación inicial en 35 Secretarías de Educación de las ETC. Depende de recursos de reforma tributaria  </t>
  </si>
  <si>
    <t xml:space="preserve">talleres sistematizados , evaluación de los talleres, listas de asistencia </t>
  </si>
  <si>
    <t>Un (1) Modelo de medición de calidad de educación inicial ajustado</t>
  </si>
  <si>
    <t xml:space="preserve">Ajustar instrumentos de la modalidad institucional para su aplicación en el grado Transición. </t>
  </si>
  <si>
    <t xml:space="preserve">Se cuenta con una revisión bibliográfica para el ajuste de los instrumentos.
07042017. Se cuenta con la propuesta de ajuste de los instrumentos. </t>
  </si>
  <si>
    <t xml:space="preserve">Instrumentos para medición de calidad en grado transición </t>
  </si>
  <si>
    <t>Validar los instrumentos del grado transición  depende de recursos de reforma tributaria</t>
  </si>
  <si>
    <t>Instrumentos para medición de calidad en grado transición validados</t>
  </si>
  <si>
    <t>Un (1)  Modelo de medición de calidad en modalidades institucionales implementado en 387 unidades de servicio a nivel nacional</t>
  </si>
  <si>
    <t>Diseñar muestra con representatividad nacional</t>
  </si>
  <si>
    <t>Este producto depende de la firma del convenio con ICFES. Inicialmente, se financiaría con recursos del BID. Desde el Viceministerio se tomó la decisión de no financiar este proceso con estos recursos. Se está trabajando en una propuesta para que sea financiado con recursos ICFES.</t>
  </si>
  <si>
    <t xml:space="preserve">Muestra nacional </t>
  </si>
  <si>
    <t xml:space="preserve">Efectuar el alistamiento al operativo de campo (rutas aplicación, concertación SED-ICBF sensibilización y consentimientos)
</t>
  </si>
  <si>
    <t>Consentimientos de instituciones participantes</t>
  </si>
  <si>
    <t>Informe de capacitación y entrenamiento</t>
  </si>
  <si>
    <t>levantamiento de datos a nivel nacional. depende de recursos de reforma tributaria</t>
  </si>
  <si>
    <t xml:space="preserve">Base de datos </t>
  </si>
  <si>
    <t>Acceso universal y  transición armónica</t>
  </si>
  <si>
    <t>35 Secretarías de Educación atendidas en la implementación "Todos Listos" - Ruta para el transito armónico</t>
  </si>
  <si>
    <t>Estrategias de comunicación  a padres de familia para la matricula 2018 de sus niños en transición Depende de recursos de reforma tributaria</t>
  </si>
  <si>
    <t xml:space="preserve">Estrategia de comunicación a padres </t>
  </si>
  <si>
    <t xml:space="preserve">42.000 niños y niñas atendidos por las entidades territoriales certificadas  con Preescolar integral </t>
  </si>
  <si>
    <t>Firmar 12 convenios de continuidad Preescolar es una Nota </t>
  </si>
  <si>
    <t>Número de convenios firmados</t>
  </si>
  <si>
    <t xml:space="preserve">Seguimiento a la implementación de Preescolar Integral. Depende de recursos de reforma tributaria </t>
  </si>
  <si>
    <t>Número de entidades territoriales acompañadas en la implementación</t>
  </si>
  <si>
    <t>Entregar la dotación de libros a las aulas de preescolar integral. Depende de recursos de reforma tributaria</t>
  </si>
  <si>
    <t xml:space="preserve">Numero de sedes educativas con dotación de libros </t>
  </si>
  <si>
    <t xml:space="preserve">Firmar los convenios de ampliación de cobertura </t>
  </si>
  <si>
    <t xml:space="preserve">Se están adelantando las propuestas de las Secretarías al ICBF. Valle del Cauca y Facatativá se encuentran ajustando la propuesta. </t>
  </si>
  <si>
    <t>Numero de secretarias que firman convenio }</t>
  </si>
  <si>
    <t>Una (1) Modalidad de educación inicial propia e intercultural  implementada en las comunidades de grupos indígenas.</t>
  </si>
  <si>
    <t xml:space="preserve">Estrategia de acompañamiento a comunidades étnicas que transitan a modalidad de educación inicial propia e intercultural </t>
  </si>
  <si>
    <t xml:space="preserve">implementar la estrategia de acompañamiento  a la implementación de la modalidad de educación inicial propia e intercultural  </t>
  </si>
  <si>
    <t xml:space="preserve">Informe con el proceso de implementación de estrategia de acompañamiento que contiene resultados y evaluación del acompañamiento </t>
  </si>
  <si>
    <t xml:space="preserve">Realizar recomendaciones para el ajuste al manual operativo de contratación de la modalidad propia </t>
  </si>
  <si>
    <t xml:space="preserve">Manual operativo de la modalidad propia y condiciones de calidad. </t>
  </si>
  <si>
    <t>Programa Todos a Aprender</t>
  </si>
  <si>
    <t>Santiago Varela Londoño</t>
  </si>
  <si>
    <t>Gerencia Programa Todos a Aprender</t>
  </si>
  <si>
    <t>3545 Establecimientos Educativos (EE) en la Ruta PTA 2.0 acompañados</t>
  </si>
  <si>
    <t>Realizar encuentros de formación a formadores y tutores Ciclo I</t>
  </si>
  <si>
    <t>Se realizó el primer ciclo de formación a Formadores y Tutores de la ruta de formación y acompañamiento 2017. En total se realizaron 40 eventos de formación en todo el país.</t>
  </si>
  <si>
    <t>Ruta de acompañamiento 2017, protocolos, STS</t>
  </si>
  <si>
    <t>Realizar encuentros de formación a formadores y tutores Ciclo Cierre</t>
  </si>
  <si>
    <t>Realizar primer Encuentro de fortalecimiento a Tutores</t>
  </si>
  <si>
    <t>Los encuentros de fortalecimiento disciplinar del programa se realizaron entre el 21 de marzo y el 7 de abril</t>
  </si>
  <si>
    <t>Realizar segundo Encuentro de fortalecimiento a Tutores</t>
  </si>
  <si>
    <t>Llevar a cabo el seguimiento al aprendizaje</t>
  </si>
  <si>
    <t>Esta actividad se realiza durante todos los ciclos del programa, con el trabajo de tutores y formadores. Hasta la fecha, con los protocolos de los tutores y a partir de abril, con la aplicación de la prueba Aprendamos.</t>
  </si>
  <si>
    <t>Informe de análisis de resultados de pruebas</t>
  </si>
  <si>
    <t>Revisar el material educativo para impresión 2018</t>
  </si>
  <si>
    <t>PDF de materiales de matemáticas y lenguaje ajustados para impresión</t>
  </si>
  <si>
    <t>Diseñar la Ruta de Formación y Acompañamiento 2018</t>
  </si>
  <si>
    <t>Ruta de acompañamiento 2018</t>
  </si>
  <si>
    <t>Llevar a cabo el alistamiento del seguimiento al aprendizaje 2018</t>
  </si>
  <si>
    <t>20 Establecimientos Educativos (EE) en la Ruta PTA Media acompañados</t>
  </si>
  <si>
    <t>Efectuar el análisis de resultados implementación PTA Media 2016</t>
  </si>
  <si>
    <t>Se recibieron y analizaron los resultados entregados por la U. Andes del piloto PTA media 2016 y a partir de su revisión se ajustó el diseño de la ruta para el año 2017.</t>
  </si>
  <si>
    <t>Informe de resultados de implementación</t>
  </si>
  <si>
    <t>Realizar encuentros de formación a tutores Ciclo I</t>
  </si>
  <si>
    <t xml:space="preserve">Se llevó a cabo el encuentro de formación a tutores del ciclo I. Al encuentro asistieron 16 tutores que acompañan la ruta PTA Media en 20 Establecimientos Educativos. </t>
  </si>
  <si>
    <t>Ruta de acompañamiento 2017</t>
  </si>
  <si>
    <t>Realizar encuentros de formación a tutores Ciclo II</t>
  </si>
  <si>
    <t>Realizar encuentros de formación a tutores Ciclo III</t>
  </si>
  <si>
    <t>Realizar encuentros de formación a tutores Ciclo IV</t>
  </si>
  <si>
    <t>Acompañar 500 Establecimientos Educativos (EE) en la Ruta PTA - Pioneros.</t>
  </si>
  <si>
    <t>Realizar el diseño de la Ruta</t>
  </si>
  <si>
    <t>A la fecha están disponibles los diseños de protocolos de ciclo I, así como los diseños de los talleres del primer ciclo de profundización y talleres de ciclo I con Rectores.</t>
  </si>
  <si>
    <t>Lineamientos para la ruta de acompañamiento PTA PIONEROS 2017</t>
  </si>
  <si>
    <t>Se realizó el primer ciclo de formación a Formadores y Tutores de la ruta de formación y acompañamiento Pioneros. En total se realizaron 12 eventos de formación en todo el país.</t>
  </si>
  <si>
    <t>Llevar a cabo procesos de evaluación continua</t>
  </si>
  <si>
    <t>Informe de evaluación continua</t>
  </si>
  <si>
    <t>Adelantar el proceso de transferencia de innovaciones</t>
  </si>
  <si>
    <t>Balance de la transferencia de innovaciones</t>
  </si>
  <si>
    <t>Acompañar 131 Establecimientos Educativos (EE) en la Ruta PTA 3.0 con Universidades.</t>
  </si>
  <si>
    <t>Adelantar el proceso de alistamiento</t>
  </si>
  <si>
    <t>Informe de conformación de equipos formados y capacitados</t>
  </si>
  <si>
    <t>Se llevó a cabo el primer encuentro de formación a tutores de la SE Medellín que contó con el acompañamiento de los formadores de la Universidad de Antioquia.</t>
  </si>
  <si>
    <t>Realizar encuentros de formación a formadores y tutores Ciclo II</t>
  </si>
  <si>
    <t>Llevar a cabo el seguimiento y la evaluación</t>
  </si>
  <si>
    <t>Se cuenta con un borrador del modelo de evaluación continua que aplicará la Universidad.</t>
  </si>
  <si>
    <t>Informe de implementación</t>
  </si>
  <si>
    <t>Llevar a cabo la ruta "Aulas Multigrado"</t>
  </si>
  <si>
    <t>Ruta de acompañamiento alternativa 2017 y propuesta operativa</t>
  </si>
  <si>
    <t>Llevar a cabo el "Piloto Educapaz"</t>
  </si>
  <si>
    <t>Se realizó reunión por parte de Educapaz para la socialización del modelo pedagógico y operativo que se aplicará en los 4 municipios y 20 Establecimientos Educativos que cubrirá el piloto.</t>
  </si>
  <si>
    <t>Documento de sistematización de la experiencia</t>
  </si>
  <si>
    <t>Acompañar 90 Establecimientos Educativos en la ruta de graduación del PTA</t>
  </si>
  <si>
    <t>Adelantar la Ruta de graduación</t>
  </si>
  <si>
    <t>Ruta de graduación 2017</t>
  </si>
  <si>
    <t>Seleccionar los Establecimientos Educativos a graduar</t>
  </si>
  <si>
    <t>Lista de EE a graduar</t>
  </si>
  <si>
    <t>Graduar los establecimientos educativos</t>
  </si>
  <si>
    <t>Lista de EE graduados</t>
  </si>
  <si>
    <t>Evaluar a 2.500 tutores del programa</t>
  </si>
  <si>
    <t>Llevar a cabo la evaluación de desempeño a tutores</t>
  </si>
  <si>
    <t>Se cuenta con el instrumento de evaluación y la guía de aplicación para ser socializadas a las Secretarías de Educación.</t>
  </si>
  <si>
    <t>Modelo de evaluación de tutores</t>
  </si>
  <si>
    <t>Definir el plan para la disminución carga administrativa a tutores</t>
  </si>
  <si>
    <t>Plan de reducción de carga administrativa</t>
  </si>
  <si>
    <t xml:space="preserve">Preparar los proyectos  normativos dirigidos a   la implementación de los acuerdos de paz </t>
  </si>
  <si>
    <t>Revisar, ajustar y presentar las observaciones jurídicas dentro de los 10 días siguientes a la radicación en la oficina Jurídica, a los proyectos normativos que sean formulados por los  dos viceministerios para la implementación de los acuerdos de paz: estos son: i) desembargo recursos Ley 21; ii) concurso de méritos especiales; iii) sustitución de fuentes para cancelar pensiones de los docentes nacionalizados iv) implementación del SNET; v) modificación ley de cuentas abandonadas (L. 1777 de 2016); vi) Emisión de títulos de Desarrollo Educativo por parte del ICETEX.</t>
  </si>
  <si>
    <t xml:space="preserve">Se realizaron observaciones y ajustes a todos los proyectos normativos que fueron presentados a consideración de la OAJ. A continuación se relaciona la última actuación realizada frente a cada uno de los proyectos puestos a nuestra consideración: 
i) Desembargo recursos de ley 21: Se socializó con Presidencia y falta aval de MHCP; ii) concursos especiales: se socializó con Presidencia y con MHCP. Estamos a la espera de los ajustes que debe realizar el VPBM; iii) sustitución de fuentes para cancelar pensiones de los docentes nacionalizados: se presentaron observaciones a la OAPF, sin embargo se desistió del proyecto de acuerdo con lo informado por dicha dependencia iv) implementación del SNET: se presentaron los ajustes: de acuerdo con el VES se desistió de la iniciativa v) modificación ley de cuentas abandonadas (L. 1777 de 2016): se remitió el proyecto, primero al despacho de la Ministra para su aval, y luego a la Presidencia para su respectiva revisión. Estamos a la espera de las observaciones, vi) régimen de transición licenciaturas: es un nuevo proyecto, el cual fue enviado a Presidencia; se recibieron observaciones y se está trabajando con el VES en los respectivos ajustes para proceder el envío nuevamente a Presidencia. </t>
  </si>
  <si>
    <t>Los proyectos normativos se tramitaron con los respectivos ajustes propuestos por la OAJ</t>
  </si>
  <si>
    <t xml:space="preserve">En el caso de los proyectos de decreto ley, adelantar el trámite pertinente para su expedición.    </t>
  </si>
  <si>
    <t>Oficios remisorios a presidencia y a otros Ministerios ,  Respuestas a observaciones sobre los proyectos de decreto ley  que estas entidades presenten</t>
  </si>
  <si>
    <t>Ejercer la representación judicial del Ministerio  de Educación, estableciendo modelos de defensa en procesos replicables</t>
  </si>
  <si>
    <t>Identificar pretensiones de  mayor frecuencia en conciliaciones</t>
  </si>
  <si>
    <t>Se consolida base de datos de pretensiones del corte de 31 de diciembre del 2016, definiendo las pretensiones más comunes</t>
  </si>
  <si>
    <t>Realizar estudios jurisprudenciales de fallos emitidos por altas cortes sobre temas replicables</t>
  </si>
  <si>
    <t>Se recopilaron sentencias de Tribunales de Tolima y Magdalena sobre homologación y los fallos de primera sobre escalafón docente, pues no se detectó fallos de latas cortes</t>
  </si>
  <si>
    <t>Oficio remisorio con la información y los soportes</t>
  </si>
  <si>
    <t>Proyectar o actualizar modelos de contestación aplicables a temas replicables.</t>
  </si>
  <si>
    <t xml:space="preserve">
Se proyectó la línea que se debe aplicar para las contestaciones, los cuales es necesario revisar para socializar
</t>
  </si>
  <si>
    <t>Documento manual de defensa MEN</t>
  </si>
  <si>
    <t>Socializar modelos replicables a firmas de representación judicial y hacer seguimiento a la aplicación de línea de defensa.</t>
  </si>
  <si>
    <t>Supervisar y vigilar la gestión juridicial, minimizando riesgos en la defensa y en la ejecución de los contratos de representación judicial.</t>
  </si>
  <si>
    <t>Actualizar documento sobre esquema de supervisión.</t>
  </si>
  <si>
    <t xml:space="preserve">Se revisó y actualizó el esquema de supervisión implementando nuevos puntos de control </t>
  </si>
  <si>
    <t>Documento esquema de supervisión</t>
  </si>
  <si>
    <t xml:space="preserve">Realizar seguimiento al cumplimiento de las actividades del esquema de supervisión. </t>
  </si>
  <si>
    <t>Se ha realizado validación en las actividades que implica la supervisión</t>
  </si>
  <si>
    <t>Gestionar novedades que resulten de la aplicación del esquema de supervisión y su seguimiento (auditorias, requerimientos, incumplimientos, adiciones, prorrogas, etc.)</t>
  </si>
  <si>
    <t>Con el cronograma se empezarán a reportar las inconsistencias y hallazgos</t>
  </si>
  <si>
    <t>cronograma y correos electrónicos</t>
  </si>
  <si>
    <t>Implementar en el  modelo optimo de gestión judicial los procedimientos ajustados en el 2016.</t>
  </si>
  <si>
    <t>Recopilar información para alimentar los indicadores</t>
  </si>
  <si>
    <t>se analizó la  bases de datos de acuerdo a los indicadores</t>
  </si>
  <si>
    <t>bases de sentencias y procesos activos</t>
  </si>
  <si>
    <t>Medir periódicamente el comportamiento de los indicadores del modelo de defensa judicial del MEN.</t>
  </si>
  <si>
    <t>Implementar correctivos sobre situaciones que eviten resultados favorables en los indicadores del modelo de gestión de defensa judicial del MEN.</t>
  </si>
  <si>
    <t>Informe de evaluación de los indicadores del modelo de gestión de defensa judicial del MEN.</t>
  </si>
  <si>
    <t xml:space="preserve">Gestionar la recuperación de dineros embargados a  las cuentas del Ministerio por procesos inherentes al FOMAG </t>
  </si>
  <si>
    <t>Identificar procesos judiciales en los cuales existen títulos o remanente</t>
  </si>
  <si>
    <t>Se identificó con la base de datos del Banco agrario los títulos pendientes de reclamar remanentes, adicionalmente se requirió a despachos judiciales para que se informara si existían títulos o remanentes en los procesos terminados y en los cuales se identificó embargo s en exceso.</t>
  </si>
  <si>
    <t>Otorgar poderes para la gestión tendiente a la recuperación de los títulos o remanentes identificados y hacer seguimiento a la gestión</t>
  </si>
  <si>
    <t>Se otorgaron en el primer trimestre 1,228 poderes títulos para la reclamación de títulos judiciales</t>
  </si>
  <si>
    <t>Conciliación y depuración de cuentas de cobro con Fiduprevisora</t>
  </si>
  <si>
    <t>Se realizó una masa técnica de embargos para revisar las cuentas de cobro 2012 y 2013 y se remitieron vía correo electrónica base para revisión de una cuanta de 2011.</t>
  </si>
  <si>
    <t>oficios y correos electrónicos</t>
  </si>
  <si>
    <t xml:space="preserve">Realizar las gestiones de cobro a la Fiduprevisora sobre dineros embargados a las cuentas del Ministerio de Educación. </t>
  </si>
  <si>
    <t>Se remitió oficios requiriendo el pago de la suma conciliada en 2016 y se llevó a Consejo directivo del FOMAG la solicitud de pago.</t>
  </si>
  <si>
    <t>Copia de Oficios y acta de Reunión</t>
  </si>
  <si>
    <t>Gestionar oportunamente el 100% de los trámites relacionados con acciones de tutela</t>
  </si>
  <si>
    <t>Requerir y recibir insumos e información de las áreas técnicas u operativas del MEN o de otras entidades relacionadas con la tutela</t>
  </si>
  <si>
    <t>Durante el trimestre de enero a marzo de 2017 se hicieron 490 requerimientos de insumos</t>
  </si>
  <si>
    <t>490 requerimientos</t>
  </si>
  <si>
    <t>Contestar tutelas,  presentar impugnaciones, remitir cumplimientos.</t>
  </si>
  <si>
    <t>Durante el trimestre de enero a marzo de 2017 se atendieron 5610 trámites relacionados con acciones de tutela</t>
  </si>
  <si>
    <t>5610 documentos de entrada y salida tramitados en el SGD</t>
  </si>
  <si>
    <t>Mantener actualizada la matriz de tutelas, con información de actuaciones notificadas al día</t>
  </si>
  <si>
    <t xml:space="preserve">
Durante el trimestre de enero a marzo de 2017 se mantuvo actualizada la matriz de tutelas en 100%
</t>
  </si>
  <si>
    <t>Matriz de tutelas</t>
  </si>
  <si>
    <t>Responder en un término máximo de  veinticinco (25) días el 100% de las consultas presentadas por los Gobernadores, Alcaldes y Secretarios de Educación de las Entidades  territoriales.</t>
  </si>
  <si>
    <t>Proyectar, revisar y firmar los conceptos jurídicos</t>
  </si>
  <si>
    <t>Durante el trimestre de enero a marzo de 2017 se atendieron 64 consultas presentadas por entes territoriales dentro de los términos legales, un promedio de oportunidad del 100%</t>
  </si>
  <si>
    <t>Atender en un término máximo de 28 días  el 100% de las consultas jurídicas externas relacionadas con el sector educativos</t>
  </si>
  <si>
    <t>Durante el trimestre de enero a marzo de 2017 se atendieron 647 solicitudes de conceptos con promedio de oportunidad el 99,85%, adoptando las medidas correctivas necesarias.</t>
  </si>
  <si>
    <t xml:space="preserve"> Documentos de respuesta radicados en el sistema de gestión documental y reporte de tramites.</t>
  </si>
  <si>
    <t>Tramitar oportunamente el  cobro coactivo del 100% de las obligaciones previamente definidas a favor de la Nación- Ministerio de Educación Nacional.</t>
  </si>
  <si>
    <t>Proferir autos de mandamientos  de pago  y demás autos que se requieran para impulsar el proceso en sus diferentes etapas.</t>
  </si>
  <si>
    <t>Durante el trimestre de enero a marzo de 2017 se allegaron 111 títulos ejecutivos por concepto de aportes parafiscales ley 21. Los mandamientos de pagos de estos fueron proferidos dentro de los términos legales y los acordados en el plan de acción. Se profirieron 474 autos, 219 comunicaciones a Entidades Territoriales, 428 oficios a entidades bancarias, 154 comunicaciones internas y 317 correos internos y externos. El recaudo fue de $219.283.582,43</t>
  </si>
  <si>
    <t>1.592 documentos entre autos, oficios y correos</t>
  </si>
  <si>
    <t>COMITÉ DE CONCILIACION: Formular políticas de prevención del daño antijurídico que debe implementar el MEN.</t>
  </si>
  <si>
    <t>Políticas de prevención proferidas.</t>
  </si>
  <si>
    <t>Durante el trimestre de enero a marzo de 2017 se han realizado 3 mesas de trabajo con la Subdirección de Aseguramiento de la Calidad de la Educación Superior para la elaboración del plan de acción de la política</t>
  </si>
  <si>
    <t>Correos electrónicos de citación</t>
  </si>
  <si>
    <t>Realizar estudio de litigiosidad 2016.</t>
  </si>
  <si>
    <t>Durante el Trimestre de enero a marzo se hizo el 100% del estudio</t>
  </si>
  <si>
    <t>Documentos proyecto de política 2017</t>
  </si>
  <si>
    <t>Realizar la definición de causas.</t>
  </si>
  <si>
    <t>Acompañar la definición de subcausas con el área generadora del daño y la formulación del plan del acción.</t>
  </si>
  <si>
    <t>Jurídica</t>
  </si>
  <si>
    <t>Martha Lucia Trujillo Calderón</t>
  </si>
  <si>
    <t>Gloria Rocío Pereira Oviedo - Subdirector Desarrollo Organizacional</t>
  </si>
  <si>
    <t>Unidad de Atención al Ciudadano</t>
  </si>
  <si>
    <t>Numero</t>
  </si>
  <si>
    <t>Coordinar con el Programa Computadores para Educar la entrega de dispositivos a las instituciones educativas oficiales.</t>
  </si>
  <si>
    <t>*  Actas de entrega
*  Base de datos entrega equipos</t>
  </si>
  <si>
    <t>200 Instituciones Educativas acompañadas con las estrategias de la Oficina de Innovación</t>
  </si>
  <si>
    <t>Ofrecer acompañamiento a los diferentes actores del sistema educativo: Secretarías de Educación  certificadas (SEC), Instituciones de Educación Básica, con  las estrategias y los proyectos que desarrolla la OIE</t>
  </si>
  <si>
    <t>* Documento de estrategias de apropiación regional en uso educativo de las TIC.
* Directorio de aliados.
* Documentos evidencia del acompañamiento (Listado de asistencia, agenda, reportes).
* Base de Instituciones Acompañadas</t>
  </si>
  <si>
    <t>30  IES  acompañadas con estrategias de apropiación institucional  en uso educativo de las TIC</t>
  </si>
  <si>
    <t>Ofrecer acompañamiento a las Instituciones de Educación Superior (IES) por oferta y demanda para el diseño e implementación de las estrategias de apropiación institucional  en uso educativo de las TIC</t>
  </si>
  <si>
    <t>* Documento de estrategias de apropiación institucional en uso educativo de las TIC.
* Directorio de aliados.
* Documentos evidencia del acompañamiento (Listado de asistencia, agenda, reportes).
* Base de Instituciones Acompañadas</t>
  </si>
  <si>
    <t xml:space="preserve">1500 Instituciones Educativas intervenidas con el modelo Colegio 10 TIC. </t>
  </si>
  <si>
    <t>Esta estrategia no ha iniciado debido a que los recursos requeridos para dar cumplimiento a este hito, no han sido asignados, se proyectaron en el plan de acción en recursos por gestionar.</t>
  </si>
  <si>
    <t xml:space="preserve">* Informes de seguimiento.
*  Base de datos con IE intervenidas.
</t>
  </si>
  <si>
    <t>32.000 docentes formados en uso guiado de TIC, con el apoyo de aliados</t>
  </si>
  <si>
    <t>Coordinar con el Programa Computadores, Telefónica, Microsoft  y otros aliados  la definición, implementación y seguimiento del  modelo de formación docente con uso guiado de TIC</t>
  </si>
  <si>
    <t xml:space="preserve">Base de datos de docentes formados. </t>
  </si>
  <si>
    <t>68 Experiencias Significativas en prácticas de gestión en TIC reconocidas</t>
  </si>
  <si>
    <t>Organización y dinamización de las siguientes convocatorias:  convocatoria de pasantía en Corea, convocatoria Encuentro Nacional de Experiencias Significativas con Uso de TIC y Convocatoria de prácticas en gestión de TIC para las Secretarías de Educación.</t>
  </si>
  <si>
    <t>Documentos con la estrategia de organización y realización del Encuentro (convocatorias, comunicados,  bases de datos, informes  de gestión, actas).</t>
  </si>
  <si>
    <t>1 evento VIRTUAL EDUCA realizado</t>
  </si>
  <si>
    <t>Gestionar la organización y realización del evento virtual educa 2017.</t>
  </si>
  <si>
    <t>100 Contenidos educativos digitales, plataformas educativas y servicios del Portal a los cuales acceden estudiantes y docentes</t>
  </si>
  <si>
    <t>Desarrollar y/o adaptar contenidos educativos digitales y Espacios virtuales del Portal Colombia Aprende</t>
  </si>
  <si>
    <t xml:space="preserve">Informe mensual de las actividades del portal Colombia Aprende, que incluya: protocolos, inventario de contenidos educativos digitales desarrollados, bases de datos de instituciones acompañadas, estadísticas de visitas al portal. </t>
  </si>
  <si>
    <t>Divulgar contenidos educativos digitales en IE y/o SE y/o IES de acuerdo con los proyectos y programas estratégicos del MEN</t>
  </si>
  <si>
    <t>40 millones de visitas al portal Colombia Aprende</t>
  </si>
  <si>
    <t>Realizar administración, gestión y actualización del Portal Colombia Aprende y plataformas evaluativas.</t>
  </si>
  <si>
    <t>Realizar  mantenimiento soporte técnico y funcional al  Portal Colombia Aprende y plataformas evaluativas.</t>
  </si>
  <si>
    <t xml:space="preserve">10 Proyectos estratégicos regionales y /o de investigación en temas de innovación educativa
</t>
  </si>
  <si>
    <t>Seguimiento a las actividades de fortalecimiento del  observatorio de Innovación Educativa con Uso de TIC</t>
  </si>
  <si>
    <t>Documentos del proceso de contratación, avance de actividades, informe anual del observatorio.</t>
  </si>
  <si>
    <t>Seguimiento a la ejecución de los Proyectos de investigación gestionados mediante el convenio 643 de 2010 celebrado con Colciencias.</t>
  </si>
  <si>
    <t>Documentos conceptuales de revisión y seguimiento a la formulación y desarrollo de proyectos presentados. Actas de reunión, documentos derivados del proceso de contratación y de presentación de propuestas.</t>
  </si>
  <si>
    <t>Seguimiento a la ejecución del Proyecto Internacional ( IDRC y Fedesarrollo)</t>
  </si>
  <si>
    <t>Actas, documentos revisados.</t>
  </si>
  <si>
    <t>Revisar y acompañar la definición de los Proyectos de Ciencia y Tecnología presentados al Sistema General de Regalías y los Proyectos formulados por los Centros de innovación Regional CIER</t>
  </si>
  <si>
    <t>* Documentos de las propuestas presentadas.
* Convenio firmado y legalizado. 
* Actas de reunión.</t>
  </si>
  <si>
    <t>Oficina de Innovación Educativa con Uso de Nuevas Tecnologías</t>
  </si>
  <si>
    <t>Carlos Lugo Silva</t>
  </si>
  <si>
    <t>Innovación Educativa con Uso de Nuevas Tecnologías</t>
  </si>
  <si>
    <t>Priorización de los sistemas de información a intervenir año 2017</t>
  </si>
  <si>
    <t xml:space="preserve"> </t>
  </si>
  <si>
    <t>Categorización y Priorización Sistemas de Información.
Socialización con Líderes técnicos del resultado de la Categorización de los Sistemas de Información.</t>
  </si>
  <si>
    <t>Estructuración del anexo técnico para inicio implementación Roadmap Sistemas de Información del Ministerio.</t>
  </si>
  <si>
    <t>Formalización del Plan de trabajo para el inicio de la implementación Roadmap Sistemas de Información del Ministerio.</t>
  </si>
  <si>
    <t>Inicia en mayo, con los resultados de las dos anteriores</t>
  </si>
  <si>
    <t>Plan de trabajo aprobado</t>
  </si>
  <si>
    <t>Inicia en Julio con el resultado de las tres anteriores.</t>
  </si>
  <si>
    <t>Anexo Técnico definido</t>
  </si>
  <si>
    <t>76% de la matrícula oficial con conexión a internet</t>
  </si>
  <si>
    <t>Asesoría a entidades territoriales para que adelanten sus proyectos con recursos propios en los primeros meses del año.</t>
  </si>
  <si>
    <t xml:space="preserve">Comunicados dirigidos a las entidades territoriales.
Graficas de tendencias de conectividad para los próximos meses.
</t>
  </si>
  <si>
    <t>Comunicados dirigidos a las entidades territoriales, Documentos base publicados en la pagina web del programa y Reportes de verificación</t>
  </si>
  <si>
    <t>Asesoría y acompañamiento para realizar los procesos de contratación (DIRECTA, LICITACION, ADICION, AMP) y la correcta elaboración y envío de la documentación de la propuesta de conectividad escolar</t>
  </si>
  <si>
    <t>Correos electrónicos, comunicados dirigidos a las entidades territoriales y Reportes telefónicos</t>
  </si>
  <si>
    <t xml:space="preserve">Se han recibido algunas propuestas para evaluación del MEN las evidencias de este.
proceso son las siguientes:
https://intranetmen.mineducacion.gov.co/comunidades/ots/Micrositios/cntotal/Secretaras/BOGOTA/2017/2. Revisión MEN/
https://intranetmen.mineducacion.gov.co/comunidades/ots/Micrositios/cntotal/Secretaras/MOSQUERA/2017/2. Revisión MEN/
https://intranetmen.mineducacion.gov.co/comunidades/ots/Micrositios/cntotal/Secretaras/CALDAS/2017/2. Revisión MEN/
https://intranetmen.mineducacion.gov.co/comunidades/ots/Micrositios/cntotal/Secretaras/NORTE DE SANTANDER/2017/2. Revisión MEN/
https://intranetmen.mineducacion.gov.co/comunidades/ots/Micrositios/cntotal/Secretaras/RISARALDA/2017/2. Revisión MEN/
https://intranetmen.mineducacion.gov.co/comunidades/ots/Micrositios/cntotal/Secretaras/YUMBO/2017/2. Revisión MEN/
</t>
  </si>
  <si>
    <t xml:space="preserve">Consolidado_revisión_propuestas_2017, comunicados dirigidos a las entidades territoriales y Informe consolidado </t>
  </si>
  <si>
    <t>El comportamiento del indicador de conectividad de los próximos meses está soportado con recursos de las secretarías de educación que aún no se han agotado de la vigencia del 2016 y a la participación de los programas de la dirección de conectividad de MINTIC quien apoya el cumplimiento del indicador brindando servicio en establecimientos educativos oficiales. Este indicador irá decayendo gradualmente, en la medida que terminan los servicios contratados en el 2016 hasta llegar al 19.1% de la matricula conectada en el mes de noviembre de 2017, imposibilitando el cumplimiento de las metas propuestas en el Plan de acción y el Plan Nacional de Desarrollo.
https://intranetmen.mineducacion.gov.co/comunidades/ots/Micrositios/cntotal/PROGRAMA 2017/INDICADORES 2017/</t>
  </si>
  <si>
    <t>100% Definición del Esquema y Hoja de ruta para construcción del PETI Sectorial</t>
  </si>
  <si>
    <t>Identificación de problemáticas TIC del sector</t>
  </si>
  <si>
    <t>Documento de problemáticas del sector</t>
  </si>
  <si>
    <t>Identificar Flujo de Información Sector - Marco Referencia TI</t>
  </si>
  <si>
    <t>Mapa de flujo de información del sector</t>
  </si>
  <si>
    <t>Definición del esquema para construcción PETI sectorial y Hoja de Ruta</t>
  </si>
  <si>
    <t>Francisco Javier Pulido</t>
  </si>
  <si>
    <t>Oficina de Tecnología y Sistemas de Información</t>
  </si>
  <si>
    <t>Tecnología y Sistemas de Información</t>
  </si>
  <si>
    <t>Oficina Asesora de Comunicaciones</t>
  </si>
  <si>
    <t>Adriana Isabel Vivas Rosero</t>
  </si>
  <si>
    <t>Comunicaciones</t>
  </si>
  <si>
    <t>Producir 1840 Piezas comunicativas divulgadas a través de los canales  internos , con el fin de informar, movilizar y sensibilizar a los servidores frente a la visión estratégica del MEN.</t>
  </si>
  <si>
    <t>Redacción, edición y publicación a través de los diferentes canales de comunicación interna.</t>
  </si>
  <si>
    <t xml:space="preserve">Piezas diseñadas </t>
  </si>
  <si>
    <t>Liderar estrategias de comunicación y asesorar a las áreas en el desarrollo de  campañas internas.</t>
  </si>
  <si>
    <t>Durante el primer trimestre se realizaron 19 campañas, alcanzando un nivel de cumplimiento del 27.39%.  Este resultado se da como respuesta a las necesidades comunicativas que se están  presentando en las áreas al inicio del  año y a las nuevas directrices y lineamientos que se han trazado desde la alta dirección para el cumplimiento de los objetivos estratégicos de la entidad. Vale la pena destacar que se ha incluido una línea estratégica como es la del ambiente laboral, y en consecuencia, incrementa el número de campañas internas que promueven las actividades programadas para cumplir este objetivo .</t>
  </si>
  <si>
    <t>Piezas publicadas</t>
  </si>
  <si>
    <t>Producir 1.000 contenidos comunicacionales que den cuenta de la gestión del MEN ante la opinión pública.</t>
  </si>
  <si>
    <t>Producir contenidos periodísticos para ser divulgados a través de los medios de comunicación nacional, regional y local.</t>
  </si>
  <si>
    <t>Durante el primer trimestre de 2017, se han realizado 228 gestiones relacionadas con acciones de divulgación de la gestión del Ministerio de Educación Nacional.
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En cuanto a noticias y entrevistas, se han llevado a cabo 183 contactos con medios de comunicación lo que significa el  28,50% del nivel de cumplimiento alcanzado durante el primer trimestre de 2017.</t>
  </si>
  <si>
    <t>Resumen de indicadores OAC</t>
  </si>
  <si>
    <t>Atender las solicitudes de los medios de comunicación para brindar información acerca de los planes y programas que desarrolla el MEN.</t>
  </si>
  <si>
    <t xml:space="preserve">Para atender temas de gran relevancia e importancia para Colombia y sus regiones, la Oficina Asesora de Comunicaciones ha realizado 45 ruedas de prensa, lo que significa el  28,50% del nivel de cumplimiento alcanzado durante el primer trimestre de 2017.  </t>
  </si>
  <si>
    <t>Resumen de indicadores 0AC</t>
  </si>
  <si>
    <t xml:space="preserve">Apoyar a las diferentes áreas del Ministerio de Educación con la planeación y realización de 200 eventos Institucionales. </t>
  </si>
  <si>
    <t>Asesorar a las diferentes áreas del MEN en la organización de los eventos  para garantizar el correcto funcionamiento de los mismos.</t>
  </si>
  <si>
    <t>En el primer trimestre de 2017 se logró un nivel de cumplimiento del 33,0%, como resultado de la asesoría brindada a  14 áreas del Ministerio como soporte para la planeación de los eventos y actividades a desarrollar, para dar a conocer a la comunidad académica y público en general cuáles sin los adelantos en la materia.</t>
  </si>
  <si>
    <t xml:space="preserve">Resumen de indicadores 0AC y registro fotográfico </t>
  </si>
  <si>
    <t>Coordinar la logística y puesta en marcha de los eventos programados así como su seguimiento.</t>
  </si>
  <si>
    <t>Los eventos realizados con la asistencia de la Ministra de Educación, Viceministros y directivos del MEN, han tenido como objetivo generar conocimiento, resolver inquietudes y escuchar a rectores, docentes, estudiantes, alcaldes sobre temas de infraestructura, becas, inversión, entre otros, manteniendo la imagen Institucional con gran aceptación del público.
Para el primer trimestre de 2017, se alcanzó un nivel de cumplimiento del 33%.</t>
  </si>
  <si>
    <t xml:space="preserve">Potenciar las estrategias comunicacionales del ministerio aprovechando los avances de la tecnología para garantizar una mejor comunicación e interacción con la ciudadanía y así alcanzar 26.665.000 acercamiento con la ciudadanía
. </t>
  </si>
  <si>
    <t>Diseñar, gestionar  y publicar contenidos para actualizar permanentemente la página web del Ministerio de Educación Nacional</t>
  </si>
  <si>
    <t xml:space="preserve">En el  primer trimestre del 2017  se observa un cumplimiento de 26%  de avance de la meta anual, es decir 5.205.266 personas visitaron la página web institucional. Esto significa  que hemos tenido una mayor comunicación con el usuario ya que la web del Ministerio  permite buenas condiciones de navegabilidad, usabilidad y accesibilidad. </t>
  </si>
  <si>
    <t>Indicador número de visitas a la página web</t>
  </si>
  <si>
    <t>Número de seguidores al Fanpage</t>
  </si>
  <si>
    <t>Número de seguidores de twitter</t>
  </si>
  <si>
    <t>Número de seguidores a canal YouTube</t>
  </si>
  <si>
    <t>Divulgar a través de fotografía los instantes más representativos de la gestión del Ministerio de Educación Nacional.</t>
  </si>
  <si>
    <t>Número de seguidores del Instagram</t>
  </si>
  <si>
    <t xml:space="preserve">Luz Amparo Medina </t>
  </si>
  <si>
    <t>Oficina de Cooperación y Asuntos Internacionales</t>
  </si>
  <si>
    <t xml:space="preserve">Se ha realizado el seguimiento y acompañamiento a los compromisos </t>
  </si>
  <si>
    <t>Se han implementado mecanismos de seguimiento</t>
  </si>
  <si>
    <t>Se ha participado en las reuniones convocadas</t>
  </si>
  <si>
    <t>Este proceso quedó registrado en la matriz de seguimiento.</t>
  </si>
  <si>
    <t xml:space="preserve">$26.000.000.000 en recursos de cooperación financiera y técnica contribuyen a la implementación de programas del MEN </t>
  </si>
  <si>
    <t xml:space="preserve">millones </t>
  </si>
  <si>
    <t>Identificar posibles aliados nacionales, internacionales, públicos y/o privados que permitan apalancar la implementación de proyectos de las líneas estratégicas del MEN</t>
  </si>
  <si>
    <t xml:space="preserve">Diseñar una estrategia en coordinación con las áreas técnicas y misionales del MEN que permita fortalecer el apalancamiento de recursos de cooperación  </t>
  </si>
  <si>
    <t>Implementar las estrategias para el apalancamiento de recursos de cooperación</t>
  </si>
  <si>
    <t>Suscribir acuerdos, memorandos, actas de cooperación, planes de trabajo, programas de cooperación, convenios, entre otros que formalicen las alianzas.</t>
  </si>
  <si>
    <t xml:space="preserve">Estrategia de relacionamiento técnico y político a nivel bilateral con principales aliados en el mundo, desarrollada. </t>
  </si>
  <si>
    <t xml:space="preserve">estrategia </t>
  </si>
  <si>
    <t>Identificar de los componentes que integrarán la estrategia, entre ellos: demanda; principales aliados  de cooperación  internacional, pública y/o privada (stakeholders map); oferta;  tiempos; criterios de priorizaciones; zonas de influencia</t>
  </si>
  <si>
    <t xml:space="preserve">Realizar análisis y sistematización de la documentación recogida  </t>
  </si>
  <si>
    <t>Hacer el lanzamiento de la Estrategia de Cooperación y Relacionamiento con Aliados Nacionales  e Internacionales</t>
  </si>
  <si>
    <t>Implementar y ajustar la estrategia de internacionalización del MEN para relacionamiento con principales aliados en el mundo</t>
  </si>
  <si>
    <t>Posicionamiento del MEN, por lo menos en 24 espacios de carácter multilateral a nivel internacional y seguimiento a los compromisos adquiridos en estos espacios.</t>
  </si>
  <si>
    <t>Espacios de carácter multilateral que cuentan con participación del MEN</t>
  </si>
  <si>
    <t>Coordinar la participación del MEN en  espacios de carácter internacional</t>
  </si>
  <si>
    <t xml:space="preserve">Crear mecanismos para el seguimiento y acompañamiento a los compromisos adquiridos por el Ministerio
</t>
  </si>
  <si>
    <t xml:space="preserve">Implementar los mecanismos de seguimiento y acompañamiento 
</t>
  </si>
  <si>
    <t xml:space="preserve">Participar en reuniones virtuales y presenciales para garantizar el desarrollo de los compromisos del MEN en espacios multilaterales.
</t>
  </si>
  <si>
    <t>Tres (3) talleres para instalación de capacidades en el sector educativo en materia de cooperación internacional con el acompañamiento de la OCAI</t>
  </si>
  <si>
    <t>Identificar la demanda de instalación de capacidades en el Sector educativo</t>
  </si>
  <si>
    <t>identificar  los mecanismos e instrumento de instalación de capacidades</t>
  </si>
  <si>
    <t>Cooperación y Asuntos Internacionales</t>
  </si>
  <si>
    <t>Documento de identificación de aliados,  Portafolio de oferta institucional de cooperación, Documento de estrategia de cooperación y relaciones internacionales,  Actas de reuniones, Instrumentos de formalización (MOU, Cartas de Intención, Convenios, Acuerdos, etc.)</t>
  </si>
  <si>
    <t>Documento de la Estrategia de Cooperación y Relacionamiento con Aliados Nacionales  e Internacionales</t>
  </si>
  <si>
    <t>Insumos para la participación en los encuentros,  Construcción de agendas, Envío de correos electrónicos</t>
  </si>
  <si>
    <t xml:space="preserve">Actas de reuniones, Matriz de seguimiento, correos electrónicos
</t>
  </si>
  <si>
    <t>Oficina Asesora de Planeación y Finanzas</t>
  </si>
  <si>
    <t>Helga Hernández</t>
  </si>
  <si>
    <t>Planeación y Finanzas</t>
  </si>
  <si>
    <t>Cierre  y  socialización del proceso  de auditoria vigencia 2016, en las ETC focalizadas.</t>
  </si>
  <si>
    <t>Estandarizar los hallazgos del proceso auditor en la estructura definida por el grupo de información de la OAPF.</t>
  </si>
  <si>
    <t xml:space="preserve">En el mes de febrero se tramitó prórroga para los contratos de auditoria 1211 y 1212, con el propósito que las firmas auditoras realizaran las socializaciones de resultados de trabajo de campo en las 64 ETC objeto de auditoria para la vigencia 2016, ya que, por actividades lúdicas, cívicas y climáticas en algunas ETC, las fechas de las socializaciones se aplazaron, para la interventoría igualmente se realizó prórroga del contrato 1285, para la realización de las socializaciones de resultados definitivos en las entidades territoriales. 
Hasta el 10 de marzo se finalizaron las socializaciones de los resultados del trabajo de campo por parte de las firmas auditoras y las socializaciones de los resultados definitivos realizadas por la interventoría la cual su fecha de terminación contractual quedo para el 10 de abril de 2017, dentro de este trimestre se realizaron un 91% de las socializaciones, quedando pendiente el 9% para el segundo trimestre.
por lo anterior, el Ministerio no cuenta con las BD resultantes del proceso auditor para incluirlos en el modelo de estandarización de hallazgos de acuerdo con la estructura requerida.
</t>
  </si>
  <si>
    <t>En razón a las prórrogas realizadas a los contratos de las firmas auditoras e interventoría, lo cual altero los tiempos establecidos para obtener los resultados definitivos, a la fecha, la OAPF no tiene los resultados definitivos para remitir a las áreas involucradas del MEN.</t>
  </si>
  <si>
    <t xml:space="preserve">Entrega de los hallazgos definitivos del proceso auditor para generación de la matrícula definitiva vigencia 2016.
</t>
  </si>
  <si>
    <t>Remitir resultados definitivos a los entes de control.</t>
  </si>
  <si>
    <t>En razón a las prórrogas realizadas a los contratos de las firmas auditoras e interventoría, lo cual altero los tiempos establecidos para obtener los resultados definitivos, a la fecha, la OAPF no tiene los resultados definitivos para remitir a los entes de control.</t>
  </si>
  <si>
    <t>Oficios remisorios de los resultados del proceso auditor a los entes de control.</t>
  </si>
  <si>
    <t>Envío de informes finales a IES e IETDH del proceso auditor vigencia 2016</t>
  </si>
  <si>
    <t>Debido a la prorroga realizada a los contratos de auditoria e interventoría los informes finales para las IES e IETDH, se encuentran en revisión y aval por parte de la interventoría, por lo anterior el MEN a la fecha de este corte no cuenta con la información para programar la socialización y envió a las áreas responsables de la información.</t>
  </si>
  <si>
    <t>Informes finales del proceso auditor por IES e IETDH avalados por la firma interventora y remitidos a las Instituciones Educativas.
Remisión de resultados del proceso de auditoría al área de Fortalecimiento</t>
  </si>
  <si>
    <t>Construir modelo aplicado a la focalización y priorización de unidades de análisis del proceso auditor utilizando herramientas de minería de datos</t>
  </si>
  <si>
    <t xml:space="preserve">Definir las unidades de análisis a verificar </t>
  </si>
  <si>
    <t>Definir y estructurar las bases de datos insumo del modelo de focalización</t>
  </si>
  <si>
    <t>Diseñar la prueba y construir las iteraciones del modelo.</t>
  </si>
  <si>
    <t>Evaluar el modelo y los resultados para la consolidación y publicación del mismo.</t>
  </si>
  <si>
    <t>Modelo para la focalización y priorización de la verificación y validación de la información.</t>
  </si>
  <si>
    <t>Adjudicación del proceso auditoría de la vigencia 2017.</t>
  </si>
  <si>
    <t>Publicar, evaluar y seleccionar los oferentes que desarrollarán el proceso auditor e interventor.</t>
  </si>
  <si>
    <t xml:space="preserve"> Proceso Precontractual y Contractual </t>
  </si>
  <si>
    <t xml:space="preserve">Inicio del trabajo de campo del proceso auditor </t>
  </si>
  <si>
    <t xml:space="preserve">Realizar la fase de Capacitación por parte del MEN a las firma (s) auditora (s) e interventora (s).
</t>
  </si>
  <si>
    <t>Firmas auditoras e Interventoras capacitadas.
Cronogramas iniciales de trabajo de campo</t>
  </si>
  <si>
    <t>Hacer seguimiento a las capacitaciones y planeación por parte de las firmas</t>
  </si>
  <si>
    <t>Desarrollo del operativo de campo</t>
  </si>
  <si>
    <t>Actas, evidencias documental, Bases de datos.</t>
  </si>
  <si>
    <t>Seguimiento sistemático al desarrollo de los operativos de campo.</t>
  </si>
  <si>
    <t>KPI de avance y cumplimiento
Vistas de consulta a los servidores de bases de datos de las firmas auditoras</t>
  </si>
  <si>
    <t>Cierre y socialización en las entidades de los resultados del operativo de campo.</t>
  </si>
  <si>
    <t>Informes de trabajo de campo socializados en las ETC</t>
  </si>
  <si>
    <t>Afinamiento de las reglas de validación de la información conforme a lo encontrado en campo.</t>
  </si>
  <si>
    <t>Documento de reglas de cruces finales del proceso auditor por componentes.</t>
  </si>
  <si>
    <t>Avance del procesamiento de los resultados definitivos en contraste con el reporte definitivo de la información del sector educativo.</t>
  </si>
  <si>
    <t>Resultados definitivos del proceso auditor en las estructuras definidas</t>
  </si>
  <si>
    <t>Avance en la generación de informes definitivos del proceso auditor</t>
  </si>
  <si>
    <t>Informes definitivos avalados por la firma interventora.  
Entrega de los hallazgos definitivos del proceso auditor para generación de la matrícula definitiva vigencia 2017.
Oficios remisorios de los resultados del proceso auditor a los entes de control.   socialización de resultados a las áreas involucradas del MEN.</t>
  </si>
  <si>
    <t>Definir lineamientos</t>
  </si>
  <si>
    <t xml:space="preserve">Durante el primer trimestre se estructuraron, la meta se cumplió en un 50%, quedando un 25% por debajo de lo programado para el trimestre debido a que está pendiente la priorización del tercer lineamiento, ya que esto dependerá de los términos en los que se apruebe el acto legislativo de modificación al régimen de regalías, en el cual se crea el OCAD para la implementación de los acuerdos de paz </t>
  </si>
  <si>
    <t>Documento de lineamiento del sector educativo para la formulación de proyectos en el marco del SGR</t>
  </si>
  <si>
    <t>Proyectar documento</t>
  </si>
  <si>
    <t>Validación con área misional</t>
  </si>
  <si>
    <t>Socialización con Entidades Territoriales</t>
  </si>
  <si>
    <t>Seis jornadas de socialización de oferta institucional en el marco del Sistema General de Regalías en las regiones de planificación realizadas</t>
  </si>
  <si>
    <t>Definir ciudades por región donde se realizará la jornada</t>
  </si>
  <si>
    <t>El avance en el primer trimestre es de 0%, debido a que la Comisión Rectora del SGR no ha aprobado los recursos de funcionamiento del MEN</t>
  </si>
  <si>
    <t>Jornadas de socialización realizadas</t>
  </si>
  <si>
    <t>Realizar evento</t>
  </si>
  <si>
    <t>Realizar seguimiento a las iniciativas identificadas</t>
  </si>
  <si>
    <t>La meta para el primer trimestre se cumple en un 27,82%, 17 puntos por encima de lo programado para el primer trimestre</t>
  </si>
  <si>
    <t>Informe de revisión</t>
  </si>
  <si>
    <t>Revisión de proyecto</t>
  </si>
  <si>
    <t>Seguimiento a observaciones</t>
  </si>
  <si>
    <t>105 proyectos del sector educación financiados con recursos del Sistema General de Regalías presentados a los OCAD</t>
  </si>
  <si>
    <t>La meta para el primer trimestre se cumple en un 11,4%, superando el avance propuesto para el presente trimestre</t>
  </si>
  <si>
    <t>Proyecto sometido a consideración del OCAD</t>
  </si>
  <si>
    <t>OCAD toma decisión de proyecto</t>
  </si>
  <si>
    <t>Cuatro informes de seguimiento a la ejecución de proyectos financiados con recursos del SGR del sector educativo proyectados y presentados</t>
  </si>
  <si>
    <t>La meta se cumple en un 0% para el primer trimestre, debido a que de parte del DNP no se ha facilitado el usuario de consulta general para revisar la información requerida para la proyección del informe de seguimiento</t>
  </si>
  <si>
    <t>Informe proyectado y presentado</t>
  </si>
  <si>
    <t>Validar información con grupos misionales del MEN</t>
  </si>
  <si>
    <t>Revisar inconsistencias de la información con ETC</t>
  </si>
  <si>
    <t>5 Presentación de informe</t>
  </si>
  <si>
    <t xml:space="preserve">Formular e implementar una estrategia permanente de Rendición de Cuentas del Ministerio de Educación hacia la ciudadanía y el sector. </t>
  </si>
  <si>
    <t>Publicar el informe de gestión de la vigencia 2016</t>
  </si>
  <si>
    <t xml:space="preserve">Se publicó el informe de gestión en la página del MEN, dentro del período establecido </t>
  </si>
  <si>
    <t>Informe de Gestión 2016</t>
  </si>
  <si>
    <t>Recibir preguntas de la ciudadanía y gestionar respuestas</t>
  </si>
  <si>
    <t>En coordinación con las Oficinas de Comunicaciones, Tecnología y la Unidad de Atención al Ciudadano se implementó en la página del MEN, el aplicativo para recibir preguntas de la ciudadanía, sobre el Informe de Gestión 2016. Estará activo hasta el 17 de abril.</t>
  </si>
  <si>
    <t>Informe consolidado de Preguntas y Respuestas al Informe de Gestión 2016</t>
  </si>
  <si>
    <t>Realizar  la Audiencia Pública de Rendición de Cuentas 2016</t>
  </si>
  <si>
    <t>La Oficina Asesora de Comunicaciones asumió la logística del evento que se realizará el 20 de abril a partir de las 10 am en el Estudio 5 del RTVC.</t>
  </si>
  <si>
    <t>Memorias de la Audiencia</t>
  </si>
  <si>
    <t>Definir y publicar la estrategia de rendición de cuentas para 2017</t>
  </si>
  <si>
    <t>La estrategia se publicó en la última semana de enero, cumpliendo con lo establecido normativamente.</t>
  </si>
  <si>
    <t>Documento</t>
  </si>
  <si>
    <t xml:space="preserve">Implementar y hacer seguimiento a  la estrategia de rendición de cuentas </t>
  </si>
  <si>
    <t>Inició la implementación y el seguimiento con las actividades relacionadas con la Audiencia de Rendición de Cuentas</t>
  </si>
  <si>
    <t>Documentación recolectada durante la implementación</t>
  </si>
  <si>
    <t xml:space="preserve">Formular e implementar una estrategia permanente de participación ciudadana del Ministerio de Educación hacia la ciudadanía y el sector. </t>
  </si>
  <si>
    <t>Definir y publicar la estrategia de Participación Ciudadana para 2017</t>
  </si>
  <si>
    <t>Implementar y hacer seguimiento a  la estrategia de Participación Ciudadana</t>
  </si>
  <si>
    <t>La implementación y el seguimiento iniciaron con la realización de acciones relacionadas con las actividades concordantes con la Audiencia de Rendición de Cuentas</t>
  </si>
  <si>
    <t>Formular y hacer seguimiento la Estrategia de planeación  Institucional y sectorial, en coordinación con los Grupos de la OAPF y la Subdirección de Desarrollo Organizacional</t>
  </si>
  <si>
    <t>Formular y publicar los planes de acción institucional y sectorial</t>
  </si>
  <si>
    <t>Documento con ajustes incorporados</t>
  </si>
  <si>
    <t>Hacer seguimiento a los planes de acción institucional y sectorial</t>
  </si>
  <si>
    <t>Se solicitó el informe de avance a las EAV, correspondiente al I Trim.</t>
  </si>
  <si>
    <t>Documento publicado en la WEB</t>
  </si>
  <si>
    <t>Implementar un espacio de capacitación dentro de la Oficina o con las áreas sobre los temas de planeación</t>
  </si>
  <si>
    <t>Se han realizado encuentros con las dependencias del MEN, con el fin de transmitir novedades del sector en los temas de planeación estratégica.</t>
  </si>
  <si>
    <t>Espacios de gestión de conocimiento</t>
  </si>
  <si>
    <t>Se estableció una distribución de entidades entre los integrantes del grupo, con el fin de emprender acciones de acompañamiento cont+onuo en temas de planeación estratégica</t>
  </si>
  <si>
    <t>Estrategia de acompañamiento</t>
  </si>
  <si>
    <t>Consolidar una estrategia de seguimiento a los recursos de inversión e indicadores  del MEN, mediante un tablero de seguimiento</t>
  </si>
  <si>
    <t>Consolidar y generar un informe de avances físicos y financieros de los proyectos de inversión</t>
  </si>
  <si>
    <t xml:space="preserve">Se han generado los respecti9vos informes </t>
  </si>
  <si>
    <t>Documento periódico de seguimiento</t>
  </si>
  <si>
    <t>Se trabaja en el tablero de seguimiento, se formuló la metodología de cálculo de semáforos y se elaboró el insumo para contratar un ingeniero que desarrolle de la sistematización del seguimiento.</t>
  </si>
  <si>
    <t>Herramienta de seguimiento</t>
  </si>
  <si>
    <t>Incorporar el reporte de los indicadores del PND dentro del SSP</t>
  </si>
  <si>
    <t>El desarrollo por parte de la OTSI, para la inclusión de los indicadores del PND dentro del SSP, se encuentra en etapa de producción, quedando pendiente las etapas de prueba de escritorio implementación y validación en funcionamiento.</t>
  </si>
  <si>
    <t>Poner en marcha el Plan Nacional Decenal de Educación</t>
  </si>
  <si>
    <t>Consolidar el documento de política del Plan Nacional Decenal de Educación</t>
  </si>
  <si>
    <t>Según el cronograma, esta actividad no inicia aun</t>
  </si>
  <si>
    <t xml:space="preserve">Documento final consolidado </t>
  </si>
  <si>
    <t>Definir una metodología de seguimiento al  Plan Nacional Decenal de Educación</t>
  </si>
  <si>
    <t>Metodología diseñada e implementada</t>
  </si>
  <si>
    <t>Ajustar el 100% de los proyectos de inversión del MEN, para ejecución 2017</t>
  </si>
  <si>
    <t>Revisar y aprobar las cadenas de valor actualizadas por las diferentes áreas del MEN.</t>
  </si>
  <si>
    <t>Se revisaron y aprobaron las cadenas de valor de los 33 proyectos del MEN</t>
  </si>
  <si>
    <t>Cadenas de Valor revisadas y aprobadas por la Oficina Asesora de Planeación y Finanzas - OAPF</t>
  </si>
  <si>
    <t>Actualizar las fichas EBI para ajuste a decreto de liquidación 2017</t>
  </si>
  <si>
    <t>Se actualizaron las fichas de los 33 proyectos del MEN</t>
  </si>
  <si>
    <t>Fichas EBI actualizadas en el SUIFP con las cadenas de valor del MEN</t>
  </si>
  <si>
    <t>Ajustar el 100% de los proyectos de inversión del MEN  a la estructura de cadena de valor de los programas presupuestales 2018</t>
  </si>
  <si>
    <t>Acompañar y asesorar a las áreas en la formulación o revisión de los proyectos de inversión 2018</t>
  </si>
  <si>
    <t>Se brindo acompañamiento y asesoría a los líderes y profesionales, en la formulación y seguimiento de los 33 proyectos del MEN</t>
  </si>
  <si>
    <t>Cadenas de valor enviadas por las áreas</t>
  </si>
  <si>
    <t>Revisar y aprobar las cadenas de valor de los proyectos de inversión realizadas por las diferentes áreas del MEN.</t>
  </si>
  <si>
    <t>Actualizar las fichas EBI en el SUIFP para la solicitud de recursos de inversión 2018</t>
  </si>
  <si>
    <t>Fichas BPIN actualizadas en el SUIFP con las cadenas de valor del MEN</t>
  </si>
  <si>
    <t>Incorporar lineamientos para proyectos de inversión en temas de posconflicto, en caso que se generen desde DNP</t>
  </si>
  <si>
    <t>Fichas BPIN actualizadas en el SUIFP con los lineamientos de posconflicto</t>
  </si>
  <si>
    <t>Formular y realizar seguimiento del Plan de Acción para la Reparación Integral a las Víctimas del conflicto armado.</t>
  </si>
  <si>
    <t>Mediante la Circular 26  de 2017 se establecieron los lineamientos y plazos de reporte de los instrumentos de seguimiento para la atención y asistencia de la población víctima del conflicto armado. A la fecha se esperan los reportes de los planes de acción y segundo semestre de 2016 y la formulación del mismo para 2017.</t>
  </si>
  <si>
    <t>Incorporar los indicadores pactados con la población indígena en la plataforma SINERGIA</t>
  </si>
  <si>
    <t>Realizar seguimiento al Plan de Fortalecimiento (2016-2018)  Reparación Integral a las Víctimas del conflicto armado.</t>
  </si>
  <si>
    <t>Mediante la Circular 26 de 2017 se establecieron los lineamientos y plazos de reporte de los instrumentos de seguimiento para la atención y asistencia de la población víctima del conflicto armado. A la fecha se esperan los reportes del plan de fortalecimiento del segundo semestre de 2016.</t>
  </si>
  <si>
    <t>Plan de Fortalecimiento para la reparación integral a las Víctimas del Conflicto Armado reportado en la plataforma eSigna</t>
  </si>
  <si>
    <t>Un (1) documento de análisis de gasto público en educación en Colombia y comparativo con otros países</t>
  </si>
  <si>
    <t>Recolección de datos, consolidación de  la información, análisis de datos, construcción de indicadores</t>
  </si>
  <si>
    <t>Se tiene la información de inversión territorial del sector educación 2016 consolidada y depurada</t>
  </si>
  <si>
    <t xml:space="preserve">Matriz actualizada
</t>
  </si>
  <si>
    <t>Elaboración documento comparativo</t>
  </si>
  <si>
    <t>Documento análisis</t>
  </si>
  <si>
    <t>Realizar seguimiento detallado a la ejecución presupuestal de la entidad a nivel de rubros</t>
  </si>
  <si>
    <t>Realizar mensualmente los ejercicios de tablero de control, para monitorear la ejecución presupuestal del sector</t>
  </si>
  <si>
    <t>Presentaciones de tablero de control presentadas en comités directivos</t>
  </si>
  <si>
    <t>Garantizar el giro oportuno de recursos del SGP educación</t>
  </si>
  <si>
    <t>Análisis de las necesidades del PAC para cada una de las Entidades Territoriales y realización de la programación de giro</t>
  </si>
  <si>
    <t>Se elaboraron las matrices de solicitud y distribución de los recursos correspondiente a los meses de enero, febrero y marzo para las 95 ETC</t>
  </si>
  <si>
    <t>Matrices de giro elaboradas</t>
  </si>
  <si>
    <t xml:space="preserve">Realizar seguimiento mensual a la ejecución presupuestal de las entidades adscritas, en el marco de la Estrategia de planeación Institucional y sectorial en coordinación con el Grupo de Proyectos de Inversión de la OAPF   </t>
  </si>
  <si>
    <t>Se elaboraron los informes sobre la ejecución presupuestal y cumplimiento de metas financieras de las entidades adscritas</t>
  </si>
  <si>
    <t>Informe sobre la ejecución presupuestal y cumplimiento de metas financieras de las entidades adscritas</t>
  </si>
  <si>
    <t>Garantizar la distribución eficiente de los recursos del SGP educación a todas las ETC</t>
  </si>
  <si>
    <t>Elaboración de metodología, recopilación de variables de cálculo y estimación de las asignaciones por ETC</t>
  </si>
  <si>
    <t>Se distribuyó los recursos del SGP mediante el Documento de Distribución SGP 14 – 2017</t>
  </si>
  <si>
    <t>Documentos de distribución de los recursos del SGP</t>
  </si>
  <si>
    <t>Realizar la presupuestación de gastos de funcionamiento y de inversión del MEN</t>
  </si>
  <si>
    <t>Compilación de información, realización de estimaciones y requerimientos de presupuestos del MEN</t>
  </si>
  <si>
    <t>Se elaboró y registro en el SIIF el anteproyecto de presupuesto de funcionamiento e inversión para la vigencia 2018</t>
  </si>
  <si>
    <t>Presupuesto de funcionamiento e inversión del MEN para la siguiente vigencia</t>
  </si>
  <si>
    <t>Garantizar la asignación oportuna de los recursos provenientes del PGN a las Universidades Públicas</t>
  </si>
  <si>
    <t>Resoluciones administrativas</t>
  </si>
  <si>
    <t>Implementar ficha técnica de reporte información sobre distribución bolsa de recursos a Universidades Públicas e Instituciones de Educación Superior</t>
  </si>
  <si>
    <t>Diseñar, validar y elaborar estructura de ficha técnica
Consolidar información de distribución de bolsa de recursos 2010-2016</t>
  </si>
  <si>
    <t xml:space="preserve">Ficha técnica diseñada para la distribución bolsa recursos Educación Superior </t>
  </si>
  <si>
    <t>Ficha técnica implementada</t>
  </si>
  <si>
    <t>Garantizar la distribución equitativa y eficiente de los recursos provenientes del PGN a las ET para financiar la estrategia de alimentación escolar CONPES 151</t>
  </si>
  <si>
    <t>Asesorar la construcción e implementación de las metodologías de distribución de recursos para alimentación escolar</t>
  </si>
  <si>
    <t>Revisión de distribución de vigencias anteriores a los municipios productores y beneficiarios de los recursos alimentación.  En proceso de elaboración de la distribución de recursos del CONPES 151</t>
  </si>
  <si>
    <t xml:space="preserve">Implementación de cuentas maestras para para el manejo de los recursos del SGP-Educación. </t>
  </si>
  <si>
    <t xml:space="preserve">Proyectar, validar y elaborar el acto administrativo (y en especial el documento técnico) que reglamente el uso de dichas cuentas en las ETC, Municipios; en coordinación con la Dirección de Fortalecimiento, Subdirección Financiera y Oficina Asesora Planeación y Finanzas
</t>
  </si>
  <si>
    <t>Se tiene un borrador de resolución que reglamenta la implementación de las cuentas maestras para manejar los recursos del SGP Educación.</t>
  </si>
  <si>
    <t xml:space="preserve">Acto administrativo y/o documento técnico que reglamente el uso cuentas maestras para el manejo de los recursos del SGP-Educación </t>
  </si>
  <si>
    <t>100% de la base de datos Maestro de Personas integrando la información de educación superior y fuentes externas</t>
  </si>
  <si>
    <t xml:space="preserve">1 Análisis
2 Diseño
3 Implementación
4 Pruebas
</t>
  </si>
  <si>
    <t>Se creó una función que genera el fonéticos al campo que se asigne, para este ejercicio lo vamos usar para los campos Nombre1, Nombre2, Apellido1, Apellido2 y para el Nombre completo,  se han cargado bases homologadas que serán el insumo de los cruces que generarán el maestro de personas, estas bases son cargadas en la BD OAPF asignada a la oficina y ya se les ha generado los respectivos fonéticos, actualmente estamos en el proceso de cargue de todas las bases de datos.</t>
  </si>
  <si>
    <t>Base de datos Maestro de Personas con todos los niveles educativos y fuentes externas disponibles para el MEN</t>
  </si>
  <si>
    <t>100% de diagnóstico calidad de la información sobre identificación de personas de los principales sistemas del MEN (SSNN, SIMAT, FTDH, SNIES)</t>
  </si>
  <si>
    <t>1 Cruce de base de datos con Minsalud y RNEC
2 Generación de resultados
3 Validación reglas de negocio sistemas de información
4 Recomendaciones para el seguimiento</t>
  </si>
  <si>
    <t>1 Documento elaborado sobre diagnóstico calidad de la información sobre identificación de personas de los principales sistemas del MEN y recomendaciones para mejorar la calidad de la información</t>
  </si>
  <si>
    <t xml:space="preserve">1 Cruces bases de datos externas con bases de población estudiantil del MEN
2 Identificación de registros no coincidentes
3 Definición de principales variables de caracterización
4 Diseño y generación de reporte </t>
  </si>
  <si>
    <t>2 Reportes sobre caracterización de población por fuera del sistema (EPBM y ES)</t>
  </si>
  <si>
    <t>100% caracterización de población de EPBM registrada en otros programas sociales para generación de indicadores de cobertura de los programas y focalización</t>
  </si>
  <si>
    <t>1 Cruces bases de datos externas con bases de población estudiantil del MEN
2 Identificación de registros coincidentes
3 Definición de principales variables de caracterización
4 Diseño y generación de reporte e indicadores</t>
  </si>
  <si>
    <t xml:space="preserve">En este momento se han cargado las bases de SIMAT 2015 y 2014 con los fonéticos y los ajustes de homologación y estandarización establecidos por la oficina, se ha gestionado con entidades externas la solicitud de bases con los ajustes establecidos y se han cargado las bases que se han recibido UARIV, SISBEN e ICBF) </t>
  </si>
  <si>
    <t>1 Reporte sobre caracterización de población estudiantil en programas del Gobierno Nacional
2 Indicadores de alcance de los programas sociales en la población estudiantil</t>
  </si>
  <si>
    <t xml:space="preserve">100% de indicadores de adultos diseñados y generados </t>
  </si>
  <si>
    <t xml:space="preserve">100% de revisión y ajuste de los indicadores no publicados y actualización y revisión de los indicadores publicados en el BI Oracle </t>
  </si>
  <si>
    <t xml:space="preserve">1 Validación de procesos de cálculo
2 Estructuración y cargue de fuentes
3 Diseño de reporte de  los indicadores
4 Pruebas
</t>
  </si>
  <si>
    <t xml:space="preserve">Se ha avanzado en la revisión de los siguientes indicadores en la plataforma BI Oracle:
23           MATRICULA TOTAL EN EDUCACIÓN PREESCOLAR, BÁSICA Y MEDIA 
24           MATRICULA TOTAL EN EDAD ESCOLAR (5-16 AÑOS) 
28           MATRICULA DE CICLOS DE ADULTOS (ALFABETIZACIÓN)
31           PORCENTAJE DE ESTUDIANTES EN JORNADA UNICA
32           MATRÍCULA DE ESTUDIANTES EN ESCUELAS NORMALISTAS
34           MATRÍCULA POR MODALIDAD DE CONTRATACIÓN
37           MATRICULA CON REZAGO ESCOLAR (EXTRAEDAD)
38           TASA DE EXTRAEDAD EN EDUCACIÓN PREESCOLAR, BÁSICA Y MEDIA
42           TASA DE ASISTENCIA EN EDUCACIÓN PREESCOLAR, BÁSICA Y MEDIA
43           TASA DE ASISTENCIA ENTRE 6 Y 16 AÑOS
214         NUEVOS ADULTOS ALFABETIZADOS
</t>
  </si>
  <si>
    <t>100% indicadores faltantes revisados y ajustados e información actualizada de los indicadores publicados</t>
  </si>
  <si>
    <t>100% en la implementación del banco de datos MEN para estudiantes e investigadores</t>
  </si>
  <si>
    <t>1 Configuración de equipo
2 Configuración de servidor
3 Definición de bases y variables disponibles para consulta
4 Anonimización y desidentificación de bases de datos
5 Alojamientos de bases
6 Definición de protocolo de consulta e incorporación en SIG</t>
  </si>
  <si>
    <t>Se gestiono un equipo con la oficina de tecnología, se habilitó el espacio para la instalación del equipo, se solicitó la configuración y bloqueo de puertos y se adelanto la revisión del protocolo de acceso propuesto según observaciones de la oficina jurídica</t>
  </si>
  <si>
    <t>Equipo de cómputo con acceso a servidor a bases anonimizadas y desidentificadas y protocolo de consulta</t>
  </si>
  <si>
    <t xml:space="preserve">100% de actividades requeridas para convenio de asociación con universidad acreditada para promover investigaciones del sector a partir de datos oficiales </t>
  </si>
  <si>
    <t>Se elaboró el insumo para el convenio de asociación con la Universidad de los Andes, fueron aprobados los diferentes pasos en Neón y se encuentra en proceso de firma</t>
  </si>
  <si>
    <t>Convenio de asociación con una universidad acreditada para promover el desarrollo de investigaciones del sector educativo, a partir del acceso a bases de datos desidentificadas del sector educativo</t>
  </si>
  <si>
    <t>100% en la elaboración y difusión de la política de divulgación de estadísticas sectoriales</t>
  </si>
  <si>
    <t>1 Definición de estructura plan de divulgación
2 Actualización política de datos personales
3 Articulación con política de protección de datos personales
4 Articulación con medios de publicación actuales
5 Elaboración de documento</t>
  </si>
  <si>
    <t>100% de estrategia de  difusión de estadísticas sectoriales por redes sociales</t>
  </si>
  <si>
    <t>1 Consolidación de indicadores definitivos 2016
2 Publicación en página de estadísticas
3 Identificación de indicadores a difundir
4 Divulgación por redes sociales</t>
  </si>
  <si>
    <t>Se realiza propuesta de unificar portales de información a través de un solo acceso en el sitio web del MEN, se gestiona diagramación con Oficina de Comunicaciones</t>
  </si>
  <si>
    <t>Difusión de estadísticas por las redes sociales del Ministerio de Educación Nacional con apoyo de la oficina de comunicaciones</t>
  </si>
  <si>
    <t>100 % en la implementación de indicadores de seguimiento a los Objetivos de Desarrollo Sostenible - Marco Nacional</t>
  </si>
  <si>
    <t>Indicadores ODS Seguimiento Marco Nacional configurados en sdmx y con definición de metas</t>
  </si>
  <si>
    <t>100% en la elaboración de propuesta de Gobierno de Datos para el MEN</t>
  </si>
  <si>
    <t>Propuesta de gobierno de datos en el MEN</t>
  </si>
  <si>
    <t>1 Identificar fuentes disponibles
2. Análisis de información para integración
3. Consolidación de base de datos
4. Definir propuesta de actualización de la base</t>
  </si>
  <si>
    <t>Total general</t>
  </si>
  <si>
    <t xml:space="preserve">Sistemas de Información </t>
  </si>
  <si>
    <t xml:space="preserve">SAP </t>
  </si>
  <si>
    <t xml:space="preserve">Francisco Pulido - Liliana Zapata </t>
  </si>
  <si>
    <t>Cuatro (4) nuevos procesos integrados: Normas Internacionales, Nómina y Servicios (Logística / Comisiones)  y estabilización de 10 procesos implementados en 2016  a través de la plataforma SAP</t>
  </si>
  <si>
    <t xml:space="preserve">unidades </t>
  </si>
  <si>
    <t>Procesos integrados a través de SAP</t>
  </si>
  <si>
    <t>0.5%</t>
  </si>
  <si>
    <t xml:space="preserve">Estructura Automática SIIF Carga Masiva de Compromisos contables de manera automática 
Salida en vivo con el proceso de gestión de embargos. 
Articulación de la Oficina Asesora Jurídica,  Grupo de Tesorería y Contabilidad.
Potencialización del  perfil ejecutivo - Recurso Humano.
Gestión de Recursos Físicos con afectación en valores de manera AUTOMÁTICA.
Liquidación de la depreciación de todos los activos fijos.
Soporte a la gestión de todos los materiales y bienes de consumo puesto en el servicio y en bodega.
Implementación de la estructura de cargos y movimientos de la planta de personal.
Registro y consulta de manuales de funciones por cargo en SAP.
Creación de plan de bienestar, estructura de eventos de servidores por el sistema.
</t>
  </si>
  <si>
    <t>Despacho</t>
  </si>
  <si>
    <t>VES</t>
  </si>
  <si>
    <t>VEPBM</t>
  </si>
  <si>
    <t>SG</t>
  </si>
  <si>
    <t>Transversales</t>
  </si>
  <si>
    <t>Mejoramiento de la Calidad</t>
  </si>
  <si>
    <t>4 Módulos virtuales</t>
  </si>
  <si>
    <t>5 talleres regionales</t>
  </si>
  <si>
    <t>1 guía modificada</t>
  </si>
  <si>
    <t>Documentos de lineamientos y guías publicados</t>
  </si>
  <si>
    <t>Versión en producción de módulo de recursos en sistema de información de convalidaciones superior VUMEN</t>
  </si>
  <si>
    <t>Contratación y capacitación de funcionarios adicionales - Nuevo</t>
  </si>
  <si>
    <t>Se avanzó en revisar la documentación pertinente, rehacer documentos de base (lineamientos Ed D y Virtual) y establecer acuerdos de colaboración con otras unidades.</t>
  </si>
  <si>
    <t>6 IES Públicas acompañadas que radiquen condiciones iniciales o documento de autoevaluación</t>
  </si>
  <si>
    <t>60 Diagnósticos</t>
  </si>
  <si>
    <t>Se enviaron comunicaciones a las IES ofreciendo apoyo o acompañamiento para el proceso de renovación</t>
  </si>
  <si>
    <t>2 nuevas convocatorias de ecosistemas científicos</t>
  </si>
  <si>
    <t>infografía</t>
  </si>
  <si>
    <t>Borrador Guía</t>
  </si>
  <si>
    <t xml:space="preserve">1 informe capacitación a 11 IES en la Ciudad de Medellín </t>
  </si>
  <si>
    <t>Elaborar el ABC de la resolución que regula la publicidad de las IES en el micro sitio LUPA.</t>
  </si>
  <si>
    <t xml:space="preserve">Se tiene el borrador de la Guía, respecto al micro sitio de Lupa ya se realizaron todas la mejoras solicitadas por el área de tecnología y ya se encuentran aprobados los servidores de pruebas </t>
  </si>
  <si>
    <t xml:space="preserve">Borrador de Guía </t>
  </si>
  <si>
    <t>Memorias -  (recopilación de información recolectada durante los talleres)</t>
  </si>
  <si>
    <t>Memorias  (recopilación de información recolectada durante los talleres)</t>
  </si>
  <si>
    <t>Elaborar la guía de la resolución que regula la publicidad de las IES en el micro sitio LUPA.</t>
  </si>
  <si>
    <t xml:space="preserve">Se esta organizando videoconferencias con las instituciones que no pudieron asistir a al conferencia en la ciudad de Medellín  </t>
  </si>
  <si>
    <t>Guía final</t>
  </si>
  <si>
    <t xml:space="preserve">Se encuentran radicados los 4 informes de visitas </t>
  </si>
  <si>
    <t xml:space="preserve">Se encuentran radicados los 3 informes de visitas </t>
  </si>
  <si>
    <t xml:space="preserve">1 informe de las capacitaciones realizadas en la ciudad de Medellín y en la Guajira </t>
  </si>
  <si>
    <t xml:space="preserve">base de datos con información consolidad y actualizada </t>
  </si>
  <si>
    <t>Un (1) documento con los lineamientos para la oferta TyT y ETDH con enfoque regional y rural</t>
  </si>
  <si>
    <t xml:space="preserve">Se identificó la oferta actual de programas de pregrado relacionados con el sector agropecuario, medioambiente y turístico. </t>
  </si>
  <si>
    <t>Se priorizaron 7 municipios de los 167 en el marco del posconflicto, teniendo en cuenta que tuvieran infraestructura física y oferta de una IES pública</t>
  </si>
  <si>
    <t>Se realizaron mesas de trabajo con el MADR para cofinanciar el acceso al programa universidades de paz. Actualmente se está elaborando una propuesta para llevar oferta virtual a las regiones</t>
  </si>
  <si>
    <t xml:space="preserve">Capacitación interna para definir institucionalmente y de manera coordinada las líneas estratégicas que el MEN, a través del plan de permanencia, definió para implementación en las IES. </t>
  </si>
  <si>
    <t>Se elaboró la propuesta metodológico, se definieron los componentes e indicadores a incorporar en el tablero. La propuesta fue socializada en Comité del VES de la primera semana de abril. Se solicitaron ajustes que serán incorporados para posteriormente presentar la metodología a la Ministra.</t>
  </si>
  <si>
    <t>El módulo financiero está en producción</t>
  </si>
  <si>
    <t>Se hace seguimiento a la OAPF del MEN en cuanto a la apropiación de recursos de la reforma tributaria, ya se tiene un correo electrónico con la confirmación de Hacienda (marzo)</t>
  </si>
  <si>
    <t>Decreto reglamentario</t>
  </si>
  <si>
    <t>Foro realizado y constitución de mes de trabajo</t>
  </si>
  <si>
    <t>Documento con las estrategias</t>
  </si>
  <si>
    <t>En las reuniones con ICETEX, Findeter y Fonade se establecen los primeros mecanismos de fortalecimiento económico del fondo (marzo)</t>
  </si>
  <si>
    <t>Documento con la propuesta de priorización de intervención</t>
  </si>
  <si>
    <t>Se priorizaron 3 ITTU públicas para hacer acompañamiento técnico a la formulación de  igual número de proyectos a ser cofinanciados con regalías (marzo)</t>
  </si>
  <si>
    <t>Se está revisando el estimado con el cual se asignaron los recursos para la convocatoria del primer semestre haciendo un cruce de información con los beneficiarios activos durante este periodo.</t>
  </si>
  <si>
    <t>Se tiene al mes de abril, el análisis histórico normativo de la distinción Andrés Bello y Mejores Bachilleres. Está pendiente hacer análisis para Mejores Saber Pro el cual se tendrá completo para el mes de abril.</t>
  </si>
  <si>
    <t>Se presento matriz con la priorización de ETC y se han realizado actualizaciones</t>
  </si>
  <si>
    <t>A la fecha 3 proyectos cuentan con Código BPIN: Atlántico, San Andrés y Amazonas.</t>
  </si>
  <si>
    <t>10 Proyectos con ficha BPIN</t>
  </si>
  <si>
    <t>se realizó documento borrador de decreto y se presento al Director de Fomento a la s IES</t>
  </si>
  <si>
    <t>Andrés Vásquez</t>
  </si>
  <si>
    <t>Adelantar la participación de Buscando Carrera en Evento Expo estudiantes</t>
  </si>
  <si>
    <t>Implementar una (1) estrategia de comunicación para fortalecer Buscando Carrera, logrando 200 mil visitas  en el micro sitio</t>
  </si>
  <si>
    <t>Módulo de comunicaciones implementado  en el micro sitio Buscando Carrera</t>
  </si>
  <si>
    <t>Revisión de las propuestas de las instituciones para implementar por vía formativa las cualificaciones (inicialmente sector TIC) y elaboración de informe sobre de estado de avance en cada institución.</t>
  </si>
  <si>
    <t xml:space="preserve">Se cuenta con versión preliminar del documento del Modelo de Fortalecimiento y Desarrollo Institucional. Se avanza con el equipo técnico del SNET en los ajustes para su edición y presentación para socialización y aportes. 
Definición de ruta y cronograma de trabajo para avanzar con las Instituciones educativas en la primera fase de implementación del Modelo de Fortalecimiento y Desarrollo Institucional y en la definición de la oferta educativa basada en cualificaciones.  A partir de las orientaciones de la Dirección se ha formulado desde el equipo SNET, se ha revisado de forma conjunta con la Dirección de Calidad y se definió plan de acción para su desarrollo. 
</t>
  </si>
  <si>
    <t>Adelantar una propuesta para el fortalecimiento y seguimiento a las  ITTU públicas en procesos de acreditación o creación de nueva oferta académica TyT</t>
  </si>
  <si>
    <t>10 ITTU públicas acompañadas para procesos de acreditación o creación de nueva oferta académica TyT</t>
  </si>
  <si>
    <t>Se preparó de forma conjunta con los equipos de Fomento  y Calidad la metodología para la realización de un taller de discusión sobre la estructura del sistema de educación a partir de los elementos del sistema de aseguramiento de la calidad con los representantes del CESU (se realizó el 15/03/17 en Bogotá) . Se contó con la participación (virtual) del experto internacional Francisco Marmolejo, la Viceministra de Educación Superior, Natalia Ruíz, el Director de Fomento de la Educación Superior, así como integrantes del equipo técnico del MEN. Se conformaron mesas de trabajo para abordar tres temas: i) resultados de aprendizaje, ii) relacionamiento con el sector externo y iii) docentes. De forma transversal se trató el tema de investigación en todas las mesas.
Se ajustó el documento de las condiciones diferenciadas de aseguramiento de la calidad para la educación universitaria y la educación técnica, a partir de los aportes recogidos en el taller con el CESU.  Se cuenta con la base para avanzar en este proceso de forma conjunta desde los equipos de Calidad y Fomento a partir de las directrices.</t>
  </si>
  <si>
    <t>Elaborar el documento de borrador del CONPES para el SNET</t>
  </si>
  <si>
    <t>Divulgar los resultados del Índice de Ambiente Laboral por dependencia</t>
  </si>
  <si>
    <t>Validar la propuesta de estructura y cargas de trabajo con cada dependencia:
- Análisis de frentes de trabajo, funciones y necesidades
- Análisis y racionalización de procesos
- Socialización de procesos ajustados</t>
  </si>
  <si>
    <t>Resolución de Distribución de Cargos de la Planta Global
Resolución única de grupos internos de trabajo
Manual de funciones ajustado</t>
  </si>
  <si>
    <t>Propuesta de Acto Administrativo de Estructura</t>
  </si>
  <si>
    <t>Se proyectó la Resolución y el Documento Técnico Metodológico con la información remitida por la Oficina de Tecnología y Sistemas mediante oficio N° 2017-IE-014849 del 31 de marzo de 2017. Los documentos se encuentran para aprobación de la Secretaria General.
dichos formatos están para la firma de la Secretaria General.</t>
  </si>
  <si>
    <t>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sin embargo no es imputable a la Subdirección de Contratación toda vez que no podemos exigir a los funcionarios que asistan a las capacitaciones.</t>
  </si>
  <si>
    <t xml:space="preserve">Capacitación Elaboración estudios previos 
</t>
  </si>
  <si>
    <t>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prevista, sin embargo esta situación no es imputable a la Subdirección de Contratación, toda vez que no podemos exigir a los funcionarios que asistan a las capacitaciones.</t>
  </si>
  <si>
    <t xml:space="preserve">Capacitación Administración. y manejo de NEON
</t>
  </si>
  <si>
    <t xml:space="preserve">Capacitación Supervisión e Interventoría
</t>
  </si>
  <si>
    <t xml:space="preserve">Generar el indicador de seguimiento trimestral de recuperación de cartera </t>
  </si>
  <si>
    <t>La resolución está proyectada, pero es necesario que las áreas de planeación y monitoreo definan si cumplen con la sugerencia del MHCP sobre la gradualidad en la implementación de  cuentas maestras de gratuidad y las cuentas maestras de prestación del servicio</t>
  </si>
  <si>
    <t>Realizar las mesas técnicas de construcción de la resolución y anexo técnico para la implementación de cuentas maestras</t>
  </si>
  <si>
    <t>Las mesas técnicas fueron ejecutadas al interior del MEN, con MHCP y Asobancaria. La resolución está proyectada, pero es necesario que las áreas de planeación y monitoreo definan si cumplen con la sugerencia del MHCP sobre la gradualidad en la implementación de  cuentas maestras de gratuidad y las cuentas maestras de prestación del servicio</t>
  </si>
  <si>
    <t>Se realizó una primera socialización en el encuentro de secretarios de educación que se llevó a cabo a finales de Marzo a través de la OAPF</t>
  </si>
  <si>
    <t>Realizar la gestión y seguimiento ante la entidad bancaria para que ejecute los movimientos correspondientes a la CUN</t>
  </si>
  <si>
    <t>Este  Hito  esta  duplicado  en el plan de  acción de  Talento Humano quienes  ya  enviaron el  avance  respetivo,  sugiero eliminarlo  de este  plan y dejarlo  solo  en Talento Humano.</t>
  </si>
  <si>
    <t xml:space="preserve">• El 16 de enero se envía comunicación interna oficial a la Subdirección de Talento Humano, soltando la asignación de practicantes para la Unidad de Atención al Ciudadano.
• El 30 de enero la Subdirección de Talento Humano envía mediante comunicación interna oficial la respuesta en la cual informan que se pondrán en contacto con las instituciones de educación superior para realizar convenios y verificar disponibilidad de practicantes en las carreras de archivística y bibliotecología.
• El 24 de marzo la Subdirección de Talento Humano envía mediante comunicación interna oficial, solicitando el objeto del convenio, para el practicante y las funciones que desempeñaría en la Unidad de atención al ciudadano. Esta actividad esta compartida con la Subdirección de Talento Humano.
</t>
  </si>
  <si>
    <t>* Para realizar el ANS se están  realizando las siguientes actividades previamente.                                                 *Inventario de la cantidad de carpetas  de las resoluciones y actas de posesión  del MEN *Consolidación de imágenes por carpeta en un PDF                                     *  Reconocimiento Óptico de Caracteres-OCR                                 *Identificación de acuerdo al inventario</t>
  </si>
  <si>
    <t>Gestionar recursos financieros y humanos para el proceso de digitalización de la información  de resoluciones y  nóminas de ex servidores y priorizar años a digitalizar, digitalizar y elaborar índices.</t>
  </si>
  <si>
    <t>En el mes de febrero se solicitaron cotizaciones, se realizo estudio de mercado. En el mes de marzo se realizo el insumo para contratación.</t>
  </si>
  <si>
    <t>Certificado de disponibilidad presupuestal
Documentos digitalizados e Índices</t>
  </si>
  <si>
    <t>Reforzar el equipo de trabajo del Grupo de Certificaciones para reducir los términos de respuesta  de los trámites correspondientes a certificados laborales de servidores y ex-servidores</t>
  </si>
  <si>
    <t>Informe en el que se establezca la línea base y la reducción de términos de respuesta</t>
  </si>
  <si>
    <t>* Para realizar el ANS se están  realizando las siguientes actividades previamente.                                            
     *Inventario de la cantidad de carpetas  de las resoluciones y actas de posesión  del MEN *Consolidación de imágenes por carpeta en un PDF                                     *  Reconocimiento Óptico de Caracteres-OCR                                 *Identificación de acuerdo al inventario</t>
  </si>
  <si>
    <t>En el mes de febrero se realizó mesa de trabajo en el cual la oficina de tecnología informo, que no era posible continuar con el desarrollo para la implementación del tramite de legalizaciones en línea, a causa de la firma digital , ya que se debía hacer una reconstrucción de todo el desarrollo afectado hasta la fecha y formular nuevamente un cronograma de trabajo en el cual se incluyera los nuevos puntos de la firma digital.
El 27 de febrero se establecen nuevas actividades a realizar en el sistema de legalizaciones los cuales se fijan para se entregadas en el mes de abril</t>
  </si>
  <si>
    <t xml:space="preserve">Remitir los resultados de la evaluación 2017 para la  formulación de plan de acción  a  Viceministerios. </t>
  </si>
  <si>
    <t>2 Presentaciones de evaluación de servicios</t>
  </si>
  <si>
    <t>Realizar tramites precontractual y contractuales (Insumo, supervisión)</t>
  </si>
  <si>
    <t xml:space="preserve">Semanalmente se realizó comité directivo y crea con la secretaria General, en el cual se mostraron los resultados y actividades de trabajo realizadas semanalmente, y las metas propuestas para la semana siguiente.  
El 27 de marzo se realizó comité con la Ministra y los servidores de la Unidad de Atención al Ciudadano , en el cual se le informo a la señora Ministra sobre los tramites de la UAC, los sistema de información con que se cuenta, los puntos críticos de la atención. el 24 de marzo  se le entrego a la Secretaria General  un reporte de la  gestión documental del Ministerio de los  meses de enero, febrero los 15 primero s días de marzo.
</t>
  </si>
  <si>
    <t xml:space="preserve">Presentación de la gestión documental </t>
  </si>
  <si>
    <t xml:space="preserve">En el mes de enero se  elaboro el borrador y  se  envío  para revisión a la  oficina  jurídica, durante  el mes de  febrero jurídica  hizo la  revisión y  efectuó la  retroalimentación y  envío solicitud de  ajustes.  Se hicieron los  ajustes en  marzo y  volvió a  remitirse  a la oficina de jurídica la solitud de revisión del documento para la reglamentación del trámite de peticiones y finamente  la oficina de jurídica remite documento con los ajustes necesarios para la </t>
  </si>
  <si>
    <t xml:space="preserve">*En el mes de enero se publicaron los informes correspondientes al último trimestre de 2016 de los derechos de petición de la información y quejas en la página  oficial del Ministerio 
*Durante los meses de enero, febrero se publicaron los informes de registro único de peticiones en la página  oficial del Ministerio 
Se esta terminado el informe de Derechos de petición de información y quejas  correspondiente al primer trimestre de 2017
</t>
  </si>
  <si>
    <t>Durante el primer trimestre de 2017 se capacitaron  77  servidores de diferentes ares del Ministerio sobre los tenas de Política de gestión Documental, Uso y manejo del sistema de gestión documental y por ultimo cultura del servicio.</t>
  </si>
  <si>
    <t xml:space="preserve">Listas de asistencia
Documento de Presentación
</t>
  </si>
  <si>
    <t>El 13 de marzo se realizó calibración a los canales de atención del Ministerio, y se realizó evaluación  de lo servicios de la empresa tercerizada.  De igual manera  se  hizo la  revisión del  correcto funcionamiento de los d demás  canales y  los  usuarios  atendidos por  cada  uno.</t>
  </si>
  <si>
    <t>Disminuir de 5 a 2 días en tramites internos para notificaciones</t>
  </si>
  <si>
    <t>Se implemento el formulario  responsive  para la  radicación  web  y la  radicación con la plantilla de  word.</t>
  </si>
  <si>
    <t xml:space="preserve">Durante el mes de enero se realizaron reuniones sobre la revisión de los casos de uso del sistema SIGAA, con la fábrica de software, la dirección de calidad de educación superior. En el  mes  de enero la  fábrica no entregó  al  Ministerio  los  casos  de prueba, por esta  razón el proyecto  se  retrasó  y no  se logró  tener el 100%  en  el mes de  marzo.
En el mes de febrero se realizó reunión para tratar el catálogo de requerimientos Fase II - Actos administrativos SIGGA 
En el mes de marzo se inician sesiones de prueba sobre el sistema de notificaciones SIGAA
El 22 de  marzo se realizo presentación del incremento 2-SIGAA
Se  esperan los ajustes de la  fábrica  para realizar pruebas. 
</t>
  </si>
  <si>
    <t>informe de evaluación</t>
  </si>
  <si>
    <t>Reportes de  tiempos de espera y documento estrategia gestión de tiempos de espera</t>
  </si>
  <si>
    <t>informe de tiempos de atención -Documento técnico</t>
  </si>
  <si>
    <t>Desde el mes de enero se comenzó la Digitalización de Documentos ER, y asociados a cada uno de los radicados,  actualmente se  esta  digitalizando el 90%  de los  documentos  del  MEN</t>
  </si>
  <si>
    <t>En el mes de febrero se realizo ajuste en la ficha técnica en acompañamiento con la subdirección de desarrollo organizacional y se encuentran en revisión para aprobación en la  subdirección de  desarrollo organizacional.</t>
  </si>
  <si>
    <t>piezas comunicativas</t>
  </si>
  <si>
    <t>Judith Castañeda García</t>
  </si>
  <si>
    <t xml:space="preserve">El suministro de tiquetes aéreos se realiza a partir de una orden de compra suscrita a través de Acuerdo Marco de Precios, cuya agencia seleccionada corresponde a la que mayor porcentaje de descuento ponderado ofrece en su cotización para los servicios solicitados.  Para este año, la agencia que ofreció el mayor descuento fue SATENA S.A. Como estrategia para obtener descuentos adicionales, se estableció el convenio corporativo No.CC1592 para la vigencia 2017 con la aerolínea Avianca, y la aerolínea LAN estableció convenio directo de descuentos adicionales con SATENA S.A.  </t>
  </si>
  <si>
    <t xml:space="preserve">Brindar asistencia técnica por reducción o eliminación de la contratación del servicio educativo por ampliación de planta. (Abril a junio de 2017). Norte de Santander, Magdalena, Uribía, Riohacha, Maicao, Bolívar y Córdoba. </t>
  </si>
  <si>
    <t>Acceso con Permanencia</t>
  </si>
  <si>
    <t xml:space="preserve">Correo electrónico con FUC enviado </t>
  </si>
  <si>
    <t>A la fecha se han recibido 28 FUC. Se esperan 66 incluyendo contratación de atención para adultos y SRPA</t>
  </si>
  <si>
    <t>Reuniones exploratorias con áreas interesadas (OAPF, Gerencia de Jornada Única, Subdirección de Recursos Humanos del Sector) En abril se entregarán dos borradores relacionados i) con reporte de información y ii) Jornada única.</t>
  </si>
  <si>
    <t>1 Plan para la gestión de cobertura en 2018 (Macro proceso de Gestión de Cobertura y Campaña de Matrícula)</t>
  </si>
  <si>
    <t>Se enviaron los lineamientos para la elaboración, expedición y reporte del Acto Administrativo por parte de las 95 ETC. El 17 de marzo se comunico  a las 95 ETC, los lineamientos para la elaboración, expedición y reporte del Acto Administrativo. Adicionalmente se envío por correo electrónico</t>
  </si>
  <si>
    <t>El 13 de marzo se comunico  a las 95 ETC, los registros en estado diferente a matriculado y se anexo archivo en Excel. Adicionalmente se envío información por correo electrónico</t>
  </si>
  <si>
    <t>El 9 de marzo  se publico los archivos de Cobertura en Cifras por ETC con corte de matrícula SIMAT 28 de febrero de 2017; el histórico de matrícula para los 9 años anteriores en la mayoría de las variables de SIMAT, para revisión de los profesionales del GGC.  Adicionalmente se envío información por correo electrónico en la semana del 27 al 31 de marzo</t>
  </si>
  <si>
    <t>Se reporta indicadores durante los primeros cinco días de cada mes a la OAPF, del PND, Compromisos Presidencia.
Se entregó información al despacho Ministra seguimiento a la Matriz educación, el 14 de cada mes
En tramite solicitud modificación de indicadores en el SSP e inclusión de tres nuevos indicadores de gestión ante la OAPF
Se cargó informes y soporte de indicadores CONPES, el pasado 27 de marzo (Aplicativo Sisconpes 2.0 en DNP)ND</t>
  </si>
  <si>
    <t>Jornada Única</t>
  </si>
  <si>
    <t xml:space="preserve">Ya se cuenta con un listado de referentes de educación para la paz, definición de criterios para su análisis y se coordino la realización de una mesa de expertos para revisar los referente el 27 de abril. </t>
  </si>
  <si>
    <t>Se diseñó la metodología de revisión del documento. Durante el proceso se han hecho comentarios al equipo de currículo que se han visto reflejados en el producto. Se contrataron 2 profesionales con apoyo de USAID para adelantar esta acción</t>
  </si>
  <si>
    <t xml:space="preserve">Aunque el Ministerio internamente tiene un proyecto definido del sistema unificado de información en proceso de  validación, aún no es pertinente citar a la mesa técnica. Aun esta pendiente la definición de los requerimientos del sistema para contratación, el viernes 7 de abril se espera contar con todos los requerimientos. El Comité Nacional de Convivencia esta planeado para el 19 de abril, por ende, se debe esperar su realización para citar la mesa técnica. </t>
  </si>
  <si>
    <t xml:space="preserve">Se cuenta con un Project chárter para el diseño del sistema. Sin embargo, estamos pendientes de la definición de los requerimientos por parte de la oficina de tecnología. </t>
  </si>
  <si>
    <t>Plataforma tecnológica funcionando</t>
  </si>
  <si>
    <t>Se realizó la mesa técnica de convivencia escolar el 27 de enero en  la que se fijaron compromisos técnicos de cada entidad del comité que serán reflejados en el plan de acción 2018. 
El 19 de Abril se va a realizar el Comité Nacional de Convivencia para socializar el plan de acción. </t>
  </si>
  <si>
    <t xml:space="preserve">Acta de compromiso de convivencia ministros y comité nacional de convivencia. </t>
  </si>
  <si>
    <t>Se ha hecho seguimiento a 4 de los 24 comités territoriales que requieren fortalecimiento y se diseñó el protocolo para la asistencia técnica de estos comités. Para el mes de abril se espera remitir un comunicado a todos los comités territoriales para señalar las acciones que deben realizar acorde con la ley. La carta ya fue elaborada y esta en aprobación por parte del despacho. </t>
  </si>
  <si>
    <t xml:space="preserve">Se realizó la selección y contratación a través de alianza USAID de dos consultoras que dentro de sus productos realizarán la documentación de experiencias para educación para la paz en territorios focalizados. </t>
  </si>
  <si>
    <t>Finalización del inventario en articulación con once áreas: Primera infancia, Permanencia, Etnoeducación, Disciplinares (Lenguaje- Matemáticas, Ciencias Naturales y Ciencias Sociales), PNLE, Media, Formación para la ciudadanía y Programas Transversales.</t>
  </si>
  <si>
    <t xml:space="preserve">Metodología validada para la primera mesa de socialización del Marco. Y la primera mesa será realizada el 7 de abril. También se cuenta con metodología para las mesas 2 y 3, las ordenes de servicio están en proceso. </t>
  </si>
  <si>
    <t>Mesas de trabajo concertada con la UdeA para la revisión de las Mallas de Lenguaje.
Pendiente construir ruta de ajuste para el área de Matemáticas.</t>
  </si>
  <si>
    <t>Mallas de aprendizaje de secundaria y media de lenguaje y matemáticas</t>
  </si>
  <si>
    <t>Mallas de aprendizaje de primaria de ciencias naturales y ciencias sociales diagramadas</t>
  </si>
  <si>
    <t>Mallas de aprendizaje de lenguaje y matemáticas de secundaria y media</t>
  </si>
  <si>
    <t>Proceso de vigencia futura para reposición de materiales 2018</t>
  </si>
  <si>
    <t>Con la coyuntura del proceso de materiales no se ha dado inicio a la planeación del proceso de 2018. Se espera iniciar después del 15 de mayo, cuando se espera ya tengamos nuevo gerente de materiales</t>
  </si>
  <si>
    <t>Vigencia futura programas focalizados para reposición</t>
  </si>
  <si>
    <t>La orden de compra se firmó con Imprenta a finales de febrero. Al 21 de marzo la imprenta se encuentra en proceso de alistamiento de materiales. La Gerencia de PTA y la Gerencia de Materiales están realizando seguimientos cada dos días para asegurar cumplimiento en las fechas de entrega</t>
  </si>
  <si>
    <t>Ya se entrego toda a la fecha, se están ajustando inconsistencias en algunos reportes. </t>
  </si>
  <si>
    <t>Se esta trabajando con el despacho del viceministro para lograr dar inicio al proceso de contratación, el cual aun esta en proceso de revisión</t>
  </si>
  <si>
    <t>No se ha suscrito orden de compra. El proceso está en revisión del equipo jurídico del despacho del viceministro</t>
  </si>
  <si>
    <t>Por la coyuntura actual no se ha dado inicio a la actividad, se espera dar inicio después del 15 de mayo una vez contratado el gerente de materiales</t>
  </si>
  <si>
    <t>Excelencia Docente</t>
  </si>
  <si>
    <t>Ya se realizó se cuenta con el grupo de 500 docentes validados y asignados en ocho universidades aliadas.</t>
  </si>
  <si>
    <t>A las universidades ya fue enviado listado de docentes, pero estamos a la espera de aprobación presupuestal.</t>
  </si>
  <si>
    <t>Lista de docentes admitidos por Universidad aliada</t>
  </si>
  <si>
    <t xml:space="preserve">Actas de comités de aprobación </t>
  </si>
  <si>
    <t>Lista de docentes por universidad que obtendrían el grado de maestría.</t>
  </si>
  <si>
    <t xml:space="preserve">Realizar seguimiento de renovación en ICETEX semestre a semestre de docentes que se gradúan </t>
  </si>
  <si>
    <t>Se realizo seguimiento con IES frente a legalizaciones y renovaciones históricas con cruce de ICETEX. 
Ya se cerro la renovación de créditos beca condonables para la vigencia 2017-1</t>
  </si>
  <si>
    <t>Acta de seguimiento de renovación de docentes que obtendrían el grado de maestría</t>
  </si>
  <si>
    <t>* Agenda de ceremonias de grado por Universidad                  * Bullets para ministra                * Organización logística de cada una de las ceremonias  *Diplomas del MEN para graduados</t>
  </si>
  <si>
    <t>Se viene trabajando con la Universidades que iniciaron su proceso para la Cohorte 2015-1. En el marco de graduación de los docentes beneficiarios. Se graduaron personas de la UTP</t>
  </si>
  <si>
    <t xml:space="preserve">* Comunicados de prensa de los eventos de graduación </t>
  </si>
  <si>
    <t xml:space="preserve">Gestionar con 12 gobernaciones, alcaldías, secretarias de educación, organizaciones públicas o privadas, apoyo financiero para la adjudicación de nuevas becas.  
</t>
  </si>
  <si>
    <t xml:space="preserve">
El documento CTEI ya fue aprobado por COLCIENCIAS para socialización con ETC y el desarrollo de proceso de gestión de recursos para la educación de nuevas Becas. 
Los gobernadores de Bolívar y Huila han manifestado interés de invertir bajo esta modalidad. También, el Alcalde de Ibagué de interés en invertir 1'100 millones de pesos pero a través de la Universidad del Tolima.</t>
  </si>
  <si>
    <t>* Base de datos de organizaciones susceptibles a ser aportantes del Programa Becas para la Excelencia Docente</t>
  </si>
  <si>
    <t>Se elaboro plan de gestión para adjudicación de recursos del fondo del SGR y del SGR de CTeI, su ejecución comenzó con el departamento de Bolivar</t>
  </si>
  <si>
    <t>* Plan de gestión para entidades susceptibles a ser aportantes del Programa Becas para la Excelencia Docente</t>
  </si>
  <si>
    <t>Los gobernadores de Bolívar y Huila han manifestado interés de invertir bajo esta modalidad. También, el Alcalde de Ibagué de interés en invertir 1'100 millones de pesos pero a través de la Universidad del Tolima.</t>
  </si>
  <si>
    <t>Ya se realizaron con CONACES y Educación Superior, queda pendiente mostrar arlas a las ENS</t>
  </si>
  <si>
    <t xml:space="preserve">Con base en el estado del proceso de acreditación de las licenciaturas que informará educación superior y el informe del CNA, se proyectará la convocatoria. Las universidades serán convocadas entre el 5 y el 22 de septiembre. </t>
  </si>
  <si>
    <t xml:space="preserve">Con base en el estado del proceso de acreditación de las licenciaturas que informará educación superior y el informe del CNA, se proyectará la convocatoria a las universidades y en el marco de la misma se definirá la metodología. La metodología se realizará en Septiembre. </t>
  </si>
  <si>
    <t>1.800 docentes desarrollando cursos de actualización pedagógica</t>
  </si>
  <si>
    <t xml:space="preserve">De 8491 educadores inscritos en la plataforma del ICETEX, a la fecha se cuenta con 6253 con aprobación de su crédito del 70% del valor del curso. Los restantes siguen en proceso de estudio de documentación por parte de ICETEX.
Los cursos iniciaron el 4 de marzo de 2017. </t>
  </si>
  <si>
    <t>Finalización de los cursos de la ECDF</t>
  </si>
  <si>
    <t>El contrato esta en trámite de firmas y el 17 de abril se espera su legalización. Aun no estamos en la etapa de calificación.</t>
  </si>
  <si>
    <t xml:space="preserve">Se validaron los módulos de PMI, PAM y Asistencias Técnicas. 
Estamos en proceso de pruebas y revisiones del módulo de autoevaluaciones. </t>
  </si>
  <si>
    <t>Fortalecimiento del Sistema Educativo</t>
  </si>
  <si>
    <t>Colombia Bilingüe</t>
  </si>
  <si>
    <t>Colombia Libre de Analfabetismo</t>
  </si>
  <si>
    <t>La solicitud de expedición de resoluciones dirigida a jurídica no fue firmada por la Viceministra Castañeda.  Una vez el Viceministro Jaramillo firmó la carta remisoria se enviaron a la Oficina Jurídica, quien la semana pasada devolvió el proceso, indicando que ellos no elaboran resoluciones.  Éstas ya fueron elaboradas y mañana 7 de abril se radican en la Oficina Jurídica nuevamente.</t>
  </si>
  <si>
    <t>Identificar los establecimientos en bajo logro por entidad territorial, y las causas</t>
  </si>
  <si>
    <t>Puesto que no se organizaron estos eventos, se escribió una carta a todas las secretarías de educación del país, informando sobre los recursos puntuales desarrollados para acompañarles en el proceso y enviando la lista de colegios.</t>
  </si>
  <si>
    <t>Hacer seguimiento a inscripción de colegios en curso para elaborar planes de mejora o acuerdos por la excelencia</t>
  </si>
  <si>
    <t>El cruce de la información de DUE ya fue elaborado.</t>
  </si>
  <si>
    <t>Se envió a cada secretaría una carta anexando el estado de actualización del DUE en su entidad territorial.</t>
  </si>
  <si>
    <t>Un (1) documento que evidencie el seguimiento a la actualización de SIMAT</t>
  </si>
  <si>
    <t>El cruce de la información de SIMAT ya fue elaborado.</t>
  </si>
  <si>
    <t>Se envió a cada secretaría una carta anexando el estado de actualización del SIMAT en su entidad territorial.</t>
  </si>
  <si>
    <t>Un (1) documento que evidencie el seguimiento a la actualización de EVI</t>
  </si>
  <si>
    <t>El cruce de la información de EVI ya fue elaborado.</t>
  </si>
  <si>
    <t>Se envió a cada secretaría una carta anexando el estado de actualización del EVI en su entidad territorial.</t>
  </si>
  <si>
    <t xml:space="preserve">Llevar a cabo proceso de licitación para seleccionar el aliado  operador de la estrategia. </t>
  </si>
  <si>
    <t>Se efectuó una entrega simbólica en Cúcuta el 17 de marzo, y se seguirá articulando de acuerdo con la agenda de la Ministra.</t>
  </si>
  <si>
    <t>Se ha efectuado con los reportes presentados por imprenta desde que se inicio la entrega y los talleres regionales de uso y apropiación</t>
  </si>
  <si>
    <t>se firmó en tiempo, el convenio que implica como línea principal de ejecución los 520 FNE en 370 IE focalizadas.</t>
  </si>
  <si>
    <t>De los 180 FNE esperados arribaron 166 por temas de visado, los cuales recibieron orientación pedagógica y logística, y se acompañaron en su desplazamiento en región, y se encuentran apoyando las IE focalizadas. </t>
  </si>
  <si>
    <t>Se realizó el 24 de enero de 2017 al grupo de  Enero, en el Hotel Windham.</t>
  </si>
  <si>
    <t>De los esperados 140 FNE, llegaron 108 FNE, por temas de reclutamiento y visado.
El grupo se encuentra en Colombia, iniciando proceso de orientación.</t>
  </si>
  <si>
    <t>Dirección de Fortalecimiento de la Gestión Territorial</t>
  </si>
  <si>
    <t>Consolidar las inscripciones de la fase municipal </t>
  </si>
  <si>
    <t>Los lineamientos para las fases iniciales están formulados. Se avanza en la definición de la sede nacional. Luego, se someterán a a revisión de Jurídica, para posterior aprobación de la Sra. Ministra.</t>
  </si>
  <si>
    <t>Se elaboró la metodología para la realización de los encuentros de docentes orientadores.</t>
  </si>
  <si>
    <t>Durante el 23 y el 24 de marzo se realizó en Bogotá  encuentro de docentes orientadores. Se avanza en la definición de los próximos encuentros.</t>
  </si>
  <si>
    <t>Actualización del portafolio de servicios de cada una de las áreas del VPBM</t>
  </si>
  <si>
    <t>Se avanza en el proceso de actualización del portafolio de servicio de las áreas del VEPBM</t>
  </si>
  <si>
    <t>95 ETC son seguimiento al cumplimiento de los POAIV 2016 y con observaciones a la formulación del correspondiente al 2017.</t>
  </si>
  <si>
    <t>Se remitieron a las 95 ETC las orientaciones para la formulación del POAIV</t>
  </si>
  <si>
    <t>Se revisaron y retroalimentaron las ejecuciones de los POAIV de las entidades territoriales que los han remitido.</t>
  </si>
  <si>
    <t>Se revisaron y retroalimentaron las formulaciones de los POAIV de las entidades territoriales que los han remitido.</t>
  </si>
  <si>
    <t>Elaboración de la metodología para el diagnóstico</t>
  </si>
  <si>
    <t>Se remitió documento de novedades a las diferentes áreas del MEN para su actualización y retroalimentación.</t>
  </si>
  <si>
    <t xml:space="preserve">Aprobación área administrativa </t>
  </si>
  <si>
    <t>Publicación de la guía 8 actualizada</t>
  </si>
  <si>
    <t>Se definieron 50 ETC que serán objeto de seguimiento.</t>
  </si>
  <si>
    <t>Se revisaron los formatos de actas de visita, de seguimiento a los compromisos y de resumen de hallazgos.</t>
  </si>
  <si>
    <t xml:space="preserve">Formulación de instrumentos especiales para las entidades con medidas correctivas y preventivas vigentes en el marco de la estrategia de monitoreo, seguimiento y control al uso de los recursos del SGP </t>
  </si>
  <si>
    <t>Se efectuaron dos comunicaciones por ETC sobre excedentes financieros.</t>
  </si>
  <si>
    <t>Se preparó el anexo técnico para el acto administrativo de implementación de cuentas maestras.</t>
  </si>
  <si>
    <t>Implementación de nuevas estructuras de reporte de planta docente y administrativa en el Sistema Nacional Información de Educación Básica y Media</t>
  </si>
  <si>
    <t>Nuevas estructuras en el sistema SINEB</t>
  </si>
  <si>
    <t>Reportes periódicos de información de nómina</t>
  </si>
  <si>
    <t>Se generaron reportes de información y validaciones de enero a marzo. 
Se enviaron reportes correspondientes a octubre a diciembre.2016.</t>
  </si>
  <si>
    <t>Reportes periódicos de información de establecimientos educativos</t>
  </si>
  <si>
    <t>Reportes periódicos de información de los fondos de servicios educativos</t>
  </si>
  <si>
    <t xml:space="preserve">Supervisión en los territorios étnicos,  de los avances en los procesos de implementación de sus modelos pedagógicos (jun, ago, nov) </t>
  </si>
  <si>
    <t>200 maestros formados en estudios afrocolombianos.
Implementación de la Cátedra de Estudios Afrocolombianos
Decreto 1122 del 1998</t>
  </si>
  <si>
    <t>Documento - sistematización del proceso de formación en CEA</t>
  </si>
  <si>
    <t>Concertación en los espacios de diálogo la experiencias a ser focalizadas  ( Es necesario contar con la logística para convocar la mesa de concertación)</t>
  </si>
  <si>
    <t>Reuniones con las subdirecciones y direcciones, oficina jurídica y oficina de planeación para definir los siguientes temas: Tipología diferencial en el marco del SEIP- Art 57 del 1953, -Estatuto Docente Indígenas – Costos del Estatuto Docente -  Ruta jurídica, Carrera Docente – Sistema de Aseguramiento de la Calidad del SEIP</t>
  </si>
  <si>
    <t>Una( 1)  sesión de la CONTCEPI-  para protocolización de la propuesta de norma concertada entre los indígenas y el MEN</t>
  </si>
  <si>
    <t>actas - listado de asistencia - Proyecto de norma del SEIP concertado - Ruta Jurídica Definida</t>
  </si>
  <si>
    <t xml:space="preserve">actas de supervisión </t>
  </si>
  <si>
    <t xml:space="preserve">Cierre de contratos – Sistematización de los insumos del pilotajes – Elaboración de protocolos  para la certificación de los territorios indígenas </t>
  </si>
  <si>
    <t>documento de sistematización de los pilotajes 2017</t>
  </si>
  <si>
    <t>Reuniones con las subdirecciones y direcciones, oficina jurídica y oficina de planeación para definir – Costos del Estatuto Docente -  Ruta Jurídica, Carrera Docente –Elaboración de  la propuesta de Estatuto Docentes-</t>
  </si>
  <si>
    <t xml:space="preserve">Cuatro ( 4) sesiones con  la comisión IV del espacio nacional de consulta de medidas administrativas –legislativas de largo alcance –  Conformación del equipo técnico para la elaboración del proyecto de estatuto con el MEN </t>
  </si>
  <si>
    <t>Talleres regionales con las organizaciones indígenas - consejos comunitarios y organizaciones de base – kumpañias y las  ETC  para la socialización de los documentos de política  afro y Rrom  (may, jun, jul, ago, sep)</t>
  </si>
  <si>
    <t>Documentos - lineamientos para la atención educativa de la población ANPR y RROM</t>
  </si>
  <si>
    <t xml:space="preserve">sistematización del componente educativo en los planes de salvaguarda étnicos </t>
  </si>
  <si>
    <t>Mesas de concertación para la definición  del componente étnico del Plan Decenal de Educación, Plan Especial de: Educación Rural, Jornada Única en TI, Programa  de Alimentación  Escolar.  (abr, may, jun)</t>
  </si>
  <si>
    <t xml:space="preserve">Cinco ETC que reciben capacitación en el enfoque étnico y diferencial </t>
  </si>
  <si>
    <t>Matriz por ETC con EE que implementaron Jornada Única con reporte sima del 30 de noviembre de 2016</t>
  </si>
  <si>
    <t>Iniciar la implementación (regionalización, focalización, selección de establecimientos educativos, distribución de materiales, inicio de atención educativa y promoción de estudiantes)  del PNA en convenio con CNR, para 500 personas</t>
  </si>
  <si>
    <t>Iniciar la implementación (Ajustes al material  focalización, selección de establecimientos educativos, distribución de materiales, inicio de atención educativa y promoción de estudiantes) del PNA, en convenio con ASCUN, para 500 personas</t>
  </si>
  <si>
    <t>Ya está construido el insumo para contratación, sin embargo hace falta aprobación por parte de la Universidad Javeriana, respecto a su participación y disponibilidad de recursos.</t>
  </si>
  <si>
    <t>Realizar talleres de socialización del marco normativo y documento de política pública</t>
  </si>
  <si>
    <t>Certificación de participación de funcionarios de secretarias de educación</t>
  </si>
  <si>
    <t>Se envío a Planeación MEN donde se está realizando el análisis de viabilidad financiera de la propuesta para contratar los servicios de apoyo pedagógico. A la fecha se desconoce el concepto de Planeación</t>
  </si>
  <si>
    <t>El INCI presentó una versión preliminar de las líneas estratégicas y el INSOR presentó su propuesta inicial, está pendiente la entrega de esta última. La Subdirección de Permanencia revisa la propuesta presentada por el INCI para retroalimentarla.
El INSOR solicitó asesoría por parte del MEN sobre educación de adultos, se programó reunión para el 21 de abril</t>
  </si>
  <si>
    <t>Documento  de las orientaciones para la atención de la población joven y adulta con discapacidad auditiva y visual</t>
  </si>
  <si>
    <t>Educación Inicial</t>
  </si>
  <si>
    <t>Diseño y producción de materiales para docentes. Depende de reforma tributaria-</t>
  </si>
  <si>
    <t>Evento de lanzamiento</t>
  </si>
  <si>
    <t>ICFES debía entregar la base de datos en Enero pero la primera auditoria arrojó resultados con un margen de error alto. Por esta razón se devolvió la base de datos. Así mismo, se volvió a realizar auditoria a los datos. Los resultados fueron entregados el 25 de febrero con porcentaje de error de 4.4 en CDL y 2 en CELQUI. Los niveles de confiabilidad deben ser menores a 1. El día 21 de Marzo se entregan los resultados con los niveles aceptados.  Se solicitó prorroga del convenio hasta el 31 de Agosto de 2017. Se redefinieron las fechas en este plan. 
07042017- El ICFES entregó la base de datos final a los expertos internacionales y la universidad de Los Andes y se inició el proceso de análisis.</t>
  </si>
  <si>
    <t>Acompañamiento a las Modalidades para la ruralidad y niños de grupos étnicos. Depende de recursos de reforma tributaria</t>
  </si>
  <si>
    <t>Informe de acompañamiento  a la implementación del MAS en comunidades indígenas</t>
  </si>
  <si>
    <t>35 Secretarias de Educación con diagnostico y estructura de procesos propuesta Depende de recursos  de reforma tributaria</t>
  </si>
  <si>
    <t xml:space="preserve">Estructura propuesta de procesos y procedimientos de educación inicial </t>
  </si>
  <si>
    <t>Adelantar jornadas de capacitación y entrenamiento en los instrumentos CELQI y CDL. depende de recursos de reforma tributaria</t>
  </si>
  <si>
    <t xml:space="preserve">Se firmaron Bogotá y Cundinamarca. Se cuentan en proceso de firma de Envigado, Rionegro, Pereira, Cali, Quibdó y Atlántico.
07042017- Se encuentran firmados Bogotá, Cundinamarca y Atlántico. Adicionalmente, para firma se encuentran Cali, Quibdó, Envigado y Rionegro. Con las otras entidades, se encuentran ajustando las propuestas. </t>
  </si>
  <si>
    <t>El único convenio que inició la operación fue  Bogotá. Sin embargo, ellos hacen seguimiento de manera autónoma. Por esta razón, no ha sido necesario el seguimiento desde el Ministerio.</t>
  </si>
  <si>
    <t xml:space="preserve">Diseñar una estrategia para el acompañamiento a las comunidades y niños que serán atendidos en 2017 a través de la modalidad de educación inicial propia e intercultural </t>
  </si>
  <si>
    <t>Se continúan acompañando las 10 comunidades de la alianza junto a ICBF.
-07042017, junto al ICBF se construyó la propuesta del Modelo de Acompañamiento Pedagógico Situado para las comunidades acompañadas en 2016. Se espera enfocar a las comunidades de los municipios de posconflicto. Dicho modelo, se implementará en la alianza por la primera infancia, con recursos principalmente de ICBF con asistencia técnica del Ministerio.</t>
  </si>
  <si>
    <t>Se ha adelantado la implementación de instrumentos de evaluación en los encuentros de formación de ciclo I.</t>
  </si>
  <si>
    <t>Se definió el cronograma del proceso de transferencia y se realizó la primera sesión de trabajo sobre el eje que tiene que ver con el uso de textos en el aula.</t>
  </si>
  <si>
    <t>Se desarrollaron diversas reuniones con el equipo pedagógico de la Universidad de Antioquia en las que se transfirió la información acerca del funcionamiento pedagógico y operativo de la ruta de formación y acompañamiento del PTA.</t>
  </si>
  <si>
    <t>Acompañar 150 Establecimientos Educativos rurales PTA que tienen aula multigrado</t>
  </si>
  <si>
    <t>se definió el cronograma de trabajo para la optimización de las cargas de trabajo y se dio inicio a la revisión de formatos operativos que se manejan a través del sistema de información.</t>
  </si>
  <si>
    <t>Se realizó la revisión,  observaciones y ajustes al  100% de los  proyectos de ley  que fueron presentados a consideración de la OAJ.</t>
  </si>
  <si>
    <t>Concepto jurídico</t>
  </si>
  <si>
    <t>100.000 Equipos entregados a las Instituciones Educativas Oficiales, por parte del programa Computadores para Educar CPE</t>
  </si>
  <si>
    <t>Para los meses de enero a marzo, se realizaron las siguientes actividades:
1) Las pruebas técnicas iniciales con los nuevos contenidos del MEN,  en los dispositivos que entregará Computadores para Educar 
2)  Se realizó el acompañamiento a CPE para formular los pliegos para la compra equipos y se incluyó la necesidad de compra de equipos portátiles nuevos para colegios focalizados para las pruebas PISA 2018 . 
3) En cuanto a la priorización de IE con los aliados y CPE, se priorizó Jornada Única (con un 50% de cobertura aproximada).
4) A la fecha se ha realizado la instalación de laboratorios Cloud Labs en 73 Instituciones Educativas.  Cloud Labs es una aplicación multiplataforma de simuladores de laboratorios físicos, específicamente para las áreas de Ciencias Naturales, Química y Física, que busca complementar el proceso educativo de los estudiantes de forma interactiva. Los laboratorios incluyen: contenidos multimedia, simuladores 2D programados para que se comporten como los equipos reales, simuladores 3D desarrollados en un motor de video juegos.  La instalación se hace en 40 dispositivos: computadores o tabletas, por cada Institución Educativa. Queda pendiente la instalación de estos laboratorios en 27 Instituciones Educativas, las cuales se realizarán en el mes de abril.
5) De acuerdo a la información reportada por Computadores para Educar, en el trimestre se entregaron a docentes e instituciones educativas 20.000 equipos de computo, se avanzará en el indicador al recibir las bases de datos consolidadas.
EVIDENCIAS: https://intranetmen.mineducacion.gov.co/comunidades/oie/documentos/Plan de Acción OIE/2014/2.MONIT Y EVAL/1.Rep Seg/1 Plan de acción/2017/HIT01 Equipos entregados CPE/T1</t>
  </si>
  <si>
    <t>Se estructuró la metodología general de las jornadas de innovación  y el cronograma inicial de realización de las mismas.  Estas jornadas tienen como propósito principal  fomentar el uso y apropiación de TIC en las regiones; a través de la  comprensión, apropiación e integración de las TIC en las instituciones educativas de educación básica y media.  La realización de estos encuentros con las comunidades educativas, se centrarán en: el mejoramiento en el uso de contenidos educativos digitales, la formación de docentes y la inclusión de diversas tecnologías en prácticas de aulas para potenciarlas como prácticas pedagógicas innovadoras.
Se realizó la primera Jornada de Innovación beneficiando a 15 Instituciones Educativas, realizada el 27 y 28 de marzo en la ciudad de Duitama, Boyacá, donde participaron 29 docentes y 3 directivos docentes, abordando el tema de Experiencias Significativas con uso pedagógico de TIC y se logró el acompañamiento del CPE como aliado estratégico para este primer encuentro.
EVIDENCIAS: https://intranetmen.mineducacion.gov.co/comunidades/oie/documentos/Plan de Acción OIE/2014/2.MONIT Y EVAL/1.Rep Seg/1 Plan de acción/2017/HIT02 IE acompañadas jornadas de innovación/T1</t>
  </si>
  <si>
    <t>Se realizó la asistencia técnica en las instalaciones del Ministerio de Educación Nacional a la Universidad Santo Tomás en cabeza de la Vicerrectoría de la Universidad Abierta y a Distancia VUAD. La vicerrectoría está interesada en implementar los lineamientos en virtualidad que se trabajaron durante el año 2016.  Se les orientó en cuanto a cómo la Oficina de Calidad continuará trabajando en el documento y se hizo la aclaración que el documento que reposaba en el Portal Colombia aprende es un borrador. Así las cosas, se les hizo la invitación para seguir trabajando en dicho documento a través de las redes universitarias, las convocatorias que lanzará el MEN y la oficina  de Calidad para seguir validando el proceso.
Con el fin de que el Ministerio acompañe a las IES se diseñó y se apoyó el proceso de evaluación del documento del programa de Especialización en Educación Superior a Distancia en su renovación del registro calificado. Para este acompañamiento, se sostuvo reunión virtual con la decana de la escuela de Educación de la Universidad Nacional Abierta y a Distancia, Clara Pedraza  y se socializaron los avances en el documento de lineamientos y se emite un concepto en cuanto a la dimensión pedagógica. Se anexa documento de la escuela y el concepto técnico.
EVIDENCIAS: https://intranetmen.mineducacion.gov.co/comunidades/oie/documentos/Plan de Acción OIE/2014/2.MONIT Y EVAL/1.Rep Seg/1 Plan de acción/2017/HIT03 IES acompañadas estrategias/T1</t>
  </si>
  <si>
    <t xml:space="preserve">Elaborar el plan de intervención basado en el modelo Colegio 10 TIC e implementarlo en las Instituciones Educativas focalizadas de la siguiente manera:
* 200 Colegios 10 TIC Contrato EAFIT intervención presencial.
* 300 Colegios Contrato UNAL intervención virtual.
*1.000 Colegios pertenecientes al proyecto Jornada única. </t>
  </si>
  <si>
    <t>*  Según la información entregada por CPE, se han inscrito  13.196 docentes en lo que va transcurrido para  el 2017 con los diplomados en TIC.
*  En cuanto a otros aliados, con Microsoft Se protocolizaron los documentos para la convocatoria del curso “Enseñando con tecnología” con el fin de ofrecer un curso virtual gratuito a los docentes del país. Se  realizó la respectiva divulgación a través de Red Maestros y el Portal Colombia aprende, allí se publicaron los documentos de los  términos y condiciones, cronograma, instructivo paso a paso, la convocatoria se encuentra publicada en el siguiente link y estará abierta desde el 21 de marzo al 21 de abril. 
http://maestros.colombiaaprende.edu.co/es/redmaestros/curso-virtual-para-docentes-%E2%80%9Cense%C3%B1ando-con-tecnolog%C3%ADa%E2%80%9D#.WOa_V2_hCvH
EVIDENCIAS: https://intranetmen.mineducacion.gov.co/comunidades/oie/documentos/Plan de Acción OIE/2014/2.MONIT Y EVAL/1.Rep Seg/1 Plan de acción/2017/HITO5 Docentes formados TIC/T1</t>
  </si>
  <si>
    <t>Convocatoria Corea ICT Training Colombian Teachers 2017.  Se dio continuidad al cronograma establecido para la convocatoria, realizando las entrevistas en inglés el día 2 de marzo de 2017, de aquí se preseleccionaron 17 becarios más el becario de la Normal Superior de Ubaté y se realizó la respectiva publicación 6 de marzo de 2017, en el portal Colombia aprende.   Se enviaron los comunicados oficiales a los pre-seleccionados y a las Secretarías de Educación, así como correos informativos sobre los trámites y aspectos a tener en cuenta (compromisos, seguro de viaje, comisión, etc).  Se recibieron las actas de compromiso de los 18 docentes, incluyendo el becario de la Escuela Normal Superior de Ubaté. Durante todo el mes se resolvieron consultas de los docentes a través de la cuenta innovacioneducativa@mineducacion.gov.co. Del 21 al 24 de marzo se hizo entrega de rúbricas y resultados de entrevista a los docentes que lo solicitaron según cronograma. Actualmente los pre-seleccionados se encuentran realizando el trámite de comisión. El próximo mes de abril se realizará la primera sesión virtual preparatoria vía Hangouts, para lo cual los docentes ya recibieron la invitación mediante Google+ y correo electrónico. Se tramitó el envío de pasaporte y lista de pre-seleccionados a Corea para Carta de Invitación y el 21 de marzo de entregó ficha solicitando la Logística necesaria para el 13 de mayo donde se realizará la sesión de integración del grupo antes del viaje y se han atendido las solicitudes de la SED Bogotá. 
Convocatoria Virtual Educa: El 1 de marzo de 2017 se dio apertura al “V Encuentro Nacional de Experiencias Significativas con uso pedagógico de TIC”, en el marco del evento Virtual Educa Colombia 2017 con los documentos y formulario elaborados, en http://aprende.colombiaaprende.edu.co/experienciastic/94007, inicialmente en inscripciones hasta el 29 de marzo de 2017 pero posteriormente con ampliación hasta el 4 de abril, según adenda 1. Se trabajó en alianza con Comunicaciones, para la difusión por redes sociales, página web y radio, entre otros medios.  Se han resuelto consultas de los docentes a través de la cuenta innovacioneducativa@mineducacion.gov.co.  Se tramitó la solicitud de apoyo con jurados externos (Microsoft y CPE). Actualmente la convocatoria aún se encuentra abierta, se cerrará el 4 de abril de 2017 a las 4:00 pm.
Convocatoria III Encuentro Nacional de Prácticas en Gestión con Uso de TIC:  La convocatoria estuvo abierta hasta el 31 de marzo y debió ser extendida hasta el 6 de abril. 
EVIDENCIAS:https://intranetmen.mineducacion.gov.co/comunidades/oie/documentos/Plan de Acción OIE/2014/2.MONIT Y EVAL/1.Rep Seg/1 Plan de acción/2017/HITO6 Experiencias significativas/T1</t>
  </si>
  <si>
    <t>• Se realizaron varias reuniones con el equipo de Corferias, ya tenemos nuestro encuentro en la parrilla de eventos de Corferias. Así mismo ya tenemos habilitado el link para el pre-registro del encuentro, que para el cierre de este mes ya contamos con mas de 900 inscritos. Actualizamos los espacios y contamos con el pabellón 8 para realizar las labores del hospitality de los conferencistas y mandamos los datos para la diagramación de los espacios físicos del pabellón 6 que es agenda académica. 
• Se realizan reuniones semanales con el equipo comercial, para mirar los avances en materia de venta de stands y patrocinios. Para el cierre del mes se han logrado vender mas de 19 stands comerciales por valor superior a los 200 millones de pesos.
• Se organizó el comité de comunicaciones y se está revisando la propuesta de estrategia comunicacional junto con la oficina de Comunicaciones del MEN para la implementación de la misma. Se tiene pendiente de aprobación una alianza estratégica con Semana y El Espectador para que nos apoyen en la construcción de piezas comunicacionales del encuentro.
•  Se da apoyo a la construcción de la agenda académica mediante el seguimiento y control del avance de cada uno de los 7 líderes de los foros.
• Se realizaron comunicaciones oficiales, para hacer una invitación formal a líderes TOP de Fundación Telefónica y DIRECTV.
• Se realizó una reunión de trabajo con el SENA, para articularnos con ellos tanto en la parte académica como en la preparación del evento.
• Se realizó una reunión de trabajo con la Secretaria de Educación de Bogotá y con la de Cundinamarca, para articularnos con ellos en la parte académica del evento y en algunos temas logísticos.
• Se realizó una reunión con el operador logístico interno del Ministerio para articular las acciones que se desprenderán del evento de Virtual Educa, especialmente en el apoyo de expedición de tiquetes aéreos para los expositores nacionales e internacionales del encuentro.
EVIDENCIAS: https://intranetmen.mineducacion.gov.co/comunidades/oie/documentos/Plan de Acción OIE/2014/2.MONIT Y EVAL/1.Rep Seg/1 Plan de acción/2017/HITO7 Evento VIRTUAL EDUCA/T1</t>
  </si>
  <si>
    <t>Actas de reunión, documentos de organización y realización del evento, cronograma , relatorías y memorias.</t>
  </si>
  <si>
    <t>Durante el mes de febrero se crearon en el campus virtual los curso "Formación Pares Académicos", y "Hacia una educación Bilingüe" los cuales pueden ser visualizados en el siguiente link: http://aprende.colombiaaprende.edu.co/es/campusvirtual.  También se realizó la  Propuesta grafica de diseños para el Edusitios “Primera Infancia” y la Arquitectura para el Edusitio “Bienestar Docente”.
Durante el mes de marzo se crearon en el campus virtual los siguientes curso: “Diplomado en sistematización de Experiencias - Virtual”; “Diplomado en sistematización de Experiencias – Bimodal”; “Diplomado en sistematización de Experiencias – Presencial”. los cuales pueden ser visualizados en el siguiente link: http://aprende.colombiaaprende.edu.co/es/campusvirtual.  También se realizó la  Propuesta grafica de diseños para el Edusitios “Primera Infancia” y la Arquitectura para el Edusitio “Bienestar Docente”, los cuales pueden ser visualizados en el siguiente link: http://aprende.colombiaaprende.edu.co/es/campusvirtual. También se desarrollaron los siguientes videos para el programa Colombia Bilingüe: "Articulación Mallas de Aprendizaje de inglés"; "Derechos básicos de aprendizaje de inglés - Transición a 5 de primaria"; "Entendiendo cómo funcionan las mallas de aprendizaje Currículo Sugerido Transición"; "Currículo Sugerido de inglés 5º Primaria Colombia Bilingüe", estos cuatro (4) contenidos se pueden visualizar en el siguiente link: http://aprende.colombiaaprende.edu.co/ Colombia bilingüe/94013. Se diseño y desarrolló la cartilla Digital para discapacitados. Se diseño, desarrolló e implemento los siguientes espacios virtuales en el Portal Colombia Aprende: "Espacio Virtual Experiencias significativas con Uso de Tic" y "Mis colecciones PTA 2.0", los cuales se pueden revisar en los siguientes link:   http://aprende.colombiaaprende.edu.co/experienciastic y http://aprende.colombiaaprende.edu.co/pta/documentos.</t>
  </si>
  <si>
    <t>Se realizó sesión se trabajo con las Secretarias de TIC y Educación de Cundinamarca, donde se definió que los contenidos Off Line que existen actualmente en el portal van a ser cargados en los servidores de la plataforma Autopista Digital, los cuales serán usados por las I.E. de 116 municipios del departamento de Cundinamarca. Durante marzo se recibieron las  solicitudes por parte de las S.E. de Envigado, Cartagena y Bucaramanga, relacionada con  la entrega de copia de los contenidos y se atendió la petición de la SE de Envigado para la entrega de los contenidos.
EVIDENCIAS:  https://intranetmen.mineducacion.gov.co/comunidades/oie/documentos/Plan de Acción OIE/2014/2.MONIT Y EVAL/1.Rep Seg/1 Plan de acción/2017/HITO8 Contenidos, plataformas y servicios del Portal/T1</t>
  </si>
  <si>
    <t>Se realizó administración y actualización a cada unos de los servicios y productos que ofrece el Portal Colombia Aprende, de acuerdo a los requerimientos y solicitudes realizadas por las áreas.</t>
  </si>
  <si>
    <t>Se realizó soporte técnico y funcional del Portal Portal Colombia Aprende, lo cual permitió tener disponibilidad del mismo durante el trimestre, garantizando más de 10.200.000 visitas únicas mensuales a los servicios y productos que ofrece el Portal.
Se desarrolla el reporte mensual de las actividades desarrolladas en el Portal Educativo Colombia Aprende, correspondiente a los meses de febrero y marzo de 2017.
EVIDENCIAS:https://intranetmen.mineducacion.gov.co/comunidades/oie/documentos/Plan de Acción OIE/2014/2.MONIT Y EVAL/1.Rep Seg/1 Plan de acción/2017/HITO9 Visitas al portal Colombia Aprende/T1</t>
  </si>
  <si>
    <t>* Se revisaron los resultados obtenidos de la aplicación de 2016 , para proyectar las acciones a seguir  en la  dinamización de las actividades del observatorio en 2017.
*  Se realizó la divulgación del observatorio con la publicación del artículo: "Observatorio Colombiano de Innovación Educativa con uso de TIC: "Una forma de reconocer la calidad educativa"; en la revista Ruta Maestra.
*  Se elaboró la propuesta técnica para  el diseño , validación y aplicación de instrumentos de la V3 del observatorio; en donde se hará énfasis en la recolección de información con docentes de educación superior y estudiantes de EPBM. 
*  Se socializó a través de la red vestigium artículo en donde se presenta el observatorio con sus objetivos, avances y proyecciones.  Se han recibido 90 visitas al blog en donde se encuentra publicado el documento. 
EVIDENCIAS: https://intranetmen.mineducacion.gov.co/comunidades/oie/documentos/Plan de Acción OIE/2014/2.MONIT Y EVAL/1.Rep Seg/1 Plan de acción/2017/HIT10 Proyectos regionales - investigación/T1/2. Colciencias</t>
  </si>
  <si>
    <t>*  Se llevó a cabo el comité técnico el convenio firmado con Colciencias y dos reuniones de trabajo adicional con el fin de definir los criterios, grupos de investigación y líneas temáticas sobre las cuales los investigadores invitados formularán sus proyectos de investigación.
*  Se revisaron y ajustaron los documentos de la invitación a presentar proyectos de investigación.
*  Se revisaron las bases de datos de grupos de investigación enviadas por Colcienicas y se realizó propuesta de otros grupos de investigación clasificados en A1, A y B. 
*  El proyecto de la universidad de Manizales término el 28 de marzo. De acuerdo a las condiciones del proyecto la universidad cuenta con un mes para la entrega del informe final correspondiente. 
EVIDENCIAS:   https://intranetmen.mineducacion.gov.co/comunidades/oie/documentos/Plan de Acción OIE/2014/2.MONIT Y EVAL/1.Rep Seg/1 Plan de acción/2017/HIT10 Proyectos regionales - investigación/T1/2. Colciencias</t>
  </si>
  <si>
    <t>1)  En el trimestre se realizó reunión de seguimiento del comité técnico, en las instalaciones del Ministerio de Educación el 8 de marzo de 2017,  se desarrolló la siguiente agenda:
* Presentación de la propuesta de Indicadores.
* Realización del Toolkit (guía metodológica a publicar). 
* Posibilidad de extender el proyecto. 
2) En esta reunión de seguimiento se recuerda al equipo de investigadores de Fedesarrollo, la importancia de cumplir con los compromisos definidos en el memorando de entendimiento, donde se establece entregar el Ministerio el documento final debe responder a la ruta metodológica presentada. 
3) Se envía correo al equipo  investigadores de Fedesarrollo el 13 de abril, recordando los compromisos definidos en el memorando de entendimiento y en el ultimo comité técnico,  respecto al documento final el cuál se debe enviar para revisión antes de 1 de mayo y debe contener:
• Los hallazgos de la revisión de las mejores prácticas y Metodologías en la medición del uso educativo de TIC y su marco conceptual y teórico. 
• Los resultados de la revisión y selección de indicadores relevantes para Latinoamérica. 
• Los resultados de los debates que se presenten en el marco de las reuniones de trabajo.
• Los resultados de las pruebas de diferentes metodologías e indicadores, en relación con la recolección de datos cualitativos y cuantitativos y 
• El set definitivo de indicadores adoptados. 
• El manual para construir e implementar las metodologías e indicadores de uso educativo de TIC que se desarrollen en el proyect
EVIDENCIAS:  https://intranetmen.mineducacion.gov.co/comunidades/oie/documentos/Plan de Accin OIE/2014/2.MONIT Y EVAL/1.Rep Seg/1 Plan de acción/2017/HIT10 Proyectos regionales - investigación/T1/3. Fedesarrollo</t>
  </si>
  <si>
    <t>*  Se inició el acompañamiento al proyecto de Regalías “IMPLEMENTACIÓN DE LA CONVOCATORIA PARA PROYECTOS DE I+D QUE CONTRIBUYA  AL FORTALECIMIENTO DE  LA FORMACIÓN VIRTUAL EN EL DEPARTAMENTO DE ANTIOQUIA, OCCIDENTE” de la Gobernación de Antioquia presentado en la sesión de PreOCAD.
EVIDENCIAS:  https://intranetmen.mineducacion.gov.co/comunidades/oie/documentos/Plan de Acción OIE/2014/2.MONIT Y EVAL/1.Rep Seg/1 Plan de acción/2017/HIT10 Proyectos regionales - investigación/T1/4. Regalías
*  Se cuenta con la aprobación del insumo del nuevo convenio del CIER Oriente para proceder a elaborar la minuta del mismo.
EVIDENCIAS: https://intranetmen.mineducacion.gov.co/comunidades/oie/documentos/Plan de Acción OIE/2014/2.MONIT Y EVAL/1.Rep Seg/1 Plan de acción/2017/HIT10 Proyectos regionales - investigación/T1/4. CIER</t>
  </si>
  <si>
    <t>Ejecución 25% de la implementación de RENE</t>
  </si>
  <si>
    <t>Mapa de priorización de sistemas de información</t>
  </si>
  <si>
    <t>Se reporta avance en los siguientes frentes:
1. Proyecto Fabrica de Software para Sistemas de Información (Proceso publicado en contratos.gov.co).
2. Tabla de Clasificaciones del Ministerio (referenciales, constantes) de los sistemas de Información del Servicio Educativo, se encuentra definida en los Comités Técnicos de Información (OAPF).</t>
  </si>
  <si>
    <t>Estructuración del anexo técnico para inicio implementación Registros Únicos, con base en los resultados de la Fase I de Definición y Diseño.</t>
  </si>
  <si>
    <t>Se avanzó informando a las  ETC que quienes tuvieran los recursos para poder brindar los servicios a sus instituciones educativas lo hicieran sin esperar los recursos del MEN, mientras se determinan los posibles recursos que garantizaran la prestación de los servicios para la vigencia. La evidencia de estas actividades podrá ser consultada en el siguiente enlace:
https://intranetmen.mineducacion.gov.co/comunidades/ots/Micrositios/cntotal/PROGRAMA 2017/GESTION ETC RECURSOS 2017/</t>
  </si>
  <si>
    <t xml:space="preserve">Divulgación y publicación de metas, priorización de recursos, lineamientos técnicos, documento de distribución de los recursos, directiva ministerial vigencia 2017
</t>
  </si>
  <si>
    <t>Algunas actividades no han tenido avances debido a que no se tienen recursos económicos que permitan que se ejecuten los proyectos en las ETC. Se solicitó por parte  reformular el plan de acción para que no se incluya este hito con el radicado 2017-IE-011443.</t>
  </si>
  <si>
    <t xml:space="preserve">Revisión  y aprobación de las propuestas de conectividad a partir del cumplimiento de los lineamientos técnicos del programa Conexión Total y priorización de focalización del Ministerio de Educación Nacional. </t>
  </si>
  <si>
    <t>Verificar conectividad de las entidades territoriales, aportes de conectividad de MINTIC y avances al cumplimiento de la meta de porcentaje  de matrícula conectada</t>
  </si>
  <si>
    <t>Semáforo Avance trimestral y Reporte de Indicador "Porcentaje de matricula oficial con conexión a Internet"</t>
  </si>
  <si>
    <t xml:space="preserve">Para iniciar la identificación de expectativas y problemáticas TIC del sector, se realizó  taller en coordinación con Ministerio de las TIC y participación de las Entidades del Sector con sede en Bogotá,.Educación. </t>
  </si>
  <si>
    <t>Generación Líneas Estratégicas del PETI sectorial</t>
  </si>
  <si>
    <t>Documento con Líneas estratégicas del PETI sectorial definidas</t>
  </si>
  <si>
    <t>Las  504 piezas de comunicación apoyaron no solo las estrategias planeadas sino temas misionales y coyunturales que se presentaron, como por ejemplo el Comité Directivo con los colaboradores, el Embajador del MEN, los días especiales (Día de la Mujer, Día del Hombre, Día de la madre), entre otros temas; alcanzando un nivel de cumplimiento trimestral del 27.39%, superando la meta establecida, en 54 piezas.</t>
  </si>
  <si>
    <t>Divulgar en el fanpage del Ministerio de Educación Nacional la gestión institucional</t>
  </si>
  <si>
    <t>Hemos visto  que los seguidores de facebook del MEN cada día se interesa más en la información institucional, sectorial y de interés para la comunidad digital.  Este trimestre terminó con 240.850 seguidores,  es decir el 82.48% de cumplimiento, debido al  contacto directo con el usuario que cada día se interesa más por los contenidos publicados en el fanpage del Ministerio.</t>
  </si>
  <si>
    <t xml:space="preserve">Divulgar en el twitter del Ministerio de Educación Nacional contenidos de interés y actualidad que genera el Ministerio de Educación Nacional, para que los usuarios obtengan la información requerida en cada momento. </t>
  </si>
  <si>
    <t>El Ministerio de Educación Nacional cuenta con 502.580  seguidores en la cuenta de Twitter , alcanzando un cumplimiento de 84,47% sobre la meta anual calculada  en un 100%. La cuenta de twitter del Ministerio ha permitido que los usuarios obtengan la información requerida en cada momento, debido a la actualización instantánea que  realizamos sobre la gestión de la entidad, es decir proporciona comunicación directa e inmediata con el público</t>
  </si>
  <si>
    <t xml:space="preserve">Divulgar por medio de contenidos multimedia la información institucional que genera el Ministerio de Educación Nacional, para el sector  educativo y la comunidad en general. </t>
  </si>
  <si>
    <t xml:space="preserve">Los contenidos alojados en el Canal YouTube son un buen complemento para los mensajes que son difundidos en las otras redes sociales del Ministerio y ofrece a los usuarios alternativas de información.
Este trimestre se registró un indicador de 98%  de cumpliendo relacionado con el número de reproducciones de los videos en este canal.   5.704.604  fue el número de veces que el usuario dio clic en los videos que genera el  Ministerio de Educación Nacional. </t>
  </si>
  <si>
    <t>Instagram es una herramienta que nos ha permitido despertar emociones entre los usuarios a través de las fotografías que compartimos día a día y que muestra la gestión institucional. Es por eso que en este trimestre obtuvimos un avance de 62% . En la actualidad contamos con 6260 seguidores en esta red social.</t>
  </si>
  <si>
    <t xml:space="preserve">Con corte al mes de marzo se han identificado posibles aliados que permitan apalancar proyectos del Ministerio, en este sentido se identificaron mas de 25 aliados nacionales, internacionales, públicos y/o privados con los que se llevaron a cabo reuniones y entre los que están: Fundación Empresarios por la Educación, Global Communities, Usaid, Embajada de Canadá, Embajada de Japón, CERLALC, Embajada de España, ProColombia, entre otros. 
Adicionalmente, con apoyo de otros mecanismos se identificaron mas de 50 posibles aliados y sus correspondientes líneas de acción. </t>
  </si>
  <si>
    <t xml:space="preserve">Durante el primer trimestre se llevaron a cabo reuniones con las áreas misionales del MEN, para conocer las necesidades de cooperación para la vigencia 2017. Las reuniones  se llevaron a cabo con la Dirección de Primera Infancia, la Oficina de Innovación, el Fondo de Infraestructura,  Dirección de Fomento de la Educación Superior, Dirección de Cobertura, Dirección de Calidad de E, P, B, M y Dirección de Calidad de Educación Superior. 
Adicionalmente,  se identificaron con apoyo de otros  mecanismos las necesidades del Ministerio teniendo como ejes las temáticas de acceso con permanencia, mejoramiento de la calidad, Colombia Bilingüe y excelencia docente. 
Por otro lado, se realizaron 4 talleres de formulación de proyectos en los temas de infraestructura, alfabetización, Escuelas de Paz y Competencias ciudadanas para la PAZ, todos con la participación activa de las áreas misionales correspondientes. El objetivo de estos proyectos es presentarlos a las diferentes fuentes de cooperación. </t>
  </si>
  <si>
    <t xml:space="preserve">De acuerdo a la identificación de aliados realizada, se llevaron a cabo mas de 25 reuniones en donde se presentaron las necesidades de cooperación del Ministerio teniendo en cuenta las estrategias concertadas con las áreas técnicas. </t>
  </si>
  <si>
    <t xml:space="preserve">Durante el primer trimestre se firmó el Memorando de Entendimiento con APCEIU, el Convenio 804 de 2017 con el Consejo Noruego para Refugiados y obtuvimos financiación para la participación y posicionamiento  del Ministerio en el Seminario Internacional sobre buenas prácticas educativas ante el riesgo de exclusión de niñas, niños y adolescentes organizado por Unicef México y  la VII Reunión del Consejo Rector del IESME organizado por OEI. </t>
  </si>
  <si>
    <t>Se hizo la identificación de los componentes de la estrategia, con corte a marzo.</t>
  </si>
  <si>
    <t xml:space="preserve">Se realizó la sistematización y análisis de la información con corte a marzo. </t>
  </si>
  <si>
    <t xml:space="preserve">La estrategia esta diseñada., la fecha de lanzamiento esta en coordinación. </t>
  </si>
  <si>
    <t xml:space="preserve">Se llevaron a cabo reuniones de socialización de la estrategia y se recibieron comentarios para retroalimentación. </t>
  </si>
  <si>
    <t xml:space="preserve">A corte de marzo se coordinó la participación del Ministerio en 10 espacios de carácter multilateral, entre los que están:
-22 a 26 de enero Reunión regional de Ministros de Educación de América Latina y el Caribe - Unesco (Bs As Argentina)
-26 a 27 de enero Gabinete Binacional con Perú - (Arequipa - Perú)
-28 ene - 2 feb Misión de reconocimiento de Universidades y Formación del trabajo (Reino Unido)
-7  febr - Grupo Técnico de Educación de la Alianza del Pacífico (Virtual)
-8 y 9 feb - Seminario Internacional sobre buenas prácticas educativas ante el riesgo de exclusión de niñas, niños y adolescentes (México)
-9 y 10 de feb IX Reunión Interamericana de Ministros de Educación (Nassau, Bahamas)
-14 y 15 de feb Gabinete Binacional con Ecuador (Guayaquil)
-20 feb - Reunión del Grupo de Trabajo del Sistema Integrado de Movilidad del MERCOSUR (SIMERCOSUR) (virtual)
-21 y 22 feb - VII Reunión del Consejo Rector del IESME OEI( Guatemala) 
-2 mar - Reunión del Comité Coordinador Regional
del Sector Educativo del MERCOSUR (virtual)
-6,7 y 8 de mar - Diálogos de Alto Nivel con EE UU
-9  mar - Grupo Técnico de Educación de la Alianza del Pacífico (Virtual)
-14 a 15 mar - Comisión Asesora Principal del CAB (Quito)
-16 mar - Reunión de Ministros de Educación del Convenio Andrés Bello (Quito)
-20 a 24 mar - Formación Docente para la Ciudadanía Global (Corea) 
-30 mar - UNASUR-Consejo Suramericano de Educación (virtual)
</t>
  </si>
  <si>
    <t xml:space="preserve">Identificación de la necesidad de articulación y trasferencia de conocimiento a las áreas técnicas del Ministerio, de la estrategia Con Paz aprendemos Más, desarrollada por la Embajada de Canadá, Mercy Corps y War Child en el marco del Memorando de Entendimiento firmado con ellos. </t>
  </si>
  <si>
    <t xml:space="preserve">El día 08 de marzo se llevo a cabo un taller de instalación de capacidades con representantes de las áreas técnicas correspondientes. </t>
  </si>
  <si>
    <t>Compilar, sistematizar y monitorear los requerimientos de apoyo a iniciativas de cooperación en el MEN y registro de la instalación de capacidades en las demás entidades del sector</t>
  </si>
  <si>
    <t>Informes definitivos y hallazgos del proceso auditor avalados por la firma interventora y socializados en las ETC.</t>
  </si>
  <si>
    <t xml:space="preserve">Remitir resultados definitivos a las áreas del MEN.
</t>
  </si>
  <si>
    <t>Remitir y socializar resultados definitivos a las áreas del MEN responsables de la información</t>
  </si>
  <si>
    <t>Elaborar los anexos metodológicos junto con las áreas involucradas  del MEN,  para el desarrollo del proceso auditor.</t>
  </si>
  <si>
    <t xml:space="preserve">Guías Metodológicas </t>
  </si>
  <si>
    <t>Construir los términos de referencia para la selección de las firmas que desarrollarán el proceso auditor en campo, así mismo la (s) firma (s) que realizara la interventoría del proceso auditor.</t>
  </si>
  <si>
    <t>Insumos de contratación para procesos de auditoria e interventoría.</t>
  </si>
  <si>
    <t>Cierre  y  socialización del proceso  de auditoria vigencia 2017 en las ETC focalizadas.</t>
  </si>
  <si>
    <t>Cuatro nuevos lineamientos del sector educativo para la formulación de proyectos en el marco del Sistema General de Regalías publicados</t>
  </si>
  <si>
    <t>Publicación de documento</t>
  </si>
  <si>
    <t>Definir logística del evento</t>
  </si>
  <si>
    <t>Contactar las secretarias técnicas y sectoriales para realizar invitación</t>
  </si>
  <si>
    <t>248 proyectos del sector educación financiados con recursos del Sistema General de Regalías revisados</t>
  </si>
  <si>
    <t>Contar con la solicitud de revisión por entidad territorial o ministerio líder de OCAD</t>
  </si>
  <si>
    <t>Informe de recisión</t>
  </si>
  <si>
    <t xml:space="preserve"> Secretaría técnica presenta proyecto al OCAD</t>
  </si>
  <si>
    <t>Solicitar información al DNP sobre los registros de la plataforma GESPROY</t>
  </si>
  <si>
    <t>Proyección de informe de seguimiento</t>
  </si>
  <si>
    <t>Los planes se formularon por parte de los responsables, se consolidaron y fueron publicados en la página del MEN</t>
  </si>
  <si>
    <t>Diseñar e implementar una estrategia de acompañamiento a las entidades adscritas</t>
  </si>
  <si>
    <t>Avanzar en la construcción del Tablero de Control</t>
  </si>
  <si>
    <t xml:space="preserve">Consolidar y hacer seguimiento a los compromisos adquiridos con la población Víctima e Indígena </t>
  </si>
  <si>
    <t>Plan de Acción para la reparación integral a las Víctimas del Conflicto Armado reportado en designa</t>
  </si>
  <si>
    <t>El 26 de Enero de 2017 se envío oficio al Departamento Nacional de Planeación solicitando la incorporación de los indicadores  relacionados con los compromisos pactados con la población indígena en la plataforma SINERGIA. No se ha recibido realimentación de DNP sobre el tema. Una vez se envíe realimentación se espera ajustar los indicadores para empezar a realizar el reporte en la Plataforma.</t>
  </si>
  <si>
    <t>Indicadores pactados con indígenas subidos en la plataforma SINERGIA.</t>
  </si>
  <si>
    <t xml:space="preserve">Se han elaborado mensualmente los insumos correspondientes de la ejecución presupuestal en cada corte por Área y Rubro para el tablero de control  </t>
  </si>
  <si>
    <t xml:space="preserve">Diseñar e implementar informe sobre ejecución presupuestal de las entidades adscritas
Análisis sobre la ejecución presupuestal mensual de las entidades adscritas al MEN
Retroalimentación a las entidades adscritas sobre la ejecución presupuestal y el avance al cumplimiento de metas financieras
</t>
  </si>
  <si>
    <t xml:space="preserve">Gestionar la solicitud de trámites relacionados con la bolsa de recursos en educación superior: Votaciones, Estampilla, IPC, CREE, artículo 87 CESU, Concurrencia Pensional y/o  algunos relacionados con aportes Nación </t>
  </si>
  <si>
    <t>Esta actividad se gestiona dando cumplimiento a la programación enviada por la Subdirección Desarrollo Sectorial Viceministerio Educación Superior; la cual se proyecta para Abril.
Se gestionó ante MinHacienda la solicitud certificación recursos CREE para la financiación educación superior</t>
  </si>
  <si>
    <t>Metodologías de distribución aprobadas</t>
  </si>
  <si>
    <t>Se validaron las reglas de calidad en el comité técnico de información del 1 de marzo, se realizó reunión con subdirección de acceso para concertar reglas de SIMAT y se definió procedimiento para solicitar cruce a Registraduría</t>
  </si>
  <si>
    <t xml:space="preserve">100% de identificación de registros en las bases externas de niñas, niños y jóvenes (EPBM y ES) no escolarizados </t>
  </si>
  <si>
    <t>Se ha gestionado con Entidades externas para obtener las bases que serán cruzadas con las del MEN, las que se han ido recibiendo (ICBF, UARIV, SISBEN)  se están cargando en el servidor de base de datos OAPF y se han generado los respectivos fonéticos como alistamiento para los posteriores cruces.</t>
  </si>
  <si>
    <t>1 Análisis de la información
2 Propuesta metodológica para el cálculo
3 Calculo de indicadores
4 Revisión de resultados</t>
  </si>
  <si>
    <t xml:space="preserve">Se analiza la información, se propone la metodología para el calculo de cuatro indicadores. La metodología y los resultados obtenidos se socializan en el comité técnico de información del 21 de marzo de 2017 para observaciones, una vez se validen las mismas se realizara la construcción de la serie del indicador </t>
  </si>
  <si>
    <t>6 Indicadores de adultos construidos para análisis de política</t>
  </si>
  <si>
    <t>1 Definición de alcance y líneas de investigación
2 Preparación de insumo
3 Elaboración de convenio
4 Protocolo para acceso a servidor desde instalaciones de la universidad y condiciones de seguridad de los equipos</t>
  </si>
  <si>
    <t>La estructura y avances del documento se presentaron en el comité técnico de información, ya se cuenta con una primera versión para ser presentada en una próxima sesión del comité</t>
  </si>
  <si>
    <t>Documento de política de divulgación de estadísticas sectoriales</t>
  </si>
  <si>
    <t>1. Configuración tecnológica para transmisión de indicadores ODS a través de plataforma SDMX
2. Participar mesas técnicas para definir metas 2030, realizando articulación con las dependencias MEN
3. Participar mesas técnicas para definir reporte de seguimiento a los ODS</t>
  </si>
  <si>
    <t>Se realiza reunión con el DANE para identificar características técnicas para la instalación de SDMX Structure Wizard, se genera mesa de ayuda para su instalación para empezar a configurar lois indicadores de los ODS. No obstante es importante mencionar que de acuerdo a lo programado esta actividad inicia en abril</t>
  </si>
  <si>
    <t>1. Definición cadena de valor en la producción de información 
2. Articulación con procesos e instancias que participan en la toma de decisiones de datos
3. Identificación y definición de referentes oficiales en metadato y clasificaciones
4. Configuración sdmx para cargue de referentes
5. Articulación con política de seguridad MEN y Política divulgación</t>
  </si>
  <si>
    <t>El Gobierno de Datos se implementa a partir de los procesos, en este sentido se inicio con la revisión y ajuste del proceso de gestión de DATA, se realiza con todas las áreas la construcción de la cadena de valor, y se revisan y se proponen nuevos procedimientos. Al 31 de marzo se cuenta con una versión inicial de los mismos</t>
  </si>
  <si>
    <t>100% en el diseño y desarrollo de 2 metodologías estadísticas para proyectar la matricula de EPBM y evaluar el efecto de los programas en calidad</t>
  </si>
  <si>
    <t>1 Definir Metodología Proyección de Matricula EPBM e Impacto de Programas en Calidad
2. Identificar fuentes y preparar archivos
3. Configuración modelo
4. Ejecución de modelo y validación de resultados
5. Ajustes</t>
  </si>
  <si>
    <t>Para la proyección de matrícula se definió modelo de proyección con el cual se identificó alcance de la misma, se hizo un ejercicio inicial.
Para la evaluación se identificó el programa con el que se trabajaría que es jornada única, se identificó el modelo correspondiente a diseño cuasi experimental y elección del grupo de control para realizar el ejercicio</t>
  </si>
  <si>
    <t>Metodologías estadísticas diseñadas</t>
  </si>
  <si>
    <t>100% en el diseño y consolidación de base de datos de puntos georreferenciados de sedes educativas de EPBM</t>
  </si>
  <si>
    <t>Se avanza con el DANE en la unificación de las diferentes fuentes, a marzo 31 ya se cuenta con una base de sedes georreferenciadas, en proceso de validación, y se trabaja actualmente en el protocolo de actualización de la información georreferenciada</t>
  </si>
  <si>
    <t>Base de datos de puntos georreferenciados de sedes educativas</t>
  </si>
  <si>
    <t xml:space="preserve">Secretaria General - Oficina de Información </t>
  </si>
  <si>
    <t xml:space="preserve">Soporte por parte de la consultoría para la estabilización de los desarrollos en financiera- administrativa - talento humano </t>
  </si>
  <si>
    <t xml:space="preserve">30/12/2017
</t>
  </si>
  <si>
    <t xml:space="preserve">Implementación de formulario para la gestión de casos similares no creados en VUMEN </t>
  </si>
  <si>
    <t>Reorganización de los procesos del grupo de convalidaciones</t>
  </si>
  <si>
    <t>Realizar medición Ley de Transparencia</t>
  </si>
  <si>
    <t>Fichas</t>
  </si>
  <si>
    <t>Capacitación interlocutores de las IES para medición de cumplimento de ley de transparencia</t>
  </si>
  <si>
    <t>Capacitación de interlocutores de la ley de transparencia</t>
  </si>
  <si>
    <t>Apertura de formulario para diligenciamiento de soportes para la medición</t>
  </si>
  <si>
    <t>Formulario de reporte de la Información ley de transparencia</t>
  </si>
  <si>
    <t>Publicación de fichas de cumplimiento de Ley de transparencia por IES</t>
  </si>
  <si>
    <t>62 fichas de cumplimiento de la ley de transparencia</t>
  </si>
  <si>
    <t xml:space="preserve">Mejoramiento del Sistema de Información de Convalidaciones - VUMEN, </t>
  </si>
  <si>
    <t>5 listados de requerimientos implementados en VUMEN</t>
  </si>
  <si>
    <t xml:space="preserve">Mejoramiento de la Calidad en la Educación Superior
</t>
  </si>
  <si>
    <t>Fortalecimiento IES Públicas</t>
  </si>
  <si>
    <t>Diseño de modelo de medión y decisión de los procesos de Convalidaciones - Nuevo</t>
  </si>
  <si>
    <t>Implementación y mejoramiento continuo del modelo de medión y decisión de los procesos de Convalidaciones</t>
  </si>
  <si>
    <t>Informe con los perfiles descriptivos por nivel jerárquico</t>
  </si>
  <si>
    <t xml:space="preserve">Realizar las Mesas de trabajo para la socialización y validación de la actualización de la Guía 34 internamente con las dependencias del MEN </t>
  </si>
  <si>
    <t xml:space="preserve">Actualmente se encuentra en elaboración y revisión del grupo Fortalecimiento a la Gestión Institucional. </t>
  </si>
  <si>
    <t>Sistematización de las mesas de trabajo y versión final del documento</t>
  </si>
  <si>
    <t xml:space="preserve">Nueva versión de la Guía Numerada y publicada </t>
  </si>
  <si>
    <t>Realizar la puesta en producción de la nueva versión del SIGCE y socialización por medio de cinco (5) encuentros regionales</t>
  </si>
  <si>
    <t>Peso</t>
  </si>
  <si>
    <t>Semáforo Acciones Marzo</t>
  </si>
  <si>
    <t>Peso Actividad por Avance actividad</t>
  </si>
  <si>
    <t>Semáforo Meta</t>
  </si>
  <si>
    <t>Iniciar la implementación (regionalización, focalización, selección de establecimientos educativos, distribución de materiales, inicio de atención educativa y promocion de estudiantes)  del PNA en convenio con CNR, para 500 personas</t>
  </si>
  <si>
    <t>Iniciar la implementación (Ajustes al material  focalización, selección de establecimientos educativos, distribución de materiales, inicio de atención educativa y promocion de estudiantes) del PNA, en convenio con ASCUN, para 500 personas</t>
  </si>
  <si>
    <t xml:space="preserve">Ya se cuenta con un listado de referentes de educación para la paz, definición de criterios para su análsis y se coordino la realización de una mesa de expertos para revisar los referente el 27 de abril. </t>
  </si>
  <si>
    <t>Se diseñó la metodología de revisión del documento. Durante el proceso se han hecho comentarios al equipo de curriculo que se han visto reflejados en el producto. Se contrataron 2 profesionales con apoyo de USAID para adelantar esta acción</t>
  </si>
  <si>
    <t xml:space="preserve">Aunque el Ministerio internamente tiene un proyecto definido del sistema unificado de información en proceso de  validación, aún no es pertinente citar a la mesa técnica. Aun esta pendiente la definición de los requerimientos del sistema para contratación, el viernes 7 de abril se espera contar con todos los requerimientos. El Comite Nacional de Convivencia esta planeado para el 19 de abril, por ende, se debe esperar su realización para citar la mesa técnica. </t>
  </si>
  <si>
    <t xml:space="preserve">Se cuenta con un project charter para el diseño del sistema. Sin embargo, estamos pendientes de la definición de los requerimientos por parte de la oficina de tecnología. </t>
  </si>
  <si>
    <t>Plataforma tecnologica funcionando</t>
  </si>
  <si>
    <t>Se realizó la mesa técnica de convivencia escolar el 27 de enero en  la que se fijaron compromisos téncios de cada entidad del comité que serán reflejados en el plan de acción 2018. 
El 19 de Abril se va a realizar el Comite Nacional de Convivencia para socializar el plan de acción. </t>
  </si>
  <si>
    <t xml:space="preserve">Acta de compromiso de convivencia ministros y comite nacional de convivencia. </t>
  </si>
  <si>
    <t>Se ha hecho seguimiento a 4 de los 24 comités territoriales que requieren fortalecimiento y se diseñó el protocolo para la asistencia técncica de estos comités. Para el mes de abril se espera remitir un comunicado a todos los comités territoriales para señalar las acciones que deben realizar acorde con la ley. La carta ya fue elaborada y esta en aprobación por parte del despacho. </t>
  </si>
  <si>
    <t xml:space="preserve">Se relizó la selección y contratación a través de alianza USAID de dos consultoras que dentro de sus productos realiarán la documentación de experiencias para educación para la paz en territorios focalizados. </t>
  </si>
  <si>
    <t xml:space="preserve">Educación Rural y para el Posconflicto </t>
  </si>
  <si>
    <t>Educación para la paz</t>
  </si>
  <si>
    <t>Olga Zarate / Delivery</t>
  </si>
  <si>
    <t xml:space="preserve">Coordinación Programas Transversales y Competencias Ciudadanas/ Delivery </t>
  </si>
  <si>
    <t>Movilización de actores de la sociedad para apoyo del diseño e implementación del Plan de educación para la Paz</t>
  </si>
  <si>
    <t>Diseño de la estrategia</t>
  </si>
  <si>
    <t xml:space="preserve">Implementación de la estrategia </t>
  </si>
  <si>
    <t xml:space="preserve">Seguimiento de la estrategia </t>
  </si>
  <si>
    <t>21 materiales pedagógicos publicados para el fortalecimiento de la práctica pedagógica en educación inicial</t>
  </si>
  <si>
    <t>Construir la  ficha técnica de materiales donde se incluye el contenido y características de los mismos</t>
  </si>
  <si>
    <t xml:space="preserve">Ficha técnica de materiales </t>
  </si>
  <si>
    <t>Efectuar encuentros de discusión y construcción de materiales</t>
  </si>
  <si>
    <t>Propuesta de materiales a producir</t>
  </si>
  <si>
    <t>Producción de materiales (10 videos, 10 infografías y estrategia digital)</t>
  </si>
  <si>
    <t>10 videos, 10 infografías y estrategia digital</t>
  </si>
  <si>
    <t xml:space="preserve">Modelos educativos flexibles </t>
  </si>
  <si>
    <t>Juan Esteban Quiñones</t>
  </si>
  <si>
    <t>Atención a máximo 300 sedes con Modelos Educativos Flexibles</t>
  </si>
  <si>
    <t>Publicar la  licitación con modelos educativos flexibles</t>
  </si>
  <si>
    <t>Iniciar la atención con modelos educativos flexibles</t>
  </si>
  <si>
    <t>documento de atención</t>
  </si>
  <si>
    <t>Hacer Seguimiento al desarrollo del contrato</t>
  </si>
  <si>
    <t>actas de seguimiento</t>
  </si>
  <si>
    <t>Realizar la evaluación final del contrato</t>
  </si>
  <si>
    <t>Juan Esteban Quiñones / Delivery</t>
  </si>
  <si>
    <t>Subdirección de Permanencia/Delivery</t>
  </si>
  <si>
    <t>Dotación de sedes con modelos educativos flexibles</t>
  </si>
  <si>
    <t>Licitación adjudicada</t>
  </si>
  <si>
    <t>Lineamientos de política para internados</t>
  </si>
  <si>
    <t>Elaboración  documento</t>
  </si>
  <si>
    <t>Rubith Tuberquia / Delivery</t>
  </si>
  <si>
    <t>Mejoramientos a la infraestructura mediante la metodología Manos a la escuela</t>
  </si>
  <si>
    <t>Giro de los recursos</t>
  </si>
  <si>
    <t>Mejoramientos a la infraestructura mediante la metodología Manos a la escuela fase extensiva</t>
  </si>
  <si>
    <t>Diagnostica de la infraestructura educativa</t>
  </si>
  <si>
    <t>Nuevos colegios construidos</t>
  </si>
  <si>
    <t>Estudios y diseños aprobados</t>
  </si>
  <si>
    <t>Financiación plan de educación rural</t>
  </si>
  <si>
    <t>Josè Rafael Espinosa</t>
  </si>
  <si>
    <t>VEPBM / Despacho</t>
  </si>
  <si>
    <t>Gestión de recursos del crédito para  el plan de educación rural</t>
  </si>
  <si>
    <t>Justificación técnica</t>
  </si>
  <si>
    <t>Documento de lineamientos</t>
  </si>
  <si>
    <t>Socialización con actores estratégicos</t>
  </si>
  <si>
    <t>Ayuda de memoria para trazabilidad de socialización trimestral.</t>
  </si>
  <si>
    <t>Inscripción del proyecto en BPIN</t>
  </si>
  <si>
    <t>Poyecto inscrito en el sistema</t>
  </si>
  <si>
    <t>Costeo de las actividades asociadas al crédito</t>
  </si>
  <si>
    <t>Presupuesto elaborado en conjunto con BID</t>
  </si>
  <si>
    <t xml:space="preserve">solicitud y viabilidad por parte del DNP </t>
  </si>
  <si>
    <t>Oficio de DNP avalando solicitud</t>
  </si>
  <si>
    <t>elaboración y presentación para conpes</t>
  </si>
  <si>
    <t>Borrador de Documento Conpes</t>
  </si>
  <si>
    <t xml:space="preserve">autorización por parte del conpes </t>
  </si>
  <si>
    <t>Documento CONPES aprobado</t>
  </si>
  <si>
    <t>Autorización interparlamentaria</t>
  </si>
  <si>
    <t>Concepto aprobado</t>
  </si>
  <si>
    <t>Autorización de MinHacienda y Crédito Publico</t>
  </si>
  <si>
    <t>resolución de autirización de crédito</t>
  </si>
  <si>
    <t xml:space="preserve">Ajuestes normativos para la implementación y el desarrollo normativo del acuerdo final </t>
  </si>
  <si>
    <t>VEPBM  y VES / Despacho</t>
  </si>
  <si>
    <t>Documentos normativos en marco del acto legislativo 1 de 2016</t>
  </si>
  <si>
    <t>Borrador de decreto formulado y entregado a Presidencia</t>
  </si>
  <si>
    <t>(en blanco)</t>
  </si>
  <si>
    <t>Código Actividad</t>
  </si>
  <si>
    <t>Código Hito</t>
  </si>
  <si>
    <t>Código Programa</t>
  </si>
  <si>
    <t>Código Línea</t>
  </si>
  <si>
    <t>Peso Meta Hito</t>
  </si>
  <si>
    <t>Actividad</t>
  </si>
  <si>
    <t>Actividad Ponderada</t>
  </si>
  <si>
    <t/>
  </si>
  <si>
    <t>Actividad Ponderada sin fórmuila)</t>
  </si>
  <si>
    <t>Criterio</t>
  </si>
  <si>
    <t>Peso Actividad</t>
  </si>
  <si>
    <t>Avance Ponderado</t>
  </si>
  <si>
    <t>Avance ponderado Hito Meta</t>
  </si>
  <si>
    <t>Avance ponderado Hito Actividad</t>
  </si>
  <si>
    <t>Se cuenta con la ficha técnica de materiales especializados para preescolar integral, así como la proyección de instrumentos a realizar para el fortalecimiento pedagógico en educación para niños en primera infancia.</t>
  </si>
  <si>
    <t xml:space="preserve">Se contratará junto a UNICEF profesional para re-plantear la modalidad familiar. En este marco, se revisarán los materiales existentes para evidenciar las temáticas que falten por desarrollar para el desarrollo de la modalidad. </t>
  </si>
  <si>
    <t xml:space="preserve">Se cuenta con propuesta de actualización del Edusitio para Educación Inicial. En éste, se alojarán las herramientas producidas. </t>
  </si>
  <si>
    <t>Desde inicios de año el área técnica inició el proceso precontractual. 
A finales de marzo la Subdirección de contratación solicitó al área la unión en una única licitación los procesos de: MEF, mujeres víctimas e internados
El área realizó los ajustes y una vez resuletos los comentarios y observaciones hechos por la subdirección de Contratación se colgaron de nuevo los pliegos. 
El 10 de abril se publicó de nuevo en el sistema los ajustes solicitados y se espera que el jueves 20 de abril pueda ser llevadoa comité de contratación</t>
  </si>
  <si>
    <t>Depende de la adjudicación de la licitación</t>
  </si>
  <si>
    <t>Desde inicios de año el área técnica inició el proceso precontractual. 
A finales de marzo la Subdirección de contratación solicitó al área la unión en una única licitación los procesos de: MEF, mujeres víctimas y alfabetización
El área realizó los ajustes y una vez resuletos los comentarios y observaciones hechos por la subdirección de Contratación se colgaron de nuevo los pliegos. 
El 10 de abril se publicó de nuevo en el sistema los ajustes solicitados y se espera que el jueves 20 de abril pueda ser llevadoa comité de contratación</t>
  </si>
  <si>
    <t>formación de maestros</t>
  </si>
  <si>
    <t>maestros formados</t>
  </si>
  <si>
    <t>dotación de canastas</t>
  </si>
  <si>
    <t>En construcción, la Dirección de calidad revisó y dio sus observaciones, el equipo de permanencia se encuentra realiaznco lod ajustes del documento.</t>
  </si>
  <si>
    <t>Se realizaron los giros a las sedes educativas a través de los fondos educativos</t>
  </si>
  <si>
    <t>resoluciones</t>
  </si>
  <si>
    <t xml:space="preserve">Con trabajo articulado entre el MEN y el programa manos a la paz se dispusieron 22 pasantes en municipios del país. El propósito de este instrumento es recolectar la información cualitativa necesaria para caracterizar la sede educativa  y la comunidad. La fecha de entrega es el 17 de abril, Según resolución.
</t>
  </si>
  <si>
    <t>documento metodológico</t>
  </si>
  <si>
    <t>acompañamiento pasantes manos a la paz y profesionales MEN</t>
  </si>
  <si>
    <t>Cronograma de acompañamiento y actas</t>
  </si>
  <si>
    <t>Entrega de mejoramientos</t>
  </si>
  <si>
    <t>acta de recibo</t>
  </si>
  <si>
    <t>Diagnostica de la infraestructura educativ</t>
  </si>
  <si>
    <t>Con trabajo articulado entre el MEN y el programa manos a la paz se dispusieron 22 pasantes en municipios del país que apoyaron en la implementación del instrumento. Así pues, el propósito de este instrumento es recolectar la información cualitativa necesaria para caracterizar la sede educativa  y la comunidad. El 26 de mayo se entregará diagnosstico de fase extensiva del programa.</t>
  </si>
  <si>
    <t xml:space="preserve">diagnosticca por sedes </t>
  </si>
  <si>
    <t>definición del monto de recursos</t>
  </si>
  <si>
    <t>En gestión de recursos para fase exgtensiva del pograma manos a la escuela</t>
  </si>
  <si>
    <t>monto de recursos</t>
  </si>
  <si>
    <t>asistencia técnica a las sedes</t>
  </si>
  <si>
    <t>visitas de acompañamiento</t>
  </si>
  <si>
    <t>Avanza construcción</t>
  </si>
  <si>
    <t>Se está terminando de definir los componentes y líneas de trabajo del plan de educación superior. La solicutud de crédito integrará el trámite con los dos bancos BID y BM. 
El 21 de abril se tendrá reunión con DNP y MHCP</t>
  </si>
  <si>
    <t xml:space="preserve">Se ha avanzado en la solización en varios escenarios en los que actores clave de la políitca educativa han estado participando, tales como plan decenal de educación, foro buen gobierno, mesa educación para la paz, escenarios internacionales. </t>
  </si>
  <si>
    <t>Depende de avances con DNP, MHCP y BID Y BM</t>
  </si>
  <si>
    <t>Borrador Decreto concursos docentes</t>
  </si>
  <si>
    <t>El 3 de marzo se entregó propuesta de decreto, no obstante recibió comentarios de parte MHCP el 8 de marzo de 2017, frente a los cuales el MEN respondió el 6 de abril mediante concepto jurídico y técnico</t>
  </si>
  <si>
    <t>Borrador Decreto ley transporte escolar y mejoras a la infraestructura en predios rurales sin definición jurídica</t>
  </si>
  <si>
    <t xml:space="preserve">El MEN envió la propuesta, la cual de acuerdo a la revisión hecha en Presidencia de la República se dividió en dos decretos leyes: uno de transporte escolar, que sería integrado a uno que está trabajando MinTransporte, y otro de mejoras, que sería incluido en un decreto que la Agencia de Tierras está impulsando sobre ley de tierras.  
DL transporte
El Ministerio de Transporte con el MEN están trabajando en una propuesta para presentar desde Mintransporte el decreto. Jurídica de la Presidencia lo revisó y solicitó ajustes. En reunión del 10 de abril se presentó nueva propuesta que MinTransporte debe ajustar.
pasos DL mejoras: ANT tiene dudas sobre la capacidad operativa de la entidad para atender el proceso, la ANT dio comentarios a la propuesta. Pendiente acordar reunión entre la ANT, MEN y la jurídica de Presidencia para este tema. </t>
  </si>
  <si>
    <t>Borrador Decreto ley contratación de servicios educativos en zonas rurales (alimentación escolar, transporte y mejoras a la infraestructura)</t>
  </si>
  <si>
    <t>Alta Consejería para el posconflicto consultó a la Paca Zuleta, quien considera que el proyecto no tendría sintonía el elaborado por Colombia Compra eficiente, el cual ofrece formas de selección de contratistas más fácil a las Instituciones Educativas. Colombia compra Eficiente dio como lineamiento que no se generen exclusiones ni regímenes excepcionales. Presidencia envió comentarios diciendo que es inconveniente, pues se tendría que modificar la Ley 80 de contratación y que no es claro por qué es tan urgente. El MEN está recogiendo comentarios a la propuesta de Colombia Compra Eficiente</t>
  </si>
  <si>
    <t>Borrador régimen transitorio para la acreditación en alta calidad para licenciaturas</t>
  </si>
  <si>
    <t>Jurídica de la Presidencia dio comentarios a la propuesta de decreto el 9 de marzo, el 6 de abril el MEN recogió comentarios para presentar en reunión, se debió reprogramar reunión.</t>
  </si>
  <si>
    <t xml:space="preserve">Borrador Decreto-Ley de embargos de Ley 21, </t>
  </si>
  <si>
    <t>En conversaciones con el Ministerio de Hacienda sobre la posibilidad de reintegrar los recursos que han sido embargados hasta el momento. 
Se envío a Presidencia extempore en abril</t>
  </si>
  <si>
    <t>Borrador Proyecto de cuentas abandonadas del ICETEX</t>
  </si>
  <si>
    <t>Se envío el mes de abril</t>
  </si>
  <si>
    <t xml:space="preserve">1.023 aulas adjudicadas para construcción en primera fase de piloto de APPs
</t>
  </si>
  <si>
    <t>Finalizar  trámites nacionales</t>
  </si>
  <si>
    <t>Al 31 de enero de 2017: Se gestionaron los ajustes a la estructuración del proyecto de Medellín
Al 28 de febrero del 2017: Se avanzó en la revisión de la estructuración por parte del MEN. Se acordó con el MHCP-Subidrección de APP, el procedimiento macro nacional y territorial para la aprobación del proyecto.
Al 31 de marzo del 2017: Se presentaron las subsanaciones a las observaciones realizadas por MHCP. Se realizaron dos mesas de trabajo con MHCP para la revisión del proyecto. Se conitnuó con la revisión de la estructuración por parte del MEN. Se realizó una mesa de trabajo con DNP para el Decreto de Unidades funcionales y se radicaron las correcciones en MHCP</t>
  </si>
  <si>
    <t>Decreto de Unidades Funcionales, Aprobación de giro directo, Aprobación de uso del SGP</t>
  </si>
  <si>
    <t>Llevar a cabo el Proceso de aprobación de Vigencias futuras territoriales</t>
  </si>
  <si>
    <t>Al 31 de enero de 2017: Se realizaron mesas de trabajo con Medellín (19 y 26 de enero) y con Cartagena (27 de enero)
Al 28 de febrero del 2017: Se realizó mesa de trabajo con Barranquilla (22 de febrero)
Al 31 de marzo del 2017: Se realizaron mesas de trabajo con Medellín (7 de marzo) y con Cartagena (16 de marzo)</t>
  </si>
  <si>
    <t>Formalización de acuerdos con ETC para ejecución de proyectos bajo esquema APP</t>
  </si>
  <si>
    <t>Dar apertura de licitación</t>
  </si>
  <si>
    <t>Licitaciones realizadas</t>
  </si>
  <si>
    <t>Adjudicar APPs</t>
  </si>
  <si>
    <t>APP adjudicadas para la construcción de primera ola</t>
  </si>
  <si>
    <t xml:space="preserve">3.206 aulas viabilizadas con cupo APP
</t>
  </si>
  <si>
    <t>Efectuar la Solicitud de Ampliación de Cupo APP para sector educación</t>
  </si>
  <si>
    <t xml:space="preserve">Esta actividad depende de la estructuración de las prefactibilidades y se ejecuta en el útlimo trimestre </t>
  </si>
  <si>
    <t>Carta de solicitud de apliación de cupo sectorial</t>
  </si>
  <si>
    <t>Gestionar con MHCP y DNP la ampliación de cupo de recursos de cofinanciación para APPs</t>
  </si>
  <si>
    <t>Trámites nacionales</t>
  </si>
  <si>
    <t>Ampliar cupo para APP aprobada</t>
  </si>
  <si>
    <t>Acta del Confis - Cupo APP</t>
  </si>
  <si>
    <t>Estructurar prefactibilidad de proyectos de APP</t>
  </si>
  <si>
    <t>Al 31 de marzo se cuenta con 118 instituciones educativas identificadas, localizadas en 7 ETC´s, que podrían ser ejecutadas a través de esquemas APP. Adicionalmente se tiene una evaluación preliminar técnica y financiera.</t>
  </si>
  <si>
    <t>Documento de Estructuración prefactibilidad de nuecvos proyectos APP</t>
  </si>
  <si>
    <t>Concertar con ETC  proyectos a ejecutar bajo el esquema APP</t>
  </si>
  <si>
    <t>Formalización de acuerdos con ET para ejecución de proyectos bajo esquema APP</t>
  </si>
  <si>
    <t>Estructurar aulas de la segunda fase de infraestructura educativa APP</t>
  </si>
  <si>
    <t>Primera etapa de estructuración del proyecto</t>
  </si>
  <si>
    <t xml:space="preserve">4.188 aulas con recursos gestionados mediante SGR, para construcción y mejoramiento </t>
  </si>
  <si>
    <t>Priorizar con la ET obras para financiar con recursos del SGR</t>
  </si>
  <si>
    <t>Al 31 de enero de 2017: Socialización con los grupos de jornada única y regalías del MEN, priorización de ETC con base en el déficit, disponibilidad de recursos y planta docente. Reunión con las ETC Amazonas, Huila, Meta y Villavicencio
Al 28 de febrero del 2017: identificación de proyectos en trámite ante el SGR y en proceso de formulación. Se envió comunicaciones a 34 E.T., Reunión con Norte de Santander, Nariño y Jamundí. 6 ET manifestación interés en presentar proyectos y recibir apoyo (López de Micay, Algeciras, Rionegro, Antioquia, Jamundí y Santander)
Al 31 de marzo del 2017: Se enviaron comunicaciones a 6 E.T. Reunión con  Casanare, Valle del Cauca, Acacías.  6 ET manifestación interés en presentar proyectos y recibir apoyo (César, Casanare, Risaralda, Quindío, Valle y Guaviare)</t>
  </si>
  <si>
    <t xml:space="preserve">Carta de Compromiso de la ETC con el listado de la I.E. priorizadas que financiará 100% con recursos del SGR. </t>
  </si>
  <si>
    <t>Definir alcances de las obras y formular los proyectos infraestructura educativa</t>
  </si>
  <si>
    <t>Al 31 de enero de 2017: Se actualizó la formulación del proyecto de Valle del Cauca y se concertó alcance del proyecto con la ETC Amazonas
Al 28 de febrero del 2017:
Al 31 de marzo del 2017: Por solicitud de DNP, se modificó la formulación del proyecto de Valle del Cauca. Se revisó la información de 2 proyectos del Meta. Se ajustó el alcance de las obras del proyecto de Acacías. Adicionalmente, se concertó alcance de los proyectos para la ETC Norte de Santander</t>
  </si>
  <si>
    <t xml:space="preserve">Ficha de perfil de proyectos con objetivos. </t>
  </si>
  <si>
    <t>Estructurar y formular MGA de proyectos priorizados por la ET</t>
  </si>
  <si>
    <t>Al 31 de enero de 2017: se actualizo MGA proyecto de Valle del Cauca
Al 28 de febrero del 2017:
Al 31 de marzo del 2017: se formuló nueva MGA para el proyecto de Valle del Cauca</t>
  </si>
  <si>
    <t>Estructuracion de los proyectos incluyendo presupuesto y analisis de costos y Verificación de requisitos emitida por DNP</t>
  </si>
  <si>
    <t>Gestionar aprobación de proyectos ante OCAD</t>
  </si>
  <si>
    <t>Al 31 de enero de 2017:
Al 28 de febrero del 2017: Se obtuvo concepto favorable del DNP para requisitos generales y concepto sectorial favorable del MEN, para el proyecto de Valle del Cauca. DNP no emitió concepto de viabilidad y el proyecto no pudo ser llevado a OCAD
Al 31 de marzo del 2017: Se adelantaron mesas de trabajo con DNP para el proyecto de Valle del Cauca, pero la ETC decidió no continuar con el proceso.</t>
  </si>
  <si>
    <t>Concepoto del grupo regalías MEN (requisitos técnicos) y del DNP (requisitos generales)</t>
  </si>
  <si>
    <t>Aprobar los proyectos en el OCAD (Fase II y Fase III ).</t>
  </si>
  <si>
    <t>Acuerdos de aprobación expedidos por los respectivos OCAD.</t>
  </si>
  <si>
    <t>3.200 aulas entregadas (nuevas y mejoradas) en 144 obras a nivel nacional contratadas por el FFIE </t>
  </si>
  <si>
    <t>Realizar estudios y diseños</t>
  </si>
  <si>
    <t>a corte de 31 de enero se cuenta con 54 estudios y diseños
acorte de 28 de febrero se cuenta con 58 estudios y diseños
con corte de 31 marzo se cuenta con 60 estudios y diseños</t>
  </si>
  <si>
    <t>Tramitar licencias y permisos de construcción</t>
  </si>
  <si>
    <t>a corte de 31 de enerose cuenta con 25 licencias expedidas
acorte de 28 de febrero se cuenta con 36 licencias expedidas
con corte de 31 marzo se cuenta con 38 licencias expedidas</t>
  </si>
  <si>
    <t>Liicencias expedidas</t>
  </si>
  <si>
    <t xml:space="preserve">Conformar grupos de gestión social en las obras priorizadas para la implementación de la estrategia social </t>
  </si>
  <si>
    <t xml:space="preserve">Al 31 de enero de 2017 se tienen conformados 79 grupos de gestión social, en sedes educativas localizadas en 20 ETC, conformados con 1.061 integrantes. 
Al 28 de febrero de 2017 se tienen conformados 140 grupos de gestión social, en sedes educativas localizadas en 29 ETC, conformados con 1.948 integrantes. 
Al 31 de marzo de 2017 se tienen conformados 171 grupos de gestión social, en sedes educativas localizadas en 34 ETC, conformados con 2.348 integrantes. </t>
  </si>
  <si>
    <t>Grupos de gestión social conformados</t>
  </si>
  <si>
    <t>Construir con los grupos de gestión social  el Plan de Trabajo para la Sostenibilidad de la infraestructura educativa</t>
  </si>
  <si>
    <t xml:space="preserve">Al 31 de enero de 2017 no se realizaron talleres. 
Al 28 de febrero de 2017 se cuenta con la estrategia social ajustada y una metodología en la que se integraron tres talleres en uno, con el fin de minimizar los costos de viaje del equipo social. Los talleres se reprogramaron y se realizan con un mínimo de 10% de avance en la ejecución de las obras priorizadas para implementación de estrategia social.
A 31 de marzo de 2017 se ha realizado un taller de formulación del Plan de Trabajo para la sostenibilidad y buen uso de la infraestructura educativa entregada por el FFIE en obra priorizada para estrategia social localizada en la ETC Fusagasugá. </t>
  </si>
  <si>
    <t>Planes de Trabajo para la sostenibilidad de la IE concertados</t>
  </si>
  <si>
    <t>Ejecutar obras</t>
  </si>
  <si>
    <t>a corte de 31 de enero se iniciaron 7 obras
acorte de 28 de febrero se iniciaron 9 obras
con corte de 31 marzo se iniciaron 13 obras</t>
  </si>
  <si>
    <t>Aulas construidas</t>
  </si>
  <si>
    <t xml:space="preserve">Recibir a satisfacción los productos entregados por el contratista de obra y los soportes  adecuados para la entrada en operación de la infraestructura </t>
  </si>
  <si>
    <t>Acta de recibo final</t>
  </si>
  <si>
    <t>Elaborar informe final del alcance y características de la intervención realizada; así como una evaluación del proceso de construcción de las obras</t>
  </si>
  <si>
    <t>Preparar el documento de transferencia de la infraestructura educativa construida a la ETC.</t>
  </si>
  <si>
    <t>Actas de transferencia de la infraestructura Educativa suscritas por la ETC y el FFIE</t>
  </si>
  <si>
    <t>Diligenciar la Ficha Resumen de intervención del PNIE con MEN y ETC para cada IE de jornada única</t>
  </si>
  <si>
    <t>Ficha resumen de intervención del PNIE en las IE diligenciadas</t>
  </si>
  <si>
    <t>Realizar evento de cierre de obra con MEN, comunidad y ETC</t>
  </si>
  <si>
    <t xml:space="preserve">Memorias del evento </t>
  </si>
  <si>
    <t>8.000 aulas (nuevas y mejoradas) con Acuerdos de Obra para la construcción suscritos</t>
  </si>
  <si>
    <t>Presentar obras para aprobación del Comité Técnico</t>
  </si>
  <si>
    <t>a corte de 31 de enero se presentaron a comité tecnico 45 obras 
acorte de 28 de febrero se presentaron a comité tecnico 75 obras
con corte de 31 marzo se presentaron a comité tecnico 89 obras</t>
  </si>
  <si>
    <t>Obras aprobadas por el Comité Técnico</t>
  </si>
  <si>
    <t>Presentar obras para aprobación del Comité Fiduciario</t>
  </si>
  <si>
    <t>a corte de 31 de enero se presentaron a comité fiducia 45 obras 
acorte de 28 de febrero se presentaron a comité fiducia 75 obras
con corte de 31 marzo se presentaron a comité fiducia 92 obras</t>
  </si>
  <si>
    <t>Obras aprobadas por el Comité Fiduciario</t>
  </si>
  <si>
    <t>presentar obras para priorización de Junta Administradora</t>
  </si>
  <si>
    <t>a corte de 31 de enero se presentaron a junta administradora 45 obras 
acorte de 28 de febrero se presentaron a junta administradora 45 obras
con corte de 31 marzo se presentaron a junta administradora 71 obras</t>
  </si>
  <si>
    <t>Obras priorizadas por Junta Administradora</t>
  </si>
  <si>
    <t>Suscribir acuerdos de Obra</t>
  </si>
  <si>
    <t>Del 1 al 31 de enero de 2017 se suscribieron 50 Acuerdos de Obra para 21 E.T.C.
Del 1 al 28 de febrero de 2017 se suscribieron 51 Acuerdos de Obra para 3 E.T.C. 
Del 1 al 31 de marzo de 2017 se suscribieron 57 Acuerdos de Obra para 2 E.T.C.</t>
  </si>
  <si>
    <t>Acuerdos de obra suscritos</t>
  </si>
  <si>
    <t xml:space="preserve"> 8.000 aulas (nuevas y mejoradas) con proceso de construcción iniciado</t>
  </si>
  <si>
    <t>Priorizar obras</t>
  </si>
  <si>
    <t>Obras priorizadas</t>
  </si>
  <si>
    <t>Aprobar obras</t>
  </si>
  <si>
    <t>Obras aprobadas</t>
  </si>
  <si>
    <t>Iniciar ejecución de acuerdos de obra</t>
  </si>
  <si>
    <t>a corte de 31 de enero se cuentan con 50 órdenes de inicio  de acuerdos de obra
acorte de 28 de febrero se cuentan con  51 órdenes de inicio  de acuerdos de obra
con corte de 31 marzo se cuentan con 57 órdenes de inicio  de acuerdos de obra</t>
  </si>
  <si>
    <t>Órdenes de inicio suscritas</t>
  </si>
  <si>
    <t>Promover la pertinencia en la educación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</si>
</sst>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3" formatCode="_-* #,##0.00_-;\-* #,##0.00_-;_-* &quot;-&quot;??_-;_-@_-"/>
    <numFmt numFmtId="164" formatCode="_(* #,##0.00_);_(* \(#,##0.00\);_(* &quot;-&quot;??_);_(@_)"/>
    <numFmt numFmtId="165" formatCode="_-&quot;$&quot;* #,##0.00_-;\-&quot;$&quot;* #,##0.00_-;_-&quot;$&quot;* &quot;-&quot;??_-;_-@_-"/>
    <numFmt numFmtId="166" formatCode="dd/mm/yy;@"/>
    <numFmt numFmtId="167" formatCode="_ &quot;$&quot;\ * #,##0.00_ ;_ &quot;$&quot;\ * \-#,##0.00_ ;_ &quot;$&quot;\ * &quot;-&quot;??_ ;_ @_ "/>
    <numFmt numFmtId="168" formatCode="_ * #,##0.00_ ;_ * \-#,##0.00_ ;_ * &quot;-&quot;??_ ;_ @_ "/>
    <numFmt numFmtId="169" formatCode="_(* #,##0_);_(* \(#,##0\);_(* &quot;-&quot;??_);_(@_)"/>
    <numFmt numFmtId="170" formatCode="#,##0.0_);\(#,##0.0\)"/>
  </numFmts>
  <fonts count="19" x14ac:knownFonts="1">
    <font>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
      <b/>
      <sz val="9"/>
      <color indexed="81"/>
      <name val="Arial"/>
      <family val="2"/>
    </font>
    <font>
      <sz val="9"/>
      <color indexed="81"/>
      <name val="Arial"/>
      <family val="2"/>
    </font>
    <font>
      <sz val="11"/>
      <color rgb="FFFF0000"/>
      <name val="Calibri"/>
      <family val="2"/>
      <scheme val="minor"/>
    </font>
    <font>
      <sz val="9"/>
      <name val="Calibri"/>
      <family val="2"/>
      <scheme val="minor"/>
    </font>
    <font>
      <sz val="9"/>
      <color rgb="FFFF0000"/>
      <name val="Calibri"/>
      <family val="2"/>
      <scheme val="minor"/>
    </font>
    <font>
      <sz val="10"/>
      <color theme="1" tint="0.249977111117893"/>
      <name val="Calibri"/>
      <family val="2"/>
      <scheme val="minor"/>
    </font>
    <font>
      <sz val="10"/>
      <color rgb="FFFF0000"/>
      <name val="Calibri"/>
      <family val="2"/>
      <scheme val="minor"/>
    </font>
    <font>
      <sz val="8"/>
      <color theme="1"/>
      <name val="Calibri"/>
      <family val="2"/>
      <scheme val="minor"/>
    </font>
    <font>
      <sz val="10"/>
      <name val="Calibri"/>
      <family val="2"/>
      <scheme val="minor"/>
    </font>
    <font>
      <sz val="10"/>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rgb="FFFFC0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2" tint="-9.9978637043366805E-2"/>
        <bgColor theme="4" tint="0.79998168889431442"/>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79998168889431442"/>
        <bgColor theme="4" tint="0.79998168889431442"/>
      </patternFill>
    </fill>
  </fills>
  <borders count="26">
    <border>
      <left/>
      <right/>
      <top/>
      <bottom/>
      <diagonal/>
    </border>
    <border>
      <left style="thin">
        <color auto="1"/>
      </left>
      <right style="thin">
        <color auto="1"/>
      </right>
      <top style="thin">
        <color auto="1"/>
      </top>
      <bottom style="thin">
        <color auto="1"/>
      </bottom>
      <diagonal/>
    </border>
    <border>
      <left style="medium">
        <color rgb="FF7030A0"/>
      </left>
      <right/>
      <top style="medium">
        <color rgb="FF7030A0"/>
      </top>
      <bottom style="thin">
        <color rgb="FF7030A0"/>
      </bottom>
      <diagonal/>
    </border>
    <border>
      <left/>
      <right/>
      <top style="medium">
        <color rgb="FF7030A0"/>
      </top>
      <bottom style="thin">
        <color rgb="FF7030A0"/>
      </bottom>
      <diagonal/>
    </border>
    <border>
      <left/>
      <right style="thin">
        <color rgb="FF7030A0"/>
      </right>
      <top style="medium">
        <color rgb="FF7030A0"/>
      </top>
      <bottom style="thin">
        <color rgb="FF7030A0"/>
      </bottom>
      <diagonal/>
    </border>
    <border>
      <left style="thin">
        <color rgb="FF7030A0"/>
      </left>
      <right/>
      <top style="medium">
        <color rgb="FF7030A0"/>
      </top>
      <bottom style="thin">
        <color rgb="FF7030A0"/>
      </bottom>
      <diagonal/>
    </border>
    <border>
      <left style="thin">
        <color auto="1"/>
      </left>
      <right style="thin">
        <color auto="1"/>
      </right>
      <top style="medium">
        <color rgb="FF7030A0"/>
      </top>
      <bottom style="thin">
        <color auto="1"/>
      </bottom>
      <diagonal/>
    </border>
    <border>
      <left style="thin">
        <color auto="1"/>
      </left>
      <right/>
      <top style="medium">
        <color rgb="FF7030A0"/>
      </top>
      <bottom style="thin">
        <color auto="1"/>
      </bottom>
      <diagonal/>
    </border>
    <border>
      <left/>
      <right style="thin">
        <color auto="1"/>
      </right>
      <top style="medium">
        <color rgb="FF7030A0"/>
      </top>
      <bottom style="thin">
        <color auto="1"/>
      </bottom>
      <diagonal/>
    </border>
    <border>
      <left/>
      <right/>
      <top style="medium">
        <color rgb="FF7030A0"/>
      </top>
      <bottom style="thin">
        <color auto="1"/>
      </bottom>
      <diagonal/>
    </border>
    <border>
      <left style="medium">
        <color rgb="FF7030A0"/>
      </left>
      <right/>
      <top/>
      <bottom style="medium">
        <color rgb="FF7030A0"/>
      </bottom>
      <diagonal/>
    </border>
    <border>
      <left/>
      <right/>
      <top/>
      <bottom style="medium">
        <color rgb="FF703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s>
  <cellStyleXfs count="19">
    <xf numFmtId="0" fontId="0" fillId="0" borderId="0"/>
    <xf numFmtId="9" fontId="3" fillId="0" borderId="0" applyFont="0" applyFill="0" applyBorder="0" applyAlignment="0" applyProtection="0"/>
    <xf numFmtId="9" fontId="4" fillId="0" borderId="0" applyFont="0" applyFill="0" applyBorder="0" applyAlignment="0" applyProtection="0"/>
    <xf numFmtId="0" fontId="7" fillId="0" borderId="0"/>
    <xf numFmtId="168"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3" fillId="0" borderId="0" applyFont="0" applyFill="0" applyBorder="0" applyAlignment="0" applyProtection="0"/>
  </cellStyleXfs>
  <cellXfs count="285">
    <xf numFmtId="0" fontId="0" fillId="0" borderId="0" xfId="0"/>
    <xf numFmtId="0" fontId="0" fillId="0" borderId="0" xfId="0" applyFont="1" applyAlignment="1"/>
    <xf numFmtId="0" fontId="0" fillId="0" borderId="1" xfId="0" applyFont="1" applyBorder="1" applyAlignment="1"/>
    <xf numFmtId="0" fontId="0" fillId="0" borderId="1" xfId="0" applyFont="1" applyBorder="1" applyAlignment="1">
      <alignment horizontal="center"/>
    </xf>
    <xf numFmtId="0" fontId="0" fillId="2" borderId="0" xfId="0" applyFont="1" applyFill="1" applyAlignment="1"/>
    <xf numFmtId="14" fontId="0" fillId="0" borderId="1" xfId="0" applyNumberFormat="1" applyFont="1" applyBorder="1" applyAlignment="1"/>
    <xf numFmtId="0" fontId="0" fillId="8" borderId="0" xfId="0" applyFont="1" applyFill="1" applyBorder="1" applyAlignment="1"/>
    <xf numFmtId="0" fontId="0" fillId="8" borderId="0" xfId="0" applyFont="1" applyFill="1" applyAlignment="1"/>
    <xf numFmtId="1" fontId="0" fillId="0" borderId="1" xfId="2" applyNumberFormat="1" applyFont="1" applyBorder="1" applyAlignment="1">
      <alignment horizontal="center" vertical="center"/>
    </xf>
    <xf numFmtId="10" fontId="0" fillId="0" borderId="1" xfId="2" applyNumberFormat="1" applyFont="1" applyBorder="1" applyAlignment="1">
      <alignment horizontal="center" vertical="center"/>
    </xf>
    <xf numFmtId="0" fontId="0" fillId="2" borderId="1" xfId="0" applyFont="1" applyFill="1" applyBorder="1" applyAlignment="1"/>
    <xf numFmtId="0" fontId="0" fillId="8" borderId="1" xfId="0" applyFont="1" applyFill="1" applyBorder="1" applyAlignment="1"/>
    <xf numFmtId="0" fontId="0" fillId="4" borderId="1" xfId="0" applyFont="1" applyFill="1" applyBorder="1" applyAlignment="1"/>
    <xf numFmtId="0" fontId="0" fillId="2" borderId="1" xfId="0" applyFont="1" applyFill="1" applyBorder="1" applyAlignment="1">
      <alignment horizontal="center"/>
    </xf>
    <xf numFmtId="0" fontId="0" fillId="8" borderId="1" xfId="0" applyFont="1" applyFill="1" applyBorder="1" applyAlignment="1">
      <alignment horizontal="center"/>
    </xf>
    <xf numFmtId="0" fontId="0" fillId="0" borderId="1" xfId="0" applyFont="1" applyBorder="1" applyAlignment="1">
      <alignment horizontal="left"/>
    </xf>
    <xf numFmtId="0" fontId="0" fillId="7" borderId="1" xfId="0" applyFont="1" applyFill="1" applyBorder="1" applyAlignment="1">
      <alignment horizontal="center"/>
    </xf>
    <xf numFmtId="0" fontId="0" fillId="7" borderId="1" xfId="0" applyFont="1" applyFill="1" applyBorder="1" applyAlignment="1"/>
    <xf numFmtId="14" fontId="0" fillId="2" borderId="1" xfId="0" applyNumberFormat="1" applyFont="1" applyFill="1" applyBorder="1" applyAlignment="1"/>
    <xf numFmtId="14" fontId="0" fillId="8" borderId="1" xfId="0" applyNumberFormat="1" applyFont="1" applyFill="1" applyBorder="1" applyAlignment="1"/>
    <xf numFmtId="0" fontId="2" fillId="6" borderId="1" xfId="0" applyFont="1" applyFill="1" applyBorder="1" applyAlignment="1">
      <alignment vertical="center"/>
    </xf>
    <xf numFmtId="166" fontId="2" fillId="2" borderId="1" xfId="0" applyNumberFormat="1" applyFont="1" applyFill="1" applyBorder="1" applyAlignment="1" applyProtection="1">
      <alignment vertical="center"/>
      <protection locked="0"/>
    </xf>
    <xf numFmtId="0" fontId="2" fillId="2" borderId="1" xfId="0" applyFont="1" applyFill="1" applyBorder="1" applyAlignment="1">
      <alignment vertical="center"/>
    </xf>
    <xf numFmtId="9" fontId="2" fillId="2" borderId="1" xfId="0" applyNumberFormat="1" applyFont="1" applyFill="1" applyBorder="1" applyAlignment="1">
      <alignment vertical="center"/>
    </xf>
    <xf numFmtId="0" fontId="2" fillId="2" borderId="1" xfId="0" applyFont="1" applyFill="1" applyBorder="1" applyAlignment="1" applyProtection="1">
      <alignment horizontal="center" vertical="center"/>
      <protection locked="0"/>
    </xf>
    <xf numFmtId="14" fontId="2" fillId="2" borderId="1" xfId="0"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14" fontId="2" fillId="2" borderId="1" xfId="0" applyNumberFormat="1" applyFont="1" applyFill="1" applyBorder="1" applyAlignment="1">
      <alignment vertical="center"/>
    </xf>
    <xf numFmtId="0" fontId="2" fillId="0" borderId="1" xfId="3" applyFont="1" applyBorder="1" applyAlignment="1">
      <alignment horizontal="center" vertical="center"/>
    </xf>
    <xf numFmtId="14" fontId="2" fillId="2" borderId="1" xfId="3" applyNumberFormat="1" applyFont="1" applyFill="1" applyBorder="1" applyAlignment="1">
      <alignment horizontal="center" vertical="center"/>
    </xf>
    <xf numFmtId="1" fontId="2" fillId="0" borderId="1" xfId="2" applyNumberFormat="1" applyFont="1" applyBorder="1" applyAlignment="1">
      <alignment horizontal="center" vertical="center"/>
    </xf>
    <xf numFmtId="9" fontId="1" fillId="0" borderId="1" xfId="2" applyNumberFormat="1" applyFont="1" applyBorder="1" applyAlignment="1">
      <alignment horizontal="center" vertical="center"/>
    </xf>
    <xf numFmtId="10" fontId="2" fillId="0" borderId="1" xfId="2" applyNumberFormat="1" applyFont="1" applyBorder="1" applyAlignment="1">
      <alignment horizontal="center" vertical="center"/>
    </xf>
    <xf numFmtId="14" fontId="2" fillId="9" borderId="1" xfId="3" applyNumberFormat="1" applyFont="1" applyFill="1" applyBorder="1" applyAlignment="1">
      <alignment vertical="center"/>
    </xf>
    <xf numFmtId="9" fontId="1" fillId="0" borderId="1" xfId="2" applyFont="1" applyBorder="1" applyAlignment="1">
      <alignment horizontal="center" vertical="center"/>
    </xf>
    <xf numFmtId="0" fontId="2" fillId="0" borderId="1" xfId="3" applyFont="1" applyFill="1" applyBorder="1" applyAlignment="1">
      <alignment horizontal="center" vertical="center"/>
    </xf>
    <xf numFmtId="0" fontId="2" fillId="2" borderId="1" xfId="3" applyFont="1" applyFill="1" applyBorder="1" applyAlignment="1">
      <alignment horizontal="center" vertical="center"/>
    </xf>
    <xf numFmtId="0" fontId="2" fillId="0" borderId="1" xfId="0" applyFont="1" applyBorder="1" applyAlignment="1">
      <alignment horizontal="center" vertical="center"/>
    </xf>
    <xf numFmtId="14" fontId="2" fillId="9" borderId="1" xfId="0" applyNumberFormat="1" applyFont="1" applyFill="1" applyBorder="1" applyAlignment="1">
      <alignment vertical="center"/>
    </xf>
    <xf numFmtId="9" fontId="2" fillId="2" borderId="1" xfId="2" applyFont="1" applyFill="1" applyBorder="1" applyAlignment="1">
      <alignment horizontal="center" vertical="center"/>
    </xf>
    <xf numFmtId="0" fontId="2" fillId="2" borderId="1" xfId="3" applyFont="1" applyFill="1" applyBorder="1" applyAlignment="1">
      <alignment vertical="center"/>
    </xf>
    <xf numFmtId="9" fontId="2" fillId="2" borderId="1" xfId="3" applyNumberFormat="1" applyFont="1" applyFill="1" applyBorder="1" applyAlignment="1">
      <alignment vertical="center"/>
    </xf>
    <xf numFmtId="0" fontId="2" fillId="0" borderId="1" xfId="3" applyFont="1" applyBorder="1" applyAlignment="1">
      <alignment vertical="center"/>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pivotButton="1"/>
    <xf numFmtId="0" fontId="0" fillId="0" borderId="0" xfId="0" applyAlignment="1">
      <alignment vertical="center" wrapText="1"/>
    </xf>
    <xf numFmtId="0" fontId="0" fillId="0" borderId="0" xfId="0" applyAlignment="1">
      <alignment wrapText="1"/>
    </xf>
    <xf numFmtId="0" fontId="8" fillId="0" borderId="12" xfId="0" applyFont="1" applyBorder="1" applyAlignment="1">
      <alignment vertical="center" wrapText="1"/>
    </xf>
    <xf numFmtId="0" fontId="8" fillId="0" borderId="15" xfId="0" applyFont="1" applyBorder="1" applyAlignment="1">
      <alignment vertical="center" wrapText="1"/>
    </xf>
    <xf numFmtId="0" fontId="8" fillId="0" borderId="17" xfId="0" applyFont="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164" fontId="2" fillId="2" borderId="1" xfId="18" applyFont="1" applyFill="1" applyBorder="1" applyAlignment="1">
      <alignment horizontal="center" vertical="center"/>
    </xf>
    <xf numFmtId="0" fontId="0" fillId="2" borderId="0" xfId="0" applyFont="1" applyFill="1" applyAlignment="1">
      <alignment horizontal="center" vertical="center" wrapText="1"/>
    </xf>
    <xf numFmtId="0" fontId="0" fillId="0" borderId="0" xfId="0" applyBorder="1" applyAlignment="1">
      <alignment wrapText="1"/>
    </xf>
    <xf numFmtId="0" fontId="8" fillId="0" borderId="12" xfId="0" applyFont="1" applyBorder="1" applyAlignment="1">
      <alignment wrapText="1"/>
    </xf>
    <xf numFmtId="0" fontId="8" fillId="0" borderId="15" xfId="0" applyFont="1" applyBorder="1" applyAlignment="1">
      <alignment wrapText="1"/>
    </xf>
    <xf numFmtId="0" fontId="8" fillId="0" borderId="17" xfId="0" applyFont="1" applyBorder="1" applyAlignment="1">
      <alignment wrapText="1"/>
    </xf>
    <xf numFmtId="0" fontId="8" fillId="0" borderId="0" xfId="0" applyFont="1" applyBorder="1" applyAlignment="1">
      <alignment wrapText="1"/>
    </xf>
    <xf numFmtId="0" fontId="0"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0" fillId="0" borderId="0" xfId="0" applyAlignment="1">
      <alignment horizontal="center"/>
    </xf>
    <xf numFmtId="0" fontId="8" fillId="0" borderId="0" xfId="0" applyFont="1" applyBorder="1" applyAlignment="1">
      <alignment vertical="center" wrapText="1"/>
    </xf>
    <xf numFmtId="0" fontId="8" fillId="0" borderId="18" xfId="0" applyFont="1" applyBorder="1" applyAlignment="1">
      <alignment vertical="center" wrapText="1"/>
    </xf>
    <xf numFmtId="0" fontId="8" fillId="10" borderId="12" xfId="0" applyFont="1" applyFill="1" applyBorder="1" applyAlignment="1">
      <alignment vertical="center" wrapText="1"/>
    </xf>
    <xf numFmtId="0" fontId="8" fillId="10" borderId="13" xfId="0" applyFont="1" applyFill="1" applyBorder="1" applyAlignment="1">
      <alignment vertical="center" wrapText="1"/>
    </xf>
    <xf numFmtId="0" fontId="8" fillId="0" borderId="13" xfId="0" applyFont="1" applyBorder="1" applyAlignment="1">
      <alignment vertical="center" wrapText="1"/>
    </xf>
    <xf numFmtId="2" fontId="0" fillId="11" borderId="14" xfId="0" applyNumberFormat="1" applyFill="1" applyBorder="1" applyAlignment="1">
      <alignment horizontal="center" vertical="center" wrapText="1"/>
    </xf>
    <xf numFmtId="2" fontId="0" fillId="0" borderId="22" xfId="0" applyNumberFormat="1" applyBorder="1" applyAlignment="1">
      <alignment vertical="center" wrapText="1"/>
    </xf>
    <xf numFmtId="2" fontId="0" fillId="0" borderId="14" xfId="0" applyNumberFormat="1" applyBorder="1" applyAlignment="1">
      <alignment vertical="center" wrapText="1"/>
    </xf>
    <xf numFmtId="2" fontId="0" fillId="0" borderId="16" xfId="0" applyNumberFormat="1" applyBorder="1" applyAlignment="1">
      <alignment vertical="center" wrapText="1"/>
    </xf>
    <xf numFmtId="2" fontId="0" fillId="0" borderId="19" xfId="0" applyNumberFormat="1" applyBorder="1" applyAlignment="1">
      <alignment vertical="center" wrapText="1"/>
    </xf>
    <xf numFmtId="2" fontId="0" fillId="0" borderId="14" xfId="0" applyNumberFormat="1" applyBorder="1" applyAlignment="1">
      <alignment horizontal="right" vertical="center" wrapText="1"/>
    </xf>
    <xf numFmtId="2" fontId="0" fillId="0" borderId="16" xfId="0" applyNumberFormat="1" applyBorder="1" applyAlignment="1">
      <alignment horizontal="right" vertical="center" wrapText="1"/>
    </xf>
    <xf numFmtId="2" fontId="0" fillId="0" borderId="19" xfId="0" applyNumberFormat="1" applyBorder="1" applyAlignment="1">
      <alignment horizontal="right" vertical="center" wrapText="1"/>
    </xf>
    <xf numFmtId="2" fontId="0" fillId="0" borderId="0" xfId="0" applyNumberFormat="1"/>
    <xf numFmtId="164" fontId="0" fillId="0" borderId="1" xfId="18" applyFont="1" applyBorder="1" applyAlignment="1">
      <alignment horizontal="center"/>
    </xf>
    <xf numFmtId="164" fontId="2" fillId="3" borderId="1" xfId="18" applyFont="1" applyFill="1" applyBorder="1" applyAlignment="1">
      <alignment horizontal="center" vertical="center" wrapText="1"/>
    </xf>
    <xf numFmtId="164" fontId="0" fillId="0" borderId="1" xfId="18" applyFont="1" applyBorder="1" applyAlignment="1"/>
    <xf numFmtId="164" fontId="2" fillId="6" borderId="1" xfId="18" applyFont="1" applyFill="1" applyBorder="1" applyAlignment="1">
      <alignment horizontal="center" vertical="center"/>
    </xf>
    <xf numFmtId="164" fontId="0" fillId="2" borderId="1" xfId="18" applyFont="1" applyFill="1" applyBorder="1" applyAlignment="1">
      <alignment horizontal="center"/>
    </xf>
    <xf numFmtId="164" fontId="0" fillId="8" borderId="1" xfId="18" applyFont="1" applyFill="1" applyBorder="1" applyAlignment="1">
      <alignment horizontal="center"/>
    </xf>
    <xf numFmtId="164" fontId="0" fillId="4" borderId="1" xfId="18" applyFont="1" applyFill="1" applyBorder="1" applyAlignment="1">
      <alignment horizontal="center"/>
    </xf>
    <xf numFmtId="164" fontId="2" fillId="4" borderId="1" xfId="18" applyFont="1" applyFill="1" applyBorder="1" applyAlignment="1">
      <alignment horizontal="center" vertical="center"/>
    </xf>
    <xf numFmtId="2" fontId="2" fillId="3" borderId="1" xfId="0" applyNumberFormat="1" applyFont="1" applyFill="1" applyBorder="1" applyAlignment="1" applyProtection="1">
      <alignment horizontal="center" vertical="center" wrapText="1"/>
    </xf>
    <xf numFmtId="14" fontId="0" fillId="12" borderId="1" xfId="0" applyNumberFormat="1" applyFont="1" applyFill="1" applyBorder="1" applyAlignment="1"/>
    <xf numFmtId="14" fontId="2" fillId="12" borderId="1" xfId="3" applyNumberFormat="1" applyFont="1" applyFill="1" applyBorder="1" applyAlignment="1">
      <alignment horizontal="center" vertical="center"/>
    </xf>
    <xf numFmtId="0" fontId="0" fillId="13" borderId="1" xfId="0" applyFont="1" applyFill="1" applyBorder="1" applyAlignment="1"/>
    <xf numFmtId="14" fontId="0" fillId="13" borderId="1" xfId="0" applyNumberFormat="1" applyFont="1" applyFill="1" applyBorder="1" applyAlignment="1"/>
    <xf numFmtId="164" fontId="1" fillId="0" borderId="1" xfId="18" applyFont="1" applyBorder="1" applyAlignment="1">
      <alignment horizontal="center" vertical="center"/>
    </xf>
    <xf numFmtId="164" fontId="2" fillId="0" borderId="1" xfId="18" applyFont="1" applyBorder="1" applyAlignment="1">
      <alignment horizontal="center" vertical="center"/>
    </xf>
    <xf numFmtId="0" fontId="0" fillId="15" borderId="1" xfId="0" applyFont="1" applyFill="1" applyBorder="1" applyAlignment="1"/>
    <xf numFmtId="164" fontId="0" fillId="12" borderId="1" xfId="18" applyFont="1" applyFill="1" applyBorder="1" applyAlignment="1">
      <alignment horizontal="right" vertical="center" wrapText="1"/>
    </xf>
    <xf numFmtId="164" fontId="0" fillId="3" borderId="1" xfId="18" applyFont="1" applyFill="1" applyBorder="1" applyAlignment="1">
      <alignment horizontal="center" vertical="center" wrapText="1"/>
    </xf>
    <xf numFmtId="164" fontId="2" fillId="2" borderId="1" xfId="18" applyFont="1" applyFill="1" applyBorder="1" applyAlignment="1">
      <alignment vertical="center"/>
    </xf>
    <xf numFmtId="164" fontId="0" fillId="12" borderId="1" xfId="18" applyFont="1" applyFill="1" applyBorder="1" applyAlignment="1">
      <alignment horizontal="right"/>
    </xf>
    <xf numFmtId="164" fontId="0" fillId="15" borderId="1" xfId="18" applyFont="1" applyFill="1" applyBorder="1" applyAlignment="1"/>
    <xf numFmtId="164" fontId="2" fillId="12" borderId="1" xfId="18" applyFont="1" applyFill="1" applyBorder="1" applyAlignment="1">
      <alignment horizontal="right" vertical="center"/>
    </xf>
    <xf numFmtId="164" fontId="0" fillId="7" borderId="1" xfId="18" applyFont="1" applyFill="1" applyBorder="1" applyAlignment="1"/>
    <xf numFmtId="9" fontId="0" fillId="14" borderId="1" xfId="1" applyFont="1" applyFill="1" applyBorder="1" applyAlignment="1">
      <alignment horizontal="center" vertical="center" wrapText="1"/>
    </xf>
    <xf numFmtId="9" fontId="0" fillId="14" borderId="1" xfId="1" applyFont="1" applyFill="1" applyBorder="1" applyAlignment="1"/>
    <xf numFmtId="9" fontId="2" fillId="14" borderId="1" xfId="1" applyFont="1" applyFill="1" applyBorder="1" applyAlignment="1" applyProtection="1">
      <alignment horizontal="center" vertical="center" wrapText="1"/>
      <protection locked="0"/>
    </xf>
    <xf numFmtId="0" fontId="8" fillId="16" borderId="0" xfId="0" applyFont="1" applyFill="1" applyBorder="1" applyAlignment="1">
      <alignment vertical="center" wrapText="1"/>
    </xf>
    <xf numFmtId="0" fontId="8" fillId="0" borderId="0" xfId="0" applyFont="1"/>
    <xf numFmtId="0" fontId="8" fillId="0" borderId="23" xfId="0" applyFont="1" applyBorder="1"/>
    <xf numFmtId="0" fontId="8" fillId="0" borderId="0" xfId="0" applyFont="1" applyBorder="1"/>
    <xf numFmtId="43" fontId="0" fillId="0" borderId="1" xfId="0" applyNumberFormat="1" applyFont="1" applyBorder="1" applyAlignment="1"/>
    <xf numFmtId="0" fontId="4" fillId="0" borderId="1" xfId="3" applyFont="1" applyFill="1" applyBorder="1" applyAlignment="1">
      <alignment horizontal="center" vertical="center"/>
    </xf>
    <xf numFmtId="0" fontId="4" fillId="0" borderId="1" xfId="3" applyFont="1" applyFill="1" applyBorder="1" applyAlignment="1">
      <alignment vertical="center"/>
    </xf>
    <xf numFmtId="9" fontId="0" fillId="0" borderId="1" xfId="0" applyNumberFormat="1" applyFont="1" applyBorder="1" applyAlignment="1"/>
    <xf numFmtId="0" fontId="8" fillId="0" borderId="0" xfId="0" applyFont="1" applyAlignment="1">
      <alignment wrapText="1"/>
    </xf>
    <xf numFmtId="164" fontId="0" fillId="0" borderId="0" xfId="18" applyFont="1"/>
    <xf numFmtId="0" fontId="8" fillId="16" borderId="24" xfId="0" applyFont="1" applyFill="1" applyBorder="1"/>
    <xf numFmtId="0" fontId="8" fillId="16" borderId="25" xfId="0" applyFont="1" applyFill="1" applyBorder="1" applyAlignment="1">
      <alignment wrapText="1"/>
    </xf>
    <xf numFmtId="164" fontId="0" fillId="0" borderId="14" xfId="18" applyFont="1" applyBorder="1"/>
    <xf numFmtId="0" fontId="8" fillId="0" borderId="15" xfId="0" applyFont="1" applyBorder="1"/>
    <xf numFmtId="0" fontId="0" fillId="0" borderId="0" xfId="0" applyBorder="1"/>
    <xf numFmtId="164" fontId="0" fillId="0" borderId="16" xfId="18" applyFont="1" applyBorder="1"/>
    <xf numFmtId="0" fontId="8" fillId="0" borderId="17" xfId="0" applyFont="1" applyBorder="1"/>
    <xf numFmtId="0" fontId="8" fillId="0" borderId="18" xfId="0" applyFont="1" applyBorder="1"/>
    <xf numFmtId="0" fontId="0" fillId="0" borderId="18" xfId="0" applyBorder="1"/>
    <xf numFmtId="0" fontId="0" fillId="0" borderId="18" xfId="0" applyBorder="1" applyAlignment="1">
      <alignment wrapText="1"/>
    </xf>
    <xf numFmtId="164" fontId="0" fillId="0" borderId="19" xfId="18" applyFont="1" applyBorder="1"/>
    <xf numFmtId="0" fontId="8" fillId="16" borderId="13" xfId="0" applyFont="1" applyFill="1" applyBorder="1" applyAlignment="1">
      <alignment wrapText="1"/>
    </xf>
    <xf numFmtId="0" fontId="0" fillId="0" borderId="13" xfId="0" applyBorder="1" applyAlignment="1">
      <alignment wrapText="1"/>
    </xf>
    <xf numFmtId="0" fontId="8" fillId="0" borderId="20" xfId="0" applyFont="1" applyBorder="1" applyAlignment="1">
      <alignment wrapText="1"/>
    </xf>
    <xf numFmtId="0" fontId="0" fillId="0" borderId="21" xfId="0" applyBorder="1" applyAlignment="1">
      <alignment wrapText="1"/>
    </xf>
    <xf numFmtId="164" fontId="0" fillId="0" borderId="22" xfId="18" applyFont="1" applyBorder="1"/>
    <xf numFmtId="164" fontId="0" fillId="17" borderId="14" xfId="18" applyFont="1" applyFill="1" applyBorder="1"/>
    <xf numFmtId="0" fontId="0" fillId="17" borderId="1" xfId="0" applyFont="1" applyFill="1" applyBorder="1" applyAlignment="1">
      <alignment horizontal="center" vertical="center" wrapText="1"/>
    </xf>
    <xf numFmtId="0" fontId="0" fillId="17" borderId="0" xfId="0" applyFill="1" applyAlignment="1">
      <alignment vertical="center"/>
    </xf>
    <xf numFmtId="0" fontId="0" fillId="17" borderId="0" xfId="0" applyFont="1" applyFill="1" applyAlignment="1">
      <alignment horizontal="center" vertical="center" wrapText="1"/>
    </xf>
    <xf numFmtId="9" fontId="0" fillId="0" borderId="0" xfId="1" applyFont="1"/>
    <xf numFmtId="0" fontId="0" fillId="0" borderId="0" xfId="0" applyNumberFormat="1"/>
    <xf numFmtId="0" fontId="8" fillId="16" borderId="23" xfId="0" applyFont="1" applyFill="1" applyBorder="1" applyAlignment="1">
      <alignment vertical="center" wrapText="1"/>
    </xf>
    <xf numFmtId="0" fontId="8" fillId="18" borderId="23" xfId="0" applyFont="1" applyFill="1" applyBorder="1" applyAlignment="1">
      <alignment vertical="center"/>
    </xf>
    <xf numFmtId="0" fontId="0" fillId="17" borderId="0" xfId="0" applyFont="1" applyFill="1" applyBorder="1" applyAlignment="1">
      <alignment horizontal="center" vertical="center" wrapText="1"/>
    </xf>
    <xf numFmtId="0" fontId="0" fillId="14" borderId="0" xfId="0" applyFill="1"/>
    <xf numFmtId="9" fontId="8" fillId="16" borderId="0" xfId="1" applyFont="1" applyFill="1" applyBorder="1" applyAlignment="1">
      <alignment vertical="center" wrapText="1"/>
    </xf>
    <xf numFmtId="164" fontId="8" fillId="16" borderId="0" xfId="18" applyFont="1" applyFill="1" applyBorder="1" applyAlignment="1">
      <alignment vertical="center" wrapText="1"/>
    </xf>
    <xf numFmtId="169" fontId="8" fillId="16" borderId="0" xfId="18" applyNumberFormat="1" applyFont="1" applyFill="1" applyBorder="1" applyAlignment="1">
      <alignment vertical="center" wrapText="1"/>
    </xf>
    <xf numFmtId="0" fontId="0" fillId="0" borderId="0" xfId="0" applyBorder="1" applyAlignment="1">
      <alignment vertical="center"/>
    </xf>
    <xf numFmtId="169" fontId="0" fillId="0" borderId="0" xfId="18" applyNumberFormat="1" applyFont="1" applyBorder="1"/>
    <xf numFmtId="9" fontId="0" fillId="0" borderId="0" xfId="1" applyFont="1" applyBorder="1"/>
    <xf numFmtId="164" fontId="0" fillId="0" borderId="0" xfId="18" applyFont="1" applyBorder="1"/>
    <xf numFmtId="164" fontId="0" fillId="0" borderId="0" xfId="18" applyNumberFormat="1" applyFont="1" applyBorder="1"/>
    <xf numFmtId="0" fontId="0" fillId="2" borderId="11" xfId="0" applyFont="1" applyFill="1" applyBorder="1" applyAlignment="1">
      <alignment horizontal="center" vertical="center"/>
    </xf>
    <xf numFmtId="0" fontId="2"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center"/>
      <protection locked="0"/>
    </xf>
    <xf numFmtId="164" fontId="2" fillId="6" borderId="1" xfId="18" applyFont="1" applyFill="1" applyBorder="1" applyAlignment="1">
      <alignment horizontal="right" vertical="center"/>
    </xf>
    <xf numFmtId="164" fontId="2" fillId="6" borderId="1" xfId="18" applyFont="1" applyFill="1" applyBorder="1" applyAlignment="1">
      <alignment vertical="center"/>
    </xf>
    <xf numFmtId="164" fontId="2" fillId="2" borderId="1" xfId="18" applyFont="1" applyFill="1" applyBorder="1" applyAlignment="1">
      <alignment horizontal="right" vertical="center"/>
    </xf>
    <xf numFmtId="0" fontId="0" fillId="2" borderId="0" xfId="0" applyFont="1" applyFill="1" applyAlignment="1">
      <alignment horizontal="center"/>
    </xf>
    <xf numFmtId="14" fontId="0" fillId="2" borderId="0" xfId="0" applyNumberFormat="1" applyFont="1" applyFill="1" applyAlignment="1"/>
    <xf numFmtId="2" fontId="0" fillId="2" borderId="0" xfId="0" applyNumberFormat="1" applyFont="1" applyFill="1" applyAlignment="1"/>
    <xf numFmtId="17" fontId="0" fillId="2" borderId="0" xfId="0" applyNumberFormat="1" applyFont="1" applyFill="1" applyAlignment="1"/>
    <xf numFmtId="0" fontId="0" fillId="2" borderId="6" xfId="0" applyFont="1" applyFill="1" applyBorder="1" applyAlignment="1">
      <alignment vertical="center"/>
    </xf>
    <xf numFmtId="0" fontId="0" fillId="2" borderId="10" xfId="0" applyFont="1" applyFill="1" applyBorder="1" applyAlignment="1">
      <alignment horizontal="center" vertical="center"/>
    </xf>
    <xf numFmtId="14" fontId="0" fillId="2" borderId="11" xfId="0" applyNumberFormat="1" applyFont="1" applyFill="1" applyBorder="1" applyAlignment="1">
      <alignment horizontal="center" vertical="center"/>
    </xf>
    <xf numFmtId="2" fontId="0" fillId="2" borderId="11" xfId="0" applyNumberFormat="1" applyFont="1" applyFill="1" applyBorder="1" applyAlignment="1">
      <alignment horizontal="center" vertical="center"/>
    </xf>
    <xf numFmtId="2" fontId="0" fillId="2" borderId="1" xfId="0" applyNumberFormat="1" applyFont="1" applyFill="1" applyBorder="1" applyAlignment="1"/>
    <xf numFmtId="0" fontId="2" fillId="2" borderId="1" xfId="0" applyFont="1" applyFill="1" applyBorder="1" applyAlignment="1"/>
    <xf numFmtId="0" fontId="2" fillId="6" borderId="1" xfId="0" applyFont="1" applyFill="1" applyBorder="1" applyAlignment="1">
      <alignment horizontal="center" vertical="center"/>
    </xf>
    <xf numFmtId="10" fontId="2" fillId="2" borderId="1" xfId="0" applyNumberFormat="1" applyFont="1" applyFill="1" applyBorder="1" applyAlignment="1"/>
    <xf numFmtId="14" fontId="2" fillId="6" borderId="1" xfId="0" applyNumberFormat="1" applyFont="1" applyFill="1" applyBorder="1" applyAlignment="1">
      <alignment vertical="center"/>
    </xf>
    <xf numFmtId="0" fontId="2" fillId="2" borderId="1" xfId="0" applyFont="1" applyFill="1" applyBorder="1" applyAlignment="1">
      <alignment vertical="top"/>
    </xf>
    <xf numFmtId="1" fontId="0" fillId="2" borderId="1" xfId="0" applyNumberFormat="1" applyFont="1" applyFill="1" applyBorder="1" applyAlignment="1"/>
    <xf numFmtId="10" fontId="2" fillId="6" borderId="1" xfId="0" applyNumberFormat="1" applyFont="1" applyFill="1" applyBorder="1" applyAlignment="1"/>
    <xf numFmtId="166" fontId="2" fillId="6" borderId="1" xfId="0" applyNumberFormat="1" applyFont="1" applyFill="1" applyBorder="1" applyAlignment="1" applyProtection="1">
      <alignment vertical="center"/>
      <protection locked="0"/>
    </xf>
    <xf numFmtId="9" fontId="2" fillId="6" borderId="1" xfId="1" applyFont="1" applyFill="1" applyBorder="1" applyAlignment="1">
      <alignment horizontal="center" vertical="center"/>
    </xf>
    <xf numFmtId="9" fontId="2" fillId="6" borderId="1" xfId="0" applyNumberFormat="1" applyFont="1" applyFill="1" applyBorder="1" applyAlignment="1">
      <alignment horizontal="center" vertical="center"/>
    </xf>
    <xf numFmtId="0" fontId="0" fillId="2" borderId="0" xfId="0" applyFont="1" applyFill="1" applyBorder="1" applyAlignment="1"/>
    <xf numFmtId="0" fontId="0" fillId="2" borderId="1" xfId="0" applyFont="1" applyFill="1" applyBorder="1" applyAlignment="1">
      <alignment horizontal="left"/>
    </xf>
    <xf numFmtId="1" fontId="2" fillId="2" borderId="1" xfId="2" applyNumberFormat="1" applyFont="1" applyFill="1" applyBorder="1" applyAlignment="1">
      <alignment horizontal="center" vertical="center"/>
    </xf>
    <xf numFmtId="9" fontId="0" fillId="2" borderId="1" xfId="0" applyNumberFormat="1" applyFont="1" applyFill="1" applyBorder="1" applyAlignment="1"/>
    <xf numFmtId="0" fontId="0" fillId="2" borderId="1" xfId="0" applyFont="1" applyFill="1" applyBorder="1" applyAlignment="1">
      <alignment wrapText="1"/>
    </xf>
    <xf numFmtId="0" fontId="2" fillId="17" borderId="1" xfId="0" applyFont="1" applyFill="1" applyBorder="1" applyAlignment="1">
      <alignment horizontal="center" vertical="center" wrapText="1"/>
    </xf>
    <xf numFmtId="164" fontId="2" fillId="17" borderId="1" xfId="18" applyFont="1" applyFill="1" applyBorder="1" applyAlignment="1">
      <alignment horizontal="center" vertical="center" wrapText="1"/>
    </xf>
    <xf numFmtId="14" fontId="2" fillId="17" borderId="1" xfId="0" applyNumberFormat="1" applyFont="1" applyFill="1" applyBorder="1" applyAlignment="1">
      <alignment horizontal="center" vertical="center" wrapText="1"/>
    </xf>
    <xf numFmtId="2" fontId="2" fillId="17" borderId="1" xfId="0" applyNumberFormat="1"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protection locked="0"/>
    </xf>
    <xf numFmtId="0" fontId="0" fillId="2" borderId="7" xfId="0" applyFont="1" applyFill="1" applyBorder="1" applyAlignment="1">
      <alignment vertical="center"/>
    </xf>
    <xf numFmtId="0" fontId="0" fillId="2" borderId="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2" fontId="0" fillId="2" borderId="7" xfId="0" applyNumberFormat="1" applyFont="1" applyFill="1" applyBorder="1" applyAlignment="1">
      <alignment horizontal="center" vertical="center"/>
    </xf>
    <xf numFmtId="0" fontId="0" fillId="2" borderId="7" xfId="0" applyFont="1" applyFill="1" applyBorder="1" applyAlignment="1">
      <alignment vertical="center"/>
    </xf>
    <xf numFmtId="0" fontId="0" fillId="2" borderId="9" xfId="0" applyFont="1" applyFill="1" applyBorder="1" applyAlignment="1">
      <alignment vertical="center"/>
    </xf>
    <xf numFmtId="0" fontId="0" fillId="2" borderId="8" xfId="0" applyFont="1" applyFill="1" applyBorder="1" applyAlignment="1">
      <alignment vertical="center"/>
    </xf>
    <xf numFmtId="0" fontId="11" fillId="2" borderId="1" xfId="0" applyFont="1" applyFill="1" applyBorder="1" applyAlignment="1"/>
    <xf numFmtId="164" fontId="11" fillId="2" borderId="1" xfId="18" applyFont="1" applyFill="1" applyBorder="1" applyAlignment="1"/>
    <xf numFmtId="0" fontId="11" fillId="6" borderId="1" xfId="0" applyFont="1" applyFill="1" applyBorder="1" applyAlignment="1" applyProtection="1">
      <alignment horizontal="center" vertical="center"/>
      <protection locked="0"/>
    </xf>
    <xf numFmtId="0" fontId="11" fillId="6" borderId="1" xfId="0" applyFont="1" applyFill="1" applyBorder="1" applyAlignment="1" applyProtection="1">
      <alignment vertical="center"/>
      <protection locked="0"/>
    </xf>
    <xf numFmtId="164" fontId="11" fillId="6" borderId="1" xfId="18" applyFont="1" applyFill="1" applyBorder="1" applyAlignment="1">
      <alignment vertical="center"/>
    </xf>
    <xf numFmtId="164" fontId="11" fillId="6" borderId="1" xfId="18" applyFont="1" applyFill="1" applyBorder="1" applyAlignment="1" applyProtection="1">
      <alignment horizontal="right" vertical="center"/>
      <protection locked="0"/>
    </xf>
    <xf numFmtId="164" fontId="11" fillId="2" borderId="1" xfId="18" applyFont="1" applyFill="1" applyBorder="1" applyAlignment="1" applyProtection="1">
      <alignment horizontal="center" vertical="center"/>
      <protection locked="0"/>
    </xf>
    <xf numFmtId="164" fontId="11" fillId="2" borderId="1" xfId="18" applyFont="1" applyFill="1" applyBorder="1" applyAlignment="1">
      <alignment horizontal="right"/>
    </xf>
    <xf numFmtId="169" fontId="11" fillId="2" borderId="1" xfId="18" applyNumberFormat="1" applyFont="1" applyFill="1" applyBorder="1" applyAlignment="1"/>
    <xf numFmtId="164" fontId="11" fillId="2" borderId="1" xfId="18" applyFont="1" applyFill="1" applyBorder="1" applyAlignment="1">
      <alignment horizontal="right" vertical="center"/>
    </xf>
    <xf numFmtId="0" fontId="11" fillId="2" borderId="1" xfId="0" applyFont="1" applyFill="1" applyBorder="1" applyAlignment="1">
      <alignment horizontal="center" vertical="center"/>
    </xf>
    <xf numFmtId="169" fontId="11" fillId="2" borderId="1" xfId="0" applyNumberFormat="1" applyFont="1" applyFill="1" applyBorder="1" applyAlignment="1"/>
    <xf numFmtId="9" fontId="11" fillId="2" borderId="1" xfId="1" applyFont="1" applyFill="1" applyBorder="1" applyAlignment="1"/>
    <xf numFmtId="0" fontId="0" fillId="2" borderId="0" xfId="0" applyFont="1" applyFill="1" applyAlignment="1">
      <alignment wrapText="1"/>
    </xf>
    <xf numFmtId="0" fontId="0" fillId="2" borderId="8" xfId="0" applyFont="1" applyFill="1" applyBorder="1" applyAlignment="1">
      <alignment vertical="center" wrapText="1"/>
    </xf>
    <xf numFmtId="0" fontId="0" fillId="2" borderId="11" xfId="0" applyFont="1" applyFill="1" applyBorder="1" applyAlignment="1">
      <alignment horizontal="center" vertical="center" wrapText="1"/>
    </xf>
    <xf numFmtId="0" fontId="2" fillId="2" borderId="1" xfId="0" applyFont="1" applyFill="1" applyBorder="1" applyAlignment="1">
      <alignment vertical="center" wrapText="1"/>
    </xf>
    <xf numFmtId="0" fontId="2" fillId="6" borderId="1" xfId="0" applyFont="1" applyFill="1" applyBorder="1" applyAlignment="1">
      <alignment vertical="center" wrapText="1"/>
    </xf>
    <xf numFmtId="9" fontId="2" fillId="2" borderId="1" xfId="0" applyNumberFormat="1" applyFont="1" applyFill="1" applyBorder="1" applyAlignment="1">
      <alignment vertical="center" wrapText="1"/>
    </xf>
    <xf numFmtId="166" fontId="2" fillId="2" borderId="1" xfId="0" applyNumberFormat="1" applyFont="1" applyFill="1" applyBorder="1" applyAlignment="1" applyProtection="1">
      <alignment vertical="center" wrapText="1"/>
      <protection locked="0"/>
    </xf>
    <xf numFmtId="0" fontId="2" fillId="2" borderId="1" xfId="3"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wrapText="1"/>
    </xf>
    <xf numFmtId="14" fontId="12" fillId="2" borderId="1" xfId="0" applyNumberFormat="1" applyFont="1" applyFill="1" applyBorder="1" applyAlignment="1">
      <alignment horizontal="center" vertical="center"/>
    </xf>
    <xf numFmtId="0" fontId="12" fillId="5" borderId="1" xfId="0" applyFont="1" applyFill="1" applyBorder="1" applyAlignment="1">
      <alignment vertical="center" wrapText="1"/>
    </xf>
    <xf numFmtId="0" fontId="13" fillId="6" borderId="1" xfId="0" applyFont="1" applyFill="1" applyBorder="1" applyAlignment="1" applyProtection="1">
      <alignment horizontal="center" vertical="center"/>
      <protection locked="0"/>
    </xf>
    <xf numFmtId="169" fontId="14" fillId="2" borderId="1" xfId="18" applyNumberFormat="1" applyFont="1" applyFill="1" applyBorder="1" applyAlignment="1">
      <alignment horizontal="center" vertical="top"/>
    </xf>
    <xf numFmtId="169" fontId="15" fillId="2" borderId="1" xfId="2" applyNumberFormat="1" applyFont="1" applyFill="1" applyBorder="1" applyAlignment="1" applyProtection="1">
      <alignment horizontal="center" vertical="top"/>
      <protection locked="0"/>
    </xf>
    <xf numFmtId="164" fontId="14" fillId="2" borderId="1" xfId="18" applyFont="1" applyFill="1" applyBorder="1" applyAlignment="1">
      <alignment horizontal="center" vertical="top"/>
    </xf>
    <xf numFmtId="164" fontId="15" fillId="2" borderId="1" xfId="18" applyFont="1" applyFill="1" applyBorder="1" applyAlignment="1" applyProtection="1">
      <alignment horizontal="center" vertical="top"/>
      <protection locked="0"/>
    </xf>
    <xf numFmtId="164" fontId="14" fillId="2" borderId="1" xfId="18" applyFont="1" applyFill="1" applyBorder="1" applyAlignment="1">
      <alignment horizontal="right" vertical="top"/>
    </xf>
    <xf numFmtId="164" fontId="15" fillId="2" borderId="1" xfId="18" applyFont="1" applyFill="1" applyBorder="1" applyAlignment="1" applyProtection="1">
      <alignment horizontal="right" vertical="top"/>
      <protection locked="0"/>
    </xf>
    <xf numFmtId="0" fontId="16" fillId="2" borderId="1" xfId="0" applyFont="1" applyFill="1" applyBorder="1" applyAlignment="1">
      <alignment vertical="center"/>
    </xf>
    <xf numFmtId="0" fontId="12" fillId="2" borderId="1" xfId="0" applyNumberFormat="1" applyFont="1" applyFill="1" applyBorder="1" applyAlignment="1">
      <alignment vertical="center"/>
    </xf>
    <xf numFmtId="0" fontId="17" fillId="2" borderId="1" xfId="3" applyFont="1" applyFill="1" applyBorder="1" applyAlignment="1">
      <alignment horizontal="center" vertical="center"/>
    </xf>
    <xf numFmtId="0" fontId="17" fillId="2" borderId="1" xfId="3" applyFont="1" applyFill="1" applyBorder="1" applyAlignment="1">
      <alignment vertical="center"/>
    </xf>
    <xf numFmtId="0" fontId="16" fillId="2" borderId="1" xfId="0" applyFont="1" applyFill="1" applyBorder="1"/>
    <xf numFmtId="0" fontId="18" fillId="2" borderId="1" xfId="0" applyFont="1" applyFill="1" applyBorder="1" applyAlignment="1"/>
    <xf numFmtId="0" fontId="14" fillId="2" borderId="1" xfId="6" applyFont="1" applyFill="1" applyBorder="1" applyAlignment="1">
      <alignment vertical="top"/>
    </xf>
    <xf numFmtId="170" fontId="14" fillId="2" borderId="1" xfId="18" applyNumberFormat="1" applyFont="1" applyFill="1" applyBorder="1" applyAlignment="1">
      <alignment vertical="top"/>
    </xf>
    <xf numFmtId="169" fontId="14" fillId="2" borderId="1" xfId="18" applyNumberFormat="1" applyFont="1" applyFill="1" applyBorder="1" applyAlignment="1">
      <alignment vertical="top"/>
    </xf>
    <xf numFmtId="0" fontId="15" fillId="2" borderId="1" xfId="0" applyFont="1" applyFill="1" applyBorder="1" applyAlignment="1"/>
    <xf numFmtId="164" fontId="14" fillId="2" borderId="1" xfId="18" applyFont="1" applyFill="1" applyBorder="1" applyAlignment="1">
      <alignment horizontal="center" vertical="center"/>
    </xf>
    <xf numFmtId="14" fontId="14" fillId="2" borderId="1" xfId="6" applyNumberFormat="1" applyFont="1" applyFill="1" applyBorder="1" applyAlignment="1">
      <alignment horizontal="center" vertical="center"/>
    </xf>
    <xf numFmtId="164" fontId="18" fillId="2" borderId="1" xfId="18" applyFont="1" applyFill="1" applyBorder="1" applyAlignment="1"/>
    <xf numFmtId="164" fontId="14" fillId="2" borderId="1" xfId="18" applyFont="1" applyFill="1" applyBorder="1" applyAlignment="1" applyProtection="1">
      <alignment horizontal="center" vertical="center"/>
    </xf>
    <xf numFmtId="0" fontId="14" fillId="2" borderId="1" xfId="0" applyFont="1" applyFill="1" applyBorder="1" applyAlignment="1" applyProtection="1">
      <alignment horizontal="left" vertical="top"/>
      <protection locked="0"/>
    </xf>
    <xf numFmtId="0" fontId="14" fillId="2" borderId="1" xfId="0" applyFont="1" applyFill="1" applyBorder="1" applyAlignment="1">
      <alignment horizontal="left" vertical="top" wrapText="1"/>
    </xf>
    <xf numFmtId="164" fontId="3" fillId="2" borderId="0" xfId="18" applyFont="1" applyFill="1" applyAlignment="1">
      <alignment horizontal="right"/>
    </xf>
    <xf numFmtId="164" fontId="3" fillId="2" borderId="0" xfId="18" applyFont="1" applyFill="1" applyAlignment="1"/>
    <xf numFmtId="164" fontId="3" fillId="2" borderId="0" xfId="18" applyFont="1" applyFill="1" applyAlignment="1">
      <alignment horizontal="center"/>
    </xf>
    <xf numFmtId="164" fontId="2" fillId="2" borderId="0" xfId="18" applyFont="1" applyFill="1" applyBorder="1" applyAlignment="1">
      <alignment horizontal="right" vertical="center"/>
    </xf>
    <xf numFmtId="164" fontId="2" fillId="2" borderId="0" xfId="18" applyFont="1" applyFill="1" applyBorder="1" applyAlignment="1">
      <alignment horizontal="center" vertical="center"/>
    </xf>
    <xf numFmtId="164" fontId="3" fillId="2" borderId="5" xfId="18" applyFont="1" applyFill="1" applyBorder="1" applyAlignment="1">
      <alignment horizontal="right" vertical="center"/>
    </xf>
    <xf numFmtId="164" fontId="3" fillId="2" borderId="3" xfId="18" applyFont="1" applyFill="1" applyBorder="1" applyAlignment="1">
      <alignment horizontal="center" vertical="center"/>
    </xf>
    <xf numFmtId="164" fontId="3" fillId="2" borderId="4" xfId="18" applyFont="1" applyFill="1" applyBorder="1" applyAlignment="1">
      <alignment horizontal="center" vertical="center"/>
    </xf>
    <xf numFmtId="164" fontId="3" fillId="2" borderId="8" xfId="18" applyFont="1" applyFill="1" applyBorder="1" applyAlignment="1">
      <alignment horizontal="center" vertical="center"/>
    </xf>
    <xf numFmtId="164" fontId="3" fillId="2" borderId="11" xfId="18" applyFont="1" applyFill="1" applyBorder="1" applyAlignment="1">
      <alignment horizontal="right" vertical="center"/>
    </xf>
    <xf numFmtId="164" fontId="3" fillId="2" borderId="11" xfId="18" applyFont="1" applyFill="1" applyBorder="1" applyAlignment="1">
      <alignment horizontal="center" vertical="center"/>
    </xf>
    <xf numFmtId="164" fontId="3" fillId="17" borderId="1" xfId="18" applyFont="1" applyFill="1" applyBorder="1" applyAlignment="1">
      <alignment horizontal="right" vertical="center" wrapText="1"/>
    </xf>
    <xf numFmtId="164" fontId="3" fillId="17" borderId="1" xfId="18" applyFont="1" applyFill="1" applyBorder="1" applyAlignment="1">
      <alignment horizontal="center" vertical="center" wrapText="1"/>
    </xf>
    <xf numFmtId="164" fontId="3" fillId="2" borderId="1" xfId="18" applyFont="1" applyFill="1" applyBorder="1" applyAlignment="1"/>
    <xf numFmtId="10" fontId="12" fillId="2" borderId="1" xfId="2" applyNumberFormat="1" applyFont="1" applyFill="1" applyBorder="1" applyAlignment="1">
      <alignment horizontal="center" vertical="center"/>
    </xf>
    <xf numFmtId="10" fontId="12" fillId="2" borderId="1" xfId="0" applyNumberFormat="1" applyFont="1" applyFill="1" applyBorder="1" applyAlignment="1">
      <alignment vertical="center"/>
    </xf>
    <xf numFmtId="2" fontId="12" fillId="2" borderId="1" xfId="0" applyNumberFormat="1" applyFont="1" applyFill="1" applyBorder="1" applyAlignment="1">
      <alignment vertical="center"/>
    </xf>
    <xf numFmtId="10" fontId="12" fillId="2" borderId="1" xfId="0" applyNumberFormat="1" applyFont="1" applyFill="1" applyBorder="1" applyAlignment="1"/>
    <xf numFmtId="164" fontId="12" fillId="2" borderId="1" xfId="18" applyFont="1" applyFill="1" applyBorder="1" applyAlignment="1">
      <alignment horizontal="center" vertical="center"/>
    </xf>
    <xf numFmtId="164" fontId="3" fillId="2" borderId="1" xfId="18" applyFont="1" applyFill="1" applyBorder="1" applyAlignment="1">
      <alignment horizontal="center"/>
    </xf>
    <xf numFmtId="10" fontId="2" fillId="2" borderId="1" xfId="1" applyNumberFormat="1" applyFont="1" applyFill="1" applyBorder="1" applyAlignment="1">
      <alignment horizontal="center" vertical="center"/>
    </xf>
    <xf numFmtId="10" fontId="2" fillId="2" borderId="1" xfId="0" applyNumberFormat="1" applyFont="1" applyFill="1" applyBorder="1" applyAlignment="1">
      <alignment vertical="center"/>
    </xf>
    <xf numFmtId="2" fontId="2" fillId="2" borderId="1" xfId="0" applyNumberFormat="1" applyFont="1" applyFill="1" applyBorder="1" applyAlignment="1">
      <alignment vertical="center"/>
    </xf>
    <xf numFmtId="1" fontId="3" fillId="6" borderId="1" xfId="1" applyNumberFormat="1" applyFont="1" applyFill="1" applyBorder="1" applyAlignment="1">
      <alignment horizontal="center" vertical="center"/>
    </xf>
    <xf numFmtId="10" fontId="2" fillId="6" borderId="1" xfId="1" applyNumberFormat="1" applyFont="1" applyFill="1" applyBorder="1" applyAlignment="1">
      <alignment horizontal="center" vertical="center"/>
    </xf>
    <xf numFmtId="10" fontId="2" fillId="6" borderId="1" xfId="0" applyNumberFormat="1" applyFont="1" applyFill="1" applyBorder="1" applyAlignment="1">
      <alignment vertical="center"/>
    </xf>
    <xf numFmtId="2" fontId="2" fillId="6" borderId="1" xfId="0" applyNumberFormat="1" applyFont="1" applyFill="1" applyBorder="1" applyAlignment="1">
      <alignment vertical="center"/>
    </xf>
    <xf numFmtId="1" fontId="3" fillId="2" borderId="1" xfId="1" applyNumberFormat="1" applyFont="1" applyFill="1" applyBorder="1" applyAlignment="1">
      <alignment horizontal="center" vertical="center"/>
    </xf>
    <xf numFmtId="164" fontId="3" fillId="2" borderId="1" xfId="18" applyFont="1" applyFill="1" applyBorder="1" applyAlignment="1">
      <alignment horizontal="right"/>
    </xf>
    <xf numFmtId="169" fontId="3" fillId="2" borderId="1" xfId="18" applyNumberFormat="1" applyFont="1" applyFill="1" applyBorder="1" applyAlignment="1"/>
    <xf numFmtId="9" fontId="2" fillId="2" borderId="1" xfId="2" applyNumberFormat="1" applyFont="1" applyFill="1" applyBorder="1" applyAlignment="1">
      <alignment horizontal="center" vertical="center"/>
    </xf>
    <xf numFmtId="1" fontId="3" fillId="2" borderId="1" xfId="2" applyNumberFormat="1" applyFont="1" applyFill="1" applyBorder="1" applyAlignment="1">
      <alignment horizontal="center" vertical="center"/>
    </xf>
    <xf numFmtId="10" fontId="17" fillId="2" borderId="1" xfId="2" applyNumberFormat="1" applyFont="1" applyFill="1" applyBorder="1" applyAlignment="1">
      <alignment horizontal="center" vertical="center"/>
    </xf>
  </cellXfs>
  <cellStyles count="19">
    <cellStyle name="Millares" xfId="18" builtinId="3"/>
    <cellStyle name="Millares [0] 2" xfId="11"/>
    <cellStyle name="Millares 2" xfId="4"/>
    <cellStyle name="Millares 3" xfId="10"/>
    <cellStyle name="Millares 4" xfId="15"/>
    <cellStyle name="Millares 5" xfId="14"/>
    <cellStyle name="Moneda [0] 2" xfId="12"/>
    <cellStyle name="Moneda 2" xfId="5"/>
    <cellStyle name="Moneda 3" xfId="13"/>
    <cellStyle name="Moneda 4" xfId="16"/>
    <cellStyle name="Moneda 5" xfId="17"/>
    <cellStyle name="Normal" xfId="0" builtinId="0"/>
    <cellStyle name="Normal 2" xfId="6"/>
    <cellStyle name="Normal 3" xfId="9"/>
    <cellStyle name="Normal 4" xfId="3"/>
    <cellStyle name="Porcentaje" xfId="1" builtinId="5"/>
    <cellStyle name="Porcentaje 2" xfId="2"/>
    <cellStyle name="Porcentual 2" xfId="7"/>
    <cellStyle name="Porcentual 3" xfId="8"/>
  </cellStyles>
  <dxfs count="244">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solid">
          <bgColor theme="0"/>
        </patternFill>
      </fill>
    </dxf>
    <dxf>
      <font>
        <color rgb="FFFF0000"/>
      </font>
      <fill>
        <patternFill>
          <bgColor theme="0"/>
        </patternFill>
      </fill>
    </dxf>
    <dxf>
      <font>
        <color rgb="FF00B050"/>
      </font>
      <fill>
        <patternFill>
          <bgColor theme="0"/>
        </patternFill>
      </fill>
    </dxf>
    <dxf>
      <font>
        <color rgb="FFFF0000"/>
      </font>
      <fill>
        <patternFill>
          <bgColor theme="0"/>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solid">
          <bgColor theme="0"/>
        </patternFill>
      </fill>
    </dxf>
    <dxf>
      <font>
        <color rgb="FFFF0000"/>
      </font>
      <fill>
        <patternFill>
          <bgColor theme="0"/>
        </patternFill>
      </fill>
    </dxf>
    <dxf>
      <font>
        <color rgb="FF00B050"/>
      </font>
      <fill>
        <patternFill>
          <bgColor theme="0"/>
        </patternFill>
      </fill>
    </dxf>
    <dxf>
      <font>
        <color rgb="FFFF0000"/>
      </font>
      <fill>
        <patternFill>
          <bgColor theme="0"/>
        </patternFill>
      </fill>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alignment wrapText="1"/>
    </dxf>
    <dxf>
      <alignment wrapText="0"/>
    </dxf>
    <dxf>
      <alignment wrapText="1"/>
    </dxf>
    <dxf>
      <alignment wrapText="0"/>
    </dxf>
    <dxf>
      <alignment wrapText="1"/>
    </dxf>
    <dxf>
      <alignment wrapText="1"/>
    </dxf>
  </dxfs>
  <tableStyles count="0" defaultTableStyle="TableStyleMedium2" defaultPivotStyle="PivotStyleLight16"/>
  <colors>
    <mruColors>
      <color rgb="FFECD9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moreno\AppData\Local\Microsoft\Windows\Temporary%20Internet%20Files\Content.Outlook\Q1MXZLPC\Fortalecer%20IES%20Pu&#769;blicas%2003042017%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FM-PL-SI-03-01 Formulación"/>
      <sheetName val=" D-FM-PL-SI-03-01 Seguimiento"/>
      <sheetName val="Hoja1"/>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Moreno Barbosa" refreshedDate="42837.559418287034" createdVersion="6" refreshedVersion="6" minRefreshableVersion="3" recordCount="86">
  <cacheSource type="worksheet">
    <worksheetSource ref="A1:BS87" sheet="SG"/>
  </cacheSource>
  <cacheFields count="71">
    <cacheField name="Despacho" numFmtId="0">
      <sharedItems/>
    </cacheField>
    <cacheField name="Objetivo Estratégico" numFmtId="0">
      <sharedItems/>
    </cacheField>
    <cacheField name="Línea Estratégica" numFmtId="0">
      <sharedItems count="4">
        <s v="Ambiente laboral"/>
        <s v="Gestión del Conocimiento"/>
        <s v="Eficiencia Organizacional"/>
        <s v="Sistemas de Información "/>
      </sharedItems>
    </cacheField>
    <cacheField name="Programa " numFmtId="0">
      <sharedItems count="10">
        <s v="Encuentro con la Ministra y Café con los Vices"/>
        <s v="Escuela Corporativa"/>
        <s v="Actualización de la Estructura Organizacional"/>
        <s v="Contratación te capacita"/>
        <s v="Recaudo Ley 21-Estampilla /NIFF"/>
        <s v="Cuentas Maestras"/>
        <s v="Embargo de Ley 21"/>
        <s v="Cultura del Servicio al Ciudadano"/>
        <s v="Austeridad en el Gasto"/>
        <s v="SAP "/>
      </sharedItems>
    </cacheField>
    <cacheField name="Gerente" numFmtId="0">
      <sharedItems/>
    </cacheField>
    <cacheField name="Área" numFmtId="0">
      <sharedItems/>
    </cacheField>
    <cacheField name="Hito" numFmtId="0">
      <sharedItems count="25">
        <s v="Consolidar 92 Equipos CREA en todos los niveles del MEN (Directivo, Viceministerios- Secretaria General, Direcciones, Subdirecciones, Coordinadores) "/>
        <s v="Implementar 35 planes de mejoramiento de ambiente laboral en todas las dependencias del Ministerio "/>
        <s v="Escuela Corporativa con 5 programas de aprendizaje organizacional diseñados y en implementación"/>
        <s v="Validar y realizar ajustes factibles a la estructura organizacional interna de las 35  áreas del MEN"/>
        <s v="Implementación de la modalidad de teletrabajo en el MEN con la participación de hasta 50 servidores"/>
        <s v="390 servidores de todos los niveles jerárquicos beneficiarios del Programa de Desarrollo de Competencias"/>
        <s v="500 servidores alineados con los objetivos estratégicos institucionales"/>
        <s v="450 funcionarios que estructuran procesos de contratación y ejercen labores de supervisión, capacitados de forma presencial."/>
        <s v="200 funcionarios que estructuran procesos de contratación y ejercen labores de supervisión, capacitados virtualmente"/>
        <s v="Lograr recuperar el 90% de la cartera de Ley 21 y Estampilla en la vigencia 2017"/>
        <s v="Implementar el 100% del proceso de cuentas maestras para el giro del SGP en el MEN "/>
        <s v="Aumentar la movilidad de los recursos recaudados en las cuentas bancarias hacia la Cuenta Única Nacional (CUN) "/>
        <s v="Reducir de 15 a 12 días el tiempo de respuesta a las solicitudes de trámite de cesantías"/>
        <s v="Reducir de 15 a 12 días el tiempo de respuesta a las solicitudes de certificados laborales de servidores y ex-servidores"/>
        <s v="Actualizar y unificar 4 documento de protocolos de servicio de Atención al Ciudadano en el  MEN, con Secretarias de Educación certificadas"/>
        <s v="Realizar el trámite de legalización en línea"/>
        <s v="Aumentar al 90% la Satisfacción de los ciudadanos con relación a los trámites y servicios que ofrece el Ministerio de Educación "/>
        <s v="Disminuir de 5 a 2 días en tramites internos para notificaciones"/>
        <s v="Disminuir tiempo de atención en sala de 14.50 a 12.50 minutos"/>
        <s v="Digitalizar el 100% de documentos radicados "/>
        <s v="Reducción del 2% del consumo de servicios públicos con relación al 2016 ($6´825.555)"/>
        <s v="Reducción anual de 400 resmas de papel de mayo a diciembre"/>
        <s v="Reducción del 3% en el consumo anual de fotocopias (30.428)_x000a_"/>
        <s v="Reducción 5% en gastos de tiquetes ($12.528.678) y 5% en los gastos de viáticos ($7.953.270)"/>
        <s v="Cuatro (4) nuevos procesos integrados: Normas Internacionales, Nómina y Servicios (Logística / Comisiones)  y estabilización de 10 procesos implementados en 2016  a través de la plataforma SAP"/>
      </sharedItems>
    </cacheField>
    <cacheField name="Meta" numFmtId="0">
      <sharedItems containsMixedTypes="1" containsNumber="1" minValue="0.9" maxValue="6825555"/>
    </cacheField>
    <cacheField name="Unidad Medida" numFmtId="0">
      <sharedItems containsBlank="1"/>
    </cacheField>
    <cacheField name="Meta Py Hito 1" numFmtId="0">
      <sharedItems containsSemiMixedTypes="0" containsString="0" containsNumber="1" minValue="0" maxValue="1160344" count="14">
        <n v="0"/>
        <n v="250"/>
        <n v="0.1"/>
        <n v="25"/>
        <n v="10"/>
        <n v="14"/>
        <n v="15"/>
        <n v="5"/>
        <n v="14.3"/>
        <n v="0.5"/>
        <n v="1160344"/>
        <n v="40"/>
        <n v="7607"/>
        <n v="0.26"/>
      </sharedItems>
    </cacheField>
    <cacheField name="Meta Py Hito 2" numFmtId="0">
      <sharedItems containsSemiMixedTypes="0" containsString="0" containsNumber="1" minValue="0" maxValue="3071500"/>
    </cacheField>
    <cacheField name="Meta Py Hito 3" numFmtId="0">
      <sharedItems containsString="0" containsBlank="1" containsNumber="1" minValue="0" maxValue="4914400"/>
    </cacheField>
    <cacheField name="Meta Py hito 4" numFmtId="0">
      <sharedItems containsString="0" containsBlank="1" containsNumber="1" minValue="0.9" maxValue="6825555"/>
    </cacheField>
    <cacheField name="Meta Ej Hito 1" numFmtId="0">
      <sharedItems containsString="0" containsBlank="1" containsNumber="1" minValue="0" maxValue="1510364" count="25">
        <n v="0"/>
        <m/>
        <n v="229"/>
        <n v="0.27"/>
        <n v="20"/>
        <n v="16"/>
        <n v="14"/>
        <n v="15"/>
        <n v="5"/>
        <n v="14.3"/>
        <n v="0.5"/>
        <n v="1510364"/>
        <n v="36"/>
        <n v="34257"/>
        <n v="0.26"/>
        <n v="100" u="1"/>
        <n v="40" u="1"/>
        <n v="50" u="1"/>
        <n v="35" u="1"/>
        <n v="60" u="1"/>
        <n v="24" u="1"/>
        <n v="25" u="1"/>
        <n v="10" u="1"/>
        <n v="80" u="1"/>
        <n v="30" u="1"/>
      </sharedItems>
    </cacheField>
    <cacheField name="Meta Ej Hito 2" numFmtId="0">
      <sharedItems containsNonDate="0" containsString="0" containsBlank="1"/>
    </cacheField>
    <cacheField name="Meta Ej Hito 3" numFmtId="0">
      <sharedItems containsNonDate="0" containsString="0" containsBlank="1"/>
    </cacheField>
    <cacheField name="Meta Ej Hito 4" numFmtId="0">
      <sharedItems containsNonDate="0" containsString="0" containsBlank="1"/>
    </cacheField>
    <cacheField name="Semáforo Meta" numFmtId="9">
      <sharedItems containsMixedTypes="1" containsNumber="1" minValue="0" maxValue="4.5033521756277111" count="15">
        <s v=""/>
        <n v="0.91600000000000004"/>
        <n v="2.7"/>
        <n v="0.8"/>
        <n v="1.6"/>
        <n v="1"/>
        <n v="1.3016519239122191"/>
        <n v="0.9"/>
        <n v="4.5033521756277111"/>
        <n v="0" u="1"/>
        <n v="1.3333333333333333" u="1"/>
        <n v="2" u="1"/>
        <n v="1.1666666666666667" u="1"/>
        <n v="3" u="1"/>
        <n v="1.5" u="1"/>
      </sharedItems>
    </cacheField>
    <cacheField name="Observaciones en caso de incumplimiento de la meta " numFmtId="0">
      <sharedItems containsBlank="1" longText="1"/>
    </cacheField>
    <cacheField name="Actividades  para cumplir con el hito_x000a_" numFmtId="0">
      <sharedItems count="86" longText="1">
        <s v="Relanzar la estrategia de Equipos CREA"/>
        <s v="Elaborar 7 Informes de seguimiento de los 92 equipos CREA para Comité Directivo"/>
        <s v="Realizar 8 Encuentros con coordinadores para movilización y seguimiento del PTO y de los equipos CREA que lideran"/>
        <s v="Diseñar y desarrollar 7 talleres conversacionales y de comunicación entre los directivos y su equipo primario con 33 equipos CREA de Oficinas, Direcciones y Subdirecciones"/>
        <s v="Divulgar los resultados del Índice de Ambiente Laboral por dependencia"/>
        <s v="Acompañar la construcción e implementación de los Planes de Acción de Ambiente Laboral por dependencia"/>
        <s v="Efectuar seguimiento y evaluación mensual de los Planes de Acción de Ambiente Laboral por dependencia y presentar avances en Comité Directivo"/>
        <s v="Implementar estrategia de gestores de Cultura Organizacional por dependencia (selección, talleres de fortalecimiento de capacidades y acompañamiento a gestores de cultura)"/>
        <s v="Desarrollar 7conferencias de comunicación asertiva, empática y significativa para 200  colaboradores del MEN"/>
        <s v="Construir el Mapa de conocimiento y priorización de áreas "/>
        <s v="Diseñar y producir 5 programas de aprendizaje organizacional"/>
        <s v="Implementar, difundir y monitorear 5 programas de aprendizaje organizacional con 150 colaboradores"/>
        <s v="Acompañar el ajuste y actualización de 32 sitios de las dependencias y comunidades en la intranet"/>
        <s v="Validar la propuesta de estructura y cargas de trabajo con cada dependencia:_x000a_- Análisis de frentes de trabajo, funciones y necesidades_x000a_- Análisis y racionalización de procesos_x000a_- Socialización de procesos ajustados"/>
        <s v="Implementar ajustes factibles:_x000a_- Realizar la distribución de la Planta de empleos global_x000a_-Actualizar y unificar la resolución de los grupos internos de trabajo_x000a_-Revisar, ajustar y adoptar los manuales de funciones de los cargos propuestos"/>
        <s v="Cuantificar los costos asociados al impacto de modificación de estructura y planta: _x000a_- Análisis de costos de acuerdo con los cargos propuestos en el Estudio de cargas de trabajo."/>
        <s v="Gestionar los cambios de estructura del MEN (a nivel de Decreto) que no impliquen recursos:_x000a_- Identificar los ajustes a la estructura que san factibles de realizar_x000a_- Proyectar el Acto administrativo de estructura_x000a_- Presentación Acto Administrativo ante entidades competentes (DAFP – Presidencia)"/>
        <s v="Realizar el diseño, adopción del Piloto y lanzamiento estrategia"/>
        <s v="Recibir y analizar solicitudes de servidores para participación en prueba piloto"/>
        <s v="Implementar el piloto con la participación de hasta 50 servidores"/>
        <s v="Hacer seguimiento mensual a la implementación de la estrategia"/>
        <s v="Adelantar la evaluación de satisfacción de los jefes con la estrategia"/>
        <s v="Elaborar los perfiles descriptivos de las competencias de los diferentes niveles jerárquicos."/>
        <s v="Elaborar y aplicar el instrumento de medición de competencias para la identificación de brechas."/>
        <s v="Implementar el plan de intervención para el desarrollo de competencias y cierre de brechas"/>
        <s v="Medir el impacto del programa en el cierre de brechas."/>
        <s v="Gestión de recursos para la realización del programa"/>
        <s v="Diseño e implementación de la estrategia"/>
        <s v="Capacitación Elaboración estudios previos _x000a_"/>
        <s v="Capacitación Administración. y manejo de NEON_x000a_"/>
        <s v="_x000a_Capacitación de Liquidación de Contratos y Convenios "/>
        <s v="Capacitación Supervisión e Interventoría_x000a_"/>
        <s v="Capacitación SECOP II_x000a_"/>
        <s v="Implementación capacitación virtual "/>
        <s v="Generar el indicador de seguimiento trimestral de recuperación de cartera "/>
        <s v="Realizar las mesas técnicas de construcción de la resolución y anexo técnico para la implementación de cuentas maestras"/>
        <s v="Socialización a todas las entidades receptoras de recursos (1.120 municipios y 32 departamentos) de los requerimientos para la apertura de cuentas maestras"/>
        <s v="Registro de cuentas maestras en el sistema"/>
        <s v="Realizar la gestión y seguimiento ante la entidad bancaria para que ejecute los movimientos correspondientes a la CUN"/>
        <s v="Reforzar el equipo de trabajo para reducir en un (1) día el plazo de respuesta para trámite de cesantías "/>
        <s v="Publicar a través de los medios institucionales los requisitos para retiro parcial de cesantías."/>
        <s v="Reforzar el equipo de trabajo para reducir en dos (2) días más  el plazo de respuesta para trámite de cesantías "/>
        <s v="Ajustar e implementar en articulación con  la Subdirección de Desarrollo Organizacional y la UAC el acuerdo de nivel de servicio para trámite de cesantías a 12 días hábiles"/>
        <s v="Gestionar recursos financieros y humanos para el proceso de digitalización de la información  de resoluciones y  nóminas de ex servidores y priorizar años a digitalizar, digitalizar y elaborar índices."/>
        <s v="Reforzar el equipo de trabajo del Grupo de Certificaciones para reducir los términos de respuesta  de los trámites correspondientes a certificados laborales de servidores y ex-servidores"/>
        <s v="Establecer línea base en términos de respuesta de la UAC al Grupo de Certificaciones en lo correspondiente a nóminas, resoluciones e historias laborales y por tanto a partir de ello la reducción de términos de respuesta entre la UAC y el Grupo de Certificaciones"/>
        <s v="Llevar a cabo control de tiempos de los trámites asignados al Grupo de Certificaciones a través del Sistema de Gestión Documental"/>
        <s v="Ajustar e implementar en articulación con  la SDO y UAC el acuerdo de nivel de servicio para trámite de certificados laborales de servidores y ex-servidores a 12 días hábiles"/>
        <s v="Revisar y actualizar los protocolos de  servicio  al ciudadano del MEN"/>
        <s v="Elaborar un  protocolo de servicio para las Secretarias de Educación Certificadas."/>
        <s v="Elaborar Cronograma para la divulgación a las  Secretarias de Educación Certificadas"/>
        <s v="Efectuar la divulgación de los protocolos de servicio  al ciudadano en el MEN y en las  Secretarias de Educación Certificadas"/>
        <s v="Efectuar el desarrollo de la aplicación para los diferentes navegadores de internet"/>
        <s v="Ajustar el desarrollo para incluir la firma digital con el nuevo formato"/>
        <s v="Realizar las pruebas de la aplicación y hacer los ajustes que se deriven"/>
        <s v="Poner en producción el trámite en línea"/>
        <s v="Remitir los resultados de la evaluación 2017 para la  formulación de plan de acción  a  Viceministerios. "/>
        <s v="Realizar tramites precontractual y contractuales (Insumo, supervisión)"/>
        <s v="Revisión y ajuste de formularios de las encuestas para el año 2017, con el fin de identificar temas de participación ciudadana en la gestión de la entidad. Y Consulta en línea para  la solución de problemas."/>
        <s v="Aplicación de encuestas y  procesamiento de información y análisis"/>
        <s v="Elaboración y  presentación de informe  final"/>
        <s v="Presentación mensual a comité directivo de la gestión documental de las áreas"/>
        <s v="Actualización de la reglamentación del derecho de petición y PQRS verbales"/>
        <s v="Publicar a través de los medios institucionales informes mensuales de Derechos de Petición, Informe Trimestral de Derechos de Petición de la Información, Informe trimestral de Quejas "/>
        <s v="Capacitar a 300 servidores en cultura del servicio y/o gestión documental"/>
        <s v="Efectuar seguimiento y control para el correcto funcionamiento de los canales de atención ciudadana existentes en el Ministerio ."/>
        <s v="Ajustar la aplicación de gestión documental y divulgar nuevas funcionalidades "/>
        <s v="Efectuar de los  cambios  del proceso de notificación y realizar las pruebas funcionales"/>
        <s v="Evaluar la funcionalidad de la fase I"/>
        <s v="Implementar  y  Divulgar el sistema SIGAA  fase I a servidores  del Ministerio._x000a_"/>
        <s v="Elaborar el documento de requerimientos funcionales  y de  descripción de  alto nivel para la  fase II._x000a_Elaboración del Catálogo de requerimientos Fase II._x000a_Gestionar  recursos para fases II._x000a_"/>
        <s v="Realizar  el estudio de  tiempos de espera de los servicios y  establecer estrategias para gestionar los tiempos de espera"/>
        <s v="Implementación  estrategias para gestionar los tiempos de espera."/>
        <s v="Radicar  y digitalizar documentos  en SGD "/>
        <s v="Ajustar ficha técnica del proceso de  radicación"/>
        <s v="Divulgación del nuevo proceso de radicación y digitalización"/>
        <s v="Adelantar una Campaña de uso eficiente del agua_x000a_"/>
        <s v="Adelantar una campaña de uso eficiente de la energía"/>
        <s v="Realizar supervisión y monitoreo sobre elementos que proveen el servicio de agua"/>
        <s v="Realizar supervisión y monitoreo sobre elementos que proveen o utilizan el servicio de energía"/>
        <s v="Realizar campañas de uso eficiente de papel"/>
        <s v="Realizar campañas para reducir el uso de copias"/>
        <s v="Hacer seguimiento a las áreas para que las comisiones sean programadas con los tiempos establecidos y no incurrir en sobre costos"/>
        <s v="Realizar alianzas estratégicas con la agencia que expide los tiquetes para tener descuentos"/>
        <s v="Realizar campañas para que se usen los medios tecnológicos (video conferencias entre otras)"/>
        <s v="Procesos integrados a través de SAP"/>
      </sharedItems>
    </cacheField>
    <cacheField name="Peso actividad" numFmtId="164">
      <sharedItems containsSemiMixedTypes="0" containsString="0" containsNumber="1" minValue="0.05" maxValue="1"/>
    </cacheField>
    <cacheField name="Fecha de inicio (dd/mm/aaaa)" numFmtId="14">
      <sharedItems containsSemiMixedTypes="0" containsNonDate="0" containsDate="1" containsString="0" minDate="2017-01-01T00:00:00" maxDate="2017-12-02T00:00:00"/>
    </cacheField>
    <cacheField name="Fecha final  (dd/mm/aaaa)" numFmtId="14">
      <sharedItems containsSemiMixedTypes="0" containsNonDate="0" containsDate="1" containsString="0" minDate="2017-01-31T00:00:00" maxDate="2018-01-01T00:00:00"/>
    </cacheField>
    <cacheField name="Duración de la actividad" numFmtId="0">
      <sharedItems containsSemiMixedTypes="0" containsString="0" containsNumber="1" containsInteger="1" minValue="15" maxValue="364"/>
    </cacheField>
    <cacheField name="%_x000a_Proyectado Enero" numFmtId="0">
      <sharedItems containsBlank="1" containsMixedTypes="1" containsNumber="1" minValue="-2850.07" maxValue="4.93"/>
    </cacheField>
    <cacheField name="%_x000a_Ejecutado Enero" numFmtId="0">
      <sharedItems containsBlank="1" containsMixedTypes="1" containsNumber="1" minValue="0" maxValue="30"/>
    </cacheField>
    <cacheField name="f.fin.mes" numFmtId="14">
      <sharedItems containsNonDate="0" containsDate="1" containsString="0" containsBlank="1" minDate="2017-01-31T00:00:00" maxDate="2017-02-01T00:00:00"/>
    </cacheField>
    <cacheField name="%_x000a_Proyectado febrero" numFmtId="0">
      <sharedItems containsString="0" containsBlank="1" containsNumber="1" minValue="-0.51" maxValue="6.93"/>
    </cacheField>
    <cacheField name="%_x000a_Ejecutado febrero" numFmtId="0">
      <sharedItems containsString="0" containsBlank="1" containsNumber="1" minValue="0" maxValue="109"/>
    </cacheField>
    <cacheField name="f.fin.mes2" numFmtId="14">
      <sharedItems containsNonDate="0" containsDate="1" containsString="0" containsBlank="1" minDate="2017-02-28T00:00:00" maxDate="2017-03-01T00:00:00"/>
    </cacheField>
    <cacheField name="%_x000a_Proyectado Marzo" numFmtId="0">
      <sharedItems containsString="0" containsBlank="1" containsNumber="1" minValue="-0.34" maxValue="9"/>
    </cacheField>
    <cacheField name="%_x000a_Ejecutado Marzo" numFmtId="0">
      <sharedItems containsString="0" containsBlank="1" containsNumber="1" minValue="0" maxValue="109"/>
    </cacheField>
    <cacheField name="Semáforo Acciones Marzo" numFmtId="9">
      <sharedItems containsMixedTypes="1" containsNumber="1" minValue="0" maxValue="1.1764705882352942"/>
    </cacheField>
    <cacheField name="f.fin.mes3" numFmtId="14">
      <sharedItems containsNonDate="0" containsDate="1" containsString="0" containsBlank="1" minDate="2017-03-31T00:00:00" maxDate="2017-04-01T00:00:00"/>
    </cacheField>
    <cacheField name="%_x000a_Proyectado Abril" numFmtId="0">
      <sharedItems containsBlank="1" containsMixedTypes="1" containsNumber="1" minValue="-7.17" maxValue="11"/>
    </cacheField>
    <cacheField name="%_x000a_Ejecutado Abril" numFmtId="0">
      <sharedItems containsString="0" containsBlank="1" containsNumber="1" minValue="0.26" maxValue="0.5"/>
    </cacheField>
    <cacheField name="f.fin.mes4" numFmtId="14">
      <sharedItems containsNonDate="0" containsDate="1" containsString="0" containsBlank="1" minDate="2017-04-30T00:00:00" maxDate="2017-05-01T00:00:00"/>
    </cacheField>
    <cacheField name="%_x000a_Proyectado Mayo" numFmtId="0">
      <sharedItems containsBlank="1" containsMixedTypes="1" containsNumber="1" minValue="-6.13" maxValue="13.07"/>
    </cacheField>
    <cacheField name="%_x000a_Ejecutado Mayo" numFmtId="0">
      <sharedItems containsNonDate="0" containsString="0" containsBlank="1"/>
    </cacheField>
    <cacheField name="f.fin.mes5" numFmtId="14">
      <sharedItems containsNonDate="0" containsDate="1" containsString="0" containsBlank="1" minDate="2017-05-31T00:00:00" maxDate="2017-06-01T00:00:00"/>
    </cacheField>
    <cacheField name="%_x000a_Proyectado Junio" numFmtId="0">
      <sharedItems containsBlank="1" containsMixedTypes="1" containsNumber="1" minValue="-5.13" maxValue="15.13"/>
    </cacheField>
    <cacheField name="%_x000a_Ejecutado Junio" numFmtId="0">
      <sharedItems containsNonDate="0" containsString="0" containsBlank="1"/>
    </cacheField>
    <cacheField name="f.fin.mes6" numFmtId="14">
      <sharedItems containsNonDate="0" containsDate="1" containsString="0" containsBlank="1" minDate="2017-06-30T00:00:00" maxDate="2017-07-01T00:00:00"/>
    </cacheField>
    <cacheField name="%_x000a_Proyectado Julio" numFmtId="0">
      <sharedItems containsBlank="1" containsMixedTypes="1" containsNumber="1" minValue="-4.0999999999999996" maxValue="17.13"/>
    </cacheField>
    <cacheField name="%_x000a_Ejecutado Julio" numFmtId="0">
      <sharedItems containsNonDate="0" containsString="0" containsBlank="1"/>
    </cacheField>
    <cacheField name="f.fin.mes7" numFmtId="14">
      <sharedItems containsNonDate="0" containsDate="1" containsString="0" containsBlank="1" minDate="2017-07-31T00:00:00" maxDate="2017-08-01T00:00:00"/>
    </cacheField>
    <cacheField name="%_x000a_Proyectado Agosto" numFmtId="0">
      <sharedItems containsBlank="1" containsMixedTypes="1" containsNumber="1" minValue="-3.07" maxValue="19.2"/>
    </cacheField>
    <cacheField name="%_x000a_Ejecutado Agosto" numFmtId="0">
      <sharedItems containsNonDate="0" containsString="0" containsBlank="1"/>
    </cacheField>
    <cacheField name="f.fin.mes8" numFmtId="14">
      <sharedItems containsNonDate="0" containsDate="1" containsString="0" containsBlank="1" minDate="2017-08-31T00:00:00" maxDate="2017-09-01T00:00:00"/>
    </cacheField>
    <cacheField name="%_x000a_Proyectado Septiembre" numFmtId="0">
      <sharedItems containsBlank="1" containsMixedTypes="1" containsNumber="1" minValue="-2.0699999999999998" maxValue="21.2"/>
    </cacheField>
    <cacheField name="%_x000a_Ejecutado  Septiembre" numFmtId="0">
      <sharedItems containsNonDate="0" containsString="0" containsBlank="1"/>
    </cacheField>
    <cacheField name="f.fin.mes9" numFmtId="14">
      <sharedItems containsNonDate="0" containsDate="1" containsString="0" containsBlank="1" minDate="2017-09-30T00:00:00" maxDate="2017-10-01T00:00:00"/>
    </cacheField>
    <cacheField name="%_x000a_Proyectado Octubre" numFmtId="0">
      <sharedItems containsBlank="1" containsMixedTypes="1" containsNumber="1" minValue="-1.03" maxValue="23.27"/>
    </cacheField>
    <cacheField name="%_x000a_Ejecutado octubre" numFmtId="0">
      <sharedItems containsNonDate="0" containsString="0" containsBlank="1"/>
    </cacheField>
    <cacheField name="f.fin.mes10" numFmtId="14">
      <sharedItems containsNonDate="0" containsDate="1" containsString="0" containsBlank="1" minDate="2017-10-31T00:00:00" maxDate="2017-11-01T00:00:00"/>
    </cacheField>
    <cacheField name="%_x000a_Proyectado Noviembre" numFmtId="0">
      <sharedItems containsBlank="1" containsMixedTypes="1" containsNumber="1" minValue="-0.03" maxValue="3.89"/>
    </cacheField>
    <cacheField name="%_x000a_Ejecutado Noviembre" numFmtId="0">
      <sharedItems containsNonDate="0" containsString="0" containsBlank="1"/>
    </cacheField>
    <cacheField name="f.fin.mes11" numFmtId="14">
      <sharedItems containsNonDate="0" containsDate="1" containsString="0" containsBlank="1" minDate="2017-11-30T00:00:00" maxDate="2017-12-01T00:00:00"/>
    </cacheField>
    <cacheField name="%_x000a_Proyectado Diciembre" numFmtId="0">
      <sharedItems containsBlank="1" containsMixedTypes="1" containsNumber="1" minValue="0.05" maxValue="4.3099999999999996"/>
    </cacheField>
    <cacheField name="%_x000a_Ejecutado Diciembre" numFmtId="0">
      <sharedItems containsNonDate="0" containsString="0" containsBlank="1"/>
    </cacheField>
    <cacheField name="f.fin.mes12" numFmtId="14">
      <sharedItems containsNonDate="0" containsDate="1" containsString="0" containsBlank="1" minDate="2017-12-31T00:00:00" maxDate="2018-01-01T00:00:00"/>
    </cacheField>
    <cacheField name="Avance cualitativo de la actividad con corte a (incluir el mes)" numFmtId="0">
      <sharedItems containsBlank="1" longText="1"/>
    </cacheField>
    <cacheField name="Entregables" numFmtId="0">
      <sharedItems/>
    </cacheField>
    <cacheField name="Peso_Hito" numFmtId="0">
      <sharedItems containsSemiMixedTypes="0" containsString="0" containsNumber="1" minValue="0.125" maxValue="1"/>
    </cacheField>
    <cacheField name="Pesp_Programa" numFmtId="0">
      <sharedItems containsSemiMixedTypes="0" containsString="0" containsNumber="1" minValue="0.14285714285714285" maxValue="1"/>
    </cacheField>
    <cacheField name="Peso_Meta PND" numFmtId="0">
      <sharedItems containsNonDate="0" containsString="0" containsBlank="1"/>
    </cacheField>
    <cacheField name="Peso Actividad por Avance actividad" numFmtId="0">
      <sharedItems containsString="0" containsBlank="1" containsNumber="1" minValue="0" maxValue="1.1764705882352942"/>
    </cacheField>
    <cacheField name="Código Actividad" numFmtId="0">
      <sharedItems containsSemiMixedTypes="0" containsString="0" containsNumber="1" containsInteger="1" minValue="19101" maxValue="41101"/>
    </cacheField>
    <cacheField name="Código Hito" numFmtId="0">
      <sharedItems containsSemiMixedTypes="0" containsString="0" containsNumber="1" containsInteger="1" minValue="191" maxValue="411" count="25">
        <n v="193"/>
        <n v="195"/>
        <n v="311"/>
        <n v="201"/>
        <n v="194"/>
        <n v="191"/>
        <n v="192"/>
        <n v="222"/>
        <n v="221"/>
        <n v="261"/>
        <n v="231"/>
        <n v="251"/>
        <n v="248"/>
        <n v="247"/>
        <n v="241"/>
        <n v="246"/>
        <n v="242"/>
        <n v="244"/>
        <n v="245"/>
        <n v="243"/>
        <n v="213"/>
        <n v="212"/>
        <n v="214"/>
        <n v="211"/>
        <n v="411"/>
      </sharedItems>
    </cacheField>
    <cacheField name="Código Programa" numFmtId="0">
      <sharedItems containsSemiMixedTypes="0" containsString="0" containsNumber="1" containsInteger="1" minValue="19" maxValue="41" count="10">
        <n v="19"/>
        <n v="31"/>
        <n v="20"/>
        <n v="22"/>
        <n v="26"/>
        <n v="23"/>
        <n v="25"/>
        <n v="24"/>
        <n v="21"/>
        <n v="41"/>
      </sharedItems>
    </cacheField>
    <cacheField name="Código Línea" numFmtId="0">
      <sharedItems containsSemiMixedTypes="0" containsString="0" containsNumber="1" containsInteger="1" minValue="1" maxValue="4" count="4">
        <n v="1"/>
        <n v="3"/>
        <n v="2"/>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s v="SG"/>
    <s v="Transformar y fortalecer la gestión y la cultura institucional"/>
    <x v="0"/>
    <x v="0"/>
    <s v="Gloria Rocío Pereira Oviedo - Subdirector Desarrollo Organizacional"/>
    <s v="Subdirección de Desarrollo Organizacional"/>
    <x v="0"/>
    <n v="92"/>
    <s v="Número"/>
    <x v="0"/>
    <n v="35"/>
    <n v="70"/>
    <n v="92"/>
    <x v="0"/>
    <m/>
    <m/>
    <m/>
    <x v="0"/>
    <m/>
    <x v="0"/>
    <n v="0.15"/>
    <d v="2017-04-17T00:00:00"/>
    <d v="2017-05-30T00:00:00"/>
    <n v="43"/>
    <m/>
    <m/>
    <d v="2017-01-31T00:00:00"/>
    <m/>
    <m/>
    <d v="2017-02-28T00:00:00"/>
    <m/>
    <m/>
    <s v=""/>
    <d v="2017-03-31T00:00:00"/>
    <n v="0.3"/>
    <m/>
    <d v="2017-04-30T00:00:00"/>
    <n v="1"/>
    <m/>
    <d v="2017-05-31T00:00:00"/>
    <m/>
    <m/>
    <d v="2017-06-30T00:00:00"/>
    <m/>
    <m/>
    <d v="2017-07-31T00:00:00"/>
    <m/>
    <m/>
    <d v="2017-08-31T00:00:00"/>
    <m/>
    <m/>
    <d v="2017-09-30T00:00:00"/>
    <m/>
    <m/>
    <d v="2017-10-31T00:00:00"/>
    <m/>
    <m/>
    <d v="2017-11-30T00:00:00"/>
    <m/>
    <m/>
    <d v="2017-12-31T00:00:00"/>
    <m/>
    <s v="Presentación"/>
    <n v="0.2"/>
    <n v="1"/>
    <m/>
    <m/>
    <n v="19301"/>
    <x v="0"/>
    <x v="0"/>
    <x v="0"/>
  </r>
  <r>
    <s v="SG"/>
    <s v="Transformar y fortalecer la gestión y la cultura institucional"/>
    <x v="0"/>
    <x v="0"/>
    <s v="Gloria Rocío Pereira Oviedo - Subdirector Desarrollo Organizacional"/>
    <s v="Subdirección de Desarrollo Organizacional"/>
    <x v="0"/>
    <n v="92"/>
    <s v="Número"/>
    <x v="0"/>
    <n v="35"/>
    <n v="70"/>
    <n v="92"/>
    <x v="0"/>
    <m/>
    <m/>
    <m/>
    <x v="0"/>
    <m/>
    <x v="1"/>
    <n v="0.25"/>
    <d v="2017-05-01T00:00:00"/>
    <d v="2017-12-31T00:00:00"/>
    <n v="244"/>
    <m/>
    <m/>
    <d v="2017-01-31T00:00:00"/>
    <m/>
    <m/>
    <d v="2017-02-28T00:00:00"/>
    <m/>
    <m/>
    <s v=""/>
    <d v="2017-03-31T00:00:00"/>
    <m/>
    <m/>
    <d v="2017-04-30T00:00:00"/>
    <n v="0.12"/>
    <m/>
    <d v="2017-05-31T00:00:00"/>
    <n v="0.25"/>
    <m/>
    <d v="2017-06-30T00:00:00"/>
    <n v="0.37"/>
    <m/>
    <d v="2017-07-31T00:00:00"/>
    <n v="0.5"/>
    <m/>
    <d v="2017-08-31T00:00:00"/>
    <n v="0.62"/>
    <m/>
    <d v="2017-09-30T00:00:00"/>
    <n v="0.75"/>
    <m/>
    <d v="2017-10-31T00:00:00"/>
    <n v="0.87"/>
    <m/>
    <d v="2017-11-30T00:00:00"/>
    <n v="1"/>
    <m/>
    <d v="2017-12-31T00:00:00"/>
    <m/>
    <s v="Informes elaborados"/>
    <n v="0.2"/>
    <n v="1"/>
    <m/>
    <m/>
    <n v="19302"/>
    <x v="0"/>
    <x v="0"/>
    <x v="0"/>
  </r>
  <r>
    <s v="SG"/>
    <s v="Transformar y fortalecer la gestión y la cultura institucional"/>
    <x v="0"/>
    <x v="0"/>
    <s v="Gloria Rocío Pereira Oviedo - Subdirector Desarrollo Organizacional"/>
    <s v="Subdirección de Desarrollo Organizacional"/>
    <x v="0"/>
    <n v="92"/>
    <s v="Número"/>
    <x v="0"/>
    <n v="35"/>
    <n v="70"/>
    <n v="92"/>
    <x v="0"/>
    <m/>
    <m/>
    <m/>
    <x v="0"/>
    <m/>
    <x v="2"/>
    <n v="0.3"/>
    <d v="2017-04-17T00:00:00"/>
    <d v="2017-12-15T00:00:00"/>
    <n v="242"/>
    <m/>
    <m/>
    <d v="2017-01-31T00:00:00"/>
    <m/>
    <m/>
    <d v="2017-02-28T00:00:00"/>
    <m/>
    <m/>
    <s v=""/>
    <d v="2017-03-31T00:00:00"/>
    <n v="0.05"/>
    <m/>
    <d v="2017-04-30T00:00:00"/>
    <n v="0.18"/>
    <m/>
    <d v="2017-05-31T00:00:00"/>
    <n v="0.31"/>
    <m/>
    <d v="2017-06-30T00:00:00"/>
    <n v="0.43"/>
    <m/>
    <d v="2017-07-31T00:00:00"/>
    <n v="0.56000000000000005"/>
    <m/>
    <d v="2017-08-31T00:00:00"/>
    <n v="0.69"/>
    <m/>
    <d v="2017-09-30T00:00:00"/>
    <n v="0.81"/>
    <m/>
    <d v="2017-10-31T00:00:00"/>
    <n v="0.94"/>
    <m/>
    <d v="2017-11-30T00:00:00"/>
    <n v="1"/>
    <m/>
    <d v="2017-12-31T00:00:00"/>
    <m/>
    <s v="Memorias de encuentros"/>
    <n v="0.2"/>
    <n v="1"/>
    <m/>
    <m/>
    <n v="19303"/>
    <x v="0"/>
    <x v="0"/>
    <x v="0"/>
  </r>
  <r>
    <s v="SG"/>
    <s v="Transformar y fortalecer la gestión y la cultura institucional"/>
    <x v="0"/>
    <x v="0"/>
    <s v="Gloria Rocío Pereira Oviedo - Subdirector Desarrollo Organizacional"/>
    <s v="Subdirección de Desarrollo Organizacional"/>
    <x v="0"/>
    <n v="92"/>
    <s v="Número"/>
    <x v="0"/>
    <n v="35"/>
    <n v="70"/>
    <n v="92"/>
    <x v="0"/>
    <m/>
    <m/>
    <m/>
    <x v="0"/>
    <m/>
    <x v="3"/>
    <n v="0.3"/>
    <d v="2017-05-01T00:00:00"/>
    <d v="2017-12-15T00:00:00"/>
    <n v="228"/>
    <m/>
    <m/>
    <d v="2017-01-31T00:00:00"/>
    <m/>
    <m/>
    <d v="2017-02-28T00:00:00"/>
    <m/>
    <m/>
    <s v=""/>
    <d v="2017-03-31T00:00:00"/>
    <m/>
    <m/>
    <d v="2017-04-30T00:00:00"/>
    <n v="0.13"/>
    <m/>
    <d v="2017-05-31T00:00:00"/>
    <n v="0.26"/>
    <m/>
    <d v="2017-06-30T00:00:00"/>
    <n v="0.4"/>
    <m/>
    <d v="2017-07-31T00:00:00"/>
    <n v="0.54"/>
    <m/>
    <d v="2017-08-31T00:00:00"/>
    <n v="0.67"/>
    <m/>
    <d v="2017-09-30T00:00:00"/>
    <n v="0.8"/>
    <m/>
    <d v="2017-10-31T00:00:00"/>
    <n v="0.93"/>
    <m/>
    <d v="2017-11-30T00:00:00"/>
    <n v="1"/>
    <m/>
    <d v="2017-12-31T00:00:00"/>
    <m/>
    <s v="Asistencias_x000a__x000a_Evaluación de la estrategia"/>
    <n v="0.2"/>
    <n v="1"/>
    <m/>
    <m/>
    <n v="19304"/>
    <x v="0"/>
    <x v="0"/>
    <x v="0"/>
  </r>
  <r>
    <s v="SG"/>
    <s v="Transformar y fortalecer la gestión y la cultura institucional"/>
    <x v="0"/>
    <x v="0"/>
    <s v="Gloria Rocío Pereira Oviedo - Subdirector Desarrollo Organizacional"/>
    <s v="Subdirección de Desarrollo Organizacional"/>
    <x v="1"/>
    <n v="35"/>
    <s v="Número"/>
    <x v="0"/>
    <n v="35"/>
    <m/>
    <m/>
    <x v="1"/>
    <m/>
    <m/>
    <m/>
    <x v="0"/>
    <m/>
    <x v="4"/>
    <n v="0.15"/>
    <d v="2017-03-16T00:00:00"/>
    <d v="2017-05-15T00:00:00"/>
    <n v="60"/>
    <m/>
    <m/>
    <d v="2017-01-31T00:00:00"/>
    <m/>
    <m/>
    <d v="2017-02-28T00:00:00"/>
    <n v="0.25"/>
    <n v="0.25"/>
    <n v="1"/>
    <d v="2017-03-31T00:00:00"/>
    <n v="0.75"/>
    <m/>
    <d v="2017-04-30T00:00:00"/>
    <n v="1"/>
    <m/>
    <d v="2017-05-31T00:00:00"/>
    <m/>
    <m/>
    <d v="2017-06-30T00:00:00"/>
    <m/>
    <m/>
    <d v="2017-07-31T00:00:00"/>
    <m/>
    <m/>
    <d v="2017-08-31T00:00:00"/>
    <m/>
    <m/>
    <d v="2017-09-30T00:00:00"/>
    <m/>
    <m/>
    <d v="2017-10-31T00:00:00"/>
    <m/>
    <m/>
    <d v="2017-11-30T00:00:00"/>
    <m/>
    <m/>
    <d v="2017-12-31T00:00:00"/>
    <s v="Durante el primer trimestre, se adelantó el proceso contractual para el desarrollo de esta actividad, del cual se derivó el Contrato No. 772 de 2017 con People's Voice, empresa que tiene la exclusividad de la representación de la metodología Great Place to Work. Durante el mes de marzo se concertaron, programaron y desarrollaron las sesiones de divulgación con 19 dependencias, en las cuales se presentaron los informes de resultados respectivos. "/>
    <s v="Informe por dependencia"/>
    <n v="0.2"/>
    <n v="1"/>
    <m/>
    <m/>
    <n v="19501"/>
    <x v="1"/>
    <x v="0"/>
    <x v="0"/>
  </r>
  <r>
    <s v="SG"/>
    <s v="Transformar y fortalecer la gestión y la cultura institucional"/>
    <x v="0"/>
    <x v="0"/>
    <s v="Gloria Rocío Pereira Oviedo - Subdirector Desarrollo Organizacional"/>
    <s v="Subdirección de Desarrollo Organizacional"/>
    <x v="1"/>
    <n v="35"/>
    <s v="Número"/>
    <x v="0"/>
    <n v="35"/>
    <m/>
    <m/>
    <x v="1"/>
    <m/>
    <m/>
    <m/>
    <x v="0"/>
    <m/>
    <x v="5"/>
    <n v="0.5"/>
    <d v="2017-04-03T00:00:00"/>
    <d v="2017-12-31T00:00:00"/>
    <n v="272"/>
    <m/>
    <m/>
    <d v="2017-01-31T00:00:00"/>
    <m/>
    <m/>
    <d v="2017-02-28T00:00:00"/>
    <m/>
    <m/>
    <s v=""/>
    <d v="2017-03-31T00:00:00"/>
    <n v="0.1"/>
    <m/>
    <d v="2017-04-30T00:00:00"/>
    <n v="0.21"/>
    <m/>
    <d v="2017-05-31T00:00:00"/>
    <n v="0.32"/>
    <m/>
    <d v="2017-06-30T00:00:00"/>
    <n v="0.44"/>
    <m/>
    <d v="2017-07-31T00:00:00"/>
    <n v="0.55000000000000004"/>
    <m/>
    <d v="2017-08-31T00:00:00"/>
    <n v="0.66"/>
    <m/>
    <d v="2017-09-30T00:00:00"/>
    <n v="0.78"/>
    <m/>
    <d v="2017-10-31T00:00:00"/>
    <n v="0.89"/>
    <m/>
    <d v="2017-11-30T00:00:00"/>
    <n v="1"/>
    <m/>
    <d v="2017-12-31T00:00:00"/>
    <m/>
    <s v="Planes de ambiente laboral por dependencia"/>
    <n v="0.2"/>
    <n v="1"/>
    <m/>
    <m/>
    <n v="19502"/>
    <x v="1"/>
    <x v="0"/>
    <x v="0"/>
  </r>
  <r>
    <s v="SG"/>
    <s v="Transformar y fortalecer la gestión y la cultura institucional"/>
    <x v="0"/>
    <x v="0"/>
    <s v="Gloria Rocío Pereira Oviedo - Subdirector Desarrollo Organizacional"/>
    <s v="Subdirección de Desarrollo Organizacional"/>
    <x v="1"/>
    <n v="35"/>
    <s v="Número"/>
    <x v="0"/>
    <n v="35"/>
    <m/>
    <m/>
    <x v="1"/>
    <m/>
    <m/>
    <m/>
    <x v="0"/>
    <m/>
    <x v="6"/>
    <n v="0.15"/>
    <d v="2017-05-01T00:00:00"/>
    <d v="2017-12-31T00:00:00"/>
    <n v="244"/>
    <m/>
    <m/>
    <d v="2017-01-31T00:00:00"/>
    <m/>
    <m/>
    <d v="2017-02-28T00:00:00"/>
    <m/>
    <m/>
    <s v=""/>
    <d v="2017-03-31T00:00:00"/>
    <n v="0"/>
    <m/>
    <d v="2017-04-30T00:00:00"/>
    <n v="0.12"/>
    <m/>
    <d v="2017-05-31T00:00:00"/>
    <n v="0.25"/>
    <m/>
    <d v="2017-06-30T00:00:00"/>
    <n v="0.37"/>
    <m/>
    <d v="2017-07-31T00:00:00"/>
    <n v="0.5"/>
    <m/>
    <d v="2017-08-31T00:00:00"/>
    <n v="0.62"/>
    <m/>
    <d v="2017-09-30T00:00:00"/>
    <n v="0.75"/>
    <m/>
    <d v="2017-10-31T00:00:00"/>
    <n v="0.87"/>
    <m/>
    <d v="2017-11-30T00:00:00"/>
    <n v="1"/>
    <m/>
    <d v="2017-12-31T00:00:00"/>
    <m/>
    <s v="Informes de seguimiento"/>
    <n v="0.2"/>
    <n v="1"/>
    <m/>
    <m/>
    <n v="19503"/>
    <x v="1"/>
    <x v="0"/>
    <x v="0"/>
  </r>
  <r>
    <s v="SG"/>
    <s v="Transformar y fortalecer la gestión y la cultura institucional"/>
    <x v="0"/>
    <x v="0"/>
    <s v="Gloria Rocío Pereira Oviedo - Subdirector Desarrollo Organizacional"/>
    <s v="Subdirección de Desarrollo Organizacional"/>
    <x v="1"/>
    <n v="35"/>
    <s v="Número"/>
    <x v="0"/>
    <n v="35"/>
    <m/>
    <m/>
    <x v="1"/>
    <m/>
    <m/>
    <m/>
    <x v="0"/>
    <m/>
    <x v="7"/>
    <n v="0.1"/>
    <d v="2017-05-01T00:00:00"/>
    <d v="2017-12-31T00:00:00"/>
    <n v="244"/>
    <m/>
    <m/>
    <d v="2017-01-31T00:00:00"/>
    <m/>
    <m/>
    <d v="2017-02-28T00:00:00"/>
    <m/>
    <m/>
    <s v=""/>
    <d v="2017-03-31T00:00:00"/>
    <m/>
    <m/>
    <d v="2017-04-30T00:00:00"/>
    <n v="0.12"/>
    <m/>
    <d v="2017-05-31T00:00:00"/>
    <n v="0.25"/>
    <m/>
    <d v="2017-06-30T00:00:00"/>
    <n v="0.37"/>
    <m/>
    <d v="2017-07-31T00:00:00"/>
    <n v="0.5"/>
    <m/>
    <d v="2017-08-31T00:00:00"/>
    <n v="0.62"/>
    <m/>
    <d v="2017-09-30T00:00:00"/>
    <n v="0.75"/>
    <m/>
    <d v="2017-10-31T00:00:00"/>
    <n v="0.87"/>
    <m/>
    <d v="2017-11-30T00:00:00"/>
    <n v="1"/>
    <m/>
    <d v="2017-12-31T00:00:00"/>
    <m/>
    <s v="Memorias de talleres"/>
    <n v="0.2"/>
    <n v="1"/>
    <m/>
    <m/>
    <n v="19504"/>
    <x v="1"/>
    <x v="0"/>
    <x v="0"/>
  </r>
  <r>
    <s v="SG"/>
    <s v="Transformar y fortalecer la gestión y la cultura institucional"/>
    <x v="0"/>
    <x v="0"/>
    <s v="Gloria Rocío Pereira Oviedo - Subdirector Desarrollo Organizacional"/>
    <s v="Subdirección de Desarrollo Organizacional"/>
    <x v="1"/>
    <n v="35"/>
    <s v="Número"/>
    <x v="0"/>
    <n v="35"/>
    <m/>
    <m/>
    <x v="1"/>
    <m/>
    <m/>
    <m/>
    <x v="0"/>
    <m/>
    <x v="8"/>
    <n v="0.1"/>
    <d v="2017-05-01T00:00:00"/>
    <d v="2017-12-15T00:00:00"/>
    <n v="228"/>
    <m/>
    <m/>
    <d v="2017-01-31T00:00:00"/>
    <m/>
    <m/>
    <d v="2017-02-28T00:00:00"/>
    <m/>
    <m/>
    <s v=""/>
    <d v="2017-03-31T00:00:00"/>
    <m/>
    <m/>
    <d v="2017-04-30T00:00:00"/>
    <n v="0.13"/>
    <m/>
    <d v="2017-05-31T00:00:00"/>
    <n v="0.26"/>
    <m/>
    <d v="2017-06-30T00:00:00"/>
    <n v="0.4"/>
    <m/>
    <d v="2017-07-31T00:00:00"/>
    <n v="0.54"/>
    <m/>
    <d v="2017-08-31T00:00:00"/>
    <n v="0.67"/>
    <m/>
    <d v="2017-09-30T00:00:00"/>
    <n v="0.8"/>
    <m/>
    <d v="2017-10-31T00:00:00"/>
    <n v="0.93"/>
    <m/>
    <d v="2017-11-30T00:00:00"/>
    <n v="1"/>
    <m/>
    <d v="2017-12-31T00:00:00"/>
    <m/>
    <s v="Memorias de conferencias"/>
    <n v="0.2"/>
    <n v="1"/>
    <m/>
    <m/>
    <n v="19505"/>
    <x v="1"/>
    <x v="0"/>
    <x v="0"/>
  </r>
  <r>
    <s v="SG"/>
    <s v="Transformar y fortalecer la gestión y la cultura institucional"/>
    <x v="1"/>
    <x v="1"/>
    <s v="Gloria Rocío Pereira Oviedo - Subdirector Desarrollo Organizacional"/>
    <s v="Subdirección de Desarrollo Organizacional"/>
    <x v="2"/>
    <n v="5"/>
    <s v="Número"/>
    <x v="0"/>
    <n v="0"/>
    <n v="3"/>
    <n v="5"/>
    <x v="0"/>
    <m/>
    <m/>
    <m/>
    <x v="0"/>
    <m/>
    <x v="9"/>
    <n v="0.3"/>
    <d v="2017-02-01T00:00:00"/>
    <d v="2017-06-30T00:00:00"/>
    <n v="149"/>
    <m/>
    <m/>
    <d v="2017-01-31T00:00:00"/>
    <n v="0.18"/>
    <n v="0.18"/>
    <d v="2017-02-28T00:00:00"/>
    <n v="0.39"/>
    <n v="0.39"/>
    <n v="1"/>
    <d v="2017-03-31T00:00:00"/>
    <n v="0.59"/>
    <m/>
    <d v="2017-04-30T00:00:00"/>
    <n v="0.8"/>
    <m/>
    <d v="2017-05-31T00:00:00"/>
    <n v="1"/>
    <m/>
    <d v="2017-06-30T00:00:00"/>
    <m/>
    <m/>
    <d v="2017-07-31T00:00:00"/>
    <m/>
    <m/>
    <d v="2017-08-31T00:00:00"/>
    <m/>
    <m/>
    <d v="2017-09-30T00:00:00"/>
    <m/>
    <m/>
    <d v="2017-10-31T00:00:00"/>
    <m/>
    <m/>
    <d v="2017-11-30T00:00:00"/>
    <m/>
    <m/>
    <d v="2017-12-31T00:00:00"/>
    <s v=" En el primer trimestre de 2017, se adelantó la revisión bibliográfica de prácticas de construcción de mapas de conocimiento, y además se gestionaron y sostuvieron reuniones con CINTEL, Corona y el DANE, a fin de conocer los procesos y esquemas empleados, para unificar criterios que permitan establecer las características, alcances y prioridades en la elaboración del mapa de conocimiento del Ministerio, que servirá de insumo para la priorización de los programas de aprendizaje organizacional que se implementarán en la Escuela Corporativa. Del mismo modo, se avanzó en la identificación y contacto de posibles aliados (Universidad del Valle, Universidad de los Andes, Universidad Autónoma de Bucaramanga) para la estructuración e implementación de los programas de aprendizaje organizacional y en la elaboración de un documento base para la solicitud de propuestas a las entidades mencionadas."/>
    <s v="Mapa de conocimiento"/>
    <n v="1"/>
    <n v="1"/>
    <m/>
    <n v="0.3"/>
    <n v="31101"/>
    <x v="2"/>
    <x v="1"/>
    <x v="1"/>
  </r>
  <r>
    <s v="SG"/>
    <s v="Transformar y fortalecer la gestión y la cultura institucional"/>
    <x v="1"/>
    <x v="1"/>
    <s v="Gloria Rocío Pereira Oviedo - Subdirector Desarrollo Organizacional"/>
    <s v="Subdirección de Desarrollo Organizacional"/>
    <x v="2"/>
    <n v="5"/>
    <s v="Número"/>
    <x v="0"/>
    <n v="0"/>
    <n v="3"/>
    <n v="5"/>
    <x v="0"/>
    <m/>
    <m/>
    <m/>
    <x v="0"/>
    <m/>
    <x v="10"/>
    <n v="0.35"/>
    <d v="2017-04-01T00:00:00"/>
    <d v="2017-08-31T00:00:00"/>
    <n v="152"/>
    <m/>
    <m/>
    <d v="2017-01-31T00:00:00"/>
    <m/>
    <m/>
    <d v="2017-02-28T00:00:00"/>
    <m/>
    <m/>
    <s v=""/>
    <d v="2017-03-31T00:00:00"/>
    <n v="0.19"/>
    <m/>
    <d v="2017-04-30T00:00:00"/>
    <n v="0.39"/>
    <m/>
    <d v="2017-05-31T00:00:00"/>
    <n v="0.59"/>
    <m/>
    <d v="2017-06-30T00:00:00"/>
    <n v="0.8"/>
    <m/>
    <d v="2017-07-31T00:00:00"/>
    <n v="1"/>
    <m/>
    <d v="2017-08-31T00:00:00"/>
    <m/>
    <m/>
    <d v="2017-09-30T00:00:00"/>
    <m/>
    <m/>
    <d v="2017-10-31T00:00:00"/>
    <m/>
    <m/>
    <d v="2017-11-30T00:00:00"/>
    <m/>
    <m/>
    <d v="2017-12-31T00:00:00"/>
    <m/>
    <s v="Estructura y contenidos de programas"/>
    <n v="1"/>
    <n v="1"/>
    <m/>
    <m/>
    <n v="31102"/>
    <x v="2"/>
    <x v="1"/>
    <x v="1"/>
  </r>
  <r>
    <s v="SG"/>
    <s v="Transformar y fortalecer la gestión y la cultura institucional"/>
    <x v="1"/>
    <x v="1"/>
    <s v="Gloria Rocío Pereira Oviedo - Subdirector Desarrollo Organizacional"/>
    <s v="Subdirección de Desarrollo Organizacional"/>
    <x v="2"/>
    <n v="5"/>
    <s v="Número"/>
    <x v="0"/>
    <n v="0"/>
    <n v="3"/>
    <n v="5"/>
    <x v="0"/>
    <m/>
    <m/>
    <m/>
    <x v="0"/>
    <m/>
    <x v="11"/>
    <n v="0.2"/>
    <d v="2017-08-01T00:00:00"/>
    <d v="2017-12-31T00:00:00"/>
    <n v="152"/>
    <m/>
    <m/>
    <d v="2017-01-31T00:00:00"/>
    <m/>
    <m/>
    <d v="2017-02-28T00:00:00"/>
    <m/>
    <m/>
    <s v=""/>
    <d v="2017-03-31T00:00:00"/>
    <m/>
    <m/>
    <d v="2017-04-30T00:00:00"/>
    <m/>
    <m/>
    <d v="2017-05-31T00:00:00"/>
    <m/>
    <m/>
    <d v="2017-06-30T00:00:00"/>
    <m/>
    <m/>
    <d v="2017-07-31T00:00:00"/>
    <n v="0.2"/>
    <m/>
    <d v="2017-08-31T00:00:00"/>
    <n v="0.39"/>
    <m/>
    <d v="2017-09-30T00:00:00"/>
    <n v="0.6"/>
    <m/>
    <d v="2017-10-31T00:00:00"/>
    <n v="0.8"/>
    <m/>
    <d v="2017-11-30T00:00:00"/>
    <n v="1"/>
    <m/>
    <d v="2017-12-31T00:00:00"/>
    <m/>
    <s v="Reportes de implementación"/>
    <n v="1"/>
    <n v="1"/>
    <m/>
    <m/>
    <n v="31103"/>
    <x v="2"/>
    <x v="1"/>
    <x v="1"/>
  </r>
  <r>
    <s v="SG"/>
    <s v="Transformar y fortalecer la gestión y la cultura institucional"/>
    <x v="1"/>
    <x v="1"/>
    <s v="Gloria Rocío Pereira Oviedo - Subdirector Desarrollo Organizacional"/>
    <s v="Subdirección de Desarrollo Organizacional"/>
    <x v="2"/>
    <n v="5"/>
    <s v="Número"/>
    <x v="0"/>
    <n v="0"/>
    <n v="3"/>
    <n v="5"/>
    <x v="0"/>
    <m/>
    <m/>
    <m/>
    <x v="0"/>
    <m/>
    <x v="12"/>
    <n v="0.1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Durante el primer trimestre se concertó y realizó reunión con el administrador del sitio de la Oficina de Planeación y Finanzas y de la Subdirección de Desarrollo Organizacional. Además, se revisó el diseño de la versión preliminar del formulario de seguimiento para los Equipos CREA 2017 a disponerse en la comunidad de coordinadores. Se realizó reunión con la Oficina de Comunicaciones -OAC- y la Oficina de Tecnología y Sistemas de Información -OTSI- para la revisión de los requerimientos solicitados en el documento “Propuesta de ajustes a la interfaz gráfica de la intranet del MEN” para determinar los espacios en los que van a disponerse los sitios de las dependencias. Se elaboró el documento de políticas de administración y uso de la intranet y de los sitios."/>
    <s v="Reporte de sitios y comunidades"/>
    <n v="1"/>
    <n v="1"/>
    <m/>
    <n v="0.15"/>
    <n v="31104"/>
    <x v="2"/>
    <x v="1"/>
    <x v="1"/>
  </r>
  <r>
    <s v="SG"/>
    <s v="Transformar y fortalecer la gestión y la cultura institucional"/>
    <x v="2"/>
    <x v="2"/>
    <s v="Gloria Rocío Pereira Oviedo - Subdirector Desarrollo Organizacional"/>
    <s v="Subdirección de Desarrollo Organizacional"/>
    <x v="3"/>
    <n v="35"/>
    <s v="Número"/>
    <x v="0"/>
    <n v="0"/>
    <m/>
    <n v="35"/>
    <x v="0"/>
    <m/>
    <m/>
    <m/>
    <x v="0"/>
    <m/>
    <x v="13"/>
    <n v="0.25"/>
    <d v="2017-03-02T00:00:00"/>
    <d v="2017-05-31T00:00:00"/>
    <n v="90"/>
    <m/>
    <m/>
    <d v="2017-01-31T00:00:00"/>
    <m/>
    <m/>
    <d v="2017-02-28T00:00:00"/>
    <n v="0.32"/>
    <n v="0.32"/>
    <n v="1"/>
    <d v="2017-03-31T00:00:00"/>
    <n v="0.66"/>
    <m/>
    <d v="2017-04-30T00:00:00"/>
    <n v="1"/>
    <m/>
    <d v="2017-05-31T00:00:00"/>
    <m/>
    <m/>
    <d v="2017-06-30T00:00:00"/>
    <m/>
    <m/>
    <d v="2017-07-31T00:00:00"/>
    <m/>
    <m/>
    <d v="2017-08-31T00:00:00"/>
    <m/>
    <m/>
    <d v="2017-09-30T00:00:00"/>
    <m/>
    <m/>
    <d v="2017-10-31T00:00:00"/>
    <m/>
    <m/>
    <d v="2017-11-30T00:00:00"/>
    <m/>
    <m/>
    <d v="2017-12-31T00:00:00"/>
    <s v="Durante el primer semestre se adelantó en la revisión de los estudios técnicos de cargas de trabajo y propuesta de planta de 18 dependencias de la estructura propuesta para el Ministerio por parte de la firma PAH."/>
    <s v="Cronograma de implementación por dependencia_x000a__x000a_Procesos ajustados en el SIG"/>
    <n v="1"/>
    <n v="0.14285714285714285"/>
    <m/>
    <m/>
    <n v="20101"/>
    <x v="3"/>
    <x v="2"/>
    <x v="2"/>
  </r>
  <r>
    <s v="SG"/>
    <s v="Transformar y fortalecer la gestión y la cultura institucional"/>
    <x v="2"/>
    <x v="2"/>
    <s v="Gloria Rocío Pereira Oviedo - Subdirector Desarrollo Organizacional"/>
    <s v="Subdirección de Desarrollo Organizacional"/>
    <x v="3"/>
    <n v="35"/>
    <s v="Número"/>
    <x v="0"/>
    <n v="0"/>
    <m/>
    <n v="35"/>
    <x v="0"/>
    <m/>
    <m/>
    <m/>
    <x v="0"/>
    <m/>
    <x v="14"/>
    <n v="0.25"/>
    <d v="2017-05-02T00:00:00"/>
    <d v="2017-11-30T00:00:00"/>
    <n v="212"/>
    <m/>
    <m/>
    <d v="2017-01-31T00:00:00"/>
    <m/>
    <m/>
    <d v="2017-02-28T00:00:00"/>
    <m/>
    <m/>
    <s v=""/>
    <d v="2017-03-31T00:00:00"/>
    <m/>
    <m/>
    <d v="2017-04-30T00:00:00"/>
    <n v="0.14000000000000001"/>
    <m/>
    <d v="2017-05-31T00:00:00"/>
    <n v="0.28000000000000003"/>
    <m/>
    <d v="2017-06-30T00:00:00"/>
    <n v="0.42"/>
    <m/>
    <d v="2017-07-31T00:00:00"/>
    <n v="0.56999999999999995"/>
    <m/>
    <d v="2017-08-31T00:00:00"/>
    <n v="0.71"/>
    <m/>
    <d v="2017-09-30T00:00:00"/>
    <n v="0.86"/>
    <m/>
    <d v="2017-10-31T00:00:00"/>
    <n v="1"/>
    <m/>
    <d v="2017-11-30T00:00:00"/>
    <m/>
    <m/>
    <d v="2017-12-31T00:00:00"/>
    <m/>
    <s v="Resolución de Distribución de Cargos de la Planta Global_x000a__x000a_Resolución única de grupos internos de trabajo_x000a__x000a_Manual de funciones ajustado"/>
    <n v="1"/>
    <n v="0.14285714285714285"/>
    <m/>
    <m/>
    <n v="20102"/>
    <x v="3"/>
    <x v="2"/>
    <x v="2"/>
  </r>
  <r>
    <s v="SG"/>
    <s v="Transformar y fortalecer la gestión y la cultura institucional"/>
    <x v="2"/>
    <x v="2"/>
    <s v="Gloria Rocío Pereira Oviedo - Subdirector Desarrollo Organizacional"/>
    <s v="Subdirección de Desarrollo Organizacional"/>
    <x v="3"/>
    <n v="35"/>
    <s v="Número"/>
    <x v="0"/>
    <n v="0"/>
    <m/>
    <n v="35"/>
    <x v="0"/>
    <m/>
    <m/>
    <m/>
    <x v="0"/>
    <m/>
    <x v="15"/>
    <n v="0.25"/>
    <d v="2017-05-02T00:00:00"/>
    <d v="2017-05-31T00:00:00"/>
    <n v="29"/>
    <m/>
    <m/>
    <d v="2017-01-31T00:00:00"/>
    <m/>
    <m/>
    <d v="2017-02-28T00:00:00"/>
    <m/>
    <m/>
    <s v=""/>
    <d v="2017-03-31T00:00:00"/>
    <m/>
    <m/>
    <d v="2017-04-30T00:00:00"/>
    <n v="1"/>
    <m/>
    <d v="2017-05-31T00:00:00"/>
    <m/>
    <m/>
    <d v="2017-06-30T00:00:00"/>
    <m/>
    <m/>
    <d v="2017-07-31T00:00:00"/>
    <m/>
    <m/>
    <d v="2017-08-31T00:00:00"/>
    <m/>
    <m/>
    <d v="2017-09-30T00:00:00"/>
    <m/>
    <m/>
    <d v="2017-10-31T00:00:00"/>
    <m/>
    <m/>
    <d v="2017-11-30T00:00:00"/>
    <m/>
    <m/>
    <d v="2017-12-31T00:00:00"/>
    <m/>
    <s v="Documento de análisis de costos para planta de empleos"/>
    <n v="1"/>
    <n v="0.14285714285714285"/>
    <m/>
    <m/>
    <n v="20103"/>
    <x v="3"/>
    <x v="2"/>
    <x v="2"/>
  </r>
  <r>
    <s v="SG"/>
    <s v="Transformar y fortalecer la gestión y la cultura institucional"/>
    <x v="2"/>
    <x v="2"/>
    <s v="Gloria Rocío Pereira Oviedo - Subdirector Desarrollo Organizacional"/>
    <s v="Subdirección de Desarrollo Organizacional"/>
    <x v="3"/>
    <n v="35"/>
    <s v="Número"/>
    <x v="0"/>
    <n v="0"/>
    <m/>
    <n v="35"/>
    <x v="0"/>
    <m/>
    <m/>
    <m/>
    <x v="0"/>
    <m/>
    <x v="16"/>
    <n v="0.25"/>
    <d v="2017-06-01T00:00:00"/>
    <d v="2017-11-30T00:00:00"/>
    <n v="182"/>
    <m/>
    <m/>
    <d v="2017-01-31T00:00:00"/>
    <m/>
    <m/>
    <d v="2017-02-28T00:00:00"/>
    <m/>
    <m/>
    <s v=""/>
    <d v="2017-03-31T00:00:00"/>
    <m/>
    <m/>
    <d v="2017-04-30T00:00:00"/>
    <m/>
    <m/>
    <d v="2017-05-31T00:00:00"/>
    <n v="0.16"/>
    <m/>
    <d v="2017-06-30T00:00:00"/>
    <n v="0.33"/>
    <m/>
    <d v="2017-07-31T00:00:00"/>
    <n v="0.5"/>
    <m/>
    <d v="2017-08-31T00:00:00"/>
    <n v="0.66"/>
    <m/>
    <d v="2017-09-30T00:00:00"/>
    <n v="0.84"/>
    <m/>
    <d v="2017-10-31T00:00:00"/>
    <n v="1"/>
    <m/>
    <d v="2017-11-30T00:00:00"/>
    <m/>
    <m/>
    <d v="2017-12-31T00:00:00"/>
    <m/>
    <s v="Propuesta de Acto Administrativo de Estructura"/>
    <n v="1"/>
    <n v="0.14285714285714285"/>
    <m/>
    <m/>
    <n v="20104"/>
    <x v="3"/>
    <x v="2"/>
    <x v="2"/>
  </r>
  <r>
    <s v="SG"/>
    <s v="Transformar y fortalecer la gestión y la cultura institucional"/>
    <x v="0"/>
    <x v="0"/>
    <s v="Gloria Rocío Pereira Oviedo - Subdirector Desarrollo Organizacional"/>
    <s v="Subdirección de Desarrollo Organizacional"/>
    <x v="4"/>
    <s v="Hasta 50"/>
    <s v="Número"/>
    <x v="0"/>
    <n v="0"/>
    <n v="50"/>
    <m/>
    <x v="0"/>
    <m/>
    <m/>
    <m/>
    <x v="0"/>
    <m/>
    <x v="17"/>
    <n v="0.2"/>
    <d v="2017-01-01T00:00:00"/>
    <d v="2017-03-30T00:00:00"/>
    <n v="88"/>
    <n v="0.34"/>
    <n v="0.2"/>
    <d v="2017-01-31T00:00:00"/>
    <n v="0.66"/>
    <n v="0.5"/>
    <d v="2017-02-28T00:00:00"/>
    <n v="1.01"/>
    <n v="0.66"/>
    <n v="0.65346534653465349"/>
    <d v="2017-03-31T00:00:00"/>
    <n v="1.35"/>
    <m/>
    <d v="2017-04-30T00:00:00"/>
    <n v="1.7"/>
    <m/>
    <d v="2017-05-31T00:00:00"/>
    <n v="2.0499999999999998"/>
    <m/>
    <d v="2017-06-30T00:00:00"/>
    <n v="2.4"/>
    <m/>
    <d v="2017-07-31T00:00:00"/>
    <n v="2.75"/>
    <m/>
    <d v="2017-08-31T00:00:00"/>
    <n v="3.09"/>
    <m/>
    <d v="2017-09-30T00:00:00"/>
    <n v="3.44"/>
    <m/>
    <d v="2017-10-31T00:00:00"/>
    <n v="3.78"/>
    <m/>
    <d v="2017-11-30T00:00:00"/>
    <n v="4.1399999999999997"/>
    <m/>
    <d v="2017-12-31T00:00:00"/>
    <s v="Se proyectó la Resolución y el Documento Técnico Metodológico con la información remitida por la Oficina de Tecnología y Sistemas mediante oficio N° 2017-IE-014849 del 31 de marzo de 2017. Los documentos se encuentran para aprobación de la Secretaria General._x000a_dichos formatos están para la firma de la Secretaria General."/>
    <s v="Documento técnico_x000a_Acto Administrativo que adopta la modalidad de teletrabajo"/>
    <n v="0.2"/>
    <n v="1"/>
    <m/>
    <n v="0.1306930693069307"/>
    <n v="19401"/>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18"/>
    <n v="0.2"/>
    <d v="2017-04-01T00:00:00"/>
    <d v="2017-08-30T00:00:00"/>
    <n v="151"/>
    <m/>
    <m/>
    <d v="2017-01-31T00:00:00"/>
    <m/>
    <m/>
    <d v="2017-02-28T00:00:00"/>
    <m/>
    <m/>
    <s v=""/>
    <d v="2017-03-31T00:00:00"/>
    <n v="0.19"/>
    <m/>
    <d v="2017-04-30T00:00:00"/>
    <n v="0.4"/>
    <m/>
    <d v="2017-05-31T00:00:00"/>
    <n v="0.6"/>
    <m/>
    <d v="2017-06-30T00:00:00"/>
    <n v="0.8"/>
    <m/>
    <d v="2017-07-31T00:00:00"/>
    <n v="1.01"/>
    <m/>
    <d v="2017-08-31T00:00:00"/>
    <n v="1.21"/>
    <m/>
    <d v="2017-09-30T00:00:00"/>
    <n v="1.41"/>
    <m/>
    <d v="2017-10-31T00:00:00"/>
    <n v="1.61"/>
    <m/>
    <d v="2017-11-30T00:00:00"/>
    <n v="1.81"/>
    <m/>
    <d v="2017-12-31T00:00:00"/>
    <m/>
    <s v="Acuerdo de participación en la prueba piloto de la modalidad de teletrabajo"/>
    <n v="0.2"/>
    <n v="1"/>
    <m/>
    <m/>
    <n v="19402"/>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19"/>
    <n v="0.2"/>
    <d v="2017-05-01T00:00:00"/>
    <d v="2017-12-31T00:00:00"/>
    <n v="244"/>
    <m/>
    <m/>
    <d v="2017-01-31T00:00:00"/>
    <m/>
    <m/>
    <d v="2017-02-28T00:00:00"/>
    <m/>
    <m/>
    <s v=""/>
    <d v="2017-03-31T00:00:00"/>
    <n v="0"/>
    <m/>
    <d v="2017-04-30T00:00:00"/>
    <n v="0.12"/>
    <m/>
    <d v="2017-05-31T00:00:00"/>
    <n v="0.25"/>
    <m/>
    <d v="2017-06-30T00:00:00"/>
    <n v="0.37"/>
    <m/>
    <d v="2017-07-31T00:00:00"/>
    <n v="0.5"/>
    <m/>
    <d v="2017-08-31T00:00:00"/>
    <n v="0.62"/>
    <m/>
    <d v="2017-09-30T00:00:00"/>
    <n v="0.75"/>
    <m/>
    <d v="2017-10-31T00:00:00"/>
    <n v="0.87"/>
    <m/>
    <d v="2017-11-30T00:00:00"/>
    <n v="1"/>
    <m/>
    <d v="2017-12-31T00:00:00"/>
    <m/>
    <s v="Reporte de avance de implementación de la modalidad"/>
    <n v="0.2"/>
    <n v="1"/>
    <m/>
    <m/>
    <n v="19403"/>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20"/>
    <n v="0.2"/>
    <d v="2017-06-01T00:00:00"/>
    <d v="2017-12-31T00:00:00"/>
    <n v="213"/>
    <m/>
    <m/>
    <d v="2017-01-31T00:00:00"/>
    <m/>
    <m/>
    <d v="2017-02-28T00:00:00"/>
    <m/>
    <m/>
    <s v=""/>
    <d v="2017-03-31T00:00:00"/>
    <n v="-0.15"/>
    <m/>
    <d v="2017-04-30T00:00:00"/>
    <n v="0"/>
    <m/>
    <d v="2017-05-31T00:00:00"/>
    <n v="0.14000000000000001"/>
    <m/>
    <d v="2017-06-30T00:00:00"/>
    <n v="0.28000000000000003"/>
    <m/>
    <d v="2017-07-31T00:00:00"/>
    <n v="0.43"/>
    <m/>
    <d v="2017-08-31T00:00:00"/>
    <n v="0.56999999999999995"/>
    <m/>
    <d v="2017-09-30T00:00:00"/>
    <n v="0.71"/>
    <m/>
    <d v="2017-10-31T00:00:00"/>
    <n v="0.85"/>
    <m/>
    <d v="2017-11-30T00:00:00"/>
    <n v="1"/>
    <m/>
    <d v="2017-12-31T00:00:00"/>
    <m/>
    <s v="Documento consolidado de seguimiento a la estrategia"/>
    <n v="0.2"/>
    <n v="1"/>
    <m/>
    <m/>
    <n v="19404"/>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21"/>
    <n v="0.2"/>
    <d v="2017-12-01T00:00:00"/>
    <d v="2017-12-31T00:00:00"/>
    <n v="30"/>
    <m/>
    <m/>
    <d v="2017-01-31T00:00:00"/>
    <m/>
    <m/>
    <d v="2017-02-28T00:00:00"/>
    <m/>
    <m/>
    <s v=""/>
    <d v="2017-03-31T00:00:00"/>
    <e v="#DIV/0!"/>
    <m/>
    <d v="2017-04-30T00:00:00"/>
    <e v="#DIV/0!"/>
    <m/>
    <d v="2017-05-31T00:00:00"/>
    <e v="#DIV/0!"/>
    <m/>
    <d v="2017-06-30T00:00:00"/>
    <e v="#DIV/0!"/>
    <m/>
    <d v="2017-07-31T00:00:00"/>
    <e v="#DIV/0!"/>
    <m/>
    <d v="2017-08-31T00:00:00"/>
    <e v="#DIV/0!"/>
    <m/>
    <d v="2017-09-30T00:00:00"/>
    <e v="#DIV/0!"/>
    <m/>
    <d v="2017-10-31T00:00:00"/>
    <e v="#DIV/0!"/>
    <m/>
    <d v="2017-11-30T00:00:00"/>
    <e v="#DIV/0!"/>
    <m/>
    <d v="2017-12-31T00:00:00"/>
    <m/>
    <s v="Informe de resultados de evaluación de satisfacción"/>
    <n v="0.2"/>
    <n v="1"/>
    <m/>
    <m/>
    <n v="19405"/>
    <x v="4"/>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2"/>
    <n v="0.3"/>
    <d v="2017-02-15T00:00:00"/>
    <d v="2017-04-30T00:00:00"/>
    <n v="74"/>
    <m/>
    <m/>
    <d v="2017-01-31T00:00:00"/>
    <n v="0.18"/>
    <n v="0.18"/>
    <d v="2017-02-28T00:00:00"/>
    <n v="0.59"/>
    <n v="0.59"/>
    <n v="1"/>
    <d v="2017-03-31T00:00:00"/>
    <n v="1"/>
    <m/>
    <d v="2017-04-30T00:00:00"/>
    <n v="1.42"/>
    <m/>
    <d v="2017-05-31T00:00:00"/>
    <n v="1.82"/>
    <m/>
    <d v="2017-06-30T00:00:00"/>
    <n v="2.2400000000000002"/>
    <m/>
    <d v="2017-07-31T00:00:00"/>
    <n v="2.66"/>
    <m/>
    <d v="2017-08-31T00:00:00"/>
    <n v="3.07"/>
    <m/>
    <d v="2017-09-30T00:00:00"/>
    <n v="3.49"/>
    <m/>
    <d v="2017-10-31T00:00:00"/>
    <n v="3.89"/>
    <m/>
    <d v="2017-11-30T00:00:00"/>
    <n v="4.3099999999999996"/>
    <m/>
    <d v="2017-12-31T00:00:00"/>
    <s v="Se solicitó a los jefes de las Oficinas Asesoras de Planeación y Finanzas, Comunicaciones y la SDO, la designación de las personas que participarían en las mesas de trabajo._x000a__x000a_Se realizó la gestión contractual con el proveedor y se dio inicio a las mesas de trabajo para la definición de los perfiles por nivel jerárquico."/>
    <s v="Informe con los perfiles descriptivos por nivel jerárquico"/>
    <n v="0.2"/>
    <n v="1"/>
    <m/>
    <n v="0.3"/>
    <n v="19101"/>
    <x v="5"/>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3"/>
    <n v="0.2"/>
    <d v="2017-05-01T00:00:00"/>
    <d v="2017-06-30T00:00:00"/>
    <n v="60"/>
    <m/>
    <m/>
    <d v="2017-01-31T00:00:00"/>
    <m/>
    <m/>
    <d v="2017-02-28T00:00:00"/>
    <m/>
    <m/>
    <s v=""/>
    <d v="2017-03-31T00:00:00"/>
    <n v="1"/>
    <m/>
    <d v="2017-04-30T00:00:00"/>
    <n v="1.52"/>
    <m/>
    <d v="2017-05-31T00:00:00"/>
    <n v="2.0299999999999998"/>
    <m/>
    <d v="2017-06-30T00:00:00"/>
    <n v="2.5299999999999998"/>
    <m/>
    <d v="2017-07-31T00:00:00"/>
    <n v="3.05"/>
    <m/>
    <d v="2017-08-31T00:00:00"/>
    <n v="3.55"/>
    <m/>
    <d v="2017-09-30T00:00:00"/>
    <n v="4.07"/>
    <m/>
    <d v="2017-10-31T00:00:00"/>
    <e v="#REF!"/>
    <m/>
    <d v="2017-11-30T00:00:00"/>
    <e v="#REF!"/>
    <m/>
    <d v="2017-12-31T00:00:00"/>
    <m/>
    <s v="Instrumento de medición de competencias_x000a_Informe de resultados aplicación del instrumento"/>
    <n v="0.2"/>
    <n v="1"/>
    <m/>
    <m/>
    <n v="19102"/>
    <x v="5"/>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4"/>
    <n v="0.3"/>
    <d v="2017-07-01T00:00:00"/>
    <d v="2017-11-30T00:00:00"/>
    <n v="152"/>
    <m/>
    <m/>
    <d v="2017-01-31T00:00:00"/>
    <m/>
    <m/>
    <d v="2017-02-28T00:00:00"/>
    <m/>
    <m/>
    <s v=""/>
    <d v="2017-03-31T00:00:00"/>
    <n v="-0.41"/>
    <m/>
    <d v="2017-04-30T00:00:00"/>
    <n v="-0.2"/>
    <m/>
    <d v="2017-05-31T00:00:00"/>
    <n v="-0.01"/>
    <m/>
    <d v="2017-06-30T00:00:00"/>
    <n v="0.2"/>
    <m/>
    <d v="2017-07-31T00:00:00"/>
    <n v="0.4"/>
    <m/>
    <d v="2017-08-31T00:00:00"/>
    <n v="0.6"/>
    <m/>
    <d v="2017-09-30T00:00:00"/>
    <n v="0.8"/>
    <m/>
    <d v="2017-10-31T00:00:00"/>
    <n v="1"/>
    <m/>
    <d v="2017-11-30T00:00:00"/>
    <n v="1.2"/>
    <m/>
    <d v="2017-12-31T00:00:00"/>
    <m/>
    <s v="Plan de trabajo para la intervención_x000a_Informe de implementación"/>
    <n v="0.2"/>
    <n v="1"/>
    <m/>
    <m/>
    <n v="19103"/>
    <x v="5"/>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5"/>
    <n v="0.2"/>
    <d v="2017-12-01T00:00:00"/>
    <d v="2017-12-31T00:00:00"/>
    <n v="30"/>
    <m/>
    <m/>
    <d v="2017-01-31T00:00:00"/>
    <m/>
    <m/>
    <d v="2017-02-28T00:00:00"/>
    <m/>
    <m/>
    <s v=""/>
    <d v="2017-03-31T00:00:00"/>
    <n v="-7.17"/>
    <m/>
    <d v="2017-04-30T00:00:00"/>
    <n v="-6.13"/>
    <m/>
    <d v="2017-05-31T00:00:00"/>
    <n v="-5.13"/>
    <m/>
    <d v="2017-06-30T00:00:00"/>
    <n v="-4.0999999999999996"/>
    <m/>
    <d v="2017-07-31T00:00:00"/>
    <n v="-3.07"/>
    <m/>
    <d v="2017-08-31T00:00:00"/>
    <n v="-2.0699999999999998"/>
    <m/>
    <d v="2017-09-30T00:00:00"/>
    <n v="-1.03"/>
    <m/>
    <d v="2017-10-31T00:00:00"/>
    <n v="-0.03"/>
    <m/>
    <d v="2017-11-30T00:00:00"/>
    <n v="1"/>
    <m/>
    <d v="2017-12-31T00:00:00"/>
    <m/>
    <s v="Informe de resultados de medición posterior a la intervención"/>
    <n v="0.2"/>
    <n v="1"/>
    <m/>
    <m/>
    <n v="19104"/>
    <x v="5"/>
    <x v="0"/>
    <x v="0"/>
  </r>
  <r>
    <s v="SG"/>
    <s v="Transformar y fortalecer la gestión y la cultura institucional"/>
    <x v="0"/>
    <x v="0"/>
    <s v="Gloria Rocío Pereira Oviedo - Subdirector Desarrollo Organizacional"/>
    <s v="Subdirección de Desarrollo Organizacional"/>
    <x v="6"/>
    <n v="500"/>
    <s v="Número"/>
    <x v="0"/>
    <n v="0"/>
    <n v="350"/>
    <n v="500"/>
    <x v="0"/>
    <m/>
    <m/>
    <m/>
    <x v="0"/>
    <m/>
    <x v="26"/>
    <n v="0.2"/>
    <d v="2017-01-25T00:00:00"/>
    <d v="2017-12-31T00:00:00"/>
    <n v="340"/>
    <n v="0.02"/>
    <n v="0.02"/>
    <d v="2017-01-31T00:00:00"/>
    <n v="0.1"/>
    <n v="0.1"/>
    <d v="2017-02-28T00:00:00"/>
    <n v="0.19"/>
    <n v="0.19"/>
    <n v="1"/>
    <d v="2017-03-31T00:00:00"/>
    <n v="0.28000000000000003"/>
    <m/>
    <d v="2017-04-30T00:00:00"/>
    <n v="0.37"/>
    <m/>
    <d v="2017-05-31T00:00:00"/>
    <n v="0.46"/>
    <m/>
    <d v="2017-06-30T00:00:00"/>
    <n v="0.55000000000000004"/>
    <m/>
    <d v="2017-07-31T00:00:00"/>
    <n v="0.64"/>
    <m/>
    <d v="2017-08-31T00:00:00"/>
    <n v="0.73"/>
    <m/>
    <d v="2017-09-30T00:00:00"/>
    <n v="0.82"/>
    <m/>
    <d v="2017-10-31T00:00:00"/>
    <n v="0.91"/>
    <m/>
    <d v="2017-11-30T00:00:00"/>
    <n v="1"/>
    <m/>
    <d v="2017-12-31T00:00:00"/>
    <s v="Se solicitó mediante oficio No. IE 000883 del 11 de enero de 2017, la asignación de recursos financieros; sin embargo no se dispuso su asignación, por lo que se adoptó como estrategia la divulgación de la plataforma estratégica de la Entidad con el apoyo de las Oficinas Asesoras de Planeación y Finanzas y Comunicaciones y la SDO."/>
    <s v="Certificado de disponibilidad presupuestal"/>
    <n v="0.2"/>
    <n v="1"/>
    <m/>
    <n v="0.2"/>
    <n v="19201"/>
    <x v="6"/>
    <x v="0"/>
    <x v="0"/>
  </r>
  <r>
    <s v="SG"/>
    <s v="Transformar y fortalecer la gestión y la cultura institucional"/>
    <x v="0"/>
    <x v="0"/>
    <s v="Gloria Rocío Pereira Oviedo - Subdirector Desarrollo Organizacional"/>
    <s v="Subdirección de Desarrollo Organizacional"/>
    <x v="6"/>
    <n v="500"/>
    <s v="Número"/>
    <x v="0"/>
    <n v="0"/>
    <n v="350"/>
    <n v="500"/>
    <x v="0"/>
    <m/>
    <m/>
    <m/>
    <x v="0"/>
    <m/>
    <x v="27"/>
    <n v="0.8"/>
    <d v="2017-01-25T00:00:00"/>
    <d v="2017-12-31T00:00:00"/>
    <n v="340"/>
    <n v="0.02"/>
    <n v="0"/>
    <d v="2017-01-31T00:00:00"/>
    <n v="0.1"/>
    <n v="0"/>
    <d v="2017-02-28T00:00:00"/>
    <n v="0.19"/>
    <n v="0"/>
    <n v="0"/>
    <d v="2017-03-31T00:00:00"/>
    <n v="0.28000000000000003"/>
    <m/>
    <d v="2017-04-30T00:00:00"/>
    <n v="0.37"/>
    <m/>
    <d v="2017-05-31T00:00:00"/>
    <n v="0.46"/>
    <m/>
    <d v="2017-06-30T00:00:00"/>
    <n v="0.55000000000000004"/>
    <m/>
    <d v="2017-07-31T00:00:00"/>
    <n v="0.64"/>
    <m/>
    <d v="2017-08-31T00:00:00"/>
    <n v="0.73"/>
    <m/>
    <d v="2017-09-30T00:00:00"/>
    <n v="0.82"/>
    <m/>
    <d v="2017-10-31T00:00:00"/>
    <n v="0.91"/>
    <m/>
    <d v="2017-11-30T00:00:00"/>
    <n v="1"/>
    <m/>
    <d v="2017-12-31T00:00:00"/>
    <s v="Se está en etapa de elaboración de la estrategia a través de mesas de trabajo conlas Oficinas Asesoras de Planeación y Finanzas y Comunicaciones y la SDO. "/>
    <s v="Documento técnico Programa de Reinducción MEN 2017"/>
    <n v="0.2"/>
    <n v="1"/>
    <m/>
    <n v="0"/>
    <n v="19202"/>
    <x v="6"/>
    <x v="0"/>
    <x v="0"/>
  </r>
  <r>
    <s v="SG"/>
    <s v="Transformar y fortalecer la gestión y la cultura institucional"/>
    <x v="2"/>
    <x v="3"/>
    <s v="Fabio Gómez- Subdirector de Contratación"/>
    <s v="Subdirección de Contratación"/>
    <x v="7"/>
    <n v="450"/>
    <s v="personas capacitadas"/>
    <x v="1"/>
    <n v="450"/>
    <m/>
    <m/>
    <x v="2"/>
    <m/>
    <m/>
    <m/>
    <x v="1"/>
    <s v="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sin embargo no es imputable a la Subdirección de Contratación toda vez que no podemos exigir a los funcionarios que asistan a las capacitaciones."/>
    <x v="28"/>
    <n v="0.2"/>
    <d v="2017-01-16T00:00:00"/>
    <d v="2017-01-31T00:00:00"/>
    <n v="15"/>
    <n v="4.93"/>
    <n v="30"/>
    <d v="2017-01-31T00:00:00"/>
    <n v="6.93"/>
    <m/>
    <d v="2017-02-28T00:00:00"/>
    <n v="9"/>
    <m/>
    <n v="0"/>
    <d v="2017-03-31T00:00:00"/>
    <n v="11"/>
    <m/>
    <d v="2017-04-30T00:00:00"/>
    <n v="13.07"/>
    <m/>
    <d v="2017-05-31T00:00:00"/>
    <n v="15.13"/>
    <m/>
    <d v="2017-06-30T00:00:00"/>
    <n v="17.13"/>
    <m/>
    <d v="2017-07-31T00:00:00"/>
    <n v="19.2"/>
    <m/>
    <d v="2017-08-31T00:00:00"/>
    <n v="21.2"/>
    <m/>
    <d v="2017-09-30T00:00:00"/>
    <n v="23.27"/>
    <m/>
    <d v="2017-10-31T00:00:00"/>
    <e v="#REF!"/>
    <m/>
    <d v="2017-11-30T00:00:00"/>
    <e v="#REF!"/>
    <m/>
    <d v="2017-12-31T00:00:00"/>
    <s v="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prevista, sin embargo esta situación no es imputable a la Subdirección de Contratación, toda vez que no podemos exigir a los funcionarios que asistan a las capacitaciones."/>
    <s v="Listados de Asistencia Personal Capacitado"/>
    <n v="0.5"/>
    <n v="0.14285714285714285"/>
    <m/>
    <m/>
    <n v="22201"/>
    <x v="7"/>
    <x v="3"/>
    <x v="2"/>
  </r>
  <r>
    <s v="SG"/>
    <s v="Transformar y fortalecer la gestión y la cultura institucional"/>
    <x v="2"/>
    <x v="3"/>
    <s v="Fabio Gómez- Subdirector de Contratación"/>
    <s v="Subdirección de Contratación"/>
    <x v="7"/>
    <n v="450"/>
    <s v="personas capacitadas"/>
    <x v="1"/>
    <n v="450"/>
    <m/>
    <m/>
    <x v="2"/>
    <m/>
    <m/>
    <m/>
    <x v="1"/>
    <m/>
    <x v="29"/>
    <n v="0.2"/>
    <d v="2017-02-01T00:00:00"/>
    <d v="2017-02-28T00:00:00"/>
    <n v="27"/>
    <n v="-2850.07"/>
    <m/>
    <m/>
    <m/>
    <n v="109"/>
    <m/>
    <n v="0"/>
    <n v="109"/>
    <s v=""/>
    <m/>
    <m/>
    <m/>
    <m/>
    <m/>
    <m/>
    <m/>
    <m/>
    <m/>
    <m/>
    <m/>
    <m/>
    <m/>
    <m/>
    <m/>
    <m/>
    <m/>
    <m/>
    <m/>
    <m/>
    <m/>
    <m/>
    <m/>
    <m/>
    <m/>
    <m/>
    <m/>
    <m/>
    <m/>
    <s v="Listado de Asistencia Mensual de Servidores Capacitados"/>
    <n v="0.5"/>
    <n v="0.14285714285714285"/>
    <m/>
    <n v="0"/>
    <n v="22202"/>
    <x v="7"/>
    <x v="3"/>
    <x v="2"/>
  </r>
  <r>
    <s v="SG"/>
    <s v="Transformar y fortalecer la gestión y la cultura institucional"/>
    <x v="2"/>
    <x v="3"/>
    <s v="Fabio Gómez- Subdirector de Contratación"/>
    <s v="Subdirección de Contratación"/>
    <x v="7"/>
    <n v="450"/>
    <s v="personas capacitadas"/>
    <x v="1"/>
    <n v="450"/>
    <m/>
    <m/>
    <x v="2"/>
    <m/>
    <m/>
    <m/>
    <x v="1"/>
    <m/>
    <x v="30"/>
    <n v="0.2"/>
    <d v="2017-03-01T00:00:00"/>
    <d v="2017-04-05T00:00:00"/>
    <n v="35"/>
    <n v="-2850.07"/>
    <m/>
    <m/>
    <m/>
    <m/>
    <m/>
    <m/>
    <n v="90"/>
    <s v=""/>
    <m/>
    <m/>
    <m/>
    <m/>
    <m/>
    <m/>
    <m/>
    <m/>
    <m/>
    <m/>
    <m/>
    <m/>
    <m/>
    <m/>
    <m/>
    <m/>
    <m/>
    <m/>
    <m/>
    <m/>
    <m/>
    <m/>
    <m/>
    <m/>
    <m/>
    <m/>
    <m/>
    <m/>
    <m/>
    <s v="Listado de Asistencia de Servidores Capacitados"/>
    <n v="0.5"/>
    <n v="0.14285714285714285"/>
    <m/>
    <m/>
    <n v="22203"/>
    <x v="7"/>
    <x v="3"/>
    <x v="2"/>
  </r>
  <r>
    <s v="SG"/>
    <s v="Transformar y fortalecer la gestión y la cultura institucional"/>
    <x v="2"/>
    <x v="3"/>
    <s v="Fabio Gómez- Subdirector de Contratación"/>
    <s v="Subdirección de Contratación"/>
    <x v="7"/>
    <n v="450"/>
    <s v="personas capacitadas"/>
    <x v="1"/>
    <n v="450"/>
    <m/>
    <m/>
    <x v="2"/>
    <m/>
    <m/>
    <m/>
    <x v="1"/>
    <m/>
    <x v="31"/>
    <n v="0.2"/>
    <d v="2017-04-06T00:00:00"/>
    <d v="2017-04-30T00:00:00"/>
    <n v="24"/>
    <n v="-2850.07"/>
    <m/>
    <m/>
    <m/>
    <m/>
    <m/>
    <m/>
    <m/>
    <s v=""/>
    <m/>
    <m/>
    <m/>
    <m/>
    <m/>
    <m/>
    <m/>
    <m/>
    <m/>
    <m/>
    <m/>
    <m/>
    <m/>
    <m/>
    <m/>
    <m/>
    <m/>
    <m/>
    <m/>
    <m/>
    <m/>
    <m/>
    <m/>
    <m/>
    <m/>
    <m/>
    <m/>
    <m/>
    <m/>
    <s v="Listado de Asistencia de Servidores Capacitados"/>
    <n v="0.5"/>
    <n v="0.14285714285714285"/>
    <m/>
    <m/>
    <n v="22204"/>
    <x v="7"/>
    <x v="3"/>
    <x v="2"/>
  </r>
  <r>
    <s v="SG"/>
    <s v="Transformar y fortalecer la gestión y la cultura institucional"/>
    <x v="2"/>
    <x v="3"/>
    <s v="Fabio Gómez- Subdirector de Contratación"/>
    <s v="Subdirección de Contratación"/>
    <x v="7"/>
    <n v="450"/>
    <s v="personas capacitadas"/>
    <x v="1"/>
    <n v="450"/>
    <m/>
    <m/>
    <x v="2"/>
    <m/>
    <m/>
    <m/>
    <x v="1"/>
    <m/>
    <x v="32"/>
    <n v="0.2"/>
    <d v="2017-05-01T00:00:00"/>
    <d v="2017-05-30T00:00:00"/>
    <n v="29"/>
    <n v="-2850.07"/>
    <m/>
    <m/>
    <m/>
    <m/>
    <m/>
    <m/>
    <m/>
    <s v=""/>
    <m/>
    <m/>
    <m/>
    <m/>
    <m/>
    <m/>
    <m/>
    <m/>
    <m/>
    <m/>
    <m/>
    <m/>
    <m/>
    <m/>
    <m/>
    <m/>
    <m/>
    <m/>
    <m/>
    <m/>
    <m/>
    <m/>
    <m/>
    <m/>
    <m/>
    <m/>
    <m/>
    <m/>
    <m/>
    <s v="Listado de Asistencia de Servidores Capacitados"/>
    <n v="0.5"/>
    <n v="0.14285714285714285"/>
    <m/>
    <m/>
    <n v="22205"/>
    <x v="7"/>
    <x v="3"/>
    <x v="2"/>
  </r>
  <r>
    <s v="SG"/>
    <s v="Transformar y fortalecer la gestión y la cultura institucional"/>
    <x v="2"/>
    <x v="3"/>
    <s v="Fabio Gómez- Subdirector de Contratación"/>
    <s v="Subdirección de Contratación"/>
    <x v="8"/>
    <n v="200"/>
    <m/>
    <x v="1"/>
    <n v="450"/>
    <m/>
    <m/>
    <x v="2"/>
    <m/>
    <m/>
    <m/>
    <x v="1"/>
    <m/>
    <x v="33"/>
    <n v="1"/>
    <d v="2017-06-01T00:00:00"/>
    <d v="2017-11-30T00:00:00"/>
    <n v="182"/>
    <n v="-0.66"/>
    <m/>
    <d v="2017-01-31T00:00:00"/>
    <n v="-0.51"/>
    <m/>
    <d v="2017-02-28T00:00:00"/>
    <n v="-0.34"/>
    <m/>
    <n v="0"/>
    <d v="2017-03-31T00:00:00"/>
    <n v="-0.18"/>
    <m/>
    <d v="2017-04-30T00:00:00"/>
    <n v="-0.01"/>
    <m/>
    <d v="2017-05-31T00:00:00"/>
    <n v="0.16"/>
    <m/>
    <d v="2017-06-30T00:00:00"/>
    <n v="0.33"/>
    <m/>
    <d v="2017-07-31T00:00:00"/>
    <n v="0.5"/>
    <m/>
    <d v="2017-08-31T00:00:00"/>
    <n v="0.66"/>
    <m/>
    <d v="2017-09-30T00:00:00"/>
    <n v="0.84"/>
    <m/>
    <d v="2017-10-31T00:00:00"/>
    <n v="1"/>
    <m/>
    <d v="2017-11-30T00:00:00"/>
    <n v="1.17"/>
    <m/>
    <d v="2017-12-31T00:00:00"/>
    <s v="Frente a este hito aun no corresponde presentarle un avance"/>
    <s v="Listado Personal Inscrito "/>
    <n v="0.5"/>
    <n v="0.14285714285714285"/>
    <m/>
    <m/>
    <n v="22101"/>
    <x v="8"/>
    <x v="3"/>
    <x v="2"/>
  </r>
  <r>
    <s v="SG"/>
    <s v="Transformar y fortalecer la gestión y la cultura institucional"/>
    <x v="2"/>
    <x v="4"/>
    <s v="Andrés Vergara Ballén"/>
    <s v="Subdirección Financiera"/>
    <x v="9"/>
    <n v="0.9"/>
    <s v="Porcentaje "/>
    <x v="2"/>
    <n v="0.35"/>
    <n v="0.55000000000000004"/>
    <n v="0.9"/>
    <x v="3"/>
    <m/>
    <m/>
    <m/>
    <x v="2"/>
    <m/>
    <x v="34"/>
    <n v="1"/>
    <d v="2017-01-02T00:00:00"/>
    <d v="2017-12-31T00:00:00"/>
    <n v="363"/>
    <n v="7.9889807162534437E-2"/>
    <n v="0.08"/>
    <d v="2017-01-31T00:00:00"/>
    <n v="0.15702479338842976"/>
    <n v="0.16"/>
    <d v="2017-02-28T00:00:00"/>
    <n v="0.24242424242424243"/>
    <n v="0.25"/>
    <n v="1.03125"/>
    <d v="2017-03-31T00:00:00"/>
    <n v="0.32506887052341599"/>
    <m/>
    <d v="2017-04-30T00:00:00"/>
    <n v="0.41046831955922863"/>
    <m/>
    <d v="2017-05-31T00:00:00"/>
    <n v="0.49311294765840219"/>
    <m/>
    <d v="2017-06-30T00:00:00"/>
    <n v="0.57851239669421484"/>
    <m/>
    <d v="2017-07-31T00:00:00"/>
    <n v="0.66391184573002759"/>
    <m/>
    <d v="2017-08-31T00:00:00"/>
    <n v="0.74655647382920109"/>
    <m/>
    <d v="2017-09-30T00:00:00"/>
    <n v="0.83195592286501374"/>
    <m/>
    <d v="2017-10-31T00:00:00"/>
    <n v="0.91460055096418735"/>
    <m/>
    <d v="2017-11-30T00:00:00"/>
    <n v="1"/>
    <m/>
    <d v="2017-12-31T00:00:00"/>
    <s v="Cumplido y entregado "/>
    <s v="Archivo de EXCEL con el seguimiento al indicador de recuperación de mensual"/>
    <n v="1"/>
    <n v="0.14285714285714285"/>
    <m/>
    <n v="1.03125"/>
    <n v="26101"/>
    <x v="9"/>
    <x v="4"/>
    <x v="2"/>
  </r>
  <r>
    <s v="SG"/>
    <s v="Transformar y fortalecer la gestión y la cultura institucional"/>
    <x v="2"/>
    <x v="5"/>
    <s v="Andrés Vergara Ballén"/>
    <s v="Subdirección Financiera"/>
    <x v="10"/>
    <n v="1"/>
    <s v="Porcentaje "/>
    <x v="3"/>
    <n v="50"/>
    <n v="75"/>
    <n v="100"/>
    <x v="4"/>
    <m/>
    <m/>
    <m/>
    <x v="3"/>
    <s v="La resolución está proyectada, pero es necesario que las áreas de planeación y monitoreo definan si cumplen con la sugerencia del MHCP sobre la gradualidad en la implementación de  cuentas maestras de gratuidad y las cuentas maestras de prestación del servicio"/>
    <x v="35"/>
    <n v="0.4"/>
    <d v="2017-01-13T00:00:00"/>
    <d v="2017-03-15T00:00:00"/>
    <n v="61"/>
    <n v="0.29508196721311475"/>
    <n v="0.3"/>
    <d v="2017-01-31T00:00:00"/>
    <n v="0.75409836065573765"/>
    <n v="0.76"/>
    <d v="2017-02-28T00:00:00"/>
    <n v="1"/>
    <n v="0.9"/>
    <n v="0.9"/>
    <d v="2017-03-31T00:00:00"/>
    <n v="1"/>
    <m/>
    <d v="2017-04-30T00:00:00"/>
    <m/>
    <m/>
    <d v="2017-05-31T00:00:00"/>
    <m/>
    <m/>
    <d v="2017-06-30T00:00:00"/>
    <m/>
    <m/>
    <d v="2017-07-31T00:00:00"/>
    <m/>
    <m/>
    <d v="2017-08-31T00:00:00"/>
    <m/>
    <m/>
    <d v="2017-09-30T00:00:00"/>
    <m/>
    <m/>
    <d v="2017-10-31T00:00:00"/>
    <m/>
    <m/>
    <d v="2017-11-30T00:00:00"/>
    <m/>
    <m/>
    <d v="2017-12-31T00:00:00"/>
    <s v="Las mesas técnicas fueron ejecutadas al interior del MEN, con MHCP y Asobancaria. La resolución está proyectada, pero es necesario que las áreas de planeación y monitoreo definan si cumplen con la sugerencia del MHCP sobre la gradualidad en la implementación de  cuentas maestras de gratuidad y las cuentas maestras de prestación del servicio"/>
    <s v="Resolución creación cuentas maestras  Archivos con la estructura de información requerida por el MEN en pleno funcionamiento e intercambio"/>
    <n v="1"/>
    <n v="0.14285714285714285"/>
    <m/>
    <n v="0.36000000000000004"/>
    <n v="23101"/>
    <x v="10"/>
    <x v="5"/>
    <x v="2"/>
  </r>
  <r>
    <s v="SG"/>
    <s v="Transformar y fortalecer la gestión y la cultura institucional"/>
    <x v="2"/>
    <x v="5"/>
    <s v="Andrés Vergara Ballén"/>
    <s v="Subdirección Financiera"/>
    <x v="10"/>
    <n v="1"/>
    <s v="Porcentaje "/>
    <x v="3"/>
    <n v="50"/>
    <n v="75"/>
    <n v="100"/>
    <x v="4"/>
    <m/>
    <m/>
    <m/>
    <x v="3"/>
    <m/>
    <x v="36"/>
    <n v="0.4"/>
    <d v="2017-03-16T00:00:00"/>
    <d v="2017-07-31T00:00:00"/>
    <n v="137"/>
    <n v="0"/>
    <n v="0"/>
    <d v="2017-01-31T00:00:00"/>
    <n v="0"/>
    <n v="0"/>
    <d v="2017-02-28T00:00:00"/>
    <n v="0.10948905109489052"/>
    <n v="0.11"/>
    <n v="1.0046666666666666"/>
    <d v="2017-03-31T00:00:00"/>
    <n v="0.32846715328467152"/>
    <m/>
    <d v="2017-04-30T00:00:00"/>
    <n v="0.55474452554744524"/>
    <m/>
    <d v="2017-05-31T00:00:00"/>
    <n v="0.77372262773722633"/>
    <m/>
    <d v="2017-06-30T00:00:00"/>
    <n v="1"/>
    <m/>
    <d v="2017-07-31T00:00:00"/>
    <m/>
    <m/>
    <d v="2017-08-31T00:00:00"/>
    <m/>
    <m/>
    <d v="2017-09-30T00:00:00"/>
    <m/>
    <m/>
    <d v="2017-10-31T00:00:00"/>
    <m/>
    <m/>
    <d v="2017-11-30T00:00:00"/>
    <m/>
    <m/>
    <d v="2017-12-31T00:00:00"/>
    <s v="Se realizó una primera socialización en el encuentro de secretarios de educación que se llevó a cabo a finales de Marzo a través de la OAPF"/>
    <s v="Documentos de trabajo, oficios, presentaciones, información en la página WEB"/>
    <n v="1"/>
    <n v="0.14285714285714285"/>
    <m/>
    <n v="0.40186666666666665"/>
    <n v="23102"/>
    <x v="10"/>
    <x v="5"/>
    <x v="2"/>
  </r>
  <r>
    <s v="SG"/>
    <s v="Transformar y fortalecer la gestión y la cultura institucional"/>
    <x v="2"/>
    <x v="5"/>
    <s v="Andrés Vergara Ballén"/>
    <s v="Subdirección Financiera"/>
    <x v="10"/>
    <n v="1"/>
    <s v="Porcentaje "/>
    <x v="3"/>
    <n v="50"/>
    <n v="75"/>
    <n v="100"/>
    <x v="4"/>
    <m/>
    <m/>
    <m/>
    <x v="3"/>
    <m/>
    <x v="37"/>
    <n v="0.2"/>
    <d v="2017-09-01T00:00:00"/>
    <d v="2017-12-15T00:00:00"/>
    <n v="105"/>
    <n v="0"/>
    <n v="0"/>
    <d v="2017-01-31T00:00:00"/>
    <n v="0"/>
    <n v="0"/>
    <d v="2017-02-28T00:00:00"/>
    <n v="0"/>
    <n v="0"/>
    <s v=""/>
    <d v="2017-03-31T00:00:00"/>
    <n v="0"/>
    <m/>
    <d v="2017-04-30T00:00:00"/>
    <n v="0"/>
    <m/>
    <d v="2017-05-31T00:00:00"/>
    <n v="0"/>
    <m/>
    <d v="2017-06-30T00:00:00"/>
    <n v="0"/>
    <m/>
    <d v="2017-07-31T00:00:00"/>
    <n v="0"/>
    <m/>
    <d v="2017-08-31T00:00:00"/>
    <n v="0.27619047619047621"/>
    <m/>
    <d v="2017-09-30T00:00:00"/>
    <n v="0.5714285714285714"/>
    <m/>
    <d v="2017-10-31T00:00:00"/>
    <n v="0.8571428571428571"/>
    <m/>
    <d v="2017-11-30T00:00:00"/>
    <n v="1"/>
    <m/>
    <d v="2017-12-31T00:00:00"/>
    <s v="No aplica para este corte"/>
    <s v="100% cuentas registradas en SIIF nación como maestras"/>
    <n v="1"/>
    <n v="0.14285714285714285"/>
    <m/>
    <n v="0"/>
    <n v="23103"/>
    <x v="10"/>
    <x v="5"/>
    <x v="2"/>
  </r>
  <r>
    <s v="SG"/>
    <s v="Transformar y fortalecer la gestión y la cultura institucional"/>
    <x v="2"/>
    <x v="6"/>
    <s v="Andrés Vergara Ballén"/>
    <s v="Subdirección Financiera"/>
    <x v="11"/>
    <n v="4"/>
    <s v="Cantidad Mensual"/>
    <x v="4"/>
    <n v="50"/>
    <n v="75"/>
    <n v="100"/>
    <x v="5"/>
    <m/>
    <m/>
    <m/>
    <x v="4"/>
    <m/>
    <x v="38"/>
    <n v="1"/>
    <d v="2017-02-15T00:00:00"/>
    <d v="2017-12-31T00:00:00"/>
    <n v="319"/>
    <n v="0"/>
    <n v="0"/>
    <d v="2017-01-31T00:00:00"/>
    <n v="4.0752351097178681E-2"/>
    <n v="4.2999999999999997E-2"/>
    <d v="2017-02-28T00:00:00"/>
    <n v="0.13793103448275862"/>
    <n v="0.14499999999999999"/>
    <n v="1.05125"/>
    <d v="2017-03-31T00:00:00"/>
    <n v="0.23197492163009403"/>
    <m/>
    <d v="2017-04-30T00:00:00"/>
    <n v="0.32915360501567398"/>
    <m/>
    <d v="2017-05-31T00:00:00"/>
    <n v="0.42319749216300939"/>
    <m/>
    <d v="2017-06-30T00:00:00"/>
    <n v="0.52037617554858939"/>
    <m/>
    <d v="2017-07-31T00:00:00"/>
    <n v="0.61755485893416928"/>
    <m/>
    <d v="2017-08-31T00:00:00"/>
    <n v="0.71159874608150475"/>
    <m/>
    <d v="2017-09-30T00:00:00"/>
    <n v="0.80877742946708464"/>
    <m/>
    <d v="2017-10-31T00:00:00"/>
    <n v="0.90282131661442011"/>
    <m/>
    <d v="2017-11-30T00:00:00"/>
    <n v="1"/>
    <m/>
    <d v="2017-12-31T00:00:00"/>
    <s v="Se envió un oficio firmado por la Ministra de Educación en la cual reitera  al banco la solicitud realizada en varios oficios anteriores de ejecutar el traslado semanal de los recursos a la cuenta CUN. El seguimiento se ha realizado semanalmente. Sin embargo, la entidad bancaria no ejecuta la labor de giro semanal."/>
    <s v="Archivo resumen de movimientos bancarios de las cuentas recaudadoras de Ley 21 hacia CUN"/>
    <n v="1"/>
    <n v="0.14285714285714285"/>
    <m/>
    <n v="1.05125"/>
    <n v="25101"/>
    <x v="11"/>
    <x v="6"/>
    <x v="2"/>
  </r>
  <r>
    <s v="SG"/>
    <s v="Transformar y fortalecer la gestión y la cultura institucional"/>
    <x v="2"/>
    <x v="7"/>
    <s v="Dora Inés Ojeda"/>
    <s v="Unidad de Atención al Ciudadano"/>
    <x v="12"/>
    <n v="12"/>
    <s v="Número"/>
    <x v="5"/>
    <n v="14"/>
    <n v="13"/>
    <n v="12"/>
    <x v="6"/>
    <m/>
    <m/>
    <m/>
    <x v="5"/>
    <s v="Este  Hito  esta  duplicado  en el plan de  acción de  Talento Humano quienes  ya  enviaron el  avance  respetivo,  sugiero eliminarlo  de este  plan y dejarlo  solo  en Talento Humano."/>
    <x v="39"/>
    <n v="0.25"/>
    <d v="2017-01-01T00:00:00"/>
    <d v="2017-03-31T00:00:00"/>
    <n v="89"/>
    <n v="0.34"/>
    <m/>
    <d v="2017-01-31T00:00:00"/>
    <n v="0.65"/>
    <m/>
    <d v="2017-02-28T00:00:00"/>
    <n v="1"/>
    <m/>
    <n v="0"/>
    <d v="2017-03-31T00:00:00"/>
    <m/>
    <m/>
    <d v="2017-04-30T00:00:00"/>
    <m/>
    <m/>
    <d v="2017-05-31T00:00:00"/>
    <m/>
    <m/>
    <d v="2017-06-30T00:00:00"/>
    <m/>
    <m/>
    <d v="2017-07-31T00:00:00"/>
    <m/>
    <m/>
    <d v="2017-08-31T00:00:00"/>
    <m/>
    <m/>
    <d v="2017-09-30T00:00:00"/>
    <m/>
    <m/>
    <d v="2017-10-31T00:00:00"/>
    <m/>
    <m/>
    <d v="2017-11-30T00:00:00"/>
    <m/>
    <m/>
    <d v="2017-12-31T00:00:00"/>
    <s v="• El 16 de enero se envía comunicación interna oficial a la Subdirección de Talento Humano, soltando la asignación de practicantes para la Unidad de Atención al Ciudadano._x000a_• El 30 de enero la Subdirección de Talento Humano envía mediante comunicación interna oficial la respuesta en la cual informan que se pondrán en contacto con las instituciones de educación superior para realizar convenios y verificar disponibilidad de practicantes en las carreras de archivística y bibliotecología._x000a_• El 24 de marzo la Subdirección de Talento Humano envía mediante comunicación interna oficial, solicitando el objeto del convenio, para el practicante y las funciones que desempeñaría en la Unidad de atención al ciudadano. Esta actividad esta compartida con la Subdirección de Talento Humano._x000a_"/>
    <s v="Informe de tiempos de respuesta de solicitudes de trámite de cesantías"/>
    <n v="0.125"/>
    <n v="0.14285714285714285"/>
    <m/>
    <m/>
    <n v="24801"/>
    <x v="12"/>
    <x v="7"/>
    <x v="2"/>
  </r>
  <r>
    <s v="SG"/>
    <s v="Transformar y fortalecer la gestión y la cultura institucional"/>
    <x v="2"/>
    <x v="7"/>
    <s v="Dora Inés Ojeda"/>
    <s v="Unidad de Atención al Ciudadano"/>
    <x v="12"/>
    <n v="12"/>
    <s v="Número"/>
    <x v="5"/>
    <n v="14"/>
    <n v="13"/>
    <n v="12"/>
    <x v="6"/>
    <m/>
    <m/>
    <m/>
    <x v="5"/>
    <m/>
    <x v="40"/>
    <n v="0.25"/>
    <d v="2017-04-01T00:00:00"/>
    <d v="2017-06-30T00:00:00"/>
    <n v="90"/>
    <m/>
    <m/>
    <d v="2017-01-31T00:00:00"/>
    <m/>
    <m/>
    <d v="2017-02-28T00:00:00"/>
    <m/>
    <m/>
    <s v=""/>
    <d v="2017-03-31T00:00:00"/>
    <n v="0.32"/>
    <m/>
    <d v="2017-04-30T00:00:00"/>
    <n v="0.67"/>
    <m/>
    <d v="2017-05-31T00:00:00"/>
    <n v="1"/>
    <m/>
    <d v="2017-06-30T00:00:00"/>
    <m/>
    <m/>
    <d v="2017-07-31T00:00:00"/>
    <m/>
    <m/>
    <d v="2017-08-31T00:00:00"/>
    <m/>
    <m/>
    <d v="2017-09-30T00:00:00"/>
    <m/>
    <m/>
    <d v="2017-10-31T00:00:00"/>
    <m/>
    <m/>
    <d v="2017-11-30T00:00:00"/>
    <m/>
    <m/>
    <d v="2017-12-31T00:00:00"/>
    <m/>
    <s v="Publicaciones en medios internos del MEN_x000a_Informe de tiempos de respuesta de solicitudes de trámite de cesantías"/>
    <n v="0.125"/>
    <n v="0.14285714285714285"/>
    <m/>
    <m/>
    <n v="24802"/>
    <x v="12"/>
    <x v="7"/>
    <x v="2"/>
  </r>
  <r>
    <s v="SG"/>
    <s v="Transformar y fortalecer la gestión y la cultura institucional"/>
    <x v="2"/>
    <x v="7"/>
    <s v="Dora Inés Ojeda"/>
    <s v="Unidad de Atención al Ciudadano"/>
    <x v="12"/>
    <n v="12"/>
    <s v="Número"/>
    <x v="5"/>
    <n v="14"/>
    <n v="13"/>
    <n v="12"/>
    <x v="6"/>
    <m/>
    <m/>
    <m/>
    <x v="5"/>
    <m/>
    <x v="41"/>
    <n v="0.25"/>
    <d v="2017-07-01T00:00:00"/>
    <d v="2017-09-30T00:00:00"/>
    <n v="91"/>
    <m/>
    <m/>
    <d v="2017-01-31T00:00:00"/>
    <m/>
    <m/>
    <d v="2017-02-28T00:00:00"/>
    <m/>
    <m/>
    <s v=""/>
    <d v="2017-03-31T00:00:00"/>
    <m/>
    <m/>
    <d v="2017-04-30T00:00:00"/>
    <m/>
    <m/>
    <d v="2017-05-31T00:00:00"/>
    <m/>
    <m/>
    <d v="2017-06-30T00:00:00"/>
    <n v="0.33"/>
    <m/>
    <d v="2017-07-31T00:00:00"/>
    <n v="0.67"/>
    <m/>
    <d v="2017-08-31T00:00:00"/>
    <n v="1"/>
    <m/>
    <d v="2017-09-30T00:00:00"/>
    <m/>
    <m/>
    <d v="2017-10-31T00:00:00"/>
    <m/>
    <m/>
    <d v="2017-11-30T00:00:00"/>
    <m/>
    <m/>
    <d v="2017-12-31T00:00:00"/>
    <m/>
    <s v="Informe de tiempos de respuesta de solicitudes de trámite de cesantías"/>
    <n v="0.125"/>
    <n v="0.14285714285714285"/>
    <m/>
    <m/>
    <n v="24803"/>
    <x v="12"/>
    <x v="7"/>
    <x v="2"/>
  </r>
  <r>
    <s v="SG"/>
    <s v="Transformar y fortalecer la gestión y la cultura institucional"/>
    <x v="2"/>
    <x v="7"/>
    <s v="Dora Inés Ojeda"/>
    <s v="Unidad de Atención al Ciudadano"/>
    <x v="12"/>
    <n v="12"/>
    <s v="Número"/>
    <x v="5"/>
    <n v="14"/>
    <n v="13"/>
    <n v="12"/>
    <x v="6"/>
    <m/>
    <m/>
    <m/>
    <x v="5"/>
    <m/>
    <x v="42"/>
    <n v="0.25"/>
    <d v="2017-10-01T00:00:00"/>
    <d v="2017-12-31T00:00:00"/>
    <n v="91"/>
    <m/>
    <m/>
    <d v="2017-01-31T00:00:00"/>
    <m/>
    <m/>
    <d v="2017-02-28T00:00:00"/>
    <m/>
    <m/>
    <s v=""/>
    <d v="2017-03-31T00:00:00"/>
    <m/>
    <m/>
    <d v="2017-04-30T00:00:00"/>
    <m/>
    <m/>
    <d v="2017-05-31T00:00:00"/>
    <m/>
    <m/>
    <d v="2017-06-30T00:00:00"/>
    <m/>
    <m/>
    <d v="2017-07-31T00:00:00"/>
    <m/>
    <m/>
    <d v="2017-08-31T00:00:00"/>
    <m/>
    <m/>
    <d v="2017-09-30T00:00:00"/>
    <n v="0.33"/>
    <m/>
    <d v="2017-10-31T00:00:00"/>
    <n v="0.66"/>
    <m/>
    <d v="2017-11-30T00:00:00"/>
    <n v="1"/>
    <m/>
    <d v="2017-12-31T00:00:00"/>
    <s v="* Para realizar el ANS se están  realizando las siguientes actividades previamente.                                                 *Inventario de la cantidad de carpetas  de las resoluciones y actas de posesión  del MEN *Consolidación de imágenes por carpeta en un PDF                                     *  Reconocimiento Óptico de Caracteres-OCR                                 *Identificación de acuerdo al inventario"/>
    <s v="Documento ANS ajustado"/>
    <n v="0.125"/>
    <n v="0.14285714285714285"/>
    <m/>
    <m/>
    <n v="24804"/>
    <x v="12"/>
    <x v="7"/>
    <x v="2"/>
  </r>
  <r>
    <s v="SG"/>
    <s v="Transformar y fortalecer la gestión y la cultura institucional"/>
    <x v="2"/>
    <x v="7"/>
    <s v="Dora Inés Ojeda"/>
    <s v="Unidad de Atención al Ciudadano"/>
    <x v="13"/>
    <n v="12"/>
    <s v="Número"/>
    <x v="6"/>
    <n v="14"/>
    <n v="13"/>
    <n v="12"/>
    <x v="7"/>
    <m/>
    <m/>
    <m/>
    <x v="5"/>
    <s v="Este  Hito  esta  duplicado  en el plan de  acción de  Talento Humano quienes  ya  enviaron el  avance  respetivo,  sugiero eliminarlo  de este  plan y dejarlo  solo  en Talento Humano."/>
    <x v="43"/>
    <n v="0.25"/>
    <d v="2017-02-01T00:00:00"/>
    <d v="2017-12-31T00:00:00"/>
    <n v="333"/>
    <m/>
    <m/>
    <d v="2017-01-31T00:00:00"/>
    <n v="0.08"/>
    <m/>
    <d v="2017-02-28T00:00:00"/>
    <n v="0.17"/>
    <m/>
    <n v="0"/>
    <d v="2017-03-31T00:00:00"/>
    <n v="0.26"/>
    <m/>
    <d v="2017-04-30T00:00:00"/>
    <n v="0.36"/>
    <m/>
    <d v="2017-05-31T00:00:00"/>
    <n v="0.45"/>
    <m/>
    <d v="2017-06-30T00:00:00"/>
    <n v="0.54"/>
    <m/>
    <d v="2017-07-31T00:00:00"/>
    <n v="0.63"/>
    <m/>
    <d v="2017-08-31T00:00:00"/>
    <n v="0.72"/>
    <m/>
    <d v="2017-09-30T00:00:00"/>
    <n v="0.82"/>
    <m/>
    <d v="2017-10-31T00:00:00"/>
    <n v="0.91"/>
    <m/>
    <d v="2017-11-30T00:00:00"/>
    <n v="1"/>
    <m/>
    <d v="2017-12-31T00:00:00"/>
    <s v="En el mes de febrero se solicitaron cotizaciones, se realizo estudio de mercado. En el mes de marzo se realizo el insumo para contratación."/>
    <s v="Certificado de disponibilidad presupuestal_x000a_Documentos digitalizados e Índices"/>
    <n v="0.125"/>
    <n v="0.14285714285714285"/>
    <m/>
    <m/>
    <n v="24701"/>
    <x v="13"/>
    <x v="7"/>
    <x v="2"/>
  </r>
  <r>
    <s v="SG"/>
    <s v="Transformar y fortalecer la gestión y la cultura institucional"/>
    <x v="2"/>
    <x v="7"/>
    <s v="Dora Inés Ojeda"/>
    <s v="Unidad de Atención al Ciudadano"/>
    <x v="13"/>
    <n v="12"/>
    <s v="Número"/>
    <x v="6"/>
    <n v="14"/>
    <n v="13"/>
    <n v="12"/>
    <x v="7"/>
    <m/>
    <m/>
    <m/>
    <x v="5"/>
    <m/>
    <x v="44"/>
    <n v="0.25"/>
    <d v="2017-02-01T00:00:00"/>
    <d v="2017-12-31T00:00:00"/>
    <n v="333"/>
    <m/>
    <m/>
    <d v="2017-01-31T00:00:00"/>
    <n v="0.08"/>
    <m/>
    <d v="2017-02-28T00:00:00"/>
    <n v="0.17"/>
    <m/>
    <n v="0"/>
    <d v="2017-03-31T00:00:00"/>
    <n v="0.26"/>
    <m/>
    <d v="2017-04-30T00:00:00"/>
    <n v="0.36"/>
    <m/>
    <d v="2017-05-31T00:00:00"/>
    <n v="0.45"/>
    <m/>
    <d v="2017-06-30T00:00:00"/>
    <n v="0.54"/>
    <m/>
    <d v="2017-07-31T00:00:00"/>
    <n v="0.63"/>
    <m/>
    <d v="2017-08-31T00:00:00"/>
    <n v="0.72"/>
    <m/>
    <d v="2017-09-30T00:00:00"/>
    <n v="0.82"/>
    <m/>
    <d v="2017-10-31T00:00:00"/>
    <n v="0.91"/>
    <m/>
    <d v="2017-11-30T00:00:00"/>
    <n v="1"/>
    <m/>
    <d v="2017-12-31T00:00:00"/>
    <m/>
    <s v="Informe de tiempos de respuesta de solicitudes de trámites asignados al Grupo de Certificaciones"/>
    <n v="0.125"/>
    <n v="0.14285714285714285"/>
    <m/>
    <m/>
    <n v="24702"/>
    <x v="13"/>
    <x v="7"/>
    <x v="2"/>
  </r>
  <r>
    <s v="SG"/>
    <s v="Transformar y fortalecer la gestión y la cultura institucional"/>
    <x v="2"/>
    <x v="7"/>
    <s v="Dora Inés Ojeda"/>
    <s v="Unidad de Atención al Ciudadano"/>
    <x v="13"/>
    <n v="12"/>
    <s v="Número"/>
    <x v="6"/>
    <n v="14"/>
    <n v="13"/>
    <n v="12"/>
    <x v="7"/>
    <m/>
    <m/>
    <m/>
    <x v="5"/>
    <m/>
    <x v="45"/>
    <n v="0.15"/>
    <d v="2017-07-01T00:00:00"/>
    <d v="2017-09-30T00:00:00"/>
    <n v="91"/>
    <m/>
    <m/>
    <d v="2017-01-31T00:00:00"/>
    <m/>
    <m/>
    <d v="2017-02-28T00:00:00"/>
    <m/>
    <m/>
    <s v=""/>
    <d v="2017-03-31T00:00:00"/>
    <m/>
    <m/>
    <d v="2017-04-30T00:00:00"/>
    <m/>
    <m/>
    <d v="2017-05-31T00:00:00"/>
    <m/>
    <m/>
    <d v="2017-06-30T00:00:00"/>
    <n v="0.33"/>
    <m/>
    <d v="2017-07-31T00:00:00"/>
    <n v="0.67"/>
    <m/>
    <d v="2017-08-31T00:00:00"/>
    <n v="1"/>
    <m/>
    <d v="2017-09-30T00:00:00"/>
    <m/>
    <m/>
    <d v="2017-10-31T00:00:00"/>
    <m/>
    <m/>
    <d v="2017-11-30T00:00:00"/>
    <m/>
    <m/>
    <d v="2017-12-31T00:00:00"/>
    <m/>
    <s v="Informe en el que se establezca la línea base y la reducción de términos de respuesta"/>
    <n v="0.125"/>
    <n v="0.14285714285714285"/>
    <m/>
    <m/>
    <n v="24703"/>
    <x v="13"/>
    <x v="7"/>
    <x v="2"/>
  </r>
  <r>
    <s v="SG"/>
    <s v="Transformar y fortalecer la gestión y la cultura institucional"/>
    <x v="2"/>
    <x v="7"/>
    <s v="Dora Inés Ojeda"/>
    <s v="Unidad de Atención al Ciudadano"/>
    <x v="13"/>
    <n v="12"/>
    <s v="Número"/>
    <x v="6"/>
    <n v="14"/>
    <n v="13"/>
    <n v="12"/>
    <x v="7"/>
    <m/>
    <m/>
    <m/>
    <x v="5"/>
    <m/>
    <x v="46"/>
    <n v="0.1"/>
    <d v="2017-02-01T00:00:00"/>
    <d v="2017-12-31T00:00:00"/>
    <n v="333"/>
    <m/>
    <m/>
    <d v="2017-01-31T00:00:00"/>
    <n v="0.08"/>
    <m/>
    <d v="2017-02-28T00:00:00"/>
    <n v="0.17"/>
    <m/>
    <n v="0"/>
    <d v="2017-03-31T00:00:00"/>
    <n v="0.26"/>
    <m/>
    <d v="2017-04-30T00:00:00"/>
    <n v="0.36"/>
    <m/>
    <d v="2017-05-31T00:00:00"/>
    <n v="0.45"/>
    <m/>
    <d v="2017-06-30T00:00:00"/>
    <n v="0.54"/>
    <m/>
    <d v="2017-07-31T00:00:00"/>
    <n v="0.63"/>
    <m/>
    <d v="2017-08-31T00:00:00"/>
    <n v="0.72"/>
    <m/>
    <d v="2017-09-30T00:00:00"/>
    <n v="0.82"/>
    <m/>
    <d v="2017-10-31T00:00:00"/>
    <n v="0.91"/>
    <m/>
    <d v="2017-11-30T00:00:00"/>
    <n v="1"/>
    <m/>
    <d v="2017-12-31T00:00:00"/>
    <m/>
    <s v="Reporte  semanal de seguimiento de los trámites próximos a su vencimiento (STH)"/>
    <n v="0.125"/>
    <n v="0.14285714285714285"/>
    <m/>
    <m/>
    <n v="24704"/>
    <x v="13"/>
    <x v="7"/>
    <x v="2"/>
  </r>
  <r>
    <s v="SG"/>
    <s v="Transformar y fortalecer la gestión y la cultura institucional"/>
    <x v="2"/>
    <x v="7"/>
    <s v="Dora Inés Ojeda"/>
    <s v="Unidad de Atención al Ciudadano"/>
    <x v="13"/>
    <n v="12"/>
    <s v="Número"/>
    <x v="6"/>
    <n v="14"/>
    <n v="13"/>
    <n v="12"/>
    <x v="7"/>
    <m/>
    <m/>
    <m/>
    <x v="5"/>
    <m/>
    <x v="47"/>
    <n v="0.25"/>
    <d v="2017-10-01T00:00:00"/>
    <d v="2017-12-31T00:00:00"/>
    <n v="91"/>
    <m/>
    <m/>
    <d v="2017-01-31T00:00:00"/>
    <m/>
    <m/>
    <d v="2017-02-28T00:00:00"/>
    <m/>
    <m/>
    <s v=""/>
    <d v="2017-03-31T00:00:00"/>
    <m/>
    <m/>
    <d v="2017-04-30T00:00:00"/>
    <m/>
    <m/>
    <d v="2017-05-31T00:00:00"/>
    <m/>
    <m/>
    <d v="2017-06-30T00:00:00"/>
    <m/>
    <m/>
    <d v="2017-07-31T00:00:00"/>
    <m/>
    <m/>
    <d v="2017-08-31T00:00:00"/>
    <m/>
    <m/>
    <d v="2017-09-30T00:00:00"/>
    <n v="0.33"/>
    <m/>
    <d v="2017-10-31T00:00:00"/>
    <n v="0.66"/>
    <m/>
    <d v="2017-11-30T00:00:00"/>
    <n v="1"/>
    <m/>
    <d v="2017-12-31T00:00:00"/>
    <s v="* Para realizar el ANS se están  realizando las siguientes actividades previamente.                                            _x000a_     *Inventario de la cantidad de carpetas  de las resoluciones y actas de posesión  del MEN *Consolidación de imágenes por carpeta en un PDF                                     *  Reconocimiento Óptico de Caracteres-OCR                                 *Identificación de acuerdo al inventario"/>
    <s v="Documento ANS ajustado"/>
    <n v="0.125"/>
    <n v="0.14285714285714285"/>
    <m/>
    <m/>
    <n v="24705"/>
    <x v="13"/>
    <x v="7"/>
    <x v="2"/>
  </r>
  <r>
    <s v="SG"/>
    <s v="Transformar y fortalecer la gestión y la cultura institucional"/>
    <x v="2"/>
    <x v="7"/>
    <s v="Dora Inés Ojeda"/>
    <s v="Unidad de Atención al Ciudadano"/>
    <x v="14"/>
    <n v="4"/>
    <s v="Número"/>
    <x v="0"/>
    <n v="0"/>
    <n v="2"/>
    <n v="4"/>
    <x v="1"/>
    <m/>
    <m/>
    <m/>
    <x v="0"/>
    <m/>
    <x v="48"/>
    <n v="0.3"/>
    <d v="2017-02-01T00:00:00"/>
    <d v="2017-04-30T00:00:00"/>
    <n v="88"/>
    <m/>
    <m/>
    <d v="2017-01-31T00:00:00"/>
    <n v="0.31"/>
    <m/>
    <d v="2017-02-28T00:00:00"/>
    <n v="0.66"/>
    <m/>
    <n v="0"/>
    <d v="2017-03-31T00:00:00"/>
    <n v="1"/>
    <m/>
    <d v="2017-04-30T00:00:00"/>
    <m/>
    <m/>
    <d v="2017-05-31T00:00:00"/>
    <m/>
    <m/>
    <d v="2017-06-30T00:00:00"/>
    <m/>
    <m/>
    <d v="2017-07-31T00:00:00"/>
    <m/>
    <m/>
    <d v="2017-08-31T00:00:00"/>
    <m/>
    <m/>
    <d v="2017-09-30T00:00:00"/>
    <m/>
    <m/>
    <d v="2017-10-31T00:00:00"/>
    <m/>
    <m/>
    <d v="2017-11-30T00:00:00"/>
    <m/>
    <m/>
    <d v="2017-12-31T00:00:00"/>
    <s v="En el mes de febrero se revisaron los protocolos de atención de los canales del Ministerio de Educación Nacional_x000a_En el mes de marzo se revisaron los protocolos del PNSC, y del DAFP, para realizar comparación con los protocolos de atención del Ministerio_x000a_El 23 de marzo junto con la Subdirección de Desarrollo Organizacional se realizaron ajustes al protocolo del Ministerio para ser aprobado y publicado_x000a_"/>
    <s v="Documento de Protocolo del MEN actualizado"/>
    <n v="0.125"/>
    <n v="0.14285714285714285"/>
    <m/>
    <m/>
    <n v="24101"/>
    <x v="14"/>
    <x v="7"/>
    <x v="2"/>
  </r>
  <r>
    <s v="SG"/>
    <s v="Transformar y fortalecer la gestión y la cultura institucional"/>
    <x v="2"/>
    <x v="7"/>
    <s v="Dora Inés Ojeda"/>
    <s v="Unidad de Atención al Ciudadano"/>
    <x v="14"/>
    <n v="4"/>
    <s v="Número"/>
    <x v="0"/>
    <n v="0"/>
    <n v="2"/>
    <n v="4"/>
    <x v="1"/>
    <m/>
    <m/>
    <m/>
    <x v="0"/>
    <m/>
    <x v="49"/>
    <n v="0.3"/>
    <d v="2017-02-01T00:00:00"/>
    <d v="2017-06-30T00:00:00"/>
    <n v="149"/>
    <m/>
    <m/>
    <d v="2017-01-31T00:00:00"/>
    <n v="0.18"/>
    <m/>
    <d v="2017-02-28T00:00:00"/>
    <n v="0.39"/>
    <m/>
    <n v="0"/>
    <d v="2017-03-31T00:00:00"/>
    <n v="0.59"/>
    <m/>
    <d v="2017-04-30T00:00:00"/>
    <n v="0.8"/>
    <m/>
    <d v="2017-05-31T00:00:00"/>
    <n v="1"/>
    <m/>
    <d v="2017-06-30T00:00:00"/>
    <m/>
    <m/>
    <d v="2017-07-31T00:00:00"/>
    <m/>
    <m/>
    <d v="2017-08-31T00:00:00"/>
    <m/>
    <m/>
    <d v="2017-09-30T00:00:00"/>
    <m/>
    <m/>
    <d v="2017-10-31T00:00:00"/>
    <m/>
    <m/>
    <d v="2017-11-30T00:00:00"/>
    <m/>
    <m/>
    <d v="2017-12-31T00:00:00"/>
    <s v="Se solicitó a las 90 Secretarías de Educación, enviar los protocolos de servicio que utilizan en la entidad, con el objetivo de hacer la respectiva revisión, de igual manera, se realizó una reunión con la Subdirección de Desarrollo Organizacional para analizar los protocolos de otras entidades, entre las que están el CETEX, INSOR, INTENALCO, ITC, MEN, entre otros, para elaborar un protocolo que satisfaga los requerimientos de los usuarios del MEN y de la Secretarías de Educación._x000a_Una vez las Secretarías de Educación envíen los protocolos solicitados, se realizará el análisis de la información recibida para proceder a la elaborar un protocolo estándar que supla los requerimientos de los usuarios de la Secretarías de Educación certificadas."/>
    <s v="Documento de Protocolo de SE actualizado"/>
    <n v="0.125"/>
    <n v="0.14285714285714285"/>
    <m/>
    <m/>
    <n v="24102"/>
    <x v="14"/>
    <x v="7"/>
    <x v="2"/>
  </r>
  <r>
    <s v="SG"/>
    <s v="Transformar y fortalecer la gestión y la cultura institucional"/>
    <x v="2"/>
    <x v="7"/>
    <s v="Dora Inés Ojeda"/>
    <s v="Unidad de Atención al Ciudadano"/>
    <x v="14"/>
    <n v="4"/>
    <s v="Número"/>
    <x v="0"/>
    <n v="0"/>
    <n v="2"/>
    <n v="4"/>
    <x v="1"/>
    <m/>
    <m/>
    <m/>
    <x v="0"/>
    <m/>
    <x v="50"/>
    <n v="0.1"/>
    <d v="2017-07-01T00:00:00"/>
    <d v="2017-07-30T00:00:00"/>
    <n v="29"/>
    <m/>
    <m/>
    <d v="2017-01-31T00:00:00"/>
    <m/>
    <m/>
    <d v="2017-02-28T00:00:00"/>
    <m/>
    <m/>
    <s v=""/>
    <d v="2017-03-31T00:00:00"/>
    <m/>
    <m/>
    <d v="2017-04-30T00:00:00"/>
    <m/>
    <m/>
    <d v="2017-05-31T00:00:00"/>
    <m/>
    <m/>
    <d v="2017-06-30T00:00:00"/>
    <n v="1"/>
    <m/>
    <d v="2017-07-31T00:00:00"/>
    <m/>
    <m/>
    <d v="2017-08-31T00:00:00"/>
    <m/>
    <m/>
    <d v="2017-09-30T00:00:00"/>
    <m/>
    <m/>
    <d v="2017-10-31T00:00:00"/>
    <m/>
    <m/>
    <d v="2017-11-30T00:00:00"/>
    <m/>
    <m/>
    <d v="2017-12-31T00:00:00"/>
    <s v="Se realizó un cronograma con las fechas y las Secretarías de Educación  a capacitar en el tema atención al Ciudadano."/>
    <s v="Cronograma"/>
    <n v="0.125"/>
    <n v="0.14285714285714285"/>
    <m/>
    <m/>
    <n v="24103"/>
    <x v="14"/>
    <x v="7"/>
    <x v="2"/>
  </r>
  <r>
    <s v="SG"/>
    <s v="Transformar y fortalecer la gestión y la cultura institucional"/>
    <x v="2"/>
    <x v="7"/>
    <s v="Dora Inés Ojeda"/>
    <s v="Unidad de Atención al Ciudadano"/>
    <x v="14"/>
    <n v="4"/>
    <s v="Número"/>
    <x v="0"/>
    <n v="0"/>
    <n v="2"/>
    <n v="4"/>
    <x v="1"/>
    <m/>
    <m/>
    <m/>
    <x v="0"/>
    <m/>
    <x v="51"/>
    <n v="0.3"/>
    <d v="2017-07-01T00:00:00"/>
    <d v="2017-12-31T00:00:00"/>
    <n v="183"/>
    <m/>
    <m/>
    <d v="2017-01-31T00:00:00"/>
    <m/>
    <m/>
    <d v="2017-02-28T00:00:00"/>
    <m/>
    <m/>
    <s v=""/>
    <d v="2017-03-31T00:00:00"/>
    <m/>
    <m/>
    <d v="2017-04-30T00:00:00"/>
    <m/>
    <m/>
    <d v="2017-05-31T00:00:00"/>
    <m/>
    <m/>
    <d v="2017-06-30T00:00:00"/>
    <n v="0.16"/>
    <m/>
    <d v="2017-07-31T00:00:00"/>
    <n v="0.33"/>
    <m/>
    <d v="2017-08-31T00:00:00"/>
    <n v="0.5"/>
    <m/>
    <d v="2017-09-30T00:00:00"/>
    <n v="0.67"/>
    <m/>
    <d v="2017-10-31T00:00:00"/>
    <n v="0.83"/>
    <m/>
    <d v="2017-11-30T00:00:00"/>
    <n v="1"/>
    <m/>
    <d v="2017-12-31T00:00:00"/>
    <s v="En espera de iniciar con lo pertinente a la divulgación."/>
    <s v="Listado de secretarias a las cuales se les hizo divulgación"/>
    <n v="0.125"/>
    <n v="0.14285714285714285"/>
    <m/>
    <m/>
    <n v="24104"/>
    <x v="14"/>
    <x v="7"/>
    <x v="2"/>
  </r>
  <r>
    <s v="SG"/>
    <s v="Transformar y fortalecer la gestión y la cultura institucional"/>
    <x v="2"/>
    <x v="7"/>
    <s v="Dora Inés Ojeda"/>
    <s v="Unidad de Atención al Ciudadano"/>
    <x v="15"/>
    <n v="1"/>
    <s v="numero"/>
    <x v="0"/>
    <n v="0"/>
    <n v="1"/>
    <n v="1"/>
    <x v="1"/>
    <m/>
    <m/>
    <m/>
    <x v="0"/>
    <m/>
    <x v="52"/>
    <n v="0.3"/>
    <d v="2017-02-02T00:00:00"/>
    <d v="2017-04-30T00:00:00"/>
    <n v="87"/>
    <m/>
    <m/>
    <d v="2017-01-31T00:00:00"/>
    <n v="0.3"/>
    <n v="0.3"/>
    <d v="2017-02-28T00:00:00"/>
    <n v="0.66"/>
    <m/>
    <n v="0"/>
    <d v="2017-03-31T00:00:00"/>
    <n v="1"/>
    <m/>
    <d v="2017-04-30T00:00:00"/>
    <m/>
    <m/>
    <d v="2017-05-31T00:00:00"/>
    <m/>
    <m/>
    <d v="2017-06-30T00:00:00"/>
    <m/>
    <m/>
    <d v="2017-07-31T00:00:00"/>
    <m/>
    <m/>
    <d v="2017-08-31T00:00:00"/>
    <m/>
    <m/>
    <d v="2017-09-30T00:00:00"/>
    <m/>
    <m/>
    <d v="2017-10-31T00:00:00"/>
    <m/>
    <m/>
    <d v="2017-11-30T00:00:00"/>
    <m/>
    <m/>
    <d v="2017-12-31T00:00:00"/>
    <s v="En el mes de febrero se realizó mesa de trabajo en el cual la oficina de tecnología informo, que no era posible continuar con el desarrollo para la implementación del tramite de legalizaciones en línea, a causa de la firma digital , ya que se debía hacer una reconstrucción de todo el desarrollo afectado hasta la fecha y formular nuevamente un cronograma de trabajo en el cual se incluyera los nuevos puntos de la firma digital._x000a_El 27 de febrero se establecen nuevas actividades a realizar en el sistema de legalizaciones los cuales se fijan para se entregadas en el mes de abril"/>
    <s v="Aplicación ajustada para diversos navegadores "/>
    <n v="0.125"/>
    <n v="0.14285714285714285"/>
    <m/>
    <n v="0"/>
    <n v="24601"/>
    <x v="15"/>
    <x v="7"/>
    <x v="2"/>
  </r>
  <r>
    <s v="SG"/>
    <s v="Transformar y fortalecer la gestión y la cultura institucional"/>
    <x v="2"/>
    <x v="7"/>
    <s v="Dora Inés Ojeda"/>
    <s v="Unidad de Atención al Ciudadano"/>
    <x v="15"/>
    <n v="1"/>
    <s v="numero"/>
    <x v="0"/>
    <n v="0"/>
    <n v="1"/>
    <n v="1"/>
    <x v="1"/>
    <m/>
    <m/>
    <m/>
    <x v="0"/>
    <m/>
    <x v="53"/>
    <n v="0.3"/>
    <d v="2017-05-01T00:00:00"/>
    <d v="2017-07-30T00:00:00"/>
    <n v="90"/>
    <m/>
    <m/>
    <d v="2017-01-31T00:00:00"/>
    <m/>
    <m/>
    <d v="2017-02-28T00:00:00"/>
    <m/>
    <m/>
    <s v=""/>
    <d v="2017-03-31T00:00:00"/>
    <m/>
    <m/>
    <d v="2017-04-30T00:00:00"/>
    <n v="0.33"/>
    <m/>
    <d v="2017-05-31T00:00:00"/>
    <n v="0.67"/>
    <m/>
    <d v="2017-06-30T00:00:00"/>
    <n v="1"/>
    <m/>
    <d v="2017-07-31T00:00:00"/>
    <m/>
    <m/>
    <d v="2017-08-31T00:00:00"/>
    <m/>
    <m/>
    <d v="2017-09-30T00:00:00"/>
    <m/>
    <m/>
    <d v="2017-10-31T00:00:00"/>
    <m/>
    <m/>
    <d v="2017-11-30T00:00:00"/>
    <m/>
    <m/>
    <d v="2017-12-31T00:00:00"/>
    <m/>
    <s v="Aplicación ajustada al nuevo formato de firma digital"/>
    <n v="0.125"/>
    <n v="0.14285714285714285"/>
    <m/>
    <m/>
    <n v="24602"/>
    <x v="15"/>
    <x v="7"/>
    <x v="2"/>
  </r>
  <r>
    <s v="SG"/>
    <s v="Transformar y fortalecer la gestión y la cultura institucional"/>
    <x v="2"/>
    <x v="7"/>
    <s v="Dora Inés Ojeda"/>
    <s v="Unidad de Atención al Ciudadano"/>
    <x v="15"/>
    <n v="1"/>
    <s v="numero"/>
    <x v="0"/>
    <n v="0"/>
    <n v="1"/>
    <n v="1"/>
    <x v="1"/>
    <m/>
    <m/>
    <m/>
    <x v="0"/>
    <m/>
    <x v="54"/>
    <n v="0.2"/>
    <d v="2017-07-01T00:00:00"/>
    <d v="2017-09-30T00:00:00"/>
    <n v="91"/>
    <m/>
    <m/>
    <d v="2017-01-31T00:00:00"/>
    <m/>
    <m/>
    <d v="2017-02-28T00:00:00"/>
    <m/>
    <m/>
    <s v=""/>
    <d v="2017-03-31T00:00:00"/>
    <m/>
    <m/>
    <d v="2017-04-30T00:00:00"/>
    <m/>
    <m/>
    <d v="2017-05-31T00:00:00"/>
    <m/>
    <m/>
    <d v="2017-06-30T00:00:00"/>
    <n v="0.33"/>
    <m/>
    <d v="2017-07-31T00:00:00"/>
    <n v="0.67"/>
    <m/>
    <d v="2017-08-31T00:00:00"/>
    <n v="1"/>
    <m/>
    <d v="2017-09-30T00:00:00"/>
    <m/>
    <m/>
    <d v="2017-10-31T00:00:00"/>
    <m/>
    <m/>
    <d v="2017-11-30T00:00:00"/>
    <m/>
    <m/>
    <d v="2017-12-31T00:00:00"/>
    <m/>
    <s v="Informe técnico de pruebas realizadas y ajustes efectuados"/>
    <n v="0.125"/>
    <n v="0.14285714285714285"/>
    <m/>
    <m/>
    <n v="24603"/>
    <x v="15"/>
    <x v="7"/>
    <x v="2"/>
  </r>
  <r>
    <s v="SG"/>
    <s v="Transformar y fortalecer la gestión y la cultura institucional"/>
    <x v="2"/>
    <x v="7"/>
    <s v="Dora Inés Ojeda"/>
    <s v="Unidad de Atención al Ciudadano"/>
    <x v="15"/>
    <n v="1"/>
    <s v="numero"/>
    <x v="0"/>
    <n v="0"/>
    <n v="1"/>
    <n v="1"/>
    <x v="1"/>
    <m/>
    <m/>
    <m/>
    <x v="0"/>
    <m/>
    <x v="55"/>
    <n v="0.2"/>
    <d v="2017-10-01T00:00:00"/>
    <d v="2017-12-31T00:00:00"/>
    <n v="91"/>
    <m/>
    <m/>
    <d v="2017-01-31T00:00:00"/>
    <m/>
    <m/>
    <d v="2017-02-28T00:00:00"/>
    <m/>
    <m/>
    <s v=""/>
    <d v="2017-03-31T00:00:00"/>
    <m/>
    <m/>
    <d v="2017-04-30T00:00:00"/>
    <m/>
    <m/>
    <d v="2017-05-31T00:00:00"/>
    <m/>
    <m/>
    <d v="2017-06-30T00:00:00"/>
    <m/>
    <m/>
    <d v="2017-07-31T00:00:00"/>
    <m/>
    <m/>
    <d v="2017-08-31T00:00:00"/>
    <m/>
    <m/>
    <d v="2017-09-30T00:00:00"/>
    <n v="0.33"/>
    <m/>
    <d v="2017-10-31T00:00:00"/>
    <n v="0.66"/>
    <m/>
    <d v="2017-11-30T00:00:00"/>
    <n v="1"/>
    <m/>
    <d v="2017-12-31T00:00:00"/>
    <m/>
    <s v="Trámite en línea"/>
    <n v="0.125"/>
    <n v="0.14285714285714285"/>
    <m/>
    <m/>
    <n v="24604"/>
    <x v="15"/>
    <x v="7"/>
    <x v="2"/>
  </r>
  <r>
    <s v="SG"/>
    <s v="Transformar y fortalecer la gestión y la cultura institucional"/>
    <x v="2"/>
    <x v="7"/>
    <s v="Dora Inés Ojeda"/>
    <s v="Unidad de Atención al Ciudadano"/>
    <x v="16"/>
    <n v="90"/>
    <s v="porcentaje"/>
    <x v="0"/>
    <n v="0"/>
    <n v="0"/>
    <n v="0.9"/>
    <x v="1"/>
    <m/>
    <m/>
    <m/>
    <x v="0"/>
    <m/>
    <x v="56"/>
    <n v="0.1"/>
    <d v="2017-02-01T00:00:00"/>
    <d v="2017-03-30T00:00:00"/>
    <n v="57"/>
    <m/>
    <m/>
    <d v="2017-01-31T00:00:00"/>
    <n v="0.47"/>
    <m/>
    <d v="2017-02-28T00:00:00"/>
    <n v="1"/>
    <n v="1"/>
    <n v="1"/>
    <d v="2017-03-31T00:00:00"/>
    <m/>
    <m/>
    <d v="2017-04-30T00:00:00"/>
    <m/>
    <m/>
    <d v="2017-05-31T00:00:00"/>
    <m/>
    <m/>
    <d v="2017-06-30T00:00:00"/>
    <m/>
    <m/>
    <d v="2017-07-31T00:00:00"/>
    <m/>
    <m/>
    <d v="2017-08-31T00:00:00"/>
    <m/>
    <m/>
    <d v="2017-09-30T00:00:00"/>
    <m/>
    <m/>
    <d v="2017-10-31T00:00:00"/>
    <m/>
    <m/>
    <d v="2017-11-30T00:00:00"/>
    <m/>
    <m/>
    <d v="2017-12-31T00:00:00"/>
    <s v="En el mes de marzo se remitió mediante comunicación interna oficina   a los Viceministerios de Prescolar Básica y Media y el Viceministerio de Educación Superior los resultados de la evaluación del periodo 2016, con el fin de:_x000a__x000a_Se tenga en cuenta estos resultados y se tomen las medidas necesarias a que haya lugar para fortalecer los servicios que los Viceministerios le brindan a sus clientes directos como son (Secretarias de Educación), y Públicas y Privadas): y a las (IES Públicas y Privadas)_x000a__x000a_2. Aumentar el nivel de satisfacción de los clientes del Ministerio en 3% pasando del 89% al 92%, meta proyectada en el plan de acción Institucional para el año 2017._x000a_ _x000a_El informe Final de la evaluación e los servicios será entregado en forma magnética a la oficina de control interno disciplinario como evidencia._x000a_ _x000a_"/>
    <s v="2 Presentaciones de evaluación de servicios"/>
    <n v="0.125"/>
    <n v="0.14285714285714285"/>
    <m/>
    <m/>
    <n v="24201"/>
    <x v="16"/>
    <x v="7"/>
    <x v="2"/>
  </r>
  <r>
    <s v="SG"/>
    <s v="Transformar y fortalecer la gestión y la cultura institucional"/>
    <x v="2"/>
    <x v="7"/>
    <s v="Dora Inés Ojeda"/>
    <s v="Unidad de Atención al Ciudadano"/>
    <x v="16"/>
    <n v="90"/>
    <s v="porcentaje"/>
    <x v="0"/>
    <n v="0"/>
    <n v="0"/>
    <n v="0.9"/>
    <x v="1"/>
    <m/>
    <m/>
    <m/>
    <x v="0"/>
    <m/>
    <x v="57"/>
    <n v="0.1"/>
    <d v="2017-02-01T00:00:00"/>
    <d v="2017-12-30T00:00:00"/>
    <n v="332"/>
    <m/>
    <m/>
    <d v="2017-01-31T00:00:00"/>
    <n v="0.08"/>
    <m/>
    <d v="2017-02-28T00:00:00"/>
    <n v="0.17"/>
    <m/>
    <n v="0"/>
    <d v="2017-03-31T00:00:00"/>
    <n v="0.27"/>
    <m/>
    <d v="2017-04-30T00:00:00"/>
    <n v="0.36"/>
    <m/>
    <d v="2017-05-31T00:00:00"/>
    <n v="0.45"/>
    <m/>
    <d v="2017-06-30T00:00:00"/>
    <n v="0.54"/>
    <m/>
    <d v="2017-07-31T00:00:00"/>
    <n v="0.64"/>
    <m/>
    <d v="2017-08-31T00:00:00"/>
    <n v="0.73"/>
    <m/>
    <d v="2017-09-30T00:00:00"/>
    <n v="0.82"/>
    <m/>
    <d v="2017-10-31T00:00:00"/>
    <n v="0.91"/>
    <m/>
    <d v="2017-11-30T00:00:00"/>
    <n v="1"/>
    <m/>
    <d v="2017-12-31T00:00:00"/>
    <s v="Se realizó mesa de trabajo con la Subdirectora  Cristina  Miranda, quien manifestó que en ese momento  no se podía a tomar decisiones sobre los nuevos formularios y la diseño de la evaluación  de los servicios  para el año 2017, ya que se debía esperar la  directriz de la  nueva subdirectora . Se tiene programada mesa de trabajo con la Subdirección de desarrollo Organizacional y La UAC, para trabajar esos temas y empezar con el desarrollo de esta actividad "/>
    <s v="Documentos contractuales"/>
    <n v="0.125"/>
    <n v="0.14285714285714285"/>
    <m/>
    <m/>
    <n v="24202"/>
    <x v="16"/>
    <x v="7"/>
    <x v="2"/>
  </r>
  <r>
    <s v="SG"/>
    <s v="Transformar y fortalecer la gestión y la cultura institucional"/>
    <x v="2"/>
    <x v="7"/>
    <s v="Dora Inés Ojeda"/>
    <s v="Unidad de Atención al Ciudadano"/>
    <x v="16"/>
    <n v="90"/>
    <s v="porcentaje"/>
    <x v="0"/>
    <n v="0"/>
    <n v="0"/>
    <n v="0.9"/>
    <x v="1"/>
    <m/>
    <m/>
    <m/>
    <x v="0"/>
    <m/>
    <x v="58"/>
    <n v="0.1"/>
    <d v="2017-03-01T00:00:00"/>
    <d v="2017-06-30T00:00:00"/>
    <n v="121"/>
    <m/>
    <m/>
    <d v="2017-01-31T00:00:00"/>
    <m/>
    <m/>
    <d v="2017-02-28T00:00:00"/>
    <n v="0.25"/>
    <m/>
    <n v="0"/>
    <d v="2017-03-31T00:00:00"/>
    <n v="0.5"/>
    <m/>
    <d v="2017-04-30T00:00:00"/>
    <n v="0.75"/>
    <m/>
    <d v="2017-05-31T00:00:00"/>
    <n v="1"/>
    <m/>
    <d v="2017-06-30T00:00:00"/>
    <m/>
    <m/>
    <d v="2017-07-31T00:00:00"/>
    <m/>
    <m/>
    <d v="2017-08-31T00:00:00"/>
    <m/>
    <m/>
    <d v="2017-09-30T00:00:00"/>
    <m/>
    <m/>
    <d v="2017-10-31T00:00:00"/>
    <m/>
    <m/>
    <d v="2017-11-30T00:00:00"/>
    <m/>
    <m/>
    <d v="2017-12-31T00:00:00"/>
    <m/>
    <s v="formularios "/>
    <n v="0.125"/>
    <n v="0.14285714285714285"/>
    <m/>
    <m/>
    <n v="24203"/>
    <x v="16"/>
    <x v="7"/>
    <x v="2"/>
  </r>
  <r>
    <s v="SG"/>
    <s v="Transformar y fortalecer la gestión y la cultura institucional"/>
    <x v="2"/>
    <x v="7"/>
    <s v="Dora Inés Ojeda"/>
    <s v="Unidad de Atención al Ciudadano"/>
    <x v="16"/>
    <n v="90"/>
    <s v="porcentaje"/>
    <x v="0"/>
    <n v="0"/>
    <n v="0"/>
    <n v="0.9"/>
    <x v="1"/>
    <m/>
    <m/>
    <m/>
    <x v="0"/>
    <m/>
    <x v="59"/>
    <n v="0.2"/>
    <d v="2017-06-01T00:00:00"/>
    <d v="2017-11-30T00:00:00"/>
    <n v="182"/>
    <m/>
    <m/>
    <d v="2017-01-31T00:00:00"/>
    <m/>
    <m/>
    <d v="2017-02-28T00:00:00"/>
    <m/>
    <m/>
    <s v=""/>
    <d v="2017-03-31T00:00:00"/>
    <m/>
    <m/>
    <d v="2017-04-30T00:00:00"/>
    <m/>
    <m/>
    <d v="2017-05-31T00:00:00"/>
    <n v="0.16"/>
    <m/>
    <d v="2017-06-30T00:00:00"/>
    <n v="0.33"/>
    <m/>
    <d v="2017-07-31T00:00:00"/>
    <n v="0.5"/>
    <m/>
    <d v="2017-08-31T00:00:00"/>
    <n v="0.66"/>
    <m/>
    <d v="2017-09-30T00:00:00"/>
    <n v="0.84"/>
    <m/>
    <d v="2017-10-31T00:00:00"/>
    <n v="1"/>
    <m/>
    <d v="2017-11-30T00:00:00"/>
    <m/>
    <m/>
    <d v="2017-12-31T00:00:00"/>
    <m/>
    <s v="Informe de avances"/>
    <n v="0.125"/>
    <n v="0.14285714285714285"/>
    <m/>
    <m/>
    <n v="24204"/>
    <x v="16"/>
    <x v="7"/>
    <x v="2"/>
  </r>
  <r>
    <s v="SG"/>
    <s v="Transformar y fortalecer la gestión y la cultura institucional"/>
    <x v="2"/>
    <x v="7"/>
    <s v="Dora Inés Ojeda"/>
    <s v="Unidad de Atención al Ciudadano"/>
    <x v="16"/>
    <n v="90"/>
    <s v="porcentaje"/>
    <x v="0"/>
    <n v="0"/>
    <n v="0"/>
    <n v="0.9"/>
    <x v="1"/>
    <m/>
    <m/>
    <m/>
    <x v="0"/>
    <m/>
    <x v="60"/>
    <n v="0.05"/>
    <d v="2017-12-01T00:00:00"/>
    <d v="2017-12-30T00:00:00"/>
    <n v="29"/>
    <m/>
    <m/>
    <d v="2017-01-31T00:00:00"/>
    <m/>
    <m/>
    <d v="2017-02-28T00:00:00"/>
    <m/>
    <m/>
    <s v=""/>
    <d v="2017-03-31T00:00:00"/>
    <m/>
    <m/>
    <d v="2017-04-30T00:00:00"/>
    <m/>
    <m/>
    <d v="2017-05-31T00:00:00"/>
    <m/>
    <m/>
    <d v="2017-06-30T00:00:00"/>
    <m/>
    <m/>
    <d v="2017-07-31T00:00:00"/>
    <m/>
    <m/>
    <d v="2017-08-31T00:00:00"/>
    <m/>
    <m/>
    <d v="2017-09-30T00:00:00"/>
    <m/>
    <m/>
    <d v="2017-10-31T00:00:00"/>
    <m/>
    <m/>
    <d v="2017-11-30T00:00:00"/>
    <n v="1"/>
    <m/>
    <d v="2017-12-31T00:00:00"/>
    <m/>
    <s v="Informe de resultados"/>
    <n v="0.125"/>
    <n v="0.14285714285714285"/>
    <m/>
    <m/>
    <n v="24205"/>
    <x v="16"/>
    <x v="7"/>
    <x v="2"/>
  </r>
  <r>
    <s v="SG"/>
    <s v="Transformar y fortalecer la gestión y la cultura institucional"/>
    <x v="2"/>
    <x v="7"/>
    <s v="Dora Inés Ojeda"/>
    <s v="Unidad de Atención al Ciudadano"/>
    <x v="16"/>
    <n v="90"/>
    <s v="porcentaje"/>
    <x v="0"/>
    <n v="0"/>
    <n v="0"/>
    <n v="0.9"/>
    <x v="1"/>
    <m/>
    <m/>
    <m/>
    <x v="0"/>
    <m/>
    <x v="61"/>
    <n v="0.05"/>
    <d v="2017-02-02T00:00:00"/>
    <d v="2017-12-30T00:00:00"/>
    <n v="331"/>
    <m/>
    <m/>
    <d v="2017-01-31T00:00:00"/>
    <n v="0.08"/>
    <m/>
    <d v="2017-02-28T00:00:00"/>
    <n v="0.17"/>
    <m/>
    <n v="0"/>
    <d v="2017-03-31T00:00:00"/>
    <n v="0.26"/>
    <n v="0.26"/>
    <d v="2017-04-30T00:00:00"/>
    <n v="0.36"/>
    <m/>
    <d v="2017-05-31T00:00:00"/>
    <n v="0.45"/>
    <m/>
    <d v="2017-06-30T00:00:00"/>
    <n v="0.54"/>
    <m/>
    <d v="2017-07-31T00:00:00"/>
    <n v="0.63"/>
    <m/>
    <d v="2017-08-31T00:00:00"/>
    <n v="0.73"/>
    <m/>
    <d v="2017-09-30T00:00:00"/>
    <n v="0.82"/>
    <m/>
    <d v="2017-10-31T00:00:00"/>
    <n v="0.91"/>
    <m/>
    <d v="2017-11-30T00:00:00"/>
    <n v="1"/>
    <m/>
    <d v="2017-12-31T00:00:00"/>
    <s v="Semanalmente se realizó comité directivo y crea con la secretaria General, en el cual se mostraron los resultados y actividades de trabajo realizadas semanalmente, y las metas propuestas para la semana siguiente.  _x000a_El 27 de marzo se realizó comité con la Ministra y los servidores de la Unidad de Atención al Ciudadano , en el cual se le informo a la señora Ministra sobre los tramites de la UAC, los sistema de información con que se cuenta, los puntos críticos de la atención. el 24 de marzo  se le entrego a la Secretaria General  un reporte de la  gestión documental del Ministerio de los  meses de enero, febrero los 15 primero s días de marzo._x000a_"/>
    <s v="Presentación de la gestión documental "/>
    <n v="0.125"/>
    <n v="0.14285714285714285"/>
    <m/>
    <m/>
    <n v="24206"/>
    <x v="16"/>
    <x v="7"/>
    <x v="2"/>
  </r>
  <r>
    <s v="SG"/>
    <s v="Transformar y fortalecer la gestión y la cultura institucional"/>
    <x v="2"/>
    <x v="7"/>
    <s v="Dora Inés Ojeda"/>
    <s v="Unidad de Atención al Ciudadano"/>
    <x v="16"/>
    <n v="90"/>
    <s v="porcentaje"/>
    <x v="0"/>
    <n v="0"/>
    <n v="0"/>
    <n v="0.9"/>
    <x v="1"/>
    <m/>
    <m/>
    <m/>
    <x v="0"/>
    <m/>
    <x v="62"/>
    <n v="0.05"/>
    <d v="2017-01-02T00:00:00"/>
    <d v="2017-09-30T00:00:00"/>
    <n v="271"/>
    <n v="0.11"/>
    <n v="0.11"/>
    <d v="2017-01-31T00:00:00"/>
    <n v="0.21"/>
    <n v="0.21"/>
    <d v="2017-02-28T00:00:00"/>
    <n v="0.32"/>
    <n v="0.32"/>
    <n v="1"/>
    <d v="2017-03-31T00:00:00"/>
    <n v="0.44"/>
    <m/>
    <d v="2017-04-30T00:00:00"/>
    <n v="0.55000000000000004"/>
    <m/>
    <d v="2017-05-31T00:00:00"/>
    <n v="0.66"/>
    <m/>
    <d v="2017-06-30T00:00:00"/>
    <n v="0.77"/>
    <m/>
    <d v="2017-07-31T00:00:00"/>
    <n v="0.89"/>
    <m/>
    <d v="2017-08-31T00:00:00"/>
    <n v="1"/>
    <m/>
    <d v="2017-09-30T00:00:00"/>
    <m/>
    <m/>
    <d v="2017-10-31T00:00:00"/>
    <m/>
    <m/>
    <d v="2017-11-30T00:00:00"/>
    <m/>
    <m/>
    <d v="2017-12-31T00:00:00"/>
    <s v="En el mes de enero se  elaboro el borrador y  se  envío  para revisión a la  oficina  jurídica, durante  el mes de  febrero jurídica  hizo la  revisión y  efectuó la  retroalimentación y  envío solicitud de  ajustes.  Se hicieron los  ajustes en  marzo y  volvió a  remitirse  a la oficina de jurídica la solitud de revisión del documento para la reglamentación del trámite de peticiones y finamente  la oficina de jurídica remite documento con los ajustes necesarios para la "/>
    <s v="Reglamentación  de PQRS"/>
    <n v="0.125"/>
    <n v="0.14285714285714285"/>
    <m/>
    <n v="0.05"/>
    <n v="24207"/>
    <x v="16"/>
    <x v="7"/>
    <x v="2"/>
  </r>
  <r>
    <s v="SG"/>
    <s v="Transformar y fortalecer la gestión y la cultura institucional"/>
    <x v="2"/>
    <x v="7"/>
    <s v="Dora Inés Ojeda"/>
    <s v="Unidad de Atención al Ciudadano"/>
    <x v="16"/>
    <n v="90"/>
    <s v="porcentaje"/>
    <x v="0"/>
    <n v="0"/>
    <n v="0"/>
    <n v="0.9"/>
    <x v="1"/>
    <m/>
    <m/>
    <m/>
    <x v="0"/>
    <m/>
    <x v="63"/>
    <n v="0.1"/>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s v="*En el mes de enero se publicaron los informes correspondientes al último trimestre de 2016 de los derechos de petición de la información y quejas en la página  oficial del Ministerio _x000a_*Durante los meses de enero, febrero se publicaron los informes de registro único de peticiones en la página  oficial del Ministerio _x000a_Se esta terminado el informe de Derechos de petición de información y quejas  correspondiente al primer trimestre de 2017_x000a_"/>
    <s v="Informes mensuales, y trimestrales "/>
    <n v="0.125"/>
    <n v="0.14285714285714285"/>
    <m/>
    <n v="0.1"/>
    <n v="24208"/>
    <x v="16"/>
    <x v="7"/>
    <x v="2"/>
  </r>
  <r>
    <s v="SG"/>
    <s v="Transformar y fortalecer la gestión y la cultura institucional"/>
    <x v="2"/>
    <x v="7"/>
    <s v="Dora Inés Ojeda"/>
    <s v="Unidad de Atención al Ciudadano"/>
    <x v="16"/>
    <n v="90"/>
    <s v="porcentaje"/>
    <x v="0"/>
    <n v="0"/>
    <n v="0"/>
    <n v="0.9"/>
    <x v="1"/>
    <m/>
    <m/>
    <m/>
    <x v="0"/>
    <m/>
    <x v="64"/>
    <n v="0.1"/>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s v="Durante el primer trimestre de 2017 se capacitaron  77  servidores de diferentes ares del Ministerio sobre los tenas de Política de gestión Documental, Uso y manejo del sistema de gestión documental y por ultimo cultura del servicio."/>
    <s v="Listas de asistencia_x000a_Documento de Presentación_x000a_"/>
    <n v="0.125"/>
    <n v="0.14285714285714285"/>
    <m/>
    <n v="0.1"/>
    <n v="24209"/>
    <x v="16"/>
    <x v="7"/>
    <x v="2"/>
  </r>
  <r>
    <s v="SG"/>
    <s v="Transformar y fortalecer la gestión y la cultura institucional"/>
    <x v="2"/>
    <x v="7"/>
    <s v="Dora Inés Ojeda"/>
    <s v="Unidad de Atención al Ciudadano"/>
    <x v="16"/>
    <n v="90"/>
    <s v="porcentaje"/>
    <x v="0"/>
    <n v="0"/>
    <n v="0"/>
    <n v="0.9"/>
    <x v="1"/>
    <m/>
    <m/>
    <m/>
    <x v="0"/>
    <m/>
    <x v="65"/>
    <n v="0.05"/>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s v="El 13 de marzo se realizó calibración a los canales de atención del Ministerio, y se realizó evaluación  de lo servicios de la empresa tercerizada.  De igual manera  se  hizo la  revisión del  correcto funcionamiento de los d demás  canales y  los  usuarios  atendidos por  cada  uno."/>
    <s v="Calibraciones realizadas a los diferentes canales de atención a través del Call Center contratado, listas de asistencia, actas de verificación de mesas de trabajo, mesas de ayuda. "/>
    <n v="0.125"/>
    <n v="0.14285714285714285"/>
    <m/>
    <n v="0.05"/>
    <n v="24210"/>
    <x v="16"/>
    <x v="7"/>
    <x v="2"/>
  </r>
  <r>
    <s v="SG"/>
    <s v="Transformar y fortalecer la gestión y la cultura institucional"/>
    <x v="2"/>
    <x v="7"/>
    <s v="Dora Inés Ojeda"/>
    <s v="Unidad de Atención al Ciudadano"/>
    <x v="16"/>
    <n v="90"/>
    <s v="porcentaje"/>
    <x v="0"/>
    <n v="0"/>
    <n v="0"/>
    <n v="0.9"/>
    <x v="1"/>
    <m/>
    <m/>
    <m/>
    <x v="0"/>
    <m/>
    <x v="66"/>
    <n v="0.1"/>
    <d v="2017-02-15T00:00:00"/>
    <d v="2017-06-30T00:00:00"/>
    <n v="135"/>
    <m/>
    <m/>
    <d v="2017-01-31T00:00:00"/>
    <n v="0.1"/>
    <n v="0.1"/>
    <d v="2017-02-28T00:00:00"/>
    <n v="0.33"/>
    <n v="0.33"/>
    <n v="1"/>
    <d v="2017-03-31T00:00:00"/>
    <n v="0.55000000000000004"/>
    <m/>
    <d v="2017-04-30T00:00:00"/>
    <n v="0.78"/>
    <m/>
    <d v="2017-05-31T00:00:00"/>
    <n v="1"/>
    <m/>
    <d v="2017-06-30T00:00:00"/>
    <m/>
    <m/>
    <d v="2017-07-31T00:00:00"/>
    <m/>
    <m/>
    <d v="2017-08-31T00:00:00"/>
    <m/>
    <m/>
    <d v="2017-09-30T00:00:00"/>
    <m/>
    <m/>
    <d v="2017-10-31T00:00:00"/>
    <m/>
    <m/>
    <d v="2017-11-30T00:00:00"/>
    <m/>
    <m/>
    <d v="2017-12-31T00:00:00"/>
    <s v="Se implemento el formulario  responsive  para la  radicación  web  y la  radicación con la plantilla de  word."/>
    <s v="Pruebas realizadas y  correos  enviados  a los integrantes del proyecto."/>
    <n v="0.125"/>
    <n v="0.14285714285714285"/>
    <m/>
    <n v="0.1"/>
    <n v="24211"/>
    <x v="16"/>
    <x v="7"/>
    <x v="2"/>
  </r>
  <r>
    <s v="SG"/>
    <s v="Transformar y fortalecer la gestión y la cultura institucional"/>
    <x v="2"/>
    <x v="7"/>
    <s v="Dora Inés Ojeda"/>
    <s v="Unidad de Atención al Ciudadano"/>
    <x v="17"/>
    <n v="2"/>
    <s v="numero"/>
    <x v="7"/>
    <n v="4"/>
    <n v="2"/>
    <n v="2"/>
    <x v="8"/>
    <m/>
    <m/>
    <m/>
    <x v="5"/>
    <m/>
    <x v="67"/>
    <n v="0.3"/>
    <d v="2017-01-02T00:00:00"/>
    <d v="2017-03-28T00:00:00"/>
    <n v="85"/>
    <n v="0.34"/>
    <n v="0.34"/>
    <d v="2017-01-31T00:00:00"/>
    <n v="0.67"/>
    <n v="0.67"/>
    <d v="2017-02-28T00:00:00"/>
    <n v="1"/>
    <n v="0.9"/>
    <n v="0.9"/>
    <d v="2017-03-31T00:00:00"/>
    <m/>
    <m/>
    <d v="2017-04-30T00:00:00"/>
    <m/>
    <m/>
    <d v="2017-05-31T00:00:00"/>
    <m/>
    <m/>
    <d v="2017-06-30T00:00:00"/>
    <m/>
    <m/>
    <d v="2017-07-31T00:00:00"/>
    <m/>
    <m/>
    <d v="2017-08-31T00:00:00"/>
    <m/>
    <m/>
    <d v="2017-09-30T00:00:00"/>
    <m/>
    <m/>
    <d v="2017-10-31T00:00:00"/>
    <m/>
    <m/>
    <d v="2017-11-30T00:00:00"/>
    <m/>
    <m/>
    <d v="2017-12-31T00:00:00"/>
    <s v="Durante el mes de enero se realizaron reuniones sobre la revisión de los casos de uso del sistema SIGAA, con la fábrica de software, la dirección de calidad de educación superior. En el  mes  de enero la  fábrica no entregó  al  Ministerio  los  casos  de prueba, por esta  razón el proyecto  se  retrasó  y no  se logró  tener el 100%  en  el mes de  marzo._x000a_En el mes de febrero se realizó reunión para tratar el catálogo de requerimientos Fase II - Actos administrativos SIGGA _x000a_En el mes de marzo se inician sesiones de prueba sobre el sistema de notificaciones SIGAA_x000a_El 22 de  marzo se realizo presentación del incremento 2-SIGAA_x000a_Se  esperan los ajustes de la  fábrica  para realizar pruebas. _x000a_"/>
    <s v="Fichas ajustadas"/>
    <n v="0.125"/>
    <n v="0.14285714285714285"/>
    <m/>
    <n v="0.27"/>
    <n v="24401"/>
    <x v="17"/>
    <x v="7"/>
    <x v="2"/>
  </r>
  <r>
    <s v="SG"/>
    <s v="Transformar y fortalecer la gestión y la cultura institucional"/>
    <x v="2"/>
    <x v="7"/>
    <s v="Dora Inés Ojeda"/>
    <s v="Unidad de Atención al Ciudadano"/>
    <x v="17"/>
    <n v="2"/>
    <s v="numero"/>
    <x v="7"/>
    <n v="4"/>
    <n v="2"/>
    <n v="2"/>
    <x v="8"/>
    <m/>
    <m/>
    <m/>
    <x v="5"/>
    <m/>
    <x v="68"/>
    <n v="0.1"/>
    <d v="2017-04-01T00:00:00"/>
    <d v="2017-04-30T00:00:00"/>
    <n v="29"/>
    <m/>
    <m/>
    <d v="2017-01-31T00:00:00"/>
    <m/>
    <m/>
    <d v="2017-02-28T00:00:00"/>
    <m/>
    <m/>
    <s v=""/>
    <d v="2017-03-31T00:00:00"/>
    <n v="1"/>
    <m/>
    <d v="2017-04-30T00:00:00"/>
    <m/>
    <m/>
    <d v="2017-05-31T00:00:00"/>
    <m/>
    <m/>
    <d v="2017-06-30T00:00:00"/>
    <m/>
    <m/>
    <d v="2017-07-31T00:00:00"/>
    <m/>
    <m/>
    <d v="2017-08-31T00:00:00"/>
    <m/>
    <m/>
    <d v="2017-09-30T00:00:00"/>
    <m/>
    <m/>
    <d v="2017-10-31T00:00:00"/>
    <m/>
    <m/>
    <d v="2017-11-30T00:00:00"/>
    <m/>
    <m/>
    <d v="2017-12-31T00:00:00"/>
    <m/>
    <s v="Piezas comunicativas"/>
    <n v="0.125"/>
    <n v="0.14285714285714285"/>
    <m/>
    <m/>
    <n v="24402"/>
    <x v="17"/>
    <x v="7"/>
    <x v="2"/>
  </r>
  <r>
    <s v="SG"/>
    <s v="Transformar y fortalecer la gestión y la cultura institucional"/>
    <x v="2"/>
    <x v="7"/>
    <s v="Dora Inés Ojeda"/>
    <s v="Unidad de Atención al Ciudadano"/>
    <x v="17"/>
    <n v="2"/>
    <s v="numero"/>
    <x v="7"/>
    <n v="4"/>
    <n v="2"/>
    <n v="2"/>
    <x v="8"/>
    <m/>
    <m/>
    <m/>
    <x v="5"/>
    <m/>
    <x v="69"/>
    <n v="0.3"/>
    <d v="2017-04-01T00:00:00"/>
    <d v="2017-05-04T00:00:00"/>
    <n v="33"/>
    <m/>
    <m/>
    <d v="2017-01-31T00:00:00"/>
    <m/>
    <m/>
    <d v="2017-02-28T00:00:00"/>
    <m/>
    <m/>
    <s v=""/>
    <d v="2017-03-31T00:00:00"/>
    <n v="0.88"/>
    <m/>
    <d v="2017-04-30T00:00:00"/>
    <n v="1"/>
    <m/>
    <d v="2017-05-31T00:00:00"/>
    <m/>
    <m/>
    <d v="2017-06-30T00:00:00"/>
    <m/>
    <m/>
    <d v="2017-07-31T00:00:00"/>
    <m/>
    <m/>
    <d v="2017-08-31T00:00:00"/>
    <m/>
    <m/>
    <d v="2017-09-30T00:00:00"/>
    <m/>
    <m/>
    <d v="2017-10-31T00:00:00"/>
    <m/>
    <m/>
    <d v="2017-11-30T00:00:00"/>
    <m/>
    <m/>
    <d v="2017-12-31T00:00:00"/>
    <m/>
    <s v="informe de evaluación"/>
    <n v="0.125"/>
    <n v="0.14285714285714285"/>
    <m/>
    <m/>
    <n v="24403"/>
    <x v="17"/>
    <x v="7"/>
    <x v="2"/>
  </r>
  <r>
    <s v="SG"/>
    <s v="Transformar y fortalecer la gestión y la cultura institucional"/>
    <x v="2"/>
    <x v="7"/>
    <s v="Dora Inés Ojeda"/>
    <s v="Unidad de Atención al Ciudadano"/>
    <x v="17"/>
    <n v="2"/>
    <s v="numero"/>
    <x v="7"/>
    <n v="4"/>
    <n v="2"/>
    <n v="2"/>
    <x v="8"/>
    <m/>
    <m/>
    <m/>
    <x v="5"/>
    <m/>
    <x v="70"/>
    <n v="0.3"/>
    <d v="2017-03-01T00:00:00"/>
    <d v="2017-10-30T00:00:00"/>
    <n v="243"/>
    <m/>
    <m/>
    <d v="2017-01-31T00:00:00"/>
    <m/>
    <m/>
    <d v="2017-02-28T00:00:00"/>
    <n v="0.12"/>
    <m/>
    <n v="0"/>
    <d v="2017-03-31T00:00:00"/>
    <n v="0.25"/>
    <m/>
    <d v="2017-04-30T00:00:00"/>
    <n v="0.37"/>
    <m/>
    <d v="2017-05-31T00:00:00"/>
    <n v="0.5"/>
    <m/>
    <d v="2017-06-30T00:00:00"/>
    <n v="0.63"/>
    <m/>
    <d v="2017-07-31T00:00:00"/>
    <n v="0.75"/>
    <m/>
    <d v="2017-08-31T00:00:00"/>
    <n v="0.88"/>
    <m/>
    <d v="2017-09-30T00:00:00"/>
    <n v="1"/>
    <m/>
    <d v="2017-10-31T00:00:00"/>
    <m/>
    <m/>
    <d v="2017-11-30T00:00:00"/>
    <m/>
    <m/>
    <d v="2017-12-31T00:00:00"/>
    <m/>
    <s v="documentos de requerimientos funcionales_x000a_Cotización  fase II y  solicitud presupuesto 2018."/>
    <n v="0.125"/>
    <n v="0.14285714285714285"/>
    <m/>
    <m/>
    <n v="24404"/>
    <x v="17"/>
    <x v="7"/>
    <x v="2"/>
  </r>
  <r>
    <s v="SG"/>
    <s v="Transformar y fortalecer la gestión y la cultura institucional"/>
    <x v="2"/>
    <x v="7"/>
    <s v="Dora Inés Ojeda"/>
    <s v="Unidad de Atención al Ciudadano"/>
    <x v="18"/>
    <s v="12.50"/>
    <s v="numero"/>
    <x v="8"/>
    <n v="13.5"/>
    <n v="13"/>
    <n v="12.5"/>
    <x v="9"/>
    <m/>
    <m/>
    <m/>
    <x v="5"/>
    <m/>
    <x v="71"/>
    <n v="0.5"/>
    <d v="2017-02-02T00:00:00"/>
    <d v="2017-12-31T00:00:00"/>
    <n v="332"/>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Durante el primer trimestre de 2017 se obtuvo un promedio total de espera de 08:21 minutos, en comparación con el mismo periodo del año 2016 que fue de 14,10 minutos y aumentado el número de ciudadanos atendidos pasando de 21,547 del año 2016 a 22,058 en el año 2017. Obteniendo una disminuciones 5.89 minutos en la atención de la sala y la prestación de los servicios  "/>
    <s v="Reportes de  tiempos de espera y documento estrategia gestión de tiempos de espera"/>
    <n v="0.125"/>
    <n v="0.14285714285714285"/>
    <m/>
    <n v="0.5"/>
    <n v="24501"/>
    <x v="18"/>
    <x v="7"/>
    <x v="2"/>
  </r>
  <r>
    <s v="SG"/>
    <s v="Transformar y fortalecer la gestión y la cultura institucional"/>
    <x v="2"/>
    <x v="7"/>
    <s v="Dora Inés Ojeda"/>
    <s v="Unidad de Atención al Ciudadano"/>
    <x v="18"/>
    <s v="12.50"/>
    <s v="numero"/>
    <x v="8"/>
    <n v="13.5"/>
    <n v="13"/>
    <n v="12.5"/>
    <x v="9"/>
    <m/>
    <m/>
    <m/>
    <x v="5"/>
    <m/>
    <x v="72"/>
    <n v="0.5"/>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m/>
    <s v="informe de tiempos de atención -Documento técnico"/>
    <n v="0.125"/>
    <n v="0.14285714285714285"/>
    <m/>
    <n v="0.5"/>
    <n v="24502"/>
    <x v="18"/>
    <x v="7"/>
    <x v="2"/>
  </r>
  <r>
    <s v="SG"/>
    <s v="Transformar y fortalecer la gestión y la cultura institucional"/>
    <x v="2"/>
    <x v="7"/>
    <s v="Dora Inés Ojeda"/>
    <s v="Unidad de Atención al Ciudadano"/>
    <x v="19"/>
    <n v="100"/>
    <s v="porcentaje"/>
    <x v="9"/>
    <n v="1"/>
    <n v="1"/>
    <n v="1"/>
    <x v="10"/>
    <m/>
    <m/>
    <m/>
    <x v="5"/>
    <m/>
    <x v="73"/>
    <n v="0.8"/>
    <d v="2017-04-01T00:00:00"/>
    <d v="2017-12-15T00:00:00"/>
    <n v="258"/>
    <m/>
    <m/>
    <d v="2017-01-31T00:00:00"/>
    <m/>
    <n v="0.2"/>
    <d v="2017-02-28T00:00:00"/>
    <m/>
    <n v="0.3"/>
    <s v=""/>
    <d v="2017-03-31T00:00:00"/>
    <n v="0.11"/>
    <n v="0.5"/>
    <d v="2017-04-30T00:00:00"/>
    <n v="0.23"/>
    <m/>
    <d v="2017-05-31T00:00:00"/>
    <n v="0.35"/>
    <m/>
    <d v="2017-06-30T00:00:00"/>
    <n v="0.47"/>
    <m/>
    <d v="2017-07-31T00:00:00"/>
    <n v="0.59"/>
    <m/>
    <d v="2017-08-31T00:00:00"/>
    <n v="0.71"/>
    <m/>
    <d v="2017-09-30T00:00:00"/>
    <n v="0.83"/>
    <m/>
    <d v="2017-10-31T00:00:00"/>
    <n v="0.94"/>
    <m/>
    <d v="2017-11-30T00:00:00"/>
    <n v="1"/>
    <m/>
    <d v="2017-12-31T00:00:00"/>
    <s v="Desde el mes de enero se comenzó la Digitalización de Documentos ER, y asociados a cada uno de los radicados,  actualmente se  esta  digitalizando el 90%  de los  documentos  del  MEN"/>
    <s v="Imágenes de documentos digitalizados."/>
    <n v="0.125"/>
    <n v="0.14285714285714285"/>
    <m/>
    <n v="0"/>
    <n v="24301"/>
    <x v="19"/>
    <x v="7"/>
    <x v="2"/>
  </r>
  <r>
    <s v="SG"/>
    <s v="Transformar y fortalecer la gestión y la cultura institucional"/>
    <x v="2"/>
    <x v="7"/>
    <s v="Dora Inés Ojeda"/>
    <s v="Unidad de Atención al Ciudadano"/>
    <x v="19"/>
    <n v="100"/>
    <s v="porcentaje"/>
    <x v="9"/>
    <n v="1"/>
    <n v="1"/>
    <n v="1"/>
    <x v="10"/>
    <m/>
    <m/>
    <m/>
    <x v="5"/>
    <m/>
    <x v="74"/>
    <n v="0.1"/>
    <d v="2017-02-01T00:00:00"/>
    <d v="2017-06-30T00:00:00"/>
    <n v="149"/>
    <m/>
    <m/>
    <d v="2017-01-31T00:00:00"/>
    <n v="0.18"/>
    <n v="0.18"/>
    <d v="2017-02-28T00:00:00"/>
    <n v="0.39"/>
    <n v="0.39"/>
    <n v="1"/>
    <d v="2017-03-31T00:00:00"/>
    <n v="0.59"/>
    <m/>
    <d v="2017-04-30T00:00:00"/>
    <n v="0.8"/>
    <m/>
    <d v="2017-05-31T00:00:00"/>
    <n v="1"/>
    <m/>
    <d v="2017-06-30T00:00:00"/>
    <m/>
    <m/>
    <d v="2017-07-31T00:00:00"/>
    <m/>
    <m/>
    <d v="2017-08-31T00:00:00"/>
    <m/>
    <m/>
    <d v="2017-09-30T00:00:00"/>
    <m/>
    <m/>
    <d v="2017-10-31T00:00:00"/>
    <m/>
    <m/>
    <d v="2017-11-30T00:00:00"/>
    <m/>
    <m/>
    <d v="2017-12-31T00:00:00"/>
    <s v="En el mes de febrero se realizo ajuste en la ficha técnica en acompañamiento con la subdirección de desarrollo organizacional y se encuentran en revisión para aprobación en la  subdirección de  desarrollo organizacional."/>
    <s v="ficha actualizada"/>
    <n v="0.125"/>
    <n v="0.14285714285714285"/>
    <m/>
    <n v="0.1"/>
    <n v="24302"/>
    <x v="19"/>
    <x v="7"/>
    <x v="2"/>
  </r>
  <r>
    <s v="SG"/>
    <s v="Transformar y fortalecer la gestión y la cultura institucional"/>
    <x v="2"/>
    <x v="7"/>
    <s v="Dora Inés Ojeda"/>
    <s v="Unidad de Atención al Ciudadano"/>
    <x v="19"/>
    <n v="100"/>
    <s v="porcentaje"/>
    <x v="9"/>
    <n v="1"/>
    <n v="1"/>
    <n v="1"/>
    <x v="10"/>
    <m/>
    <m/>
    <m/>
    <x v="5"/>
    <m/>
    <x v="75"/>
    <n v="0.1"/>
    <d v="2017-04-13T00:00:00"/>
    <d v="2017-05-30T00:00:00"/>
    <n v="47"/>
    <m/>
    <m/>
    <d v="2017-01-31T00:00:00"/>
    <m/>
    <m/>
    <d v="2017-02-28T00:00:00"/>
    <m/>
    <m/>
    <s v=""/>
    <d v="2017-03-31T00:00:00"/>
    <n v="0.36"/>
    <m/>
    <d v="2017-04-30T00:00:00"/>
    <n v="1"/>
    <m/>
    <d v="2017-05-31T00:00:00"/>
    <m/>
    <m/>
    <d v="2017-06-30T00:00:00"/>
    <m/>
    <m/>
    <d v="2017-07-31T00:00:00"/>
    <m/>
    <m/>
    <d v="2017-08-31T00:00:00"/>
    <m/>
    <m/>
    <d v="2017-09-30T00:00:00"/>
    <m/>
    <m/>
    <d v="2017-10-31T00:00:00"/>
    <m/>
    <m/>
    <d v="2017-11-30T00:00:00"/>
    <m/>
    <m/>
    <d v="2017-12-31T00:00:00"/>
    <m/>
    <s v="piezas comunicativas"/>
    <n v="0.125"/>
    <n v="0.14285714285714285"/>
    <m/>
    <m/>
    <n v="24303"/>
    <x v="19"/>
    <x v="7"/>
    <x v="2"/>
  </r>
  <r>
    <s v="SG"/>
    <s v="Transformar y fortalecer la gestión y la cultura institucional"/>
    <x v="2"/>
    <x v="8"/>
    <s v="Judith Castañeda García"/>
    <s v="Subdirección de Gestión Administrativa"/>
    <x v="20"/>
    <n v="6825555"/>
    <s v="Valor "/>
    <x v="10"/>
    <n v="3071500"/>
    <n v="4914400"/>
    <n v="6825555"/>
    <x v="11"/>
    <m/>
    <m/>
    <m/>
    <x v="6"/>
    <m/>
    <x v="76"/>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Se realizaron las correspondientes solicitudes a comunicaciones, para la elaboración de las piezas publicitarias para el ahorro y uso eficientes del agua y luz  las cuales fueron dados a conocer por los medios de información a los servidores del MEN."/>
    <s v="Soportes de la campaña y resultados de ahorro"/>
    <n v="0.25"/>
    <n v="0.14285714285714285"/>
    <m/>
    <n v="0.25"/>
    <n v="21301"/>
    <x v="20"/>
    <x v="8"/>
    <x v="2"/>
  </r>
  <r>
    <s v="SG"/>
    <s v="Transformar y fortalecer la gestión y la cultura institucional"/>
    <x v="2"/>
    <x v="8"/>
    <s v="Judith Castañeda García"/>
    <s v="Subdirección de Gestión Administrativa"/>
    <x v="20"/>
    <n v="6825555"/>
    <s v="Valor "/>
    <x v="10"/>
    <n v="3071500"/>
    <n v="4914400"/>
    <n v="6825555"/>
    <x v="11"/>
    <m/>
    <m/>
    <m/>
    <x v="6"/>
    <m/>
    <x v="77"/>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m/>
    <s v="Soportes de la campaña y resultados de ahorro"/>
    <n v="0.25"/>
    <n v="0.14285714285714285"/>
    <m/>
    <n v="0.25"/>
    <n v="21301"/>
    <x v="20"/>
    <x v="8"/>
    <x v="2"/>
  </r>
  <r>
    <s v="SG"/>
    <s v="Transformar y fortalecer la gestión y la cultura institucional"/>
    <x v="2"/>
    <x v="8"/>
    <s v="Judith Castañeda García"/>
    <s v="Subdirección de Gestión Administrativa"/>
    <x v="20"/>
    <n v="6825555"/>
    <s v="Valor "/>
    <x v="10"/>
    <n v="3071500"/>
    <n v="4914400"/>
    <n v="6825555"/>
    <x v="11"/>
    <m/>
    <m/>
    <m/>
    <x v="6"/>
    <m/>
    <x v="78"/>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Se realizaron  los reportes comparativos de consumos del primer trimestre 2016/2017 para establecer el correspondiente ahorro."/>
    <s v="Informes de monitoreo"/>
    <n v="0.25"/>
    <n v="0.14285714285714285"/>
    <m/>
    <n v="0.25"/>
    <n v="21301"/>
    <x v="20"/>
    <x v="8"/>
    <x v="2"/>
  </r>
  <r>
    <s v="SG"/>
    <s v="Transformar y fortalecer la gestión y la cultura institucional"/>
    <x v="2"/>
    <x v="8"/>
    <s v="Judith Castañeda García"/>
    <s v="Subdirección de Gestión Administrativa"/>
    <x v="20"/>
    <n v="6825555"/>
    <s v="Valor "/>
    <x v="10"/>
    <n v="3071500"/>
    <n v="4914400"/>
    <n v="6825555"/>
    <x v="11"/>
    <m/>
    <m/>
    <m/>
    <x v="6"/>
    <m/>
    <x v="79"/>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m/>
    <s v="Informes de monitoreo"/>
    <n v="0.25"/>
    <n v="0.14285714285714285"/>
    <m/>
    <n v="0.25"/>
    <n v="21301"/>
    <x v="20"/>
    <x v="8"/>
    <x v="2"/>
  </r>
  <r>
    <s v="SG"/>
    <s v="Transformar y fortalecer la gestión y la cultura institucional"/>
    <x v="2"/>
    <x v="8"/>
    <s v="Judith Castañeda García"/>
    <s v="Subdirección de Gestión Administrativa"/>
    <x v="21"/>
    <n v="400"/>
    <s v="Unidades"/>
    <x v="11"/>
    <n v="160"/>
    <n v="280"/>
    <n v="400"/>
    <x v="12"/>
    <m/>
    <m/>
    <m/>
    <x v="7"/>
    <s v="Durante el primer trimestres del 2017 se realizaron los correspondientes estudios y distribución de las resmas por dependencia dando como resultado que según el consumo mensual promedio de las dependencias y la asignación de resmas para áreas como control interno, grupo étnico, programa de bilingüismo, todos aprenden, jornada única, educación para el trabajo y programa BIC, es necesario hacer una nueva asignación la cual será reflejada en la circular de austeridad que se está proyectando para firma de la  Secretaria General._x000a_Por lo anterior y teniendo en cuenta que tenemos una meta la cual según la proyección para esta vigencia, no poco posible su cumplimiento. Solicitamos el replanteamiento de la misma. _x000a_"/>
    <x v="80"/>
    <n v="1"/>
    <d v="2017-03-01T00:00:00"/>
    <d v="2017-12-31T00:00:00"/>
    <n v="305"/>
    <m/>
    <m/>
    <d v="2017-01-31T00:00:00"/>
    <m/>
    <m/>
    <d v="2017-02-28T00:00:00"/>
    <n v="0.1"/>
    <n v="0.09"/>
    <n v="0.89999999999999991"/>
    <d v="2017-03-31T00:00:00"/>
    <n v="0.2"/>
    <m/>
    <d v="2017-04-30T00:00:00"/>
    <n v="0.3"/>
    <m/>
    <d v="2017-05-31T00:00:00"/>
    <n v="0.4"/>
    <m/>
    <d v="2017-06-30T00:00:00"/>
    <n v="0.5"/>
    <m/>
    <d v="2017-07-31T00:00:00"/>
    <n v="0.6"/>
    <m/>
    <d v="2017-08-31T00:00:00"/>
    <n v="0.7"/>
    <m/>
    <d v="2017-09-30T00:00:00"/>
    <n v="0.8"/>
    <m/>
    <d v="2017-10-31T00:00:00"/>
    <n v="0.9"/>
    <m/>
    <d v="2017-11-30T00:00:00"/>
    <n v="1"/>
    <m/>
    <d v="2017-12-31T00:00:00"/>
    <s v="Durante el primer trimestres del 2017 el indicador de resmas muestra el siguiente resultado: para el periodo analizado presenta un ahorro  de 36 unidades la cual no se cumplió.  "/>
    <s v="Informe de reducción de consumo"/>
    <n v="0.25"/>
    <n v="0.14285714285714285"/>
    <m/>
    <m/>
    <n v="21201"/>
    <x v="21"/>
    <x v="8"/>
    <x v="2"/>
  </r>
  <r>
    <s v="SG"/>
    <s v="Transformar y fortalecer la gestión y la cultura institucional"/>
    <x v="2"/>
    <x v="8"/>
    <s v="Judith Castañeda García"/>
    <s v="Subdirección de Gestión Administrativa"/>
    <x v="22"/>
    <n v="30428"/>
    <s v="Unidades"/>
    <x v="12"/>
    <n v="16126"/>
    <n v="25255"/>
    <n v="30428"/>
    <x v="13"/>
    <m/>
    <m/>
    <m/>
    <x v="8"/>
    <m/>
    <x v="81"/>
    <n v="1"/>
    <d v="2017-02-01T00:00:00"/>
    <d v="2017-12-31T00:00:00"/>
    <n v="333"/>
    <m/>
    <m/>
    <d v="2017-01-31T00:00:00"/>
    <n v="0.08"/>
    <n v="0.16"/>
    <d v="2017-02-28T00:00:00"/>
    <n v="0.17"/>
    <n v="0.2"/>
    <n v="1.1764705882352942"/>
    <d v="2017-03-31T00:00:00"/>
    <n v="0.26"/>
    <m/>
    <d v="2017-04-30T00:00:00"/>
    <n v="0.36"/>
    <m/>
    <d v="2017-05-31T00:00:00"/>
    <n v="0.45"/>
    <m/>
    <d v="2017-06-30T00:00:00"/>
    <n v="0.54"/>
    <m/>
    <d v="2017-07-31T00:00:00"/>
    <n v="0.63"/>
    <m/>
    <d v="2017-08-31T00:00:00"/>
    <n v="0.72"/>
    <m/>
    <d v="2017-09-30T00:00:00"/>
    <n v="0.82"/>
    <m/>
    <d v="2017-10-31T00:00:00"/>
    <n v="0.91"/>
    <m/>
    <d v="2017-11-30T00:00:00"/>
    <n v="1"/>
    <m/>
    <d v="2017-12-31T00:00:00"/>
    <s v="Durante el primer trimestres del 2017 el indicador de fotocopias muestra el siguiente resultado: para el periodo analizado presenta un ahorro superior de 34.257 unidades frente a la meta del primer trimestre que era 7.607.  "/>
    <s v="Informe de reducción de consumo"/>
    <n v="0.25"/>
    <n v="0.14285714285714285"/>
    <m/>
    <n v="1.1764705882352942"/>
    <n v="21401"/>
    <x v="22"/>
    <x v="8"/>
    <x v="2"/>
  </r>
  <r>
    <s v="SG"/>
    <s v="Transformar y fortalecer la gestión y la cultura institucional"/>
    <x v="2"/>
    <x v="8"/>
    <s v="Judith Castañeda García"/>
    <s v="Subdirección de Gestión Administrativa"/>
    <x v="23"/>
    <n v="1"/>
    <s v="porcentaje"/>
    <x v="13"/>
    <n v="0.46"/>
    <n v="0.76"/>
    <n v="1"/>
    <x v="14"/>
    <m/>
    <m/>
    <m/>
    <x v="5"/>
    <m/>
    <x v="82"/>
    <n v="0.3"/>
    <d v="2017-01-01T00:00:00"/>
    <d v="2017-12-31T00:00:00"/>
    <n v="364"/>
    <n v="0.08"/>
    <n v="0.08"/>
    <d v="2017-01-31T00:00:00"/>
    <n v="0.16"/>
    <n v="0.16"/>
    <d v="2017-02-28T00:00:00"/>
    <n v="0.24"/>
    <n v="0.24"/>
    <n v="1"/>
    <d v="2017-03-31T00:00:00"/>
    <n v="0.33"/>
    <m/>
    <d v="2017-04-30T00:00:00"/>
    <n v="0.41"/>
    <m/>
    <d v="2017-05-31T00:00:00"/>
    <n v="0.49"/>
    <m/>
    <d v="2017-06-30T00:00:00"/>
    <n v="0.57999999999999996"/>
    <m/>
    <d v="2017-07-31T00:00:00"/>
    <n v="0.66"/>
    <m/>
    <d v="2017-08-31T00:00:00"/>
    <n v="0.75"/>
    <m/>
    <d v="2017-09-30T00:00:00"/>
    <n v="0.83"/>
    <m/>
    <d v="2017-10-31T00:00:00"/>
    <n v="0.91"/>
    <m/>
    <d v="2017-11-30T00:00:00"/>
    <n v="1"/>
    <m/>
    <d v="2017-12-31T00:00:00"/>
    <s v="Durante el primer trimestres del 2017 el indicador de viáticos y tiquetes muestra el siguiente resultado: un ahorro de 1.225.498.701 superando la meta establecida.  "/>
    <s v="Informe de seguimiento "/>
    <n v="0.25"/>
    <n v="0.14285714285714285"/>
    <m/>
    <n v="0.3"/>
    <n v="21101"/>
    <x v="23"/>
    <x v="8"/>
    <x v="2"/>
  </r>
  <r>
    <s v="SG"/>
    <s v="Transformar y fortalecer la gestión y la cultura institucional"/>
    <x v="2"/>
    <x v="8"/>
    <s v="Judith Castañeda García"/>
    <s v="Subdirección de Gestión Administrativa"/>
    <x v="23"/>
    <n v="1"/>
    <s v="porcentaje"/>
    <x v="13"/>
    <n v="0.46"/>
    <n v="0.76"/>
    <n v="1"/>
    <x v="14"/>
    <m/>
    <m/>
    <m/>
    <x v="5"/>
    <m/>
    <x v="83"/>
    <n v="0.4"/>
    <d v="2017-01-01T00:00:00"/>
    <d v="2017-12-31T00:00:00"/>
    <n v="364"/>
    <n v="0.08"/>
    <n v="0.08"/>
    <d v="2017-01-31T00:00:00"/>
    <n v="0.16"/>
    <n v="0.16"/>
    <d v="2017-02-28T00:00:00"/>
    <n v="0.24"/>
    <n v="0.24"/>
    <n v="1"/>
    <d v="2017-03-31T00:00:00"/>
    <n v="0.33"/>
    <m/>
    <d v="2017-04-30T00:00:00"/>
    <n v="0.41"/>
    <m/>
    <d v="2017-05-31T00:00:00"/>
    <n v="0.49"/>
    <m/>
    <d v="2017-06-30T00:00:00"/>
    <n v="0.57999999999999996"/>
    <m/>
    <d v="2017-07-31T00:00:00"/>
    <n v="0.66"/>
    <m/>
    <d v="2017-08-31T00:00:00"/>
    <n v="0.75"/>
    <m/>
    <d v="2017-09-30T00:00:00"/>
    <n v="0.83"/>
    <m/>
    <d v="2017-10-31T00:00:00"/>
    <n v="0.91"/>
    <m/>
    <d v="2017-11-30T00:00:00"/>
    <n v="1"/>
    <m/>
    <d v="2017-12-31T00:00:00"/>
    <s v="El suministro de tiquetes aéreos se realiza a partir de una orden de compra suscrita a través de Acuerdo Marco de Precios, cuya agencia seleccionada corresponde a la que mayor porcentaje de descuento ponderado ofrece en su cotización para los servicios solicitados.  Para este año, la agencia que ofreció el mayor descuento fue SATENA S.A. Como estrategia para obtener descuentos adicionales, se estableció el convenio corporativo No.CC1592 para la vigencia 2017 con la aerolínea Avianca, y la aerolínea LAN estableció convenio directo de descuentos adicionales con SATENA S.A.  "/>
    <s v="Gestión realizada con los operadores"/>
    <n v="0.25"/>
    <n v="0.14285714285714285"/>
    <m/>
    <n v="0.4"/>
    <n v="21102"/>
    <x v="23"/>
    <x v="8"/>
    <x v="2"/>
  </r>
  <r>
    <s v="SG"/>
    <s v="Transformar y fortalecer la gestión y la cultura institucional"/>
    <x v="2"/>
    <x v="8"/>
    <s v="Judith Castañeda García"/>
    <s v="Subdirección de Gestión Administrativa"/>
    <x v="23"/>
    <n v="1"/>
    <s v="porcentaje"/>
    <x v="13"/>
    <n v="0.46"/>
    <n v="0.76"/>
    <n v="1"/>
    <x v="14"/>
    <m/>
    <m/>
    <m/>
    <x v="5"/>
    <m/>
    <x v="84"/>
    <n v="0.3"/>
    <d v="2017-01-01T00:00:00"/>
    <d v="2017-12-31T00:00:00"/>
    <n v="364"/>
    <n v="0.08"/>
    <n v="0.08"/>
    <d v="2017-01-31T00:00:00"/>
    <n v="0.16"/>
    <n v="0.16"/>
    <d v="2017-02-28T00:00:00"/>
    <n v="0.24"/>
    <n v="0.24"/>
    <n v="1"/>
    <d v="2017-03-31T00:00:00"/>
    <n v="0.33"/>
    <m/>
    <d v="2017-04-30T00:00:00"/>
    <n v="0.41"/>
    <m/>
    <d v="2017-05-31T00:00:00"/>
    <n v="0.49"/>
    <m/>
    <d v="2017-06-30T00:00:00"/>
    <n v="0.57999999999999996"/>
    <m/>
    <d v="2017-07-31T00:00:00"/>
    <n v="0.66"/>
    <m/>
    <d v="2017-08-31T00:00:00"/>
    <n v="0.75"/>
    <m/>
    <d v="2017-09-30T00:00:00"/>
    <n v="0.83"/>
    <m/>
    <d v="2017-10-31T00:00:00"/>
    <n v="0.91"/>
    <m/>
    <d v="2017-11-30T00:00:00"/>
    <n v="1"/>
    <m/>
    <d v="2017-12-31T00:00:00"/>
    <s v="La Subdirección de Gestión Administrativa emitió la circular No.7, a través de la cual se indican directrices a tener en cuenta: &quot;Las áreas preferirán el uso de todos los medios tecnológicos disponibles para la realización de reuniones, capacitaciones, charlas, conferencias  y demás, con el fin de optimizar los recursos&quot;."/>
    <s v="Campañas realizadas"/>
    <n v="0.25"/>
    <n v="0.14285714285714285"/>
    <m/>
    <n v="0.3"/>
    <n v="21103"/>
    <x v="23"/>
    <x v="8"/>
    <x v="2"/>
  </r>
  <r>
    <s v="SG"/>
    <s v="Transformar y fortalecer la gestión y la cultura institucional"/>
    <x v="3"/>
    <x v="9"/>
    <s v="Francisco Pulido - Liliana Zapata "/>
    <s v="Secretaria General - Oficina de Información "/>
    <x v="24"/>
    <n v="14"/>
    <s v="unidades "/>
    <x v="7"/>
    <n v="10"/>
    <n v="10"/>
    <n v="14"/>
    <x v="8"/>
    <m/>
    <m/>
    <m/>
    <x v="5"/>
    <m/>
    <x v="85"/>
    <n v="1"/>
    <d v="2017-01-01T00:00:00"/>
    <d v="2017-12-31T00:00:00"/>
    <n v="360"/>
    <s v="0.5%"/>
    <s v="0.5%"/>
    <d v="2017-01-31T00:00:00"/>
    <n v="0.04"/>
    <n v="0.04"/>
    <d v="2017-02-28T00:00:00"/>
    <n v="0.05"/>
    <n v="0.05"/>
    <n v="1"/>
    <d v="2017-03-31T00:00:00"/>
    <n v="0.1"/>
    <m/>
    <d v="2017-04-30T00:00:00"/>
    <n v="0.1"/>
    <m/>
    <d v="2017-05-31T00:00:00"/>
    <n v="0.1"/>
    <m/>
    <d v="2017-06-30T00:00:00"/>
    <n v="0.1"/>
    <m/>
    <d v="2017-07-31T00:00:00"/>
    <n v="0.1"/>
    <m/>
    <d v="2017-08-31T00:00:00"/>
    <n v="0.1"/>
    <m/>
    <d v="2017-09-30T00:00:00"/>
    <n v="0.05"/>
    <m/>
    <d v="2017-10-31T00:00:00"/>
    <n v="0.1"/>
    <m/>
    <d v="2017-11-30T00:00:00"/>
    <n v="0.05"/>
    <m/>
    <d v="2017-12-31T00:00:00"/>
    <s v="Estructura Automática SIIF Carga Masiva de Compromisos contables de manera automática _x000a_Salida en vivo con el proceso de gestión de embargos. _x000a_Articulación de la Oficina Asesora Jurídica,  Grupo de Tesorería y Contabilidad._x000a_Potencialización del  perfil ejecutivo - Recurso Humano._x000a_Gestión de Recursos Físicos con afectación en valores de manera AUTOMÁTICA._x000a_Liquidación de la depreciación de todos los activos fijos._x000a_Soporte a la gestión de todos los materiales y bienes de consumo puesto en el servicio y en bodega._x000a_Implementación de la estructura de cargos y movimientos de la planta de personal._x000a_Registro y consulta de manuales de funciones por cargo en SAP._x000a_Creación de plan de bienestar, estructura de eventos de servidores por el sistema._x000a__x000a_"/>
    <s v="Soporte por parte de la consultoría para la estabilización de los desarrollos en financiera- administrativa - talento humano "/>
    <n v="1"/>
    <n v="1"/>
    <m/>
    <n v="1"/>
    <n v="41101"/>
    <x v="24"/>
    <x v="9"/>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14" firstHeaderRow="1" firstDataRow="1" firstDataCol="4"/>
  <pivotFields count="71">
    <pivotField compact="0" outline="0" showAll="0"/>
    <pivotField compact="0" outline="0" showAll="0"/>
    <pivotField axis="axisRow" compact="0" outline="0" showAll="0" defaultSubtotal="0">
      <items count="4">
        <item x="0"/>
        <item x="2"/>
        <item x="1"/>
        <item x="3"/>
      </items>
    </pivotField>
    <pivotField axis="axisRow" compact="0" outline="0" showAll="0" defaultSubtotal="0">
      <items count="10">
        <item x="2"/>
        <item x="8"/>
        <item x="3"/>
        <item x="5"/>
        <item x="7"/>
        <item x="6"/>
        <item x="0"/>
        <item x="1"/>
        <item x="4"/>
        <item x="9"/>
      </items>
    </pivotField>
    <pivotField compact="0" outline="0" showAll="0"/>
    <pivotField compact="0" outline="0" showAll="0"/>
    <pivotField compact="0" outline="0" showAll="0" defaultSubtotal="0">
      <items count="25">
        <item x="8"/>
        <item x="5"/>
        <item x="7"/>
        <item x="6"/>
        <item x="14"/>
        <item x="16"/>
        <item x="11"/>
        <item x="0"/>
        <item x="24"/>
        <item x="19"/>
        <item x="17"/>
        <item x="18"/>
        <item x="2"/>
        <item x="4"/>
        <item x="1"/>
        <item x="10"/>
        <item x="9"/>
        <item x="15"/>
        <item x="23"/>
        <item x="21"/>
        <item x="20"/>
        <item x="22"/>
        <item x="13"/>
        <item x="12"/>
        <item x="3"/>
      </items>
    </pivotField>
    <pivotField compact="0" outline="0" showAll="0"/>
    <pivotField compact="0" outline="0" showAll="0"/>
    <pivotField compact="0" outline="0" showAll="0" defaultSubtotal="0">
      <items count="14">
        <item x="0"/>
        <item x="2"/>
        <item x="13"/>
        <item x="9"/>
        <item x="7"/>
        <item x="4"/>
        <item x="5"/>
        <item x="8"/>
        <item x="6"/>
        <item x="3"/>
        <item x="11"/>
        <item x="1"/>
        <item x="12"/>
        <item x="10"/>
      </items>
    </pivotField>
    <pivotField compact="0" outline="0" showAll="0"/>
    <pivotField compact="0" outline="0" showAll="0"/>
    <pivotField compact="0" outline="0" showAll="0"/>
    <pivotField compact="0" outline="0" showAll="0" defaultSubtotal="0">
      <items count="25">
        <item x="0"/>
        <item x="14"/>
        <item x="10"/>
        <item x="8"/>
        <item m="1" x="22"/>
        <item x="9"/>
        <item x="7"/>
        <item x="5"/>
        <item x="4"/>
        <item m="1" x="20"/>
        <item m="1" x="21"/>
        <item m="1" x="24"/>
        <item m="1" x="18"/>
        <item x="12"/>
        <item m="1" x="16"/>
        <item m="1" x="17"/>
        <item m="1" x="19"/>
        <item m="1" x="23"/>
        <item m="1" x="15"/>
        <item x="13"/>
        <item x="11"/>
        <item x="1"/>
        <item x="2"/>
        <item x="3"/>
        <item x="6"/>
      </items>
    </pivotField>
    <pivotField compact="0" outline="0" showAll="0"/>
    <pivotField compact="0" outline="0" showAll="0"/>
    <pivotField compact="0" outline="0" showAll="0"/>
    <pivotField compact="0" outline="0" showAll="0">
      <items count="16">
        <item m="1" x="9"/>
        <item x="3"/>
        <item x="7"/>
        <item x="5"/>
        <item m="1" x="12"/>
        <item x="6"/>
        <item m="1" x="10"/>
        <item m="1" x="14"/>
        <item x="4"/>
        <item m="1" x="11"/>
        <item m="1" x="13"/>
        <item x="8"/>
        <item x="0"/>
        <item x="1"/>
        <item x="2"/>
        <item t="default"/>
      </items>
    </pivotField>
    <pivotField compact="0" outline="0" showAll="0"/>
    <pivotField compact="0" outline="0" showAll="0" defaultSubtotal="0">
      <items count="86">
        <item x="30"/>
        <item x="4"/>
        <item x="6"/>
        <item x="0"/>
        <item x="12"/>
        <item x="5"/>
        <item x="62"/>
        <item x="21"/>
        <item x="77"/>
        <item x="76"/>
        <item x="47"/>
        <item x="42"/>
        <item x="53"/>
        <item x="74"/>
        <item x="66"/>
        <item x="59"/>
        <item x="29"/>
        <item x="28"/>
        <item x="32"/>
        <item x="31"/>
        <item x="64"/>
        <item x="9"/>
        <item x="15"/>
        <item x="8"/>
        <item x="3"/>
        <item x="10"/>
        <item x="27"/>
        <item x="75"/>
        <item x="67"/>
        <item x="52"/>
        <item x="51"/>
        <item x="65"/>
        <item x="60"/>
        <item x="1"/>
        <item x="50"/>
        <item x="70"/>
        <item x="22"/>
        <item x="49"/>
        <item x="23"/>
        <item x="45"/>
        <item x="68"/>
        <item x="34"/>
        <item x="26"/>
        <item x="16"/>
        <item x="43"/>
        <item x="82"/>
        <item x="20"/>
        <item x="72"/>
        <item x="33"/>
        <item x="69"/>
        <item x="14"/>
        <item x="19"/>
        <item x="24"/>
        <item x="7"/>
        <item x="11"/>
        <item x="46"/>
        <item x="25"/>
        <item x="55"/>
        <item x="61"/>
        <item x="85"/>
        <item x="63"/>
        <item x="40"/>
        <item x="73"/>
        <item x="71"/>
        <item x="2"/>
        <item x="83"/>
        <item x="80"/>
        <item x="84"/>
        <item x="81"/>
        <item x="17"/>
        <item x="38"/>
        <item x="35"/>
        <item x="54"/>
        <item x="78"/>
        <item x="79"/>
        <item x="57"/>
        <item x="18"/>
        <item x="44"/>
        <item x="41"/>
        <item x="39"/>
        <item x="37"/>
        <item x="56"/>
        <item x="48"/>
        <item x="58"/>
        <item x="36"/>
        <item x="13"/>
      </items>
    </pivotField>
    <pivotField compact="0" numFmtId="164"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items count="25">
        <item x="5"/>
        <item x="6"/>
        <item x="0"/>
        <item x="4"/>
        <item x="1"/>
        <item x="3"/>
        <item x="23"/>
        <item x="21"/>
        <item x="20"/>
        <item x="22"/>
        <item x="8"/>
        <item x="7"/>
        <item x="10"/>
        <item x="14"/>
        <item x="16"/>
        <item x="19"/>
        <item x="17"/>
        <item x="18"/>
        <item x="15"/>
        <item x="13"/>
        <item x="12"/>
        <item x="11"/>
        <item x="9"/>
        <item x="2"/>
        <item x="24"/>
      </items>
    </pivotField>
    <pivotField axis="axisRow" compact="0" outline="0" showAll="0" defaultSubtotal="0">
      <items count="10">
        <item x="0"/>
        <item x="2"/>
        <item x="8"/>
        <item x="3"/>
        <item x="5"/>
        <item x="7"/>
        <item x="6"/>
        <item x="4"/>
        <item x="1"/>
        <item x="9"/>
      </items>
    </pivotField>
    <pivotField axis="axisRow" compact="0" outline="0" showAll="0" defaultSubtotal="0">
      <items count="4">
        <item x="0"/>
        <item x="2"/>
        <item x="1"/>
        <item x="3"/>
      </items>
    </pivotField>
  </pivotFields>
  <rowFields count="4">
    <field x="70"/>
    <field x="2"/>
    <field x="69"/>
    <field x="3"/>
  </rowFields>
  <rowItems count="11">
    <i>
      <x/>
      <x/>
      <x/>
      <x v="6"/>
    </i>
    <i>
      <x v="1"/>
      <x v="1"/>
      <x v="1"/>
      <x/>
    </i>
    <i r="2">
      <x v="2"/>
      <x v="1"/>
    </i>
    <i r="2">
      <x v="3"/>
      <x v="2"/>
    </i>
    <i r="2">
      <x v="4"/>
      <x v="3"/>
    </i>
    <i r="2">
      <x v="5"/>
      <x v="4"/>
    </i>
    <i r="2">
      <x v="6"/>
      <x v="5"/>
    </i>
    <i r="2">
      <x v="7"/>
      <x v="8"/>
    </i>
    <i>
      <x v="2"/>
      <x v="2"/>
      <x v="8"/>
      <x v="7"/>
    </i>
    <i>
      <x v="3"/>
      <x v="3"/>
      <x v="9"/>
      <x v="9"/>
    </i>
    <i t="grand">
      <x/>
    </i>
  </rowItems>
  <colItems count="1">
    <i/>
  </colItems>
  <formats count="6">
    <format dxfId="243">
      <pivotArea field="19" type="button" dataOnly="0" labelOnly="1" outline="0"/>
    </format>
    <format dxfId="242">
      <pivotArea dataOnly="0" labelOnly="1" grandRow="1" outline="0" fieldPosition="0"/>
    </format>
    <format dxfId="241">
      <pivotArea field="6" type="button" dataOnly="0" labelOnly="1" outline="0"/>
    </format>
    <format dxfId="240">
      <pivotArea field="6" type="button" dataOnly="0" labelOnly="1" outline="0"/>
    </format>
    <format dxfId="239">
      <pivotArea field="6" type="button" dataOnly="0" labelOnly="1" outline="0"/>
    </format>
    <format dxfId="238">
      <pivotArea field="6"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K1057"/>
  <sheetViews>
    <sheetView showGridLines="0" tabSelected="1" topLeftCell="A7" zoomScale="77" zoomScaleNormal="77" workbookViewId="0">
      <pane ySplit="1" topLeftCell="A8" activePane="bottomLeft" state="frozen"/>
      <selection activeCell="A7" sqref="A7"/>
      <selection pane="bottomLeft" activeCell="B23" sqref="B23"/>
    </sheetView>
  </sheetViews>
  <sheetFormatPr baseColWidth="10" defaultRowHeight="15" x14ac:dyDescent="0.25"/>
  <cols>
    <col min="1" max="1" width="11.42578125" style="4"/>
    <col min="2" max="2" width="33.85546875" style="4" customWidth="1"/>
    <col min="3" max="3" width="17.28515625" style="4" customWidth="1"/>
    <col min="4" max="4" width="12.7109375" style="4" customWidth="1"/>
    <col min="5" max="5" width="11.85546875" style="4" bestFit="1" customWidth="1"/>
    <col min="6" max="6" width="30.140625" style="4" customWidth="1"/>
    <col min="7" max="7" width="14.85546875" style="4" customWidth="1"/>
    <col min="8" max="8" width="11.5703125" style="165" bestFit="1" customWidth="1"/>
    <col min="9" max="9" width="11.5703125" style="4" bestFit="1" customWidth="1"/>
    <col min="10" max="10" width="12.42578125" style="252" customWidth="1"/>
    <col min="11" max="13" width="11.5703125" style="253" bestFit="1" customWidth="1"/>
    <col min="14" max="14" width="11.5703125" style="252" bestFit="1" customWidth="1"/>
    <col min="15" max="17" width="11.5703125" style="4" bestFit="1" customWidth="1"/>
    <col min="18" max="18" width="20.5703125" style="4" customWidth="1"/>
    <col min="19" max="19" width="14.140625" style="4" hidden="1" customWidth="1"/>
    <col min="20" max="20" width="11.5703125" style="254" hidden="1" customWidth="1"/>
    <col min="21" max="21" width="12" style="166" customWidth="1"/>
    <col min="22" max="22" width="20" style="166" customWidth="1"/>
    <col min="23" max="23" width="17.7109375" style="4" customWidth="1"/>
    <col min="24" max="24" width="10.5703125" style="167" customWidth="1"/>
    <col min="25" max="35" width="11.5703125" style="4" customWidth="1"/>
    <col min="36" max="36" width="19.85546875" style="4" customWidth="1"/>
    <col min="37" max="37" width="47.5703125" style="217" customWidth="1"/>
    <col min="38" max="16384" width="11.42578125" style="4"/>
  </cols>
  <sheetData>
    <row r="1" spans="1:37" x14ac:dyDescent="0.25">
      <c r="B1" s="4" t="s">
        <v>4</v>
      </c>
    </row>
    <row r="2" spans="1:37" ht="34.5" customHeight="1" x14ac:dyDescent="0.25">
      <c r="B2" s="4" t="s">
        <v>5</v>
      </c>
      <c r="C2" s="168" t="s">
        <v>6</v>
      </c>
    </row>
    <row r="3" spans="1:37" ht="34.5" customHeight="1" thickBot="1" x14ac:dyDescent="0.3">
      <c r="C3" s="168"/>
      <c r="J3" s="255"/>
      <c r="K3" s="256"/>
      <c r="L3" s="256"/>
      <c r="M3" s="256"/>
    </row>
    <row r="4" spans="1:37" ht="45" customHeight="1" x14ac:dyDescent="0.25">
      <c r="B4" s="196" t="s">
        <v>38</v>
      </c>
      <c r="C4" s="197"/>
      <c r="D4" s="197"/>
      <c r="E4" s="197"/>
      <c r="F4" s="198"/>
      <c r="G4" s="199" t="s">
        <v>39</v>
      </c>
      <c r="H4" s="197"/>
      <c r="I4" s="198"/>
      <c r="J4" s="257" t="s">
        <v>40</v>
      </c>
      <c r="K4" s="258"/>
      <c r="L4" s="258"/>
      <c r="M4" s="259"/>
      <c r="N4" s="257" t="s">
        <v>7</v>
      </c>
      <c r="O4" s="197"/>
      <c r="P4" s="197"/>
      <c r="Q4" s="198"/>
      <c r="R4" s="169" t="s">
        <v>53</v>
      </c>
      <c r="S4" s="194" t="s">
        <v>54</v>
      </c>
      <c r="T4" s="260"/>
      <c r="U4" s="201" t="s">
        <v>57</v>
      </c>
      <c r="V4" s="202"/>
      <c r="W4" s="203"/>
      <c r="X4" s="200" t="s">
        <v>55</v>
      </c>
      <c r="Y4" s="195"/>
      <c r="Z4" s="195"/>
      <c r="AA4" s="195"/>
      <c r="AB4" s="195"/>
      <c r="AC4" s="195"/>
      <c r="AD4" s="195"/>
      <c r="AE4" s="195"/>
      <c r="AF4" s="195"/>
      <c r="AG4" s="195"/>
      <c r="AH4" s="195"/>
      <c r="AI4" s="195"/>
      <c r="AJ4" s="194" t="s">
        <v>58</v>
      </c>
      <c r="AK4" s="218" t="s">
        <v>56</v>
      </c>
    </row>
    <row r="5" spans="1:37" ht="17.25" customHeight="1" thickBot="1" x14ac:dyDescent="0.3">
      <c r="B5" s="170">
        <v>1</v>
      </c>
      <c r="C5" s="159">
        <v>2</v>
      </c>
      <c r="D5" s="159">
        <v>3</v>
      </c>
      <c r="E5" s="159">
        <v>4</v>
      </c>
      <c r="F5" s="159">
        <v>5</v>
      </c>
      <c r="G5" s="159">
        <v>6</v>
      </c>
      <c r="H5" s="159">
        <v>7</v>
      </c>
      <c r="I5" s="159">
        <v>8</v>
      </c>
      <c r="J5" s="261">
        <v>9</v>
      </c>
      <c r="K5" s="262">
        <v>10</v>
      </c>
      <c r="L5" s="262">
        <v>11</v>
      </c>
      <c r="M5" s="262">
        <v>12</v>
      </c>
      <c r="N5" s="261">
        <v>13</v>
      </c>
      <c r="O5" s="159">
        <v>14</v>
      </c>
      <c r="P5" s="159">
        <v>15</v>
      </c>
      <c r="Q5" s="159">
        <v>16</v>
      </c>
      <c r="R5" s="159">
        <v>17</v>
      </c>
      <c r="S5" s="159">
        <v>18</v>
      </c>
      <c r="T5" s="262">
        <v>19</v>
      </c>
      <c r="U5" s="171">
        <v>20</v>
      </c>
      <c r="V5" s="171">
        <v>21</v>
      </c>
      <c r="W5" s="159">
        <v>22</v>
      </c>
      <c r="X5" s="172">
        <v>23</v>
      </c>
      <c r="Y5" s="159">
        <v>26</v>
      </c>
      <c r="Z5" s="159">
        <v>29</v>
      </c>
      <c r="AA5" s="159">
        <v>32</v>
      </c>
      <c r="AB5" s="159">
        <v>35</v>
      </c>
      <c r="AC5" s="159">
        <v>38</v>
      </c>
      <c r="AD5" s="159">
        <v>41</v>
      </c>
      <c r="AE5" s="159">
        <v>44</v>
      </c>
      <c r="AF5" s="159">
        <v>47</v>
      </c>
      <c r="AG5" s="159">
        <v>50</v>
      </c>
      <c r="AH5" s="159">
        <v>53</v>
      </c>
      <c r="AI5" s="159">
        <v>56</v>
      </c>
      <c r="AJ5" s="159">
        <v>59</v>
      </c>
      <c r="AK5" s="219">
        <v>60</v>
      </c>
    </row>
    <row r="7" spans="1:37" s="56" customFormat="1" ht="96.75" customHeight="1" x14ac:dyDescent="0.25">
      <c r="A7" s="142" t="s">
        <v>2364</v>
      </c>
      <c r="B7" s="189" t="s">
        <v>60</v>
      </c>
      <c r="C7" s="189" t="s">
        <v>59</v>
      </c>
      <c r="D7" s="189" t="s">
        <v>65</v>
      </c>
      <c r="E7" s="189" t="s">
        <v>66</v>
      </c>
      <c r="F7" s="189" t="s">
        <v>49</v>
      </c>
      <c r="G7" s="189" t="s">
        <v>50</v>
      </c>
      <c r="H7" s="189" t="s">
        <v>51</v>
      </c>
      <c r="I7" s="189" t="s">
        <v>52</v>
      </c>
      <c r="J7" s="263" t="s">
        <v>41</v>
      </c>
      <c r="K7" s="264" t="s">
        <v>42</v>
      </c>
      <c r="L7" s="264" t="s">
        <v>43</v>
      </c>
      <c r="M7" s="264" t="s">
        <v>44</v>
      </c>
      <c r="N7" s="263" t="s">
        <v>45</v>
      </c>
      <c r="O7" s="142" t="s">
        <v>46</v>
      </c>
      <c r="P7" s="142" t="s">
        <v>47</v>
      </c>
      <c r="Q7" s="142" t="s">
        <v>48</v>
      </c>
      <c r="R7" s="189" t="s">
        <v>67</v>
      </c>
      <c r="S7" s="189" t="s">
        <v>68</v>
      </c>
      <c r="T7" s="190" t="s">
        <v>69</v>
      </c>
      <c r="U7" s="191" t="s">
        <v>70</v>
      </c>
      <c r="V7" s="191" t="s">
        <v>71</v>
      </c>
      <c r="W7" s="189" t="s">
        <v>8</v>
      </c>
      <c r="X7" s="192" t="s">
        <v>9</v>
      </c>
      <c r="Y7" s="189" t="s">
        <v>12</v>
      </c>
      <c r="Z7" s="189" t="s">
        <v>14</v>
      </c>
      <c r="AA7" s="189" t="s">
        <v>16</v>
      </c>
      <c r="AB7" s="189" t="s">
        <v>18</v>
      </c>
      <c r="AC7" s="189" t="s">
        <v>20</v>
      </c>
      <c r="AD7" s="189" t="s">
        <v>22</v>
      </c>
      <c r="AE7" s="189" t="s">
        <v>24</v>
      </c>
      <c r="AF7" s="189" t="s">
        <v>26</v>
      </c>
      <c r="AG7" s="189" t="s">
        <v>28</v>
      </c>
      <c r="AH7" s="189" t="s">
        <v>30</v>
      </c>
      <c r="AI7" s="189" t="s">
        <v>32</v>
      </c>
      <c r="AJ7" s="193" t="s">
        <v>72</v>
      </c>
      <c r="AK7" s="189" t="s">
        <v>56</v>
      </c>
    </row>
    <row r="8" spans="1:37" x14ac:dyDescent="0.25">
      <c r="A8" s="10" t="s">
        <v>2365</v>
      </c>
      <c r="B8" s="10" t="s">
        <v>1</v>
      </c>
      <c r="C8" s="10" t="s">
        <v>2742</v>
      </c>
      <c r="D8" s="10" t="s">
        <v>2</v>
      </c>
      <c r="E8" s="10" t="s">
        <v>0</v>
      </c>
      <c r="F8" s="10" t="s">
        <v>3</v>
      </c>
      <c r="G8" s="10" t="s">
        <v>73</v>
      </c>
      <c r="H8" s="10">
        <v>1</v>
      </c>
      <c r="I8" s="10" t="s">
        <v>74</v>
      </c>
      <c r="J8" s="10">
        <v>0</v>
      </c>
      <c r="K8" s="10">
        <v>1</v>
      </c>
      <c r="L8" s="10">
        <v>0</v>
      </c>
      <c r="M8" s="10">
        <v>0</v>
      </c>
      <c r="N8" s="204"/>
      <c r="O8" s="204"/>
      <c r="P8" s="204"/>
      <c r="Q8" s="204"/>
      <c r="R8" s="10"/>
      <c r="S8" s="10" t="s">
        <v>75</v>
      </c>
      <c r="T8" s="265">
        <v>0.5</v>
      </c>
      <c r="U8" s="18">
        <v>42781</v>
      </c>
      <c r="V8" s="18">
        <v>42944</v>
      </c>
      <c r="W8" s="10">
        <v>163</v>
      </c>
      <c r="X8" s="10"/>
      <c r="Y8" s="10">
        <v>0.08</v>
      </c>
      <c r="Z8" s="10">
        <v>0.27</v>
      </c>
      <c r="AA8" s="10">
        <v>0.45</v>
      </c>
      <c r="AB8" s="10">
        <v>0.64</v>
      </c>
      <c r="AC8" s="10">
        <v>0.83</v>
      </c>
      <c r="AD8" s="10">
        <v>1</v>
      </c>
      <c r="AE8" s="10"/>
      <c r="AF8" s="10"/>
      <c r="AG8" s="10"/>
      <c r="AH8" s="10"/>
      <c r="AI8" s="10"/>
      <c r="AJ8" s="10"/>
      <c r="AK8" s="188" t="s">
        <v>76</v>
      </c>
    </row>
    <row r="9" spans="1:37" x14ac:dyDescent="0.25">
      <c r="A9" s="10" t="s">
        <v>2365</v>
      </c>
      <c r="B9" s="10" t="s">
        <v>1</v>
      </c>
      <c r="C9" s="10" t="s">
        <v>2742</v>
      </c>
      <c r="D9" s="10" t="s">
        <v>2</v>
      </c>
      <c r="E9" s="10" t="s">
        <v>0</v>
      </c>
      <c r="F9" s="10" t="s">
        <v>3</v>
      </c>
      <c r="G9" s="10" t="s">
        <v>73</v>
      </c>
      <c r="H9" s="10">
        <v>1</v>
      </c>
      <c r="I9" s="10" t="s">
        <v>74</v>
      </c>
      <c r="J9" s="10">
        <v>0</v>
      </c>
      <c r="K9" s="10">
        <v>1</v>
      </c>
      <c r="L9" s="10">
        <v>0</v>
      </c>
      <c r="M9" s="10">
        <v>0</v>
      </c>
      <c r="N9" s="204"/>
      <c r="O9" s="204"/>
      <c r="P9" s="204"/>
      <c r="Q9" s="204"/>
      <c r="R9" s="10"/>
      <c r="S9" s="10" t="s">
        <v>77</v>
      </c>
      <c r="T9" s="265">
        <v>0.3</v>
      </c>
      <c r="U9" s="18">
        <v>42800</v>
      </c>
      <c r="V9" s="18">
        <v>42885</v>
      </c>
      <c r="W9" s="10">
        <v>84</v>
      </c>
      <c r="X9" s="10"/>
      <c r="Y9" s="10"/>
      <c r="Z9" s="10">
        <v>0.28999999999999998</v>
      </c>
      <c r="AA9" s="10">
        <v>0.65</v>
      </c>
      <c r="AB9" s="10">
        <v>1</v>
      </c>
      <c r="AC9" s="10"/>
      <c r="AD9" s="10"/>
      <c r="AE9" s="10"/>
      <c r="AF9" s="10"/>
      <c r="AG9" s="10"/>
      <c r="AH9" s="10"/>
      <c r="AI9" s="10"/>
      <c r="AJ9" s="10"/>
      <c r="AK9" s="188" t="s">
        <v>78</v>
      </c>
    </row>
    <row r="10" spans="1:37" x14ac:dyDescent="0.25">
      <c r="A10" s="10" t="s">
        <v>2365</v>
      </c>
      <c r="B10" s="10" t="s">
        <v>1</v>
      </c>
      <c r="C10" s="10" t="s">
        <v>2742</v>
      </c>
      <c r="D10" s="10" t="s">
        <v>2</v>
      </c>
      <c r="E10" s="10" t="s">
        <v>0</v>
      </c>
      <c r="F10" s="10" t="s">
        <v>3</v>
      </c>
      <c r="G10" s="10" t="s">
        <v>73</v>
      </c>
      <c r="H10" s="10">
        <v>1</v>
      </c>
      <c r="I10" s="10" t="s">
        <v>74</v>
      </c>
      <c r="J10" s="10">
        <v>0</v>
      </c>
      <c r="K10" s="10">
        <v>1</v>
      </c>
      <c r="L10" s="10">
        <v>0</v>
      </c>
      <c r="M10" s="10">
        <v>0</v>
      </c>
      <c r="N10" s="204"/>
      <c r="O10" s="204"/>
      <c r="P10" s="204"/>
      <c r="Q10" s="204"/>
      <c r="R10" s="10"/>
      <c r="S10" s="10" t="s">
        <v>79</v>
      </c>
      <c r="T10" s="265">
        <v>0.2</v>
      </c>
      <c r="U10" s="18">
        <v>42887</v>
      </c>
      <c r="V10" s="18">
        <v>42901</v>
      </c>
      <c r="W10" s="10">
        <v>14</v>
      </c>
      <c r="X10" s="10"/>
      <c r="Y10" s="10"/>
      <c r="Z10" s="10"/>
      <c r="AA10" s="10"/>
      <c r="AB10" s="10"/>
      <c r="AC10" s="10">
        <v>1</v>
      </c>
      <c r="AD10" s="10"/>
      <c r="AE10" s="10"/>
      <c r="AF10" s="10"/>
      <c r="AG10" s="10"/>
      <c r="AH10" s="10"/>
      <c r="AI10" s="10"/>
      <c r="AJ10" s="10"/>
      <c r="AK10" s="188" t="s">
        <v>80</v>
      </c>
    </row>
    <row r="11" spans="1:37" x14ac:dyDescent="0.25">
      <c r="A11" s="10" t="s">
        <v>2365</v>
      </c>
      <c r="B11" s="10" t="s">
        <v>1</v>
      </c>
      <c r="C11" s="10" t="s">
        <v>2742</v>
      </c>
      <c r="D11" s="10" t="s">
        <v>2</v>
      </c>
      <c r="E11" s="10" t="s">
        <v>0</v>
      </c>
      <c r="F11" s="10" t="s">
        <v>3</v>
      </c>
      <c r="G11" s="10" t="s">
        <v>81</v>
      </c>
      <c r="H11" s="10">
        <v>60</v>
      </c>
      <c r="I11" s="10" t="s">
        <v>74</v>
      </c>
      <c r="J11" s="10">
        <v>0</v>
      </c>
      <c r="K11" s="10">
        <v>0</v>
      </c>
      <c r="L11" s="10">
        <v>0</v>
      </c>
      <c r="M11" s="10">
        <v>60</v>
      </c>
      <c r="N11" s="204"/>
      <c r="O11" s="204"/>
      <c r="P11" s="204"/>
      <c r="Q11" s="204"/>
      <c r="R11" s="10"/>
      <c r="S11" s="10" t="s">
        <v>82</v>
      </c>
      <c r="T11" s="265">
        <v>0.6</v>
      </c>
      <c r="U11" s="18">
        <v>42781</v>
      </c>
      <c r="V11" s="18">
        <v>42916</v>
      </c>
      <c r="W11" s="173">
        <v>135</v>
      </c>
      <c r="X11" s="10"/>
      <c r="Y11" s="10">
        <v>0.1</v>
      </c>
      <c r="Z11" s="10">
        <v>0.33</v>
      </c>
      <c r="AA11" s="10">
        <v>0.55000000000000004</v>
      </c>
      <c r="AB11" s="10">
        <v>0.78</v>
      </c>
      <c r="AC11" s="10">
        <v>1</v>
      </c>
      <c r="AD11" s="10"/>
      <c r="AE11" s="10"/>
      <c r="AF11" s="10"/>
      <c r="AG11" s="10"/>
      <c r="AH11" s="10"/>
      <c r="AI11" s="10"/>
      <c r="AJ11" s="10"/>
      <c r="AK11" s="188" t="s">
        <v>83</v>
      </c>
    </row>
    <row r="12" spans="1:37" x14ac:dyDescent="0.25">
      <c r="A12" s="10" t="s">
        <v>2365</v>
      </c>
      <c r="B12" s="10" t="s">
        <v>1</v>
      </c>
      <c r="C12" s="10" t="s">
        <v>2742</v>
      </c>
      <c r="D12" s="10" t="s">
        <v>2</v>
      </c>
      <c r="E12" s="10" t="s">
        <v>0</v>
      </c>
      <c r="F12" s="10" t="s">
        <v>3</v>
      </c>
      <c r="G12" s="10" t="s">
        <v>81</v>
      </c>
      <c r="H12" s="10">
        <v>60</v>
      </c>
      <c r="I12" s="10" t="s">
        <v>74</v>
      </c>
      <c r="J12" s="10">
        <v>0</v>
      </c>
      <c r="K12" s="10">
        <v>0</v>
      </c>
      <c r="L12" s="10">
        <v>0</v>
      </c>
      <c r="M12" s="10">
        <v>60</v>
      </c>
      <c r="N12" s="204"/>
      <c r="O12" s="204"/>
      <c r="P12" s="204"/>
      <c r="Q12" s="204"/>
      <c r="R12" s="10"/>
      <c r="S12" s="10" t="s">
        <v>84</v>
      </c>
      <c r="T12" s="265">
        <v>0.2</v>
      </c>
      <c r="U12" s="18">
        <v>42870</v>
      </c>
      <c r="V12" s="18">
        <v>42993</v>
      </c>
      <c r="W12" s="173">
        <v>120</v>
      </c>
      <c r="X12" s="10"/>
      <c r="Y12" s="266"/>
      <c r="Z12" s="267"/>
      <c r="AA12" s="267"/>
      <c r="AB12" s="266">
        <v>0.17</v>
      </c>
      <c r="AC12" s="266">
        <v>0.5</v>
      </c>
      <c r="AD12" s="266">
        <v>0.84</v>
      </c>
      <c r="AE12" s="266">
        <v>1</v>
      </c>
      <c r="AF12" s="267"/>
      <c r="AG12" s="267"/>
      <c r="AH12" s="267"/>
      <c r="AI12" s="268"/>
      <c r="AJ12" s="10"/>
      <c r="AK12" s="188" t="s">
        <v>2370</v>
      </c>
    </row>
    <row r="13" spans="1:37" x14ac:dyDescent="0.25">
      <c r="A13" s="10" t="s">
        <v>2365</v>
      </c>
      <c r="B13" s="10" t="s">
        <v>1</v>
      </c>
      <c r="C13" s="10" t="s">
        <v>2742</v>
      </c>
      <c r="D13" s="10" t="s">
        <v>2</v>
      </c>
      <c r="E13" s="10" t="s">
        <v>0</v>
      </c>
      <c r="F13" s="10" t="s">
        <v>3</v>
      </c>
      <c r="G13" s="10" t="s">
        <v>81</v>
      </c>
      <c r="H13" s="10">
        <v>60</v>
      </c>
      <c r="I13" s="10" t="s">
        <v>74</v>
      </c>
      <c r="J13" s="10">
        <v>0</v>
      </c>
      <c r="K13" s="10">
        <v>0</v>
      </c>
      <c r="L13" s="10">
        <v>0</v>
      </c>
      <c r="M13" s="10">
        <v>60</v>
      </c>
      <c r="N13" s="204"/>
      <c r="O13" s="204"/>
      <c r="P13" s="204"/>
      <c r="Q13" s="204"/>
      <c r="R13" s="10"/>
      <c r="S13" s="10" t="s">
        <v>85</v>
      </c>
      <c r="T13" s="265">
        <v>0.1</v>
      </c>
      <c r="U13" s="18">
        <v>42993</v>
      </c>
      <c r="V13" s="18">
        <v>43054</v>
      </c>
      <c r="W13" s="173">
        <v>60</v>
      </c>
      <c r="X13" s="10"/>
      <c r="Y13" s="10"/>
      <c r="Z13" s="10"/>
      <c r="AA13" s="10"/>
      <c r="AB13" s="10"/>
      <c r="AC13" s="10"/>
      <c r="AD13" s="10"/>
      <c r="AE13" s="10"/>
      <c r="AF13" s="10">
        <v>0.25</v>
      </c>
      <c r="AG13" s="10">
        <v>0.75</v>
      </c>
      <c r="AH13" s="10">
        <v>1</v>
      </c>
      <c r="AI13" s="10"/>
      <c r="AJ13" s="10"/>
      <c r="AK13" s="188" t="s">
        <v>86</v>
      </c>
    </row>
    <row r="14" spans="1:37" x14ac:dyDescent="0.25">
      <c r="A14" s="10" t="s">
        <v>2365</v>
      </c>
      <c r="B14" s="10" t="s">
        <v>1</v>
      </c>
      <c r="C14" s="10" t="s">
        <v>2742</v>
      </c>
      <c r="D14" s="10" t="s">
        <v>2</v>
      </c>
      <c r="E14" s="10" t="s">
        <v>0</v>
      </c>
      <c r="F14" s="10" t="s">
        <v>3</v>
      </c>
      <c r="G14" s="10" t="s">
        <v>81</v>
      </c>
      <c r="H14" s="10">
        <v>60</v>
      </c>
      <c r="I14" s="10" t="s">
        <v>74</v>
      </c>
      <c r="J14" s="10">
        <v>0</v>
      </c>
      <c r="K14" s="10">
        <v>0</v>
      </c>
      <c r="L14" s="10">
        <v>0</v>
      </c>
      <c r="M14" s="10">
        <v>60</v>
      </c>
      <c r="N14" s="204"/>
      <c r="O14" s="204"/>
      <c r="P14" s="204"/>
      <c r="Q14" s="204"/>
      <c r="R14" s="10"/>
      <c r="S14" s="10" t="s">
        <v>87</v>
      </c>
      <c r="T14" s="265">
        <v>0.1</v>
      </c>
      <c r="U14" s="18">
        <v>43084</v>
      </c>
      <c r="V14" s="18">
        <v>43099</v>
      </c>
      <c r="W14" s="173">
        <v>15</v>
      </c>
      <c r="X14" s="10"/>
      <c r="Y14" s="10"/>
      <c r="Z14" s="10"/>
      <c r="AA14" s="10"/>
      <c r="AB14" s="10"/>
      <c r="AC14" s="10"/>
      <c r="AD14" s="10"/>
      <c r="AE14" s="10"/>
      <c r="AF14" s="10"/>
      <c r="AG14" s="10"/>
      <c r="AH14" s="10"/>
      <c r="AI14" s="10">
        <v>1</v>
      </c>
      <c r="AJ14" s="10"/>
      <c r="AK14" s="188" t="s">
        <v>88</v>
      </c>
    </row>
    <row r="15" spans="1:37" ht="30" x14ac:dyDescent="0.25">
      <c r="A15" s="10" t="s">
        <v>2365</v>
      </c>
      <c r="B15" s="10" t="s">
        <v>1</v>
      </c>
      <c r="C15" s="10" t="s">
        <v>2742</v>
      </c>
      <c r="D15" s="10" t="s">
        <v>2</v>
      </c>
      <c r="E15" s="10" t="s">
        <v>0</v>
      </c>
      <c r="F15" s="10" t="s">
        <v>3</v>
      </c>
      <c r="G15" s="10" t="s">
        <v>89</v>
      </c>
      <c r="H15" s="10">
        <v>1</v>
      </c>
      <c r="I15" s="10" t="s">
        <v>74</v>
      </c>
      <c r="J15" s="10">
        <v>0.5</v>
      </c>
      <c r="K15" s="10">
        <v>1</v>
      </c>
      <c r="L15" s="10">
        <v>0</v>
      </c>
      <c r="M15" s="10">
        <v>0</v>
      </c>
      <c r="N15" s="204"/>
      <c r="O15" s="204"/>
      <c r="P15" s="204"/>
      <c r="Q15" s="204"/>
      <c r="R15" s="10"/>
      <c r="S15" s="10" t="s">
        <v>90</v>
      </c>
      <c r="T15" s="265">
        <v>0.5</v>
      </c>
      <c r="U15" s="18">
        <v>42740</v>
      </c>
      <c r="V15" s="18">
        <v>42809</v>
      </c>
      <c r="W15" s="173">
        <v>70</v>
      </c>
      <c r="X15" s="10">
        <v>0.38</v>
      </c>
      <c r="Y15" s="10">
        <v>0.78</v>
      </c>
      <c r="Z15" s="10">
        <v>1</v>
      </c>
      <c r="AA15" s="10"/>
      <c r="AB15" s="10"/>
      <c r="AC15" s="10"/>
      <c r="AD15" s="10"/>
      <c r="AE15" s="10"/>
      <c r="AF15" s="10"/>
      <c r="AG15" s="10"/>
      <c r="AH15" s="10"/>
      <c r="AI15" s="10"/>
      <c r="AJ15" s="10"/>
      <c r="AK15" s="188" t="s">
        <v>91</v>
      </c>
    </row>
    <row r="16" spans="1:37" ht="50.1" customHeight="1" x14ac:dyDescent="0.25">
      <c r="A16" s="10" t="s">
        <v>2365</v>
      </c>
      <c r="B16" s="10" t="s">
        <v>1</v>
      </c>
      <c r="C16" s="10" t="s">
        <v>2742</v>
      </c>
      <c r="D16" s="10" t="s">
        <v>2</v>
      </c>
      <c r="E16" s="10" t="s">
        <v>0</v>
      </c>
      <c r="F16" s="10" t="s">
        <v>3</v>
      </c>
      <c r="G16" s="10" t="s">
        <v>89</v>
      </c>
      <c r="H16" s="10">
        <v>1</v>
      </c>
      <c r="I16" s="10" t="s">
        <v>74</v>
      </c>
      <c r="J16" s="10">
        <v>0.5</v>
      </c>
      <c r="K16" s="10">
        <v>1</v>
      </c>
      <c r="L16" s="10">
        <v>0</v>
      </c>
      <c r="M16" s="10">
        <v>0</v>
      </c>
      <c r="N16" s="204"/>
      <c r="O16" s="204"/>
      <c r="P16" s="204"/>
      <c r="Q16" s="204"/>
      <c r="R16" s="10"/>
      <c r="S16" s="10" t="s">
        <v>92</v>
      </c>
      <c r="T16" s="265">
        <v>0.5</v>
      </c>
      <c r="U16" s="18">
        <v>42887</v>
      </c>
      <c r="V16" s="18">
        <v>42979</v>
      </c>
      <c r="W16" s="173">
        <v>90</v>
      </c>
      <c r="X16" s="10"/>
      <c r="Y16" s="266"/>
      <c r="Z16" s="266"/>
      <c r="AA16" s="266">
        <v>0.25</v>
      </c>
      <c r="AB16" s="266">
        <v>0.75</v>
      </c>
      <c r="AC16" s="266">
        <v>1</v>
      </c>
      <c r="AD16" s="267"/>
      <c r="AE16" s="267"/>
      <c r="AF16" s="267"/>
      <c r="AG16" s="267"/>
      <c r="AH16" s="267"/>
      <c r="AI16" s="268"/>
      <c r="AJ16" s="10"/>
      <c r="AK16" s="188" t="s">
        <v>2371</v>
      </c>
    </row>
    <row r="17" spans="1:37" ht="50.1" customHeight="1" x14ac:dyDescent="0.25">
      <c r="A17" s="10" t="s">
        <v>2365</v>
      </c>
      <c r="B17" s="10" t="s">
        <v>1</v>
      </c>
      <c r="C17" s="10" t="s">
        <v>2742</v>
      </c>
      <c r="D17" s="10" t="s">
        <v>2</v>
      </c>
      <c r="E17" s="10" t="s">
        <v>0</v>
      </c>
      <c r="F17" s="10" t="s">
        <v>3</v>
      </c>
      <c r="G17" s="10" t="s">
        <v>93</v>
      </c>
      <c r="H17" s="10">
        <v>1</v>
      </c>
      <c r="I17" s="10" t="s">
        <v>74</v>
      </c>
      <c r="J17" s="10">
        <v>0.5</v>
      </c>
      <c r="K17" s="10">
        <v>1</v>
      </c>
      <c r="L17" s="10">
        <v>0</v>
      </c>
      <c r="M17" s="10">
        <v>0</v>
      </c>
      <c r="N17" s="204"/>
      <c r="O17" s="204"/>
      <c r="P17" s="204"/>
      <c r="Q17" s="204"/>
      <c r="R17" s="10"/>
      <c r="S17" s="10" t="s">
        <v>94</v>
      </c>
      <c r="T17" s="265">
        <v>0.3</v>
      </c>
      <c r="U17" s="18">
        <v>42887</v>
      </c>
      <c r="V17" s="18">
        <v>42947</v>
      </c>
      <c r="W17" s="173" t="e">
        <v>#VALUE!</v>
      </c>
      <c r="X17" s="10"/>
      <c r="Y17" s="266">
        <v>0.46</v>
      </c>
      <c r="Z17" s="266">
        <v>1</v>
      </c>
      <c r="AA17" s="266"/>
      <c r="AB17" s="266"/>
      <c r="AC17" s="266"/>
      <c r="AD17" s="266"/>
      <c r="AE17" s="266"/>
      <c r="AF17" s="266"/>
      <c r="AG17" s="266"/>
      <c r="AH17" s="266"/>
      <c r="AI17" s="266"/>
      <c r="AJ17" s="10"/>
      <c r="AK17" s="188" t="s">
        <v>95</v>
      </c>
    </row>
    <row r="18" spans="1:37" ht="50.1" customHeight="1" x14ac:dyDescent="0.25">
      <c r="A18" s="10" t="s">
        <v>2365</v>
      </c>
      <c r="B18" s="10" t="s">
        <v>1</v>
      </c>
      <c r="C18" s="10" t="s">
        <v>2742</v>
      </c>
      <c r="D18" s="10" t="s">
        <v>2</v>
      </c>
      <c r="E18" s="10" t="s">
        <v>0</v>
      </c>
      <c r="F18" s="10" t="s">
        <v>3</v>
      </c>
      <c r="G18" s="10" t="s">
        <v>93</v>
      </c>
      <c r="H18" s="10">
        <v>1</v>
      </c>
      <c r="I18" s="10" t="s">
        <v>74</v>
      </c>
      <c r="J18" s="10">
        <v>0.5</v>
      </c>
      <c r="K18" s="10">
        <v>1</v>
      </c>
      <c r="L18" s="10">
        <v>0</v>
      </c>
      <c r="M18" s="10">
        <v>0</v>
      </c>
      <c r="N18" s="204"/>
      <c r="O18" s="204"/>
      <c r="P18" s="204"/>
      <c r="Q18" s="204"/>
      <c r="R18" s="10"/>
      <c r="S18" s="10" t="s">
        <v>96</v>
      </c>
      <c r="T18" s="265">
        <v>0.4</v>
      </c>
      <c r="U18" s="18">
        <v>42917</v>
      </c>
      <c r="V18" s="18">
        <v>43040</v>
      </c>
      <c r="W18" s="173">
        <v>120</v>
      </c>
      <c r="X18" s="10"/>
      <c r="Y18" s="269"/>
      <c r="Z18" s="266"/>
      <c r="AA18" s="266">
        <v>1</v>
      </c>
      <c r="AB18" s="266"/>
      <c r="AC18" s="266"/>
      <c r="AD18" s="266"/>
      <c r="AE18" s="266"/>
      <c r="AF18" s="266"/>
      <c r="AG18" s="266"/>
      <c r="AH18" s="266"/>
      <c r="AI18" s="266"/>
      <c r="AJ18" s="10"/>
      <c r="AK18" s="188" t="s">
        <v>97</v>
      </c>
    </row>
    <row r="19" spans="1:37" x14ac:dyDescent="0.25">
      <c r="A19" s="10" t="s">
        <v>2365</v>
      </c>
      <c r="B19" s="10" t="s">
        <v>1</v>
      </c>
      <c r="C19" s="10" t="s">
        <v>2742</v>
      </c>
      <c r="D19" s="10" t="s">
        <v>2</v>
      </c>
      <c r="E19" s="10" t="s">
        <v>0</v>
      </c>
      <c r="F19" s="10" t="s">
        <v>3</v>
      </c>
      <c r="G19" s="10" t="s">
        <v>93</v>
      </c>
      <c r="H19" s="10">
        <v>1</v>
      </c>
      <c r="I19" s="10" t="s">
        <v>74</v>
      </c>
      <c r="J19" s="10">
        <v>0.5</v>
      </c>
      <c r="K19" s="10">
        <v>1</v>
      </c>
      <c r="L19" s="10">
        <v>0</v>
      </c>
      <c r="M19" s="10">
        <v>0</v>
      </c>
      <c r="N19" s="204"/>
      <c r="O19" s="204"/>
      <c r="P19" s="204"/>
      <c r="Q19" s="204"/>
      <c r="R19" s="10"/>
      <c r="S19" s="10" t="s">
        <v>98</v>
      </c>
      <c r="T19" s="265">
        <v>0.15</v>
      </c>
      <c r="U19" s="18">
        <v>42856</v>
      </c>
      <c r="V19" s="18">
        <v>42886</v>
      </c>
      <c r="W19" s="173">
        <v>30</v>
      </c>
      <c r="X19" s="10"/>
      <c r="Y19" s="10"/>
      <c r="Z19" s="10"/>
      <c r="AA19" s="10"/>
      <c r="AB19" s="10">
        <v>1</v>
      </c>
      <c r="AC19" s="10"/>
      <c r="AD19" s="10"/>
      <c r="AE19" s="10"/>
      <c r="AF19" s="10"/>
      <c r="AG19" s="10"/>
      <c r="AH19" s="10"/>
      <c r="AI19" s="10"/>
      <c r="AJ19" s="10"/>
      <c r="AK19" s="188" t="s">
        <v>2372</v>
      </c>
    </row>
    <row r="20" spans="1:37" ht="50.1" customHeight="1" x14ac:dyDescent="0.25">
      <c r="A20" s="10" t="s">
        <v>2365</v>
      </c>
      <c r="B20" s="10" t="s">
        <v>1</v>
      </c>
      <c r="C20" s="10" t="s">
        <v>2742</v>
      </c>
      <c r="D20" s="10" t="s">
        <v>2</v>
      </c>
      <c r="E20" s="10" t="s">
        <v>0</v>
      </c>
      <c r="F20" s="10" t="s">
        <v>3</v>
      </c>
      <c r="G20" s="10" t="s">
        <v>93</v>
      </c>
      <c r="H20" s="10">
        <v>1</v>
      </c>
      <c r="I20" s="10" t="s">
        <v>74</v>
      </c>
      <c r="J20" s="10">
        <v>0.5</v>
      </c>
      <c r="K20" s="10">
        <v>1</v>
      </c>
      <c r="L20" s="10">
        <v>0</v>
      </c>
      <c r="M20" s="10">
        <v>0</v>
      </c>
      <c r="N20" s="204"/>
      <c r="O20" s="204"/>
      <c r="P20" s="204"/>
      <c r="Q20" s="204"/>
      <c r="R20" s="10"/>
      <c r="S20" s="10" t="s">
        <v>99</v>
      </c>
      <c r="T20" s="265">
        <v>0.15</v>
      </c>
      <c r="U20" s="18">
        <v>43070</v>
      </c>
      <c r="V20" s="18" t="s">
        <v>2729</v>
      </c>
      <c r="W20" s="173" t="e">
        <v>#VALUE!</v>
      </c>
      <c r="X20" s="10"/>
      <c r="Y20" s="266"/>
      <c r="Z20" s="266"/>
      <c r="AA20" s="266"/>
      <c r="AB20" s="266"/>
      <c r="AC20" s="266"/>
      <c r="AD20" s="266"/>
      <c r="AE20" s="266"/>
      <c r="AF20" s="266"/>
      <c r="AG20" s="266"/>
      <c r="AH20" s="266"/>
      <c r="AI20" s="266">
        <v>1</v>
      </c>
      <c r="AJ20" s="10"/>
      <c r="AK20" s="188" t="s">
        <v>100</v>
      </c>
    </row>
    <row r="21" spans="1:37" x14ac:dyDescent="0.25">
      <c r="A21" s="10" t="s">
        <v>2365</v>
      </c>
      <c r="B21" s="10" t="s">
        <v>1</v>
      </c>
      <c r="C21" s="10" t="s">
        <v>2742</v>
      </c>
      <c r="D21" s="10" t="s">
        <v>2</v>
      </c>
      <c r="E21" s="10" t="s">
        <v>0</v>
      </c>
      <c r="F21" s="10" t="s">
        <v>3</v>
      </c>
      <c r="G21" s="10" t="s">
        <v>101</v>
      </c>
      <c r="H21" s="10">
        <v>1</v>
      </c>
      <c r="I21" s="10" t="s">
        <v>74</v>
      </c>
      <c r="J21" s="10">
        <v>0</v>
      </c>
      <c r="K21" s="10">
        <v>0</v>
      </c>
      <c r="L21" s="10">
        <v>0</v>
      </c>
      <c r="M21" s="10">
        <v>1</v>
      </c>
      <c r="N21" s="204"/>
      <c r="O21" s="204"/>
      <c r="P21" s="204"/>
      <c r="Q21" s="204"/>
      <c r="R21" s="10"/>
      <c r="S21" s="10" t="s">
        <v>102</v>
      </c>
      <c r="T21" s="265">
        <v>0.25</v>
      </c>
      <c r="U21" s="18">
        <v>42767</v>
      </c>
      <c r="V21" s="18">
        <v>42794</v>
      </c>
      <c r="W21" s="173">
        <v>27</v>
      </c>
      <c r="X21" s="10"/>
      <c r="Y21" s="10">
        <v>1</v>
      </c>
      <c r="Z21" s="10">
        <f>Y21</f>
        <v>1</v>
      </c>
      <c r="AA21" s="10"/>
      <c r="AB21" s="10"/>
      <c r="AC21" s="10"/>
      <c r="AD21" s="10"/>
      <c r="AE21" s="10"/>
      <c r="AF21" s="10"/>
      <c r="AG21" s="10"/>
      <c r="AH21" s="10"/>
      <c r="AI21" s="10"/>
      <c r="AJ21" s="10"/>
      <c r="AK21" s="188" t="s">
        <v>103</v>
      </c>
    </row>
    <row r="22" spans="1:37" x14ac:dyDescent="0.25">
      <c r="A22" s="10" t="s">
        <v>2365</v>
      </c>
      <c r="B22" s="10" t="s">
        <v>1</v>
      </c>
      <c r="C22" s="10" t="s">
        <v>2742</v>
      </c>
      <c r="D22" s="10" t="s">
        <v>2</v>
      </c>
      <c r="E22" s="10" t="s">
        <v>0</v>
      </c>
      <c r="F22" s="10" t="s">
        <v>3</v>
      </c>
      <c r="G22" s="10" t="s">
        <v>101</v>
      </c>
      <c r="H22" s="10">
        <v>1</v>
      </c>
      <c r="I22" s="10" t="s">
        <v>74</v>
      </c>
      <c r="J22" s="10">
        <v>0</v>
      </c>
      <c r="K22" s="10">
        <v>0</v>
      </c>
      <c r="L22" s="10">
        <v>0</v>
      </c>
      <c r="M22" s="10">
        <v>1</v>
      </c>
      <c r="N22" s="204"/>
      <c r="O22" s="204"/>
      <c r="P22" s="204"/>
      <c r="Q22" s="204"/>
      <c r="R22" s="10"/>
      <c r="S22" s="10" t="s">
        <v>104</v>
      </c>
      <c r="T22" s="265">
        <v>0.25</v>
      </c>
      <c r="U22" s="18">
        <v>42795</v>
      </c>
      <c r="V22" s="18">
        <v>42993</v>
      </c>
      <c r="W22" s="173">
        <v>194</v>
      </c>
      <c r="X22" s="10"/>
      <c r="Y22" s="10"/>
      <c r="Z22" s="10">
        <v>0.15</v>
      </c>
      <c r="AA22" s="10">
        <v>0.3</v>
      </c>
      <c r="AB22" s="10">
        <v>0.46</v>
      </c>
      <c r="AC22" s="10">
        <v>0.61</v>
      </c>
      <c r="AD22" s="10">
        <v>0.77</v>
      </c>
      <c r="AE22" s="10">
        <v>0.92</v>
      </c>
      <c r="AF22" s="10">
        <v>1</v>
      </c>
      <c r="AG22" s="10"/>
      <c r="AH22" s="10"/>
      <c r="AI22" s="10"/>
      <c r="AJ22" s="10"/>
      <c r="AK22" s="188" t="s">
        <v>105</v>
      </c>
    </row>
    <row r="23" spans="1:37" x14ac:dyDescent="0.25">
      <c r="A23" s="10" t="s">
        <v>2365</v>
      </c>
      <c r="B23" s="10" t="s">
        <v>1</v>
      </c>
      <c r="C23" s="10" t="s">
        <v>2742</v>
      </c>
      <c r="D23" s="10" t="s">
        <v>2</v>
      </c>
      <c r="E23" s="10" t="s">
        <v>0</v>
      </c>
      <c r="F23" s="10" t="s">
        <v>3</v>
      </c>
      <c r="G23" s="10" t="s">
        <v>101</v>
      </c>
      <c r="H23" s="10">
        <v>1</v>
      </c>
      <c r="I23" s="10" t="s">
        <v>74</v>
      </c>
      <c r="J23" s="10">
        <v>0</v>
      </c>
      <c r="K23" s="10">
        <v>0</v>
      </c>
      <c r="L23" s="10">
        <v>0</v>
      </c>
      <c r="M23" s="10">
        <v>1</v>
      </c>
      <c r="N23" s="204"/>
      <c r="O23" s="204"/>
      <c r="P23" s="204"/>
      <c r="Q23" s="204"/>
      <c r="R23" s="10"/>
      <c r="S23" s="10" t="s">
        <v>106</v>
      </c>
      <c r="T23" s="265">
        <v>0.5</v>
      </c>
      <c r="U23" s="18">
        <v>42993</v>
      </c>
      <c r="V23" s="18">
        <v>43100</v>
      </c>
      <c r="W23" s="173">
        <v>106</v>
      </c>
      <c r="X23" s="10"/>
      <c r="Y23" s="10"/>
      <c r="Z23" s="10"/>
      <c r="AA23" s="10"/>
      <c r="AB23" s="10"/>
      <c r="AC23" s="10"/>
      <c r="AD23" s="10"/>
      <c r="AE23" s="10"/>
      <c r="AF23" s="10">
        <v>0.14000000000000001</v>
      </c>
      <c r="AG23" s="10">
        <v>0.43</v>
      </c>
      <c r="AH23" s="10">
        <v>0.71</v>
      </c>
      <c r="AI23" s="10">
        <v>1</v>
      </c>
      <c r="AJ23" s="10"/>
      <c r="AK23" s="188" t="s">
        <v>107</v>
      </c>
    </row>
    <row r="24" spans="1:37" x14ac:dyDescent="0.25">
      <c r="A24" s="10" t="s">
        <v>2365</v>
      </c>
      <c r="B24" s="10" t="s">
        <v>1</v>
      </c>
      <c r="C24" s="10" t="s">
        <v>2742</v>
      </c>
      <c r="D24" s="10" t="s">
        <v>2</v>
      </c>
      <c r="E24" s="10" t="s">
        <v>0</v>
      </c>
      <c r="F24" s="10" t="s">
        <v>3</v>
      </c>
      <c r="G24" s="10" t="s">
        <v>108</v>
      </c>
      <c r="H24" s="10">
        <v>1</v>
      </c>
      <c r="I24" s="10" t="s">
        <v>74</v>
      </c>
      <c r="J24" s="10">
        <v>0.7</v>
      </c>
      <c r="K24" s="10">
        <v>1</v>
      </c>
      <c r="L24" s="10">
        <v>0</v>
      </c>
      <c r="M24" s="10">
        <v>0</v>
      </c>
      <c r="N24" s="204"/>
      <c r="O24" s="204"/>
      <c r="P24" s="204"/>
      <c r="Q24" s="204"/>
      <c r="R24" s="10"/>
      <c r="S24" s="10" t="s">
        <v>109</v>
      </c>
      <c r="T24" s="265">
        <v>0.3</v>
      </c>
      <c r="U24" s="18">
        <v>42767</v>
      </c>
      <c r="V24" s="18">
        <v>42824</v>
      </c>
      <c r="W24" s="173">
        <v>59</v>
      </c>
      <c r="X24" s="10"/>
      <c r="Y24" s="10">
        <v>0.47</v>
      </c>
      <c r="Z24" s="10">
        <v>1</v>
      </c>
      <c r="AA24" s="10"/>
      <c r="AB24" s="10"/>
      <c r="AC24" s="10"/>
      <c r="AD24" s="10"/>
      <c r="AE24" s="10"/>
      <c r="AF24" s="10"/>
      <c r="AG24" s="10"/>
      <c r="AH24" s="10"/>
      <c r="AI24" s="10"/>
      <c r="AJ24" s="10"/>
      <c r="AK24" s="188" t="s">
        <v>110</v>
      </c>
    </row>
    <row r="25" spans="1:37" x14ac:dyDescent="0.25">
      <c r="A25" s="10" t="s">
        <v>2365</v>
      </c>
      <c r="B25" s="10" t="s">
        <v>1</v>
      </c>
      <c r="C25" s="10" t="s">
        <v>2742</v>
      </c>
      <c r="D25" s="10" t="s">
        <v>2</v>
      </c>
      <c r="E25" s="10" t="s">
        <v>0</v>
      </c>
      <c r="F25" s="10" t="s">
        <v>3</v>
      </c>
      <c r="G25" s="10" t="s">
        <v>108</v>
      </c>
      <c r="H25" s="10">
        <v>1</v>
      </c>
      <c r="I25" s="10" t="s">
        <v>74</v>
      </c>
      <c r="J25" s="10">
        <v>0.7</v>
      </c>
      <c r="K25" s="10">
        <v>1</v>
      </c>
      <c r="L25" s="10">
        <v>0</v>
      </c>
      <c r="M25" s="10">
        <v>0</v>
      </c>
      <c r="N25" s="204"/>
      <c r="O25" s="204"/>
      <c r="P25" s="204"/>
      <c r="Q25" s="204"/>
      <c r="R25" s="10"/>
      <c r="S25" s="10" t="s">
        <v>111</v>
      </c>
      <c r="T25" s="265">
        <v>0.1</v>
      </c>
      <c r="U25" s="18">
        <v>42826</v>
      </c>
      <c r="V25" s="18">
        <v>42855</v>
      </c>
      <c r="W25" s="173">
        <v>29</v>
      </c>
      <c r="X25" s="10"/>
      <c r="Y25" s="10"/>
      <c r="Z25" s="10"/>
      <c r="AA25" s="10">
        <v>1</v>
      </c>
      <c r="AB25" s="10"/>
      <c r="AC25" s="10"/>
      <c r="AD25" s="10"/>
      <c r="AE25" s="10"/>
      <c r="AF25" s="10"/>
      <c r="AG25" s="10"/>
      <c r="AH25" s="10"/>
      <c r="AI25" s="10"/>
      <c r="AJ25" s="10"/>
      <c r="AK25" s="188" t="s">
        <v>112</v>
      </c>
    </row>
    <row r="26" spans="1:37" x14ac:dyDescent="0.25">
      <c r="A26" s="10" t="s">
        <v>2365</v>
      </c>
      <c r="B26" s="10" t="s">
        <v>1</v>
      </c>
      <c r="C26" s="10" t="s">
        <v>2742</v>
      </c>
      <c r="D26" s="10" t="s">
        <v>2</v>
      </c>
      <c r="E26" s="10" t="s">
        <v>0</v>
      </c>
      <c r="F26" s="10" t="s">
        <v>3</v>
      </c>
      <c r="G26" s="10" t="s">
        <v>108</v>
      </c>
      <c r="H26" s="10">
        <v>1</v>
      </c>
      <c r="I26" s="10" t="s">
        <v>74</v>
      </c>
      <c r="J26" s="10">
        <v>0.7</v>
      </c>
      <c r="K26" s="10">
        <v>1</v>
      </c>
      <c r="L26" s="10">
        <v>0</v>
      </c>
      <c r="M26" s="10">
        <v>0</v>
      </c>
      <c r="N26" s="204"/>
      <c r="O26" s="204"/>
      <c r="P26" s="204"/>
      <c r="Q26" s="204"/>
      <c r="R26" s="10"/>
      <c r="S26" s="10" t="s">
        <v>113</v>
      </c>
      <c r="T26" s="265">
        <v>0.1</v>
      </c>
      <c r="U26" s="18">
        <v>42826</v>
      </c>
      <c r="V26" s="18">
        <v>42855</v>
      </c>
      <c r="W26" s="173">
        <v>29</v>
      </c>
      <c r="X26" s="10"/>
      <c r="Y26" s="10"/>
      <c r="Z26" s="10"/>
      <c r="AA26" s="10">
        <v>1</v>
      </c>
      <c r="AB26" s="10"/>
      <c r="AC26" s="10"/>
      <c r="AD26" s="10"/>
      <c r="AE26" s="10"/>
      <c r="AF26" s="10"/>
      <c r="AG26" s="10"/>
      <c r="AH26" s="10"/>
      <c r="AI26" s="10"/>
      <c r="AJ26" s="10"/>
      <c r="AK26" s="188" t="s">
        <v>114</v>
      </c>
    </row>
    <row r="27" spans="1:37" x14ac:dyDescent="0.25">
      <c r="A27" s="10" t="s">
        <v>2365</v>
      </c>
      <c r="B27" s="10" t="s">
        <v>1</v>
      </c>
      <c r="C27" s="10" t="s">
        <v>2742</v>
      </c>
      <c r="D27" s="10" t="s">
        <v>2</v>
      </c>
      <c r="E27" s="10" t="s">
        <v>0</v>
      </c>
      <c r="F27" s="10" t="s">
        <v>3</v>
      </c>
      <c r="G27" s="10" t="s">
        <v>108</v>
      </c>
      <c r="H27" s="10">
        <v>1</v>
      </c>
      <c r="I27" s="10" t="s">
        <v>74</v>
      </c>
      <c r="J27" s="10">
        <v>0.7</v>
      </c>
      <c r="K27" s="10">
        <v>1</v>
      </c>
      <c r="L27" s="10">
        <v>0</v>
      </c>
      <c r="M27" s="10">
        <v>0</v>
      </c>
      <c r="N27" s="204"/>
      <c r="O27" s="204"/>
      <c r="P27" s="204"/>
      <c r="Q27" s="204"/>
      <c r="R27" s="10"/>
      <c r="S27" s="10" t="s">
        <v>115</v>
      </c>
      <c r="T27" s="265">
        <v>0.3</v>
      </c>
      <c r="U27" s="18">
        <v>42870</v>
      </c>
      <c r="V27" s="18">
        <v>42916</v>
      </c>
      <c r="W27" s="173">
        <v>45</v>
      </c>
      <c r="X27" s="10"/>
      <c r="Y27" s="10"/>
      <c r="Z27" s="10"/>
      <c r="AA27" s="10"/>
      <c r="AB27" s="10">
        <v>0.35</v>
      </c>
      <c r="AC27" s="10">
        <v>1</v>
      </c>
      <c r="AD27" s="10"/>
      <c r="AE27" s="10"/>
      <c r="AF27" s="10"/>
      <c r="AG27" s="10"/>
      <c r="AH27" s="10"/>
      <c r="AI27" s="10"/>
      <c r="AJ27" s="10"/>
      <c r="AK27" s="188" t="s">
        <v>116</v>
      </c>
    </row>
    <row r="28" spans="1:37" x14ac:dyDescent="0.25">
      <c r="A28" s="10" t="s">
        <v>2365</v>
      </c>
      <c r="B28" s="10" t="s">
        <v>1</v>
      </c>
      <c r="C28" s="10" t="s">
        <v>2742</v>
      </c>
      <c r="D28" s="10" t="s">
        <v>2</v>
      </c>
      <c r="E28" s="10" t="s">
        <v>0</v>
      </c>
      <c r="F28" s="10" t="s">
        <v>3</v>
      </c>
      <c r="G28" s="10" t="s">
        <v>108</v>
      </c>
      <c r="H28" s="10">
        <v>1</v>
      </c>
      <c r="I28" s="10" t="s">
        <v>74</v>
      </c>
      <c r="J28" s="10">
        <v>0.7</v>
      </c>
      <c r="K28" s="10">
        <v>1</v>
      </c>
      <c r="L28" s="10">
        <v>0</v>
      </c>
      <c r="M28" s="10">
        <v>0</v>
      </c>
      <c r="N28" s="204"/>
      <c r="O28" s="204"/>
      <c r="P28" s="204"/>
      <c r="Q28" s="204"/>
      <c r="R28" s="10"/>
      <c r="S28" s="10" t="s">
        <v>117</v>
      </c>
      <c r="T28" s="265">
        <v>0.1</v>
      </c>
      <c r="U28" s="18">
        <v>42887</v>
      </c>
      <c r="V28" s="18">
        <v>42916</v>
      </c>
      <c r="W28" s="173">
        <v>29</v>
      </c>
      <c r="X28" s="10"/>
      <c r="Y28" s="10"/>
      <c r="Z28" s="10"/>
      <c r="AA28" s="10"/>
      <c r="AB28" s="10"/>
      <c r="AC28" s="10">
        <v>1</v>
      </c>
      <c r="AD28" s="10"/>
      <c r="AE28" s="10"/>
      <c r="AF28" s="10"/>
      <c r="AG28" s="10"/>
      <c r="AH28" s="10"/>
      <c r="AI28" s="10"/>
      <c r="AJ28" s="10"/>
      <c r="AK28" s="188" t="s">
        <v>118</v>
      </c>
    </row>
    <row r="29" spans="1:37" x14ac:dyDescent="0.25">
      <c r="A29" s="10" t="s">
        <v>2365</v>
      </c>
      <c r="B29" s="10" t="s">
        <v>1</v>
      </c>
      <c r="C29" s="10" t="s">
        <v>2742</v>
      </c>
      <c r="D29" s="10" t="s">
        <v>2</v>
      </c>
      <c r="E29" s="10" t="s">
        <v>0</v>
      </c>
      <c r="F29" s="10" t="s">
        <v>3</v>
      </c>
      <c r="G29" s="10" t="s">
        <v>108</v>
      </c>
      <c r="H29" s="10">
        <v>1</v>
      </c>
      <c r="I29" s="10" t="s">
        <v>74</v>
      </c>
      <c r="J29" s="10">
        <v>0.7</v>
      </c>
      <c r="K29" s="10">
        <v>1</v>
      </c>
      <c r="L29" s="10">
        <v>0</v>
      </c>
      <c r="M29" s="10">
        <v>0</v>
      </c>
      <c r="N29" s="204"/>
      <c r="O29" s="204"/>
      <c r="P29" s="204"/>
      <c r="Q29" s="204"/>
      <c r="R29" s="10"/>
      <c r="S29" s="10" t="s">
        <v>119</v>
      </c>
      <c r="T29" s="265">
        <v>0.1</v>
      </c>
      <c r="U29" s="18">
        <v>42821</v>
      </c>
      <c r="V29" s="18">
        <v>42825</v>
      </c>
      <c r="W29" s="173">
        <v>4</v>
      </c>
      <c r="X29" s="10"/>
      <c r="Y29" s="10"/>
      <c r="Z29" s="10">
        <v>1</v>
      </c>
      <c r="AA29" s="10"/>
      <c r="AB29" s="10"/>
      <c r="AC29" s="10"/>
      <c r="AD29" s="10"/>
      <c r="AE29" s="10"/>
      <c r="AF29" s="10"/>
      <c r="AG29" s="10"/>
      <c r="AH29" s="10"/>
      <c r="AI29" s="10"/>
      <c r="AJ29" s="10"/>
      <c r="AK29" s="188" t="s">
        <v>120</v>
      </c>
    </row>
    <row r="30" spans="1:37" ht="50.1" customHeight="1" x14ac:dyDescent="0.25">
      <c r="A30" s="10" t="s">
        <v>2365</v>
      </c>
      <c r="B30" s="10" t="s">
        <v>1</v>
      </c>
      <c r="C30" s="10" t="s">
        <v>2742</v>
      </c>
      <c r="D30" s="10" t="s">
        <v>2</v>
      </c>
      <c r="E30" s="10" t="s">
        <v>0</v>
      </c>
      <c r="F30" s="10" t="s">
        <v>3</v>
      </c>
      <c r="G30" s="10" t="s">
        <v>121</v>
      </c>
      <c r="H30" s="10">
        <v>100</v>
      </c>
      <c r="I30" s="10" t="s">
        <v>74</v>
      </c>
      <c r="J30" s="10">
        <v>0</v>
      </c>
      <c r="K30" s="10">
        <v>0</v>
      </c>
      <c r="L30" s="10">
        <v>100</v>
      </c>
      <c r="M30" s="10">
        <v>0</v>
      </c>
      <c r="N30" s="204"/>
      <c r="O30" s="204"/>
      <c r="P30" s="204"/>
      <c r="Q30" s="204"/>
      <c r="R30" s="10"/>
      <c r="S30" s="10" t="s">
        <v>122</v>
      </c>
      <c r="T30" s="265">
        <v>1</v>
      </c>
      <c r="U30" s="18">
        <v>42768</v>
      </c>
      <c r="V30" s="18">
        <v>42885</v>
      </c>
      <c r="W30" s="173">
        <v>118</v>
      </c>
      <c r="X30" s="10"/>
      <c r="Y30" s="266">
        <v>0.22</v>
      </c>
      <c r="Z30" s="270">
        <v>0.49</v>
      </c>
      <c r="AA30" s="266">
        <v>0.74</v>
      </c>
      <c r="AB30" s="266">
        <v>1</v>
      </c>
      <c r="AC30" s="267"/>
      <c r="AD30" s="267"/>
      <c r="AE30" s="267"/>
      <c r="AF30" s="267"/>
      <c r="AG30" s="267"/>
      <c r="AH30" s="267"/>
      <c r="AI30" s="268"/>
      <c r="AJ30" s="10"/>
      <c r="AK30" s="188" t="s">
        <v>123</v>
      </c>
    </row>
    <row r="31" spans="1:37" ht="50.1" customHeight="1" x14ac:dyDescent="0.25">
      <c r="A31" s="10" t="s">
        <v>2365</v>
      </c>
      <c r="B31" s="10" t="s">
        <v>1</v>
      </c>
      <c r="C31" s="10" t="s">
        <v>2742</v>
      </c>
      <c r="D31" s="10" t="s">
        <v>2</v>
      </c>
      <c r="E31" s="10" t="s">
        <v>0</v>
      </c>
      <c r="F31" s="10" t="s">
        <v>3</v>
      </c>
      <c r="G31" s="10" t="s">
        <v>124</v>
      </c>
      <c r="H31" s="10">
        <v>1</v>
      </c>
      <c r="I31" s="10" t="s">
        <v>74</v>
      </c>
      <c r="J31" s="10">
        <v>0</v>
      </c>
      <c r="K31" s="10">
        <v>1</v>
      </c>
      <c r="L31" s="10">
        <v>0</v>
      </c>
      <c r="M31" s="10">
        <v>0</v>
      </c>
      <c r="N31" s="204"/>
      <c r="O31" s="204"/>
      <c r="P31" s="204"/>
      <c r="Q31" s="204"/>
      <c r="R31" s="10"/>
      <c r="S31" s="10" t="s">
        <v>125</v>
      </c>
      <c r="T31" s="265">
        <v>1</v>
      </c>
      <c r="U31" s="18">
        <v>42917</v>
      </c>
      <c r="V31" s="18">
        <v>43079</v>
      </c>
      <c r="W31" s="173">
        <v>159</v>
      </c>
      <c r="X31" s="10"/>
      <c r="Y31" s="10"/>
      <c r="Z31" s="10"/>
      <c r="AA31" s="10"/>
      <c r="AB31" s="10">
        <v>0.49</v>
      </c>
      <c r="AC31" s="10">
        <v>1</v>
      </c>
      <c r="AD31" s="10"/>
      <c r="AE31" s="10"/>
      <c r="AF31" s="10"/>
      <c r="AG31" s="10"/>
      <c r="AH31" s="10"/>
      <c r="AI31" s="10"/>
      <c r="AJ31" s="10"/>
      <c r="AK31" s="188" t="s">
        <v>2373</v>
      </c>
    </row>
    <row r="32" spans="1:37" ht="50.1" customHeight="1" x14ac:dyDescent="0.25">
      <c r="A32" s="10" t="s">
        <v>2365</v>
      </c>
      <c r="B32" s="10" t="s">
        <v>1</v>
      </c>
      <c r="C32" s="10" t="s">
        <v>2742</v>
      </c>
      <c r="D32" s="10" t="s">
        <v>2</v>
      </c>
      <c r="E32" s="10" t="s">
        <v>0</v>
      </c>
      <c r="F32" s="10" t="s">
        <v>3</v>
      </c>
      <c r="G32" s="10" t="s">
        <v>2740</v>
      </c>
      <c r="H32" s="10" t="s">
        <v>2741</v>
      </c>
      <c r="I32" s="10" t="s">
        <v>269</v>
      </c>
      <c r="J32" s="265">
        <v>0.25</v>
      </c>
      <c r="K32" s="265">
        <v>0.5</v>
      </c>
      <c r="L32" s="265">
        <v>0.75</v>
      </c>
      <c r="M32" s="265">
        <v>1</v>
      </c>
      <c r="N32" s="205"/>
      <c r="O32" s="205"/>
      <c r="P32" s="205"/>
      <c r="Q32" s="205"/>
      <c r="R32" s="10"/>
      <c r="S32" s="10" t="s">
        <v>2730</v>
      </c>
      <c r="T32" s="265">
        <v>0.25</v>
      </c>
      <c r="U32" s="227">
        <v>42751</v>
      </c>
      <c r="V32" s="227">
        <v>43100</v>
      </c>
      <c r="W32" s="173">
        <v>345</v>
      </c>
      <c r="X32" s="10">
        <v>0.08</v>
      </c>
      <c r="Y32" s="266">
        <v>0.16</v>
      </c>
      <c r="Z32" s="266">
        <v>0.24</v>
      </c>
      <c r="AA32" s="266">
        <v>0.33</v>
      </c>
      <c r="AB32" s="266">
        <v>0.41</v>
      </c>
      <c r="AC32" s="266">
        <v>0.49</v>
      </c>
      <c r="AD32" s="266">
        <v>0.57999999999999996</v>
      </c>
      <c r="AE32" s="266">
        <v>0.66</v>
      </c>
      <c r="AF32" s="266">
        <v>0.75</v>
      </c>
      <c r="AG32" s="266">
        <v>0.83</v>
      </c>
      <c r="AH32" s="266">
        <v>0.91</v>
      </c>
      <c r="AI32" s="266">
        <v>1</v>
      </c>
      <c r="AJ32" s="10"/>
      <c r="AK32" s="188" t="s">
        <v>126</v>
      </c>
    </row>
    <row r="33" spans="1:37" ht="45" x14ac:dyDescent="0.25">
      <c r="A33" s="10" t="s">
        <v>2365</v>
      </c>
      <c r="B33" s="10" t="s">
        <v>1</v>
      </c>
      <c r="C33" s="10" t="s">
        <v>2742</v>
      </c>
      <c r="D33" s="10" t="s">
        <v>2</v>
      </c>
      <c r="E33" s="10" t="s">
        <v>0</v>
      </c>
      <c r="F33" s="10" t="s">
        <v>3</v>
      </c>
      <c r="G33" s="10" t="s">
        <v>2740</v>
      </c>
      <c r="H33" s="10" t="s">
        <v>2741</v>
      </c>
      <c r="I33" s="10" t="s">
        <v>269</v>
      </c>
      <c r="J33" s="265">
        <v>0.25</v>
      </c>
      <c r="K33" s="265">
        <v>0.5</v>
      </c>
      <c r="L33" s="265">
        <v>0.75</v>
      </c>
      <c r="M33" s="265">
        <v>1</v>
      </c>
      <c r="N33" s="205"/>
      <c r="O33" s="205"/>
      <c r="P33" s="205"/>
      <c r="Q33" s="205"/>
      <c r="R33" s="10"/>
      <c r="S33" s="10" t="s">
        <v>127</v>
      </c>
      <c r="T33" s="265">
        <v>0.25</v>
      </c>
      <c r="U33" s="18">
        <v>42737</v>
      </c>
      <c r="V33" s="18">
        <v>43100</v>
      </c>
      <c r="W33" s="173">
        <v>359</v>
      </c>
      <c r="X33" s="10">
        <v>0.08</v>
      </c>
      <c r="Y33" s="10">
        <v>0.16</v>
      </c>
      <c r="Z33" s="10">
        <v>0.24</v>
      </c>
      <c r="AA33" s="10">
        <v>0.33</v>
      </c>
      <c r="AB33" s="10">
        <v>0.41</v>
      </c>
      <c r="AC33" s="10">
        <v>0.49</v>
      </c>
      <c r="AD33" s="10">
        <v>0.57999999999999996</v>
      </c>
      <c r="AE33" s="10">
        <v>0.66</v>
      </c>
      <c r="AF33" s="10">
        <v>0.75</v>
      </c>
      <c r="AG33" s="10">
        <v>0.83</v>
      </c>
      <c r="AH33" s="10">
        <v>0.91</v>
      </c>
      <c r="AI33" s="10">
        <v>1</v>
      </c>
      <c r="AJ33" s="10"/>
      <c r="AK33" s="188" t="s">
        <v>2374</v>
      </c>
    </row>
    <row r="34" spans="1:37" ht="30" x14ac:dyDescent="0.25">
      <c r="A34" s="10" t="s">
        <v>2365</v>
      </c>
      <c r="B34" s="10" t="s">
        <v>1</v>
      </c>
      <c r="C34" s="10" t="s">
        <v>2742</v>
      </c>
      <c r="D34" s="10" t="s">
        <v>2</v>
      </c>
      <c r="E34" s="10" t="s">
        <v>0</v>
      </c>
      <c r="F34" s="10" t="s">
        <v>3</v>
      </c>
      <c r="G34" s="10" t="s">
        <v>2740</v>
      </c>
      <c r="H34" s="10" t="s">
        <v>2741</v>
      </c>
      <c r="I34" s="10" t="s">
        <v>269</v>
      </c>
      <c r="J34" s="265">
        <v>0.25</v>
      </c>
      <c r="K34" s="265">
        <v>0.5</v>
      </c>
      <c r="L34" s="265">
        <v>0.75</v>
      </c>
      <c r="M34" s="265">
        <v>1</v>
      </c>
      <c r="N34" s="205"/>
      <c r="O34" s="205"/>
      <c r="P34" s="205"/>
      <c r="Q34" s="205"/>
      <c r="R34" s="10"/>
      <c r="S34" s="10" t="s">
        <v>128</v>
      </c>
      <c r="T34" s="265">
        <v>0.25</v>
      </c>
      <c r="U34" s="18">
        <v>42737</v>
      </c>
      <c r="V34" s="18">
        <v>43100</v>
      </c>
      <c r="W34" s="173">
        <v>359</v>
      </c>
      <c r="X34" s="10">
        <v>0.08</v>
      </c>
      <c r="Y34" s="10">
        <v>0.16</v>
      </c>
      <c r="Z34" s="10">
        <v>0.24</v>
      </c>
      <c r="AA34" s="10">
        <v>0.33</v>
      </c>
      <c r="AB34" s="10">
        <v>0.41</v>
      </c>
      <c r="AC34" s="10">
        <v>0.49</v>
      </c>
      <c r="AD34" s="10">
        <v>0.57999999999999996</v>
      </c>
      <c r="AE34" s="10">
        <v>0.66</v>
      </c>
      <c r="AF34" s="10">
        <v>0.75</v>
      </c>
      <c r="AG34" s="10">
        <v>0.83</v>
      </c>
      <c r="AH34" s="10">
        <v>0.91</v>
      </c>
      <c r="AI34" s="10">
        <v>1</v>
      </c>
      <c r="AJ34" s="10"/>
      <c r="AK34" s="188" t="s">
        <v>129</v>
      </c>
    </row>
    <row r="35" spans="1:37" ht="30" x14ac:dyDescent="0.25">
      <c r="A35" s="10" t="s">
        <v>2365</v>
      </c>
      <c r="B35" s="10" t="s">
        <v>1</v>
      </c>
      <c r="C35" s="10" t="s">
        <v>2742</v>
      </c>
      <c r="D35" s="10" t="s">
        <v>2</v>
      </c>
      <c r="E35" s="10" t="s">
        <v>0</v>
      </c>
      <c r="F35" s="10" t="s">
        <v>3</v>
      </c>
      <c r="G35" s="10" t="s">
        <v>2740</v>
      </c>
      <c r="H35" s="10" t="s">
        <v>2741</v>
      </c>
      <c r="I35" s="10" t="s">
        <v>269</v>
      </c>
      <c r="J35" s="265">
        <v>0.25</v>
      </c>
      <c r="K35" s="265">
        <v>0.5</v>
      </c>
      <c r="L35" s="265">
        <v>0.75</v>
      </c>
      <c r="M35" s="265">
        <v>1</v>
      </c>
      <c r="N35" s="205"/>
      <c r="O35" s="205"/>
      <c r="P35" s="205"/>
      <c r="Q35" s="205"/>
      <c r="R35" s="10"/>
      <c r="S35" s="10" t="s">
        <v>130</v>
      </c>
      <c r="T35" s="265">
        <v>0.25</v>
      </c>
      <c r="U35" s="18">
        <v>42737</v>
      </c>
      <c r="V35" s="18">
        <v>43100</v>
      </c>
      <c r="W35" s="173">
        <v>359</v>
      </c>
      <c r="X35" s="10">
        <v>0.08</v>
      </c>
      <c r="Y35" s="10">
        <v>0.16</v>
      </c>
      <c r="Z35" s="10">
        <v>0.24</v>
      </c>
      <c r="AA35" s="10">
        <v>0.33</v>
      </c>
      <c r="AB35" s="10">
        <v>0.41</v>
      </c>
      <c r="AC35" s="10">
        <v>0.49</v>
      </c>
      <c r="AD35" s="10">
        <v>0.57999999999999996</v>
      </c>
      <c r="AE35" s="10">
        <v>0.66</v>
      </c>
      <c r="AF35" s="10">
        <v>0.75</v>
      </c>
      <c r="AG35" s="10">
        <v>0.83</v>
      </c>
      <c r="AH35" s="10">
        <v>0.91</v>
      </c>
      <c r="AI35" s="10">
        <v>1</v>
      </c>
      <c r="AJ35" s="10"/>
      <c r="AK35" s="188" t="s">
        <v>131</v>
      </c>
    </row>
    <row r="36" spans="1:37" ht="50.1" customHeight="1" x14ac:dyDescent="0.25">
      <c r="A36" s="10" t="s">
        <v>2365</v>
      </c>
      <c r="B36" s="10" t="s">
        <v>1</v>
      </c>
      <c r="C36" s="10" t="s">
        <v>2742</v>
      </c>
      <c r="D36" s="10" t="s">
        <v>2</v>
      </c>
      <c r="E36" s="10" t="s">
        <v>0</v>
      </c>
      <c r="F36" s="10" t="s">
        <v>3</v>
      </c>
      <c r="G36" s="174" t="s">
        <v>2731</v>
      </c>
      <c r="H36" s="10">
        <v>1</v>
      </c>
      <c r="I36" s="10" t="s">
        <v>74</v>
      </c>
      <c r="J36" s="10">
        <v>0</v>
      </c>
      <c r="K36" s="10">
        <v>0.5</v>
      </c>
      <c r="L36" s="10">
        <v>0.75</v>
      </c>
      <c r="M36" s="10">
        <v>1</v>
      </c>
      <c r="N36" s="204"/>
      <c r="O36" s="204"/>
      <c r="P36" s="204"/>
      <c r="Q36" s="204"/>
      <c r="R36" s="10"/>
      <c r="S36" s="10" t="s">
        <v>132</v>
      </c>
      <c r="T36" s="265">
        <v>0.25</v>
      </c>
      <c r="U36" s="18" t="s">
        <v>167</v>
      </c>
      <c r="V36" s="18" t="s">
        <v>168</v>
      </c>
      <c r="W36" s="173" t="e">
        <v>#VALUE!</v>
      </c>
      <c r="X36" s="10">
        <v>0.08</v>
      </c>
      <c r="Y36" s="266">
        <v>0.16</v>
      </c>
      <c r="Z36" s="266">
        <v>0.24</v>
      </c>
      <c r="AA36" s="266">
        <v>0.33</v>
      </c>
      <c r="AB36" s="266">
        <v>0.41</v>
      </c>
      <c r="AC36" s="266">
        <v>0.49</v>
      </c>
      <c r="AD36" s="266">
        <v>0.57999999999999996</v>
      </c>
      <c r="AE36" s="266">
        <v>0.66</v>
      </c>
      <c r="AF36" s="266">
        <v>0.75</v>
      </c>
      <c r="AG36" s="266">
        <v>0.83</v>
      </c>
      <c r="AH36" s="266">
        <v>0.91</v>
      </c>
      <c r="AI36" s="266">
        <v>1</v>
      </c>
      <c r="AJ36" s="10"/>
      <c r="AK36" s="188" t="s">
        <v>133</v>
      </c>
    </row>
    <row r="37" spans="1:37" ht="30" x14ac:dyDescent="0.25">
      <c r="A37" s="10" t="s">
        <v>2365</v>
      </c>
      <c r="B37" s="10" t="s">
        <v>1</v>
      </c>
      <c r="C37" s="10" t="s">
        <v>2742</v>
      </c>
      <c r="D37" s="10" t="s">
        <v>2</v>
      </c>
      <c r="E37" s="10" t="s">
        <v>0</v>
      </c>
      <c r="F37" s="10" t="s">
        <v>3</v>
      </c>
      <c r="G37" s="174" t="s">
        <v>2731</v>
      </c>
      <c r="H37" s="10">
        <v>1</v>
      </c>
      <c r="I37" s="10" t="s">
        <v>74</v>
      </c>
      <c r="J37" s="10">
        <v>0</v>
      </c>
      <c r="K37" s="10">
        <v>0.5</v>
      </c>
      <c r="L37" s="10">
        <v>0.75</v>
      </c>
      <c r="M37" s="10">
        <v>1</v>
      </c>
      <c r="N37" s="204"/>
      <c r="O37" s="204"/>
      <c r="P37" s="204"/>
      <c r="Q37" s="204"/>
      <c r="R37" s="10"/>
      <c r="S37" s="10" t="s">
        <v>134</v>
      </c>
      <c r="T37" s="265">
        <v>0.25</v>
      </c>
      <c r="U37" s="18">
        <v>42816</v>
      </c>
      <c r="V37" s="18">
        <v>42916</v>
      </c>
      <c r="W37" s="173">
        <v>98</v>
      </c>
      <c r="X37" s="10">
        <v>0.08</v>
      </c>
      <c r="Y37" s="10">
        <v>0.16</v>
      </c>
      <c r="Z37" s="10">
        <v>0.24</v>
      </c>
      <c r="AA37" s="10">
        <v>0.33</v>
      </c>
      <c r="AB37" s="10">
        <v>0.41</v>
      </c>
      <c r="AC37" s="10">
        <v>0.49</v>
      </c>
      <c r="AD37" s="10">
        <v>0.57999999999999996</v>
      </c>
      <c r="AE37" s="10">
        <v>0.66</v>
      </c>
      <c r="AF37" s="10">
        <v>0.75</v>
      </c>
      <c r="AG37" s="10">
        <v>0.83</v>
      </c>
      <c r="AH37" s="10">
        <v>0.91</v>
      </c>
      <c r="AI37" s="10">
        <v>1</v>
      </c>
      <c r="AJ37" s="10"/>
      <c r="AK37" s="188" t="s">
        <v>135</v>
      </c>
    </row>
    <row r="38" spans="1:37" ht="60" x14ac:dyDescent="0.25">
      <c r="A38" s="10" t="s">
        <v>2365</v>
      </c>
      <c r="B38" s="10" t="s">
        <v>1</v>
      </c>
      <c r="C38" s="10" t="s">
        <v>2742</v>
      </c>
      <c r="D38" s="10" t="s">
        <v>2</v>
      </c>
      <c r="E38" s="10" t="s">
        <v>0</v>
      </c>
      <c r="F38" s="10" t="s">
        <v>3</v>
      </c>
      <c r="G38" s="174" t="s">
        <v>2731</v>
      </c>
      <c r="H38" s="10">
        <v>1</v>
      </c>
      <c r="I38" s="10" t="s">
        <v>74</v>
      </c>
      <c r="J38" s="10">
        <v>0</v>
      </c>
      <c r="K38" s="10">
        <v>0.5</v>
      </c>
      <c r="L38" s="10">
        <v>0.75</v>
      </c>
      <c r="M38" s="10">
        <v>1</v>
      </c>
      <c r="N38" s="204"/>
      <c r="O38" s="204"/>
      <c r="P38" s="204"/>
      <c r="Q38" s="204"/>
      <c r="R38" s="10"/>
      <c r="S38" s="10" t="s">
        <v>136</v>
      </c>
      <c r="T38" s="265">
        <v>0.25</v>
      </c>
      <c r="U38" s="18">
        <v>42788</v>
      </c>
      <c r="V38" s="18">
        <v>43083</v>
      </c>
      <c r="W38" s="173">
        <v>292</v>
      </c>
      <c r="X38" s="10">
        <v>0.08</v>
      </c>
      <c r="Y38" s="10">
        <v>0.16</v>
      </c>
      <c r="Z38" s="10">
        <v>0.24</v>
      </c>
      <c r="AA38" s="10">
        <v>0.33</v>
      </c>
      <c r="AB38" s="10">
        <v>0.41</v>
      </c>
      <c r="AC38" s="10">
        <v>0.49</v>
      </c>
      <c r="AD38" s="10">
        <v>0.57999999999999996</v>
      </c>
      <c r="AE38" s="10">
        <v>0.66</v>
      </c>
      <c r="AF38" s="10">
        <v>0.75</v>
      </c>
      <c r="AG38" s="10">
        <v>0.83</v>
      </c>
      <c r="AH38" s="10">
        <v>0.91</v>
      </c>
      <c r="AI38" s="10">
        <v>1</v>
      </c>
      <c r="AJ38" s="10"/>
      <c r="AK38" s="188" t="s">
        <v>137</v>
      </c>
    </row>
    <row r="39" spans="1:37" ht="50.1" customHeight="1" x14ac:dyDescent="0.25">
      <c r="A39" s="10" t="s">
        <v>2365</v>
      </c>
      <c r="B39" s="10" t="s">
        <v>1</v>
      </c>
      <c r="C39" s="10" t="s">
        <v>2742</v>
      </c>
      <c r="D39" s="10" t="s">
        <v>2</v>
      </c>
      <c r="E39" s="10" t="s">
        <v>0</v>
      </c>
      <c r="F39" s="10" t="s">
        <v>3</v>
      </c>
      <c r="G39" s="174" t="s">
        <v>2731</v>
      </c>
      <c r="H39" s="10">
        <v>1</v>
      </c>
      <c r="I39" s="10" t="s">
        <v>74</v>
      </c>
      <c r="J39" s="10">
        <v>0</v>
      </c>
      <c r="K39" s="10">
        <v>0.5</v>
      </c>
      <c r="L39" s="10">
        <v>0.75</v>
      </c>
      <c r="M39" s="10">
        <v>1</v>
      </c>
      <c r="N39" s="204"/>
      <c r="O39" s="204"/>
      <c r="P39" s="204"/>
      <c r="Q39" s="204"/>
      <c r="R39" s="10"/>
      <c r="S39" s="10" t="s">
        <v>138</v>
      </c>
      <c r="T39" s="265">
        <v>0.25</v>
      </c>
      <c r="U39" s="18" t="s">
        <v>139</v>
      </c>
      <c r="V39" s="18">
        <v>43009</v>
      </c>
      <c r="W39" s="173" t="e">
        <v>#VALUE!</v>
      </c>
      <c r="X39" s="10">
        <v>0.08</v>
      </c>
      <c r="Y39" s="266">
        <v>0.16</v>
      </c>
      <c r="Z39" s="266">
        <v>0.24</v>
      </c>
      <c r="AA39" s="266">
        <v>0.33</v>
      </c>
      <c r="AB39" s="266">
        <v>0.41</v>
      </c>
      <c r="AC39" s="266">
        <v>0.49</v>
      </c>
      <c r="AD39" s="266">
        <v>0.57999999999999996</v>
      </c>
      <c r="AE39" s="266">
        <v>0.66</v>
      </c>
      <c r="AF39" s="266">
        <v>0.75</v>
      </c>
      <c r="AG39" s="266">
        <v>0.83</v>
      </c>
      <c r="AH39" s="266">
        <v>0.91</v>
      </c>
      <c r="AI39" s="266">
        <v>1</v>
      </c>
      <c r="AJ39" s="10"/>
      <c r="AK39" s="188" t="s">
        <v>140</v>
      </c>
    </row>
    <row r="40" spans="1:37" x14ac:dyDescent="0.25">
      <c r="A40" s="10" t="s">
        <v>2365</v>
      </c>
      <c r="B40" s="10" t="s">
        <v>1</v>
      </c>
      <c r="C40" s="10" t="s">
        <v>2742</v>
      </c>
      <c r="D40" s="10" t="s">
        <v>2</v>
      </c>
      <c r="E40" s="10" t="s">
        <v>0</v>
      </c>
      <c r="F40" s="10" t="s">
        <v>3</v>
      </c>
      <c r="G40" s="10" t="s">
        <v>141</v>
      </c>
      <c r="H40" s="10">
        <v>7130</v>
      </c>
      <c r="I40" s="10" t="s">
        <v>74</v>
      </c>
      <c r="J40" s="10">
        <v>3580</v>
      </c>
      <c r="K40" s="10">
        <v>7130</v>
      </c>
      <c r="L40" s="10"/>
      <c r="M40" s="10"/>
      <c r="N40" s="204"/>
      <c r="O40" s="204"/>
      <c r="P40" s="204"/>
      <c r="Q40" s="204"/>
      <c r="R40" s="10"/>
      <c r="S40" s="10" t="s">
        <v>2744</v>
      </c>
      <c r="T40" s="265">
        <v>0.05</v>
      </c>
      <c r="U40" s="18">
        <v>42754</v>
      </c>
      <c r="V40" s="18">
        <v>42767</v>
      </c>
      <c r="W40" s="173">
        <v>12</v>
      </c>
      <c r="X40" s="10">
        <v>0.5</v>
      </c>
      <c r="Y40" s="10">
        <v>1</v>
      </c>
      <c r="Z40" s="10">
        <f>Y40</f>
        <v>1</v>
      </c>
      <c r="AA40" s="10"/>
      <c r="AB40" s="10"/>
      <c r="AC40" s="10"/>
      <c r="AD40" s="10"/>
      <c r="AE40" s="10"/>
      <c r="AF40" s="10"/>
      <c r="AG40" s="10"/>
      <c r="AH40" s="10"/>
      <c r="AI40" s="10"/>
      <c r="AJ40" s="10"/>
      <c r="AK40" s="188" t="s">
        <v>142</v>
      </c>
    </row>
    <row r="41" spans="1:37" x14ac:dyDescent="0.25">
      <c r="A41" s="10" t="s">
        <v>2365</v>
      </c>
      <c r="B41" s="10" t="s">
        <v>1</v>
      </c>
      <c r="C41" s="10" t="s">
        <v>2742</v>
      </c>
      <c r="D41" s="10" t="s">
        <v>2</v>
      </c>
      <c r="E41" s="10" t="s">
        <v>0</v>
      </c>
      <c r="F41" s="10" t="s">
        <v>3</v>
      </c>
      <c r="G41" s="10" t="s">
        <v>141</v>
      </c>
      <c r="H41" s="10">
        <v>7130</v>
      </c>
      <c r="I41" s="10" t="s">
        <v>74</v>
      </c>
      <c r="J41" s="10">
        <v>3580</v>
      </c>
      <c r="K41" s="10">
        <v>7130</v>
      </c>
      <c r="L41" s="10"/>
      <c r="M41" s="10"/>
      <c r="N41" s="204"/>
      <c r="O41" s="204"/>
      <c r="P41" s="204"/>
      <c r="Q41" s="204"/>
      <c r="R41" s="10"/>
      <c r="S41" s="10" t="s">
        <v>2375</v>
      </c>
      <c r="T41" s="265">
        <v>0.15</v>
      </c>
      <c r="U41" s="18">
        <v>42754</v>
      </c>
      <c r="V41" s="18">
        <v>42767</v>
      </c>
      <c r="W41" s="173">
        <v>12</v>
      </c>
      <c r="X41" s="10">
        <v>0.25</v>
      </c>
      <c r="Y41" s="10">
        <v>1</v>
      </c>
      <c r="Z41" s="10">
        <f>Y41</f>
        <v>1</v>
      </c>
      <c r="AA41" s="10"/>
      <c r="AB41" s="10"/>
      <c r="AC41" s="10"/>
      <c r="AD41" s="10"/>
      <c r="AE41" s="10"/>
      <c r="AF41" s="10"/>
      <c r="AG41" s="10"/>
      <c r="AH41" s="10"/>
      <c r="AI41" s="10"/>
      <c r="AJ41" s="10"/>
      <c r="AK41" s="188" t="s">
        <v>143</v>
      </c>
    </row>
    <row r="42" spans="1:37" x14ac:dyDescent="0.25">
      <c r="A42" s="10" t="s">
        <v>2365</v>
      </c>
      <c r="B42" s="10" t="s">
        <v>1</v>
      </c>
      <c r="C42" s="10" t="s">
        <v>2742</v>
      </c>
      <c r="D42" s="10" t="s">
        <v>2</v>
      </c>
      <c r="E42" s="10" t="s">
        <v>0</v>
      </c>
      <c r="F42" s="10" t="s">
        <v>3</v>
      </c>
      <c r="G42" s="10" t="s">
        <v>141</v>
      </c>
      <c r="H42" s="10">
        <v>7130</v>
      </c>
      <c r="I42" s="10" t="s">
        <v>74</v>
      </c>
      <c r="J42" s="10">
        <v>3580</v>
      </c>
      <c r="K42" s="10">
        <v>7130</v>
      </c>
      <c r="L42" s="10"/>
      <c r="M42" s="10"/>
      <c r="N42" s="204"/>
      <c r="O42" s="204"/>
      <c r="P42" s="204"/>
      <c r="Q42" s="204"/>
      <c r="R42" s="10"/>
      <c r="S42" s="10" t="s">
        <v>144</v>
      </c>
      <c r="T42" s="265">
        <v>0.7</v>
      </c>
      <c r="U42" s="18">
        <v>42754</v>
      </c>
      <c r="V42" s="18">
        <v>42931</v>
      </c>
      <c r="W42" s="173">
        <v>176</v>
      </c>
      <c r="X42" s="10"/>
      <c r="Y42" s="10">
        <v>0.22</v>
      </c>
      <c r="Z42" s="10">
        <v>1</v>
      </c>
      <c r="AA42" s="10">
        <v>0.7</v>
      </c>
      <c r="AB42" s="10">
        <v>0.85</v>
      </c>
      <c r="AC42" s="10">
        <v>1</v>
      </c>
      <c r="AD42" s="10"/>
      <c r="AE42" s="10"/>
      <c r="AF42" s="10"/>
      <c r="AG42" s="10"/>
      <c r="AH42" s="10"/>
      <c r="AI42" s="10"/>
      <c r="AJ42" s="10"/>
      <c r="AK42" s="188" t="s">
        <v>145</v>
      </c>
    </row>
    <row r="43" spans="1:37" x14ac:dyDescent="0.25">
      <c r="A43" s="10" t="s">
        <v>2365</v>
      </c>
      <c r="B43" s="10" t="s">
        <v>1</v>
      </c>
      <c r="C43" s="10" t="s">
        <v>2742</v>
      </c>
      <c r="D43" s="10" t="s">
        <v>2</v>
      </c>
      <c r="E43" s="10" t="s">
        <v>0</v>
      </c>
      <c r="F43" s="10" t="s">
        <v>3</v>
      </c>
      <c r="G43" s="10" t="s">
        <v>141</v>
      </c>
      <c r="H43" s="10">
        <v>7130</v>
      </c>
      <c r="I43" s="10" t="s">
        <v>74</v>
      </c>
      <c r="J43" s="10">
        <v>3580</v>
      </c>
      <c r="K43" s="10">
        <v>7130</v>
      </c>
      <c r="L43" s="10"/>
      <c r="M43" s="10"/>
      <c r="N43" s="204"/>
      <c r="O43" s="204"/>
      <c r="P43" s="204"/>
      <c r="Q43" s="204"/>
      <c r="R43" s="10"/>
      <c r="S43" s="10" t="s">
        <v>2745</v>
      </c>
      <c r="T43" s="265">
        <v>0.1</v>
      </c>
      <c r="U43" s="18">
        <v>42767</v>
      </c>
      <c r="V43" s="18">
        <v>43100</v>
      </c>
      <c r="W43" s="173">
        <v>330</v>
      </c>
      <c r="X43" s="10"/>
      <c r="Y43" s="10">
        <v>0.05</v>
      </c>
      <c r="Z43" s="10">
        <v>0.05</v>
      </c>
      <c r="AA43" s="10">
        <v>0.2</v>
      </c>
      <c r="AB43" s="10">
        <v>0.3</v>
      </c>
      <c r="AC43" s="10">
        <v>0.4</v>
      </c>
      <c r="AD43" s="10">
        <v>0.5</v>
      </c>
      <c r="AE43" s="10">
        <v>0.6</v>
      </c>
      <c r="AF43" s="10">
        <v>0.7</v>
      </c>
      <c r="AG43" s="10">
        <v>0.8</v>
      </c>
      <c r="AH43" s="10">
        <v>0.9</v>
      </c>
      <c r="AI43" s="10">
        <v>1</v>
      </c>
      <c r="AJ43" s="10"/>
      <c r="AK43" s="188" t="s">
        <v>146</v>
      </c>
    </row>
    <row r="44" spans="1:37" x14ac:dyDescent="0.25">
      <c r="A44" s="10" t="s">
        <v>2365</v>
      </c>
      <c r="B44" s="10" t="s">
        <v>1</v>
      </c>
      <c r="C44" s="10" t="s">
        <v>2742</v>
      </c>
      <c r="D44" s="10" t="s">
        <v>169</v>
      </c>
      <c r="E44" s="10" t="s">
        <v>170</v>
      </c>
      <c r="F44" s="10" t="s">
        <v>171</v>
      </c>
      <c r="G44" s="10" t="s">
        <v>147</v>
      </c>
      <c r="H44" s="13">
        <v>1</v>
      </c>
      <c r="I44" s="10" t="s">
        <v>74</v>
      </c>
      <c r="J44" s="10">
        <v>0</v>
      </c>
      <c r="K44" s="10">
        <v>0.8</v>
      </c>
      <c r="L44" s="10">
        <v>1</v>
      </c>
      <c r="M44" s="10"/>
      <c r="N44" s="204"/>
      <c r="O44" s="204"/>
      <c r="P44" s="204"/>
      <c r="Q44" s="204"/>
      <c r="R44" s="10"/>
      <c r="S44" s="10" t="s">
        <v>148</v>
      </c>
      <c r="T44" s="271">
        <v>0.1</v>
      </c>
      <c r="U44" s="18">
        <v>42751</v>
      </c>
      <c r="V44" s="18">
        <v>42767</v>
      </c>
      <c r="W44" s="173">
        <f t="shared" ref="W44:W61" si="0">+V44-U44</f>
        <v>16</v>
      </c>
      <c r="X44" s="10">
        <v>0.94</v>
      </c>
      <c r="Y44" s="10">
        <v>1</v>
      </c>
      <c r="Z44" s="10">
        <f>Y44</f>
        <v>1</v>
      </c>
      <c r="AA44" s="10"/>
      <c r="AB44" s="10"/>
      <c r="AC44" s="10"/>
      <c r="AD44" s="10"/>
      <c r="AE44" s="10"/>
      <c r="AF44" s="10"/>
      <c r="AG44" s="10"/>
      <c r="AH44" s="10"/>
      <c r="AI44" s="10"/>
      <c r="AJ44" s="10"/>
      <c r="AK44" s="188" t="s">
        <v>149</v>
      </c>
    </row>
    <row r="45" spans="1:37" ht="30" x14ac:dyDescent="0.25">
      <c r="A45" s="10" t="s">
        <v>2365</v>
      </c>
      <c r="B45" s="10" t="s">
        <v>1</v>
      </c>
      <c r="C45" s="10" t="s">
        <v>2742</v>
      </c>
      <c r="D45" s="10" t="s">
        <v>169</v>
      </c>
      <c r="E45" s="10" t="s">
        <v>170</v>
      </c>
      <c r="F45" s="10" t="s">
        <v>171</v>
      </c>
      <c r="G45" s="10" t="s">
        <v>147</v>
      </c>
      <c r="H45" s="13">
        <v>1</v>
      </c>
      <c r="I45" s="10" t="s">
        <v>74</v>
      </c>
      <c r="J45" s="10">
        <v>0</v>
      </c>
      <c r="K45" s="10">
        <v>0.8</v>
      </c>
      <c r="L45" s="10">
        <v>1</v>
      </c>
      <c r="M45" s="10"/>
      <c r="N45" s="204"/>
      <c r="O45" s="204"/>
      <c r="P45" s="204"/>
      <c r="Q45" s="204"/>
      <c r="R45" s="10"/>
      <c r="S45" s="10" t="s">
        <v>150</v>
      </c>
      <c r="T45" s="271">
        <v>0.15</v>
      </c>
      <c r="U45" s="18">
        <v>42767</v>
      </c>
      <c r="V45" s="18">
        <v>42794</v>
      </c>
      <c r="W45" s="173">
        <f t="shared" si="0"/>
        <v>27</v>
      </c>
      <c r="X45" s="10"/>
      <c r="Y45" s="10">
        <v>1</v>
      </c>
      <c r="Z45" s="10">
        <v>0.44444444444444442</v>
      </c>
      <c r="AA45" s="10">
        <v>0.66666666666666663</v>
      </c>
      <c r="AB45" s="10">
        <v>1</v>
      </c>
      <c r="AC45" s="10"/>
      <c r="AD45" s="10"/>
      <c r="AE45" s="10"/>
      <c r="AF45" s="10"/>
      <c r="AG45" s="10"/>
      <c r="AH45" s="10"/>
      <c r="AI45" s="10"/>
      <c r="AJ45" s="10"/>
      <c r="AK45" s="188" t="s">
        <v>151</v>
      </c>
    </row>
    <row r="46" spans="1:37" x14ac:dyDescent="0.25">
      <c r="A46" s="10" t="s">
        <v>2365</v>
      </c>
      <c r="B46" s="10" t="s">
        <v>1</v>
      </c>
      <c r="C46" s="10" t="s">
        <v>2742</v>
      </c>
      <c r="D46" s="10" t="s">
        <v>169</v>
      </c>
      <c r="E46" s="10" t="s">
        <v>170</v>
      </c>
      <c r="F46" s="10" t="s">
        <v>171</v>
      </c>
      <c r="G46" s="10" t="s">
        <v>147</v>
      </c>
      <c r="H46" s="13">
        <v>1</v>
      </c>
      <c r="I46" s="10" t="s">
        <v>74</v>
      </c>
      <c r="J46" s="10">
        <v>0</v>
      </c>
      <c r="K46" s="10">
        <v>0.8</v>
      </c>
      <c r="L46" s="10">
        <v>1</v>
      </c>
      <c r="M46" s="10"/>
      <c r="N46" s="204"/>
      <c r="O46" s="204"/>
      <c r="P46" s="204"/>
      <c r="Q46" s="204"/>
      <c r="R46" s="10"/>
      <c r="S46" s="10" t="s">
        <v>152</v>
      </c>
      <c r="T46" s="271">
        <v>0.4</v>
      </c>
      <c r="U46" s="18">
        <v>42751</v>
      </c>
      <c r="V46" s="18">
        <v>42906</v>
      </c>
      <c r="W46" s="173">
        <f t="shared" si="0"/>
        <v>155</v>
      </c>
      <c r="X46" s="10">
        <v>0.1</v>
      </c>
      <c r="Y46" s="10">
        <v>0.28000000000000003</v>
      </c>
      <c r="Z46" s="10">
        <v>0.48</v>
      </c>
      <c r="AA46" s="10">
        <v>0.67</v>
      </c>
      <c r="AB46" s="10">
        <v>0.87</v>
      </c>
      <c r="AC46" s="10">
        <v>1</v>
      </c>
      <c r="AD46" s="10"/>
      <c r="AE46" s="10"/>
      <c r="AF46" s="10"/>
      <c r="AG46" s="10"/>
      <c r="AH46" s="10"/>
      <c r="AI46" s="10"/>
      <c r="AJ46" s="10"/>
      <c r="AK46" s="188" t="s">
        <v>153</v>
      </c>
    </row>
    <row r="47" spans="1:37" x14ac:dyDescent="0.25">
      <c r="A47" s="10" t="s">
        <v>2365</v>
      </c>
      <c r="B47" s="10" t="s">
        <v>1</v>
      </c>
      <c r="C47" s="10" t="s">
        <v>2742</v>
      </c>
      <c r="D47" s="10" t="s">
        <v>169</v>
      </c>
      <c r="E47" s="10" t="s">
        <v>170</v>
      </c>
      <c r="F47" s="10" t="s">
        <v>171</v>
      </c>
      <c r="G47" s="10" t="s">
        <v>147</v>
      </c>
      <c r="H47" s="13">
        <v>1</v>
      </c>
      <c r="I47" s="10" t="s">
        <v>74</v>
      </c>
      <c r="J47" s="10">
        <v>0</v>
      </c>
      <c r="K47" s="10">
        <v>0.8</v>
      </c>
      <c r="L47" s="10">
        <v>1</v>
      </c>
      <c r="M47" s="10"/>
      <c r="N47" s="204"/>
      <c r="O47" s="204"/>
      <c r="P47" s="204"/>
      <c r="Q47" s="204"/>
      <c r="R47" s="10"/>
      <c r="S47" s="10" t="s">
        <v>154</v>
      </c>
      <c r="T47" s="271">
        <v>0.1</v>
      </c>
      <c r="U47" s="18">
        <v>42906</v>
      </c>
      <c r="V47" s="18">
        <v>42906</v>
      </c>
      <c r="W47" s="173">
        <f t="shared" si="0"/>
        <v>0</v>
      </c>
      <c r="X47" s="10"/>
      <c r="Y47" s="10"/>
      <c r="Z47" s="10"/>
      <c r="AA47" s="10"/>
      <c r="AB47" s="10">
        <v>0.5</v>
      </c>
      <c r="AC47" s="10">
        <v>1</v>
      </c>
      <c r="AD47" s="10"/>
      <c r="AE47" s="10"/>
      <c r="AF47" s="10"/>
      <c r="AG47" s="10"/>
      <c r="AH47" s="10"/>
      <c r="AI47" s="10"/>
      <c r="AJ47" s="10"/>
      <c r="AK47" s="188" t="s">
        <v>155</v>
      </c>
    </row>
    <row r="48" spans="1:37" ht="30" x14ac:dyDescent="0.25">
      <c r="A48" s="10" t="s">
        <v>2365</v>
      </c>
      <c r="B48" s="10" t="s">
        <v>1</v>
      </c>
      <c r="C48" s="10" t="s">
        <v>2742</v>
      </c>
      <c r="D48" s="10" t="s">
        <v>169</v>
      </c>
      <c r="E48" s="10" t="s">
        <v>170</v>
      </c>
      <c r="F48" s="10" t="s">
        <v>171</v>
      </c>
      <c r="G48" s="10" t="s">
        <v>147</v>
      </c>
      <c r="H48" s="13">
        <v>1</v>
      </c>
      <c r="I48" s="10" t="s">
        <v>74</v>
      </c>
      <c r="J48" s="10">
        <v>0</v>
      </c>
      <c r="K48" s="10">
        <v>0.8</v>
      </c>
      <c r="L48" s="10">
        <v>1</v>
      </c>
      <c r="M48" s="10"/>
      <c r="N48" s="204"/>
      <c r="O48" s="204"/>
      <c r="P48" s="204"/>
      <c r="Q48" s="204"/>
      <c r="R48" s="10"/>
      <c r="S48" s="10" t="s">
        <v>156</v>
      </c>
      <c r="T48" s="271">
        <v>0.25</v>
      </c>
      <c r="U48" s="18">
        <v>42906</v>
      </c>
      <c r="V48" s="18">
        <v>42935</v>
      </c>
      <c r="W48" s="173">
        <f t="shared" si="0"/>
        <v>29</v>
      </c>
      <c r="X48" s="10"/>
      <c r="Y48" s="10"/>
      <c r="Z48" s="10"/>
      <c r="AA48" s="10"/>
      <c r="AB48" s="10"/>
      <c r="AC48" s="10">
        <v>0.34</v>
      </c>
      <c r="AD48" s="10">
        <v>1</v>
      </c>
      <c r="AE48" s="10"/>
      <c r="AF48" s="10"/>
      <c r="AG48" s="10"/>
      <c r="AH48" s="10"/>
      <c r="AI48" s="10"/>
      <c r="AJ48" s="10"/>
      <c r="AK48" s="188" t="s">
        <v>157</v>
      </c>
    </row>
    <row r="49" spans="1:37" x14ac:dyDescent="0.25">
      <c r="A49" s="10" t="s">
        <v>2365</v>
      </c>
      <c r="B49" s="10" t="s">
        <v>1</v>
      </c>
      <c r="C49" s="10" t="s">
        <v>2742</v>
      </c>
      <c r="D49" s="10" t="s">
        <v>169</v>
      </c>
      <c r="E49" s="10" t="s">
        <v>170</v>
      </c>
      <c r="F49" s="10" t="s">
        <v>171</v>
      </c>
      <c r="G49" s="10" t="s">
        <v>158</v>
      </c>
      <c r="H49" s="13">
        <v>2</v>
      </c>
      <c r="I49" s="10" t="s">
        <v>74</v>
      </c>
      <c r="J49" s="10">
        <v>0</v>
      </c>
      <c r="K49" s="10">
        <v>0.8</v>
      </c>
      <c r="L49" s="10">
        <v>1</v>
      </c>
      <c r="M49" s="10">
        <v>2</v>
      </c>
      <c r="N49" s="204"/>
      <c r="O49" s="204"/>
      <c r="P49" s="204"/>
      <c r="Q49" s="204"/>
      <c r="R49" s="10"/>
      <c r="S49" s="10" t="s">
        <v>159</v>
      </c>
      <c r="T49" s="271">
        <v>0.2</v>
      </c>
      <c r="U49" s="18">
        <v>42751</v>
      </c>
      <c r="V49" s="18">
        <v>42875</v>
      </c>
      <c r="W49" s="173">
        <f t="shared" si="0"/>
        <v>124</v>
      </c>
      <c r="X49" s="10">
        <v>0.12</v>
      </c>
      <c r="Y49" s="10">
        <v>0.35</v>
      </c>
      <c r="Z49" s="10">
        <v>0.6</v>
      </c>
      <c r="AA49" s="10">
        <v>0.84</v>
      </c>
      <c r="AB49" s="10">
        <v>1</v>
      </c>
      <c r="AC49" s="10"/>
      <c r="AD49" s="10"/>
      <c r="AE49" s="10"/>
      <c r="AF49" s="10"/>
      <c r="AG49" s="10"/>
      <c r="AH49" s="10"/>
      <c r="AI49" s="10"/>
      <c r="AJ49" s="10" t="s">
        <v>160</v>
      </c>
      <c r="AK49" s="188" t="s">
        <v>161</v>
      </c>
    </row>
    <row r="50" spans="1:37" x14ac:dyDescent="0.25">
      <c r="A50" s="10" t="s">
        <v>2365</v>
      </c>
      <c r="B50" s="10" t="s">
        <v>1</v>
      </c>
      <c r="C50" s="10" t="s">
        <v>2742</v>
      </c>
      <c r="D50" s="10" t="s">
        <v>169</v>
      </c>
      <c r="E50" s="10" t="s">
        <v>170</v>
      </c>
      <c r="F50" s="10" t="s">
        <v>171</v>
      </c>
      <c r="G50" s="10" t="s">
        <v>158</v>
      </c>
      <c r="H50" s="13">
        <v>2</v>
      </c>
      <c r="I50" s="10" t="s">
        <v>74</v>
      </c>
      <c r="J50" s="10">
        <v>0</v>
      </c>
      <c r="K50" s="10">
        <v>0.8</v>
      </c>
      <c r="L50" s="10">
        <v>1</v>
      </c>
      <c r="M50" s="10">
        <v>2</v>
      </c>
      <c r="N50" s="204"/>
      <c r="O50" s="204"/>
      <c r="P50" s="204"/>
      <c r="Q50" s="204"/>
      <c r="R50" s="10"/>
      <c r="S50" s="10" t="s">
        <v>162</v>
      </c>
      <c r="T50" s="271">
        <v>0.3</v>
      </c>
      <c r="U50" s="18">
        <v>42875</v>
      </c>
      <c r="V50" s="18">
        <v>42906</v>
      </c>
      <c r="W50" s="173">
        <f t="shared" si="0"/>
        <v>31</v>
      </c>
      <c r="X50" s="10"/>
      <c r="Y50" s="10"/>
      <c r="Z50" s="10"/>
      <c r="AA50" s="10"/>
      <c r="AB50" s="10">
        <v>0.35</v>
      </c>
      <c r="AC50" s="10">
        <v>1</v>
      </c>
      <c r="AD50" s="10"/>
      <c r="AE50" s="10"/>
      <c r="AF50" s="10"/>
      <c r="AG50" s="10"/>
      <c r="AH50" s="10"/>
      <c r="AI50" s="10"/>
      <c r="AJ50" s="10"/>
      <c r="AK50" s="188" t="s">
        <v>163</v>
      </c>
    </row>
    <row r="51" spans="1:37" x14ac:dyDescent="0.25">
      <c r="A51" s="10" t="s">
        <v>2365</v>
      </c>
      <c r="B51" s="10" t="s">
        <v>1</v>
      </c>
      <c r="C51" s="10" t="s">
        <v>2742</v>
      </c>
      <c r="D51" s="10" t="s">
        <v>169</v>
      </c>
      <c r="E51" s="10" t="s">
        <v>170</v>
      </c>
      <c r="F51" s="10" t="s">
        <v>171</v>
      </c>
      <c r="G51" s="10" t="s">
        <v>158</v>
      </c>
      <c r="H51" s="13">
        <v>2</v>
      </c>
      <c r="I51" s="10" t="s">
        <v>74</v>
      </c>
      <c r="J51" s="10">
        <v>0</v>
      </c>
      <c r="K51" s="10">
        <v>0.8</v>
      </c>
      <c r="L51" s="10">
        <v>1</v>
      </c>
      <c r="M51" s="10">
        <v>2</v>
      </c>
      <c r="N51" s="204"/>
      <c r="O51" s="204"/>
      <c r="P51" s="204"/>
      <c r="Q51" s="204"/>
      <c r="R51" s="10"/>
      <c r="S51" s="10" t="s">
        <v>164</v>
      </c>
      <c r="T51" s="271">
        <v>0.2</v>
      </c>
      <c r="U51" s="18">
        <v>42906</v>
      </c>
      <c r="V51" s="18">
        <v>43028</v>
      </c>
      <c r="W51" s="173">
        <f t="shared" si="0"/>
        <v>122</v>
      </c>
      <c r="X51" s="10"/>
      <c r="Y51" s="10"/>
      <c r="Z51" s="10"/>
      <c r="AA51" s="10"/>
      <c r="AB51" s="10"/>
      <c r="AC51" s="10">
        <v>0.08</v>
      </c>
      <c r="AD51" s="10">
        <v>0.34</v>
      </c>
      <c r="AE51" s="10">
        <v>0.59</v>
      </c>
      <c r="AF51" s="10">
        <v>0.84</v>
      </c>
      <c r="AG51" s="10">
        <v>1</v>
      </c>
      <c r="AH51" s="10"/>
      <c r="AI51" s="10"/>
      <c r="AJ51" s="10"/>
      <c r="AK51" s="188" t="s">
        <v>161</v>
      </c>
    </row>
    <row r="52" spans="1:37" x14ac:dyDescent="0.25">
      <c r="A52" s="10" t="s">
        <v>2365</v>
      </c>
      <c r="B52" s="10" t="s">
        <v>1</v>
      </c>
      <c r="C52" s="10" t="s">
        <v>2742</v>
      </c>
      <c r="D52" s="10" t="s">
        <v>169</v>
      </c>
      <c r="E52" s="10" t="s">
        <v>170</v>
      </c>
      <c r="F52" s="10" t="s">
        <v>171</v>
      </c>
      <c r="G52" s="10" t="s">
        <v>158</v>
      </c>
      <c r="H52" s="13">
        <v>2</v>
      </c>
      <c r="I52" s="10" t="s">
        <v>74</v>
      </c>
      <c r="J52" s="10">
        <v>0</v>
      </c>
      <c r="K52" s="10">
        <v>0.8</v>
      </c>
      <c r="L52" s="10">
        <v>1</v>
      </c>
      <c r="M52" s="10">
        <v>2</v>
      </c>
      <c r="N52" s="204"/>
      <c r="O52" s="204"/>
      <c r="P52" s="204"/>
      <c r="Q52" s="204"/>
      <c r="R52" s="10"/>
      <c r="S52" s="10" t="s">
        <v>165</v>
      </c>
      <c r="T52" s="271">
        <v>0.3</v>
      </c>
      <c r="U52" s="18">
        <v>42906</v>
      </c>
      <c r="V52" s="18">
        <v>43059</v>
      </c>
      <c r="W52" s="173">
        <f t="shared" si="0"/>
        <v>153</v>
      </c>
      <c r="X52" s="10"/>
      <c r="Y52" s="10"/>
      <c r="Z52" s="10"/>
      <c r="AA52" s="10"/>
      <c r="AB52" s="10"/>
      <c r="AC52" s="10">
        <v>7.0000000000000007E-2</v>
      </c>
      <c r="AD52" s="10">
        <v>0.27</v>
      </c>
      <c r="AE52" s="10">
        <v>0.47</v>
      </c>
      <c r="AF52" s="10">
        <v>0.67</v>
      </c>
      <c r="AG52" s="10">
        <v>0.87</v>
      </c>
      <c r="AH52" s="10">
        <v>1</v>
      </c>
      <c r="AI52" s="10"/>
      <c r="AJ52" s="10"/>
      <c r="AK52" s="188" t="s">
        <v>166</v>
      </c>
    </row>
    <row r="53" spans="1:37" x14ac:dyDescent="0.25">
      <c r="A53" s="10" t="s">
        <v>2365</v>
      </c>
      <c r="B53" s="10" t="s">
        <v>1</v>
      </c>
      <c r="C53" s="10" t="s">
        <v>2742</v>
      </c>
      <c r="D53" s="10" t="s">
        <v>175</v>
      </c>
      <c r="E53" s="10" t="s">
        <v>176</v>
      </c>
      <c r="F53" s="10" t="s">
        <v>177</v>
      </c>
      <c r="G53" s="20" t="s">
        <v>178</v>
      </c>
      <c r="H53" s="175">
        <v>1</v>
      </c>
      <c r="I53" s="20" t="s">
        <v>74</v>
      </c>
      <c r="J53" s="20">
        <v>0</v>
      </c>
      <c r="K53" s="20">
        <v>0</v>
      </c>
      <c r="L53" s="20">
        <v>0</v>
      </c>
      <c r="M53" s="20">
        <v>1</v>
      </c>
      <c r="N53" s="206"/>
      <c r="O53" s="206"/>
      <c r="P53" s="206"/>
      <c r="Q53" s="206"/>
      <c r="R53" s="160"/>
      <c r="S53" s="22" t="s">
        <v>179</v>
      </c>
      <c r="T53" s="92">
        <v>0.4</v>
      </c>
      <c r="U53" s="27">
        <v>42767</v>
      </c>
      <c r="V53" s="27">
        <v>42855</v>
      </c>
      <c r="W53" s="173">
        <f t="shared" si="0"/>
        <v>88</v>
      </c>
      <c r="X53" s="176"/>
      <c r="Y53" s="272">
        <v>0.31</v>
      </c>
      <c r="Z53" s="55">
        <v>66</v>
      </c>
      <c r="AA53" s="272">
        <v>1</v>
      </c>
      <c r="AB53" s="273"/>
      <c r="AC53" s="273"/>
      <c r="AD53" s="273"/>
      <c r="AE53" s="273"/>
      <c r="AF53" s="273"/>
      <c r="AG53" s="273"/>
      <c r="AH53" s="273"/>
      <c r="AI53" s="274"/>
      <c r="AJ53" s="21" t="s">
        <v>2376</v>
      </c>
      <c r="AK53" s="220" t="s">
        <v>180</v>
      </c>
    </row>
    <row r="54" spans="1:37" x14ac:dyDescent="0.25">
      <c r="A54" s="10" t="s">
        <v>2365</v>
      </c>
      <c r="B54" s="10" t="s">
        <v>1</v>
      </c>
      <c r="C54" s="10" t="s">
        <v>2742</v>
      </c>
      <c r="D54" s="10" t="s">
        <v>175</v>
      </c>
      <c r="E54" s="10" t="s">
        <v>176</v>
      </c>
      <c r="F54" s="10" t="s">
        <v>177</v>
      </c>
      <c r="G54" s="20" t="s">
        <v>178</v>
      </c>
      <c r="H54" s="175">
        <v>1</v>
      </c>
      <c r="I54" s="20" t="s">
        <v>74</v>
      </c>
      <c r="J54" s="20">
        <v>0</v>
      </c>
      <c r="K54" s="20">
        <v>0</v>
      </c>
      <c r="L54" s="20">
        <v>0</v>
      </c>
      <c r="M54" s="20">
        <v>1</v>
      </c>
      <c r="N54" s="206"/>
      <c r="O54" s="206"/>
      <c r="P54" s="206"/>
      <c r="Q54" s="206"/>
      <c r="R54" s="160"/>
      <c r="S54" s="178" t="s">
        <v>181</v>
      </c>
      <c r="T54" s="92">
        <v>0.2</v>
      </c>
      <c r="U54" s="27">
        <v>42856</v>
      </c>
      <c r="V54" s="27">
        <v>42916</v>
      </c>
      <c r="W54" s="173">
        <f t="shared" si="0"/>
        <v>60</v>
      </c>
      <c r="X54" s="176"/>
      <c r="Y54" s="272"/>
      <c r="Z54" s="273"/>
      <c r="AA54" s="273"/>
      <c r="AB54" s="272">
        <v>0.5</v>
      </c>
      <c r="AC54" s="272">
        <v>1</v>
      </c>
      <c r="AD54" s="273"/>
      <c r="AE54" s="273"/>
      <c r="AF54" s="273"/>
      <c r="AG54" s="273"/>
      <c r="AH54" s="273"/>
      <c r="AI54" s="274"/>
      <c r="AJ54" s="21"/>
      <c r="AK54" s="220" t="s">
        <v>182</v>
      </c>
    </row>
    <row r="55" spans="1:37" x14ac:dyDescent="0.25">
      <c r="A55" s="10" t="s">
        <v>2365</v>
      </c>
      <c r="B55" s="10" t="s">
        <v>1</v>
      </c>
      <c r="C55" s="10" t="s">
        <v>2742</v>
      </c>
      <c r="D55" s="10" t="s">
        <v>175</v>
      </c>
      <c r="E55" s="10" t="s">
        <v>176</v>
      </c>
      <c r="F55" s="10" t="s">
        <v>177</v>
      </c>
      <c r="G55" s="20" t="s">
        <v>178</v>
      </c>
      <c r="H55" s="175">
        <v>1</v>
      </c>
      <c r="I55" s="20" t="s">
        <v>74</v>
      </c>
      <c r="J55" s="20">
        <v>0</v>
      </c>
      <c r="K55" s="20">
        <v>0</v>
      </c>
      <c r="L55" s="20">
        <v>0</v>
      </c>
      <c r="M55" s="20">
        <v>1</v>
      </c>
      <c r="N55" s="206"/>
      <c r="O55" s="206"/>
      <c r="P55" s="206"/>
      <c r="Q55" s="206"/>
      <c r="R55" s="160"/>
      <c r="S55" s="22" t="s">
        <v>183</v>
      </c>
      <c r="T55" s="92">
        <v>0.2</v>
      </c>
      <c r="U55" s="27">
        <v>42917</v>
      </c>
      <c r="V55" s="27">
        <v>43008</v>
      </c>
      <c r="W55" s="173">
        <f t="shared" si="0"/>
        <v>91</v>
      </c>
      <c r="X55" s="176"/>
      <c r="Y55" s="272"/>
      <c r="Z55" s="273"/>
      <c r="AA55" s="273"/>
      <c r="AB55" s="273"/>
      <c r="AC55" s="273"/>
      <c r="AD55" s="272">
        <v>0.33</v>
      </c>
      <c r="AE55" s="272">
        <v>0.67</v>
      </c>
      <c r="AF55" s="272">
        <v>1</v>
      </c>
      <c r="AG55" s="273"/>
      <c r="AH55" s="273"/>
      <c r="AI55" s="274"/>
      <c r="AJ55" s="21"/>
      <c r="AK55" s="220" t="s">
        <v>184</v>
      </c>
    </row>
    <row r="56" spans="1:37" ht="45" x14ac:dyDescent="0.25">
      <c r="A56" s="10" t="s">
        <v>2365</v>
      </c>
      <c r="B56" s="10" t="s">
        <v>1</v>
      </c>
      <c r="C56" s="10" t="s">
        <v>2742</v>
      </c>
      <c r="D56" s="10" t="s">
        <v>175</v>
      </c>
      <c r="E56" s="10" t="s">
        <v>176</v>
      </c>
      <c r="F56" s="10" t="s">
        <v>177</v>
      </c>
      <c r="G56" s="20" t="s">
        <v>178</v>
      </c>
      <c r="H56" s="175">
        <v>1</v>
      </c>
      <c r="I56" s="20" t="s">
        <v>74</v>
      </c>
      <c r="J56" s="20">
        <v>0</v>
      </c>
      <c r="K56" s="20">
        <v>0</v>
      </c>
      <c r="L56" s="20">
        <v>0</v>
      </c>
      <c r="M56" s="20">
        <v>1</v>
      </c>
      <c r="N56" s="206"/>
      <c r="O56" s="206"/>
      <c r="P56" s="206"/>
      <c r="Q56" s="206"/>
      <c r="R56" s="160"/>
      <c r="S56" s="22" t="s">
        <v>185</v>
      </c>
      <c r="T56" s="92">
        <v>0.2</v>
      </c>
      <c r="U56" s="27">
        <v>43009</v>
      </c>
      <c r="V56" s="27">
        <v>43099</v>
      </c>
      <c r="W56" s="173">
        <f t="shared" si="0"/>
        <v>90</v>
      </c>
      <c r="X56" s="176"/>
      <c r="Y56" s="272"/>
      <c r="Z56" s="273"/>
      <c r="AA56" s="273"/>
      <c r="AB56" s="273"/>
      <c r="AC56" s="273"/>
      <c r="AD56" s="273"/>
      <c r="AE56" s="273"/>
      <c r="AF56" s="273"/>
      <c r="AG56" s="272">
        <v>0.33</v>
      </c>
      <c r="AH56" s="272">
        <v>0.67</v>
      </c>
      <c r="AI56" s="272">
        <v>1</v>
      </c>
      <c r="AJ56" s="21"/>
      <c r="AK56" s="220" t="s">
        <v>186</v>
      </c>
    </row>
    <row r="57" spans="1:37" x14ac:dyDescent="0.25">
      <c r="A57" s="10" t="s">
        <v>2365</v>
      </c>
      <c r="B57" s="10" t="s">
        <v>1</v>
      </c>
      <c r="C57" s="10" t="s">
        <v>2742</v>
      </c>
      <c r="D57" s="10" t="s">
        <v>187</v>
      </c>
      <c r="E57" s="10" t="s">
        <v>188</v>
      </c>
      <c r="F57" s="10" t="s">
        <v>189</v>
      </c>
      <c r="G57" s="10" t="s">
        <v>2377</v>
      </c>
      <c r="H57" s="13">
        <v>6</v>
      </c>
      <c r="I57" s="10" t="s">
        <v>190</v>
      </c>
      <c r="J57" s="10">
        <v>0</v>
      </c>
      <c r="K57" s="10">
        <v>0</v>
      </c>
      <c r="L57" s="10">
        <v>0</v>
      </c>
      <c r="M57" s="10">
        <v>6</v>
      </c>
      <c r="N57" s="204"/>
      <c r="O57" s="204"/>
      <c r="P57" s="204"/>
      <c r="Q57" s="204"/>
      <c r="R57" s="10"/>
      <c r="S57" s="10" t="s">
        <v>191</v>
      </c>
      <c r="T57" s="271">
        <v>0.2</v>
      </c>
      <c r="U57" s="18">
        <v>42737</v>
      </c>
      <c r="V57" s="18">
        <v>42825</v>
      </c>
      <c r="W57" s="173">
        <f t="shared" si="0"/>
        <v>88</v>
      </c>
      <c r="X57" s="10">
        <v>0.33</v>
      </c>
      <c r="Y57" s="10">
        <v>0.65</v>
      </c>
      <c r="Z57" s="10">
        <v>1</v>
      </c>
      <c r="AA57" s="10"/>
      <c r="AB57" s="10"/>
      <c r="AC57" s="10"/>
      <c r="AD57" s="10"/>
      <c r="AE57" s="10"/>
      <c r="AF57" s="10"/>
      <c r="AG57" s="10"/>
      <c r="AH57" s="10"/>
      <c r="AI57" s="10"/>
      <c r="AJ57" s="10"/>
      <c r="AK57" s="188" t="s">
        <v>2378</v>
      </c>
    </row>
    <row r="58" spans="1:37" x14ac:dyDescent="0.25">
      <c r="A58" s="10" t="s">
        <v>2365</v>
      </c>
      <c r="B58" s="10" t="s">
        <v>1</v>
      </c>
      <c r="C58" s="10" t="s">
        <v>2742</v>
      </c>
      <c r="D58" s="10" t="s">
        <v>187</v>
      </c>
      <c r="E58" s="10" t="s">
        <v>188</v>
      </c>
      <c r="F58" s="10" t="s">
        <v>189</v>
      </c>
      <c r="G58" s="10" t="s">
        <v>2377</v>
      </c>
      <c r="H58" s="13">
        <v>6</v>
      </c>
      <c r="I58" s="10" t="s">
        <v>190</v>
      </c>
      <c r="J58" s="10">
        <v>0</v>
      </c>
      <c r="K58" s="10">
        <v>0</v>
      </c>
      <c r="L58" s="10">
        <v>0</v>
      </c>
      <c r="M58" s="10">
        <v>6</v>
      </c>
      <c r="N58" s="204"/>
      <c r="O58" s="204"/>
      <c r="P58" s="204"/>
      <c r="Q58" s="204"/>
      <c r="R58" s="10"/>
      <c r="S58" s="10" t="s">
        <v>192</v>
      </c>
      <c r="T58" s="271">
        <v>0.25</v>
      </c>
      <c r="U58" s="18">
        <v>42795</v>
      </c>
      <c r="V58" s="18">
        <v>42825</v>
      </c>
      <c r="W58" s="173">
        <f t="shared" si="0"/>
        <v>30</v>
      </c>
      <c r="X58" s="10">
        <v>0.33</v>
      </c>
      <c r="Y58" s="10">
        <v>0.65</v>
      </c>
      <c r="Z58" s="10">
        <v>1</v>
      </c>
      <c r="AA58" s="10"/>
      <c r="AB58" s="10"/>
      <c r="AC58" s="10"/>
      <c r="AD58" s="10"/>
      <c r="AE58" s="10"/>
      <c r="AF58" s="10"/>
      <c r="AG58" s="10"/>
      <c r="AH58" s="10"/>
      <c r="AI58" s="10"/>
      <c r="AJ58" s="10" t="s">
        <v>193</v>
      </c>
      <c r="AK58" s="188" t="s">
        <v>194</v>
      </c>
    </row>
    <row r="59" spans="1:37" x14ac:dyDescent="0.25">
      <c r="A59" s="10" t="s">
        <v>2365</v>
      </c>
      <c r="B59" s="10" t="s">
        <v>1</v>
      </c>
      <c r="C59" s="10" t="s">
        <v>2742</v>
      </c>
      <c r="D59" s="10" t="s">
        <v>187</v>
      </c>
      <c r="E59" s="10" t="s">
        <v>188</v>
      </c>
      <c r="F59" s="10" t="s">
        <v>189</v>
      </c>
      <c r="G59" s="10" t="s">
        <v>2377</v>
      </c>
      <c r="H59" s="13">
        <v>6</v>
      </c>
      <c r="I59" s="10" t="s">
        <v>190</v>
      </c>
      <c r="J59" s="10">
        <v>0</v>
      </c>
      <c r="K59" s="10">
        <v>0</v>
      </c>
      <c r="L59" s="10">
        <v>0</v>
      </c>
      <c r="M59" s="10">
        <v>6</v>
      </c>
      <c r="N59" s="204"/>
      <c r="O59" s="204"/>
      <c r="P59" s="204"/>
      <c r="Q59" s="204"/>
      <c r="R59" s="10"/>
      <c r="S59" s="10" t="s">
        <v>195</v>
      </c>
      <c r="T59" s="271">
        <v>0.25</v>
      </c>
      <c r="U59" s="18">
        <v>42826</v>
      </c>
      <c r="V59" s="18">
        <v>42886</v>
      </c>
      <c r="W59" s="173">
        <f t="shared" si="0"/>
        <v>60</v>
      </c>
      <c r="X59" s="10"/>
      <c r="Y59" s="10"/>
      <c r="Z59" s="10"/>
      <c r="AA59" s="10" t="e">
        <v>#DIV/0!</v>
      </c>
      <c r="AB59" s="10" t="e">
        <v>#DIV/0!</v>
      </c>
      <c r="AC59" s="10"/>
      <c r="AD59" s="10"/>
      <c r="AE59" s="10"/>
      <c r="AF59" s="10"/>
      <c r="AG59" s="10"/>
      <c r="AH59" s="10"/>
      <c r="AI59" s="10"/>
      <c r="AJ59" s="10"/>
      <c r="AK59" s="188" t="s">
        <v>196</v>
      </c>
    </row>
    <row r="60" spans="1:37" x14ac:dyDescent="0.25">
      <c r="A60" s="10" t="s">
        <v>2365</v>
      </c>
      <c r="B60" s="10" t="s">
        <v>1</v>
      </c>
      <c r="C60" s="10" t="s">
        <v>2742</v>
      </c>
      <c r="D60" s="10" t="s">
        <v>187</v>
      </c>
      <c r="E60" s="10" t="s">
        <v>188</v>
      </c>
      <c r="F60" s="10" t="s">
        <v>189</v>
      </c>
      <c r="G60" s="10" t="s">
        <v>2377</v>
      </c>
      <c r="H60" s="13">
        <v>6</v>
      </c>
      <c r="I60" s="10" t="s">
        <v>190</v>
      </c>
      <c r="J60" s="10">
        <v>0</v>
      </c>
      <c r="K60" s="10">
        <v>0</v>
      </c>
      <c r="L60" s="10">
        <v>0</v>
      </c>
      <c r="M60" s="10">
        <v>6</v>
      </c>
      <c r="N60" s="204"/>
      <c r="O60" s="204"/>
      <c r="P60" s="204"/>
      <c r="Q60" s="204"/>
      <c r="R60" s="10"/>
      <c r="S60" s="10" t="s">
        <v>197</v>
      </c>
      <c r="T60" s="271">
        <v>0.25</v>
      </c>
      <c r="U60" s="18">
        <v>42887</v>
      </c>
      <c r="V60" s="18">
        <v>43084</v>
      </c>
      <c r="W60" s="173">
        <f t="shared" si="0"/>
        <v>197</v>
      </c>
      <c r="X60" s="10"/>
      <c r="Y60" s="10"/>
      <c r="Z60" s="10"/>
      <c r="AA60" s="10"/>
      <c r="AB60" s="10"/>
      <c r="AC60" s="10" t="e">
        <v>#VALUE!</v>
      </c>
      <c r="AD60" s="10" t="e">
        <v>#VALUE!</v>
      </c>
      <c r="AE60" s="10" t="e">
        <v>#VALUE!</v>
      </c>
      <c r="AF60" s="10" t="e">
        <v>#VALUE!</v>
      </c>
      <c r="AG60" s="10" t="e">
        <v>#VALUE!</v>
      </c>
      <c r="AH60" s="10" t="e">
        <v>#VALUE!</v>
      </c>
      <c r="AI60" s="10" t="e">
        <v>#VALUE!</v>
      </c>
      <c r="AJ60" s="10"/>
      <c r="AK60" s="188" t="s">
        <v>198</v>
      </c>
    </row>
    <row r="61" spans="1:37" x14ac:dyDescent="0.25">
      <c r="A61" s="10" t="s">
        <v>2365</v>
      </c>
      <c r="B61" s="10" t="s">
        <v>1</v>
      </c>
      <c r="C61" s="10" t="s">
        <v>2742</v>
      </c>
      <c r="D61" s="10" t="s">
        <v>187</v>
      </c>
      <c r="E61" s="10" t="s">
        <v>188</v>
      </c>
      <c r="F61" s="10" t="s">
        <v>189</v>
      </c>
      <c r="G61" s="10" t="s">
        <v>2377</v>
      </c>
      <c r="H61" s="13">
        <v>6</v>
      </c>
      <c r="I61" s="10" t="s">
        <v>190</v>
      </c>
      <c r="J61" s="10">
        <v>0</v>
      </c>
      <c r="K61" s="10">
        <v>0</v>
      </c>
      <c r="L61" s="10">
        <v>0</v>
      </c>
      <c r="M61" s="10">
        <v>6</v>
      </c>
      <c r="N61" s="204"/>
      <c r="O61" s="204"/>
      <c r="P61" s="204"/>
      <c r="Q61" s="204"/>
      <c r="R61" s="10"/>
      <c r="S61" s="10" t="s">
        <v>199</v>
      </c>
      <c r="T61" s="271">
        <v>0.05</v>
      </c>
      <c r="U61" s="18">
        <v>42948</v>
      </c>
      <c r="V61" s="18">
        <v>43084</v>
      </c>
      <c r="W61" s="173">
        <f t="shared" si="0"/>
        <v>136</v>
      </c>
      <c r="X61" s="10"/>
      <c r="Y61" s="10"/>
      <c r="Z61" s="10"/>
      <c r="AA61" s="10"/>
      <c r="AB61" s="10"/>
      <c r="AC61" s="10"/>
      <c r="AD61" s="10"/>
      <c r="AE61" s="10" t="e">
        <v>#VALUE!</v>
      </c>
      <c r="AF61" s="10" t="e">
        <v>#VALUE!</v>
      </c>
      <c r="AG61" s="10" t="e">
        <v>#VALUE!</v>
      </c>
      <c r="AH61" s="10" t="e">
        <v>#VALUE!</v>
      </c>
      <c r="AI61" s="10" t="e">
        <v>#VALUE!</v>
      </c>
      <c r="AJ61" s="10"/>
      <c r="AK61" s="188" t="s">
        <v>200</v>
      </c>
    </row>
    <row r="62" spans="1:37" x14ac:dyDescent="0.25">
      <c r="A62" s="10" t="s">
        <v>2365</v>
      </c>
      <c r="B62" s="10" t="s">
        <v>1</v>
      </c>
      <c r="C62" s="10" t="s">
        <v>2742</v>
      </c>
      <c r="D62" s="10" t="s">
        <v>187</v>
      </c>
      <c r="E62" s="10" t="s">
        <v>188</v>
      </c>
      <c r="F62" s="10" t="s">
        <v>189</v>
      </c>
      <c r="G62" s="10" t="s">
        <v>201</v>
      </c>
      <c r="H62" s="13">
        <v>1</v>
      </c>
      <c r="I62" s="10" t="s">
        <v>74</v>
      </c>
      <c r="J62" s="10">
        <v>0</v>
      </c>
      <c r="K62" s="10">
        <v>0</v>
      </c>
      <c r="L62" s="10">
        <v>0</v>
      </c>
      <c r="M62" s="10">
        <v>1</v>
      </c>
      <c r="N62" s="204"/>
      <c r="O62" s="204"/>
      <c r="P62" s="204"/>
      <c r="Q62" s="204"/>
      <c r="R62" s="10"/>
      <c r="S62" s="10" t="s">
        <v>202</v>
      </c>
      <c r="T62" s="271">
        <v>0.2</v>
      </c>
      <c r="U62" s="18">
        <v>42737</v>
      </c>
      <c r="V62" s="18">
        <v>42794</v>
      </c>
      <c r="W62" s="179">
        <f>+V62-U62</f>
        <v>57</v>
      </c>
      <c r="X62" s="10">
        <v>0.51</v>
      </c>
      <c r="Y62" s="265">
        <v>1</v>
      </c>
      <c r="Z62" s="10">
        <f>Y62</f>
        <v>1</v>
      </c>
      <c r="AA62" s="10" t="e">
        <v>#REF!</v>
      </c>
      <c r="AB62" s="10"/>
      <c r="AC62" s="10"/>
      <c r="AD62" s="10"/>
      <c r="AE62" s="10"/>
      <c r="AF62" s="10"/>
      <c r="AG62" s="10"/>
      <c r="AH62" s="10"/>
      <c r="AI62" s="10"/>
      <c r="AJ62" s="10" t="s">
        <v>203</v>
      </c>
      <c r="AK62" s="188"/>
    </row>
    <row r="63" spans="1:37" x14ac:dyDescent="0.25">
      <c r="A63" s="10" t="s">
        <v>2365</v>
      </c>
      <c r="B63" s="10" t="s">
        <v>1</v>
      </c>
      <c r="C63" s="10" t="s">
        <v>2742</v>
      </c>
      <c r="D63" s="10" t="s">
        <v>187</v>
      </c>
      <c r="E63" s="10" t="s">
        <v>188</v>
      </c>
      <c r="F63" s="10" t="s">
        <v>189</v>
      </c>
      <c r="G63" s="10" t="s">
        <v>201</v>
      </c>
      <c r="H63" s="13">
        <v>1</v>
      </c>
      <c r="I63" s="10" t="s">
        <v>74</v>
      </c>
      <c r="J63" s="10">
        <v>0</v>
      </c>
      <c r="K63" s="10">
        <v>0</v>
      </c>
      <c r="L63" s="10">
        <v>0</v>
      </c>
      <c r="M63" s="10">
        <v>1</v>
      </c>
      <c r="N63" s="204"/>
      <c r="O63" s="204"/>
      <c r="P63" s="204"/>
      <c r="Q63" s="204"/>
      <c r="R63" s="10"/>
      <c r="S63" s="10" t="s">
        <v>204</v>
      </c>
      <c r="T63" s="271">
        <v>0.4</v>
      </c>
      <c r="U63" s="18">
        <v>42795</v>
      </c>
      <c r="V63" s="18">
        <v>42825</v>
      </c>
      <c r="W63" s="10">
        <v>30</v>
      </c>
      <c r="X63" s="10"/>
      <c r="Y63" s="10"/>
      <c r="Z63" s="10">
        <v>1</v>
      </c>
      <c r="AA63" s="10"/>
      <c r="AB63" s="10" t="e">
        <v>#REF!</v>
      </c>
      <c r="AC63" s="10" t="e">
        <v>#REF!</v>
      </c>
      <c r="AD63" s="10" t="e">
        <v>#REF!</v>
      </c>
      <c r="AE63" s="10" t="e">
        <v>#REF!</v>
      </c>
      <c r="AF63" s="10" t="e">
        <v>#REF!</v>
      </c>
      <c r="AG63" s="10" t="e">
        <v>#REF!</v>
      </c>
      <c r="AH63" s="10" t="e">
        <v>#REF!</v>
      </c>
      <c r="AI63" s="10" t="e">
        <v>#REF!</v>
      </c>
      <c r="AJ63" s="10" t="s">
        <v>205</v>
      </c>
      <c r="AK63" s="188"/>
    </row>
    <row r="64" spans="1:37" x14ac:dyDescent="0.25">
      <c r="A64" s="10" t="s">
        <v>2365</v>
      </c>
      <c r="B64" s="10" t="s">
        <v>1</v>
      </c>
      <c r="C64" s="10" t="s">
        <v>2742</v>
      </c>
      <c r="D64" s="10" t="s">
        <v>187</v>
      </c>
      <c r="E64" s="10" t="s">
        <v>188</v>
      </c>
      <c r="F64" s="10" t="s">
        <v>189</v>
      </c>
      <c r="G64" s="10" t="s">
        <v>201</v>
      </c>
      <c r="H64" s="13">
        <v>1</v>
      </c>
      <c r="I64" s="10" t="s">
        <v>74</v>
      </c>
      <c r="J64" s="10">
        <v>0</v>
      </c>
      <c r="K64" s="10">
        <v>0</v>
      </c>
      <c r="L64" s="10">
        <v>0</v>
      </c>
      <c r="M64" s="10">
        <v>1</v>
      </c>
      <c r="N64" s="204"/>
      <c r="O64" s="204"/>
      <c r="P64" s="204"/>
      <c r="Q64" s="204"/>
      <c r="R64" s="10"/>
      <c r="S64" s="10" t="s">
        <v>206</v>
      </c>
      <c r="T64" s="271">
        <v>0.4</v>
      </c>
      <c r="U64" s="18">
        <v>42795</v>
      </c>
      <c r="V64" s="18">
        <v>42825</v>
      </c>
      <c r="W64" s="10">
        <v>30</v>
      </c>
      <c r="X64" s="10"/>
      <c r="Y64" s="10"/>
      <c r="Z64" s="10">
        <v>1</v>
      </c>
      <c r="AA64" s="10"/>
      <c r="AB64" s="10"/>
      <c r="AC64" s="10"/>
      <c r="AD64" s="10"/>
      <c r="AE64" s="10">
        <v>0.46</v>
      </c>
      <c r="AF64" s="10">
        <v>0.61</v>
      </c>
      <c r="AG64" s="10">
        <v>0.77</v>
      </c>
      <c r="AH64" s="10">
        <v>0.92</v>
      </c>
      <c r="AI64" s="10">
        <v>1.07</v>
      </c>
      <c r="AJ64" s="10" t="s">
        <v>207</v>
      </c>
      <c r="AK64" s="188"/>
    </row>
    <row r="65" spans="1:37" x14ac:dyDescent="0.25">
      <c r="A65" s="10" t="s">
        <v>2365</v>
      </c>
      <c r="B65" s="10" t="s">
        <v>1</v>
      </c>
      <c r="C65" s="10" t="s">
        <v>2742</v>
      </c>
      <c r="D65" s="10" t="s">
        <v>187</v>
      </c>
      <c r="E65" s="10" t="s">
        <v>188</v>
      </c>
      <c r="F65" s="10" t="s">
        <v>189</v>
      </c>
      <c r="G65" s="10" t="s">
        <v>208</v>
      </c>
      <c r="H65" s="13">
        <v>2</v>
      </c>
      <c r="I65" s="10" t="s">
        <v>74</v>
      </c>
      <c r="J65" s="10">
        <v>0</v>
      </c>
      <c r="K65" s="10">
        <v>0</v>
      </c>
      <c r="L65" s="10">
        <v>0</v>
      </c>
      <c r="M65" s="10">
        <v>2</v>
      </c>
      <c r="N65" s="204"/>
      <c r="O65" s="204"/>
      <c r="P65" s="204"/>
      <c r="Q65" s="204"/>
      <c r="R65" s="10"/>
      <c r="S65" s="10" t="s">
        <v>192</v>
      </c>
      <c r="T65" s="271">
        <v>0.4</v>
      </c>
      <c r="U65" s="18">
        <v>42795</v>
      </c>
      <c r="V65" s="18">
        <v>42855</v>
      </c>
      <c r="W65" s="10">
        <v>60</v>
      </c>
      <c r="X65" s="10"/>
      <c r="Y65" s="10"/>
      <c r="Z65" s="10">
        <v>0.5</v>
      </c>
      <c r="AA65" s="10">
        <v>1</v>
      </c>
      <c r="AB65" s="10"/>
      <c r="AC65" s="10"/>
      <c r="AD65" s="10"/>
      <c r="AE65" s="10"/>
      <c r="AF65" s="10"/>
      <c r="AG65" s="10"/>
      <c r="AH65" s="10"/>
      <c r="AI65" s="10"/>
      <c r="AJ65" s="10" t="s">
        <v>2379</v>
      </c>
      <c r="AK65" s="188" t="s">
        <v>209</v>
      </c>
    </row>
    <row r="66" spans="1:37" x14ac:dyDescent="0.25">
      <c r="A66" s="10" t="s">
        <v>2365</v>
      </c>
      <c r="B66" s="10" t="s">
        <v>1</v>
      </c>
      <c r="C66" s="10" t="s">
        <v>2742</v>
      </c>
      <c r="D66" s="10" t="s">
        <v>187</v>
      </c>
      <c r="E66" s="10" t="s">
        <v>188</v>
      </c>
      <c r="F66" s="10" t="s">
        <v>189</v>
      </c>
      <c r="G66" s="10" t="s">
        <v>208</v>
      </c>
      <c r="H66" s="13">
        <v>2</v>
      </c>
      <c r="I66" s="10" t="s">
        <v>74</v>
      </c>
      <c r="J66" s="10">
        <v>0</v>
      </c>
      <c r="K66" s="10">
        <v>0</v>
      </c>
      <c r="L66" s="10">
        <v>0</v>
      </c>
      <c r="M66" s="10">
        <v>2</v>
      </c>
      <c r="N66" s="204"/>
      <c r="O66" s="204"/>
      <c r="P66" s="204"/>
      <c r="Q66" s="204"/>
      <c r="R66" s="10"/>
      <c r="S66" s="10" t="s">
        <v>210</v>
      </c>
      <c r="T66" s="271">
        <v>0.4</v>
      </c>
      <c r="U66" s="18">
        <v>42857</v>
      </c>
      <c r="V66" s="18">
        <v>43098</v>
      </c>
      <c r="W66" s="10">
        <v>241</v>
      </c>
      <c r="X66" s="10"/>
      <c r="Y66" s="10"/>
      <c r="Z66" s="10"/>
      <c r="AA66" s="10"/>
      <c r="AB66" s="10">
        <v>3.03</v>
      </c>
      <c r="AC66" s="10">
        <v>4.03</v>
      </c>
      <c r="AD66" s="10">
        <v>5.07</v>
      </c>
      <c r="AE66" s="10">
        <v>6.1</v>
      </c>
      <c r="AF66" s="10">
        <v>7.1</v>
      </c>
      <c r="AG66" s="10">
        <v>8.1300000000000008</v>
      </c>
      <c r="AH66" s="10">
        <v>9.1300000000000008</v>
      </c>
      <c r="AI66" s="10">
        <v>10.1</v>
      </c>
      <c r="AJ66" s="10"/>
      <c r="AK66" s="188" t="s">
        <v>211</v>
      </c>
    </row>
    <row r="67" spans="1:37" x14ac:dyDescent="0.25">
      <c r="A67" s="10" t="s">
        <v>2365</v>
      </c>
      <c r="B67" s="10" t="s">
        <v>1</v>
      </c>
      <c r="C67" s="10" t="s">
        <v>2742</v>
      </c>
      <c r="D67" s="10" t="s">
        <v>187</v>
      </c>
      <c r="E67" s="10" t="s">
        <v>188</v>
      </c>
      <c r="F67" s="10" t="s">
        <v>189</v>
      </c>
      <c r="G67" s="10" t="s">
        <v>208</v>
      </c>
      <c r="H67" s="13">
        <v>2</v>
      </c>
      <c r="I67" s="10" t="s">
        <v>74</v>
      </c>
      <c r="J67" s="10">
        <v>0</v>
      </c>
      <c r="K67" s="10">
        <v>0</v>
      </c>
      <c r="L67" s="10">
        <v>0</v>
      </c>
      <c r="M67" s="10">
        <v>2</v>
      </c>
      <c r="N67" s="204"/>
      <c r="O67" s="204"/>
      <c r="P67" s="204"/>
      <c r="Q67" s="204"/>
      <c r="R67" s="10"/>
      <c r="S67" s="10" t="s">
        <v>212</v>
      </c>
      <c r="T67" s="271">
        <v>0.2</v>
      </c>
      <c r="U67" s="18">
        <v>42948</v>
      </c>
      <c r="V67" s="18">
        <v>43098</v>
      </c>
      <c r="W67" s="10">
        <v>150</v>
      </c>
      <c r="X67" s="10"/>
      <c r="Y67" s="10"/>
      <c r="Z67" s="10"/>
      <c r="AA67" s="10"/>
      <c r="AB67" s="10"/>
      <c r="AC67" s="10"/>
      <c r="AD67" s="10"/>
      <c r="AE67" s="10">
        <v>2.5299999999999998</v>
      </c>
      <c r="AF67" s="10">
        <v>3.03</v>
      </c>
      <c r="AG67" s="10">
        <v>3.55</v>
      </c>
      <c r="AH67" s="10">
        <v>4.05</v>
      </c>
      <c r="AI67" s="10">
        <v>4.53</v>
      </c>
      <c r="AJ67" s="10"/>
      <c r="AK67" s="188" t="s">
        <v>200</v>
      </c>
    </row>
    <row r="68" spans="1:37" x14ac:dyDescent="0.25">
      <c r="A68" s="10" t="s">
        <v>2365</v>
      </c>
      <c r="B68" s="10" t="s">
        <v>1</v>
      </c>
      <c r="C68" s="10" t="s">
        <v>2742</v>
      </c>
      <c r="D68" s="10" t="s">
        <v>187</v>
      </c>
      <c r="E68" s="10" t="s">
        <v>188</v>
      </c>
      <c r="F68" s="10" t="s">
        <v>189</v>
      </c>
      <c r="G68" s="10" t="s">
        <v>213</v>
      </c>
      <c r="H68" s="13">
        <v>5</v>
      </c>
      <c r="I68" s="10" t="s">
        <v>190</v>
      </c>
      <c r="J68" s="10">
        <v>0</v>
      </c>
      <c r="K68" s="10">
        <v>0</v>
      </c>
      <c r="L68" s="10">
        <v>0</v>
      </c>
      <c r="M68" s="10">
        <v>5</v>
      </c>
      <c r="N68" s="204"/>
      <c r="O68" s="204"/>
      <c r="P68" s="204"/>
      <c r="Q68" s="204"/>
      <c r="R68" s="10"/>
      <c r="S68" s="10" t="s">
        <v>214</v>
      </c>
      <c r="T68" s="271">
        <v>0.15</v>
      </c>
      <c r="U68" s="18">
        <v>42751</v>
      </c>
      <c r="V68" s="18">
        <v>42797</v>
      </c>
      <c r="W68" s="10">
        <v>46</v>
      </c>
      <c r="X68" s="10">
        <v>0.33</v>
      </c>
      <c r="Y68" s="10">
        <v>0.93</v>
      </c>
      <c r="Z68" s="10">
        <v>1</v>
      </c>
      <c r="AA68" s="10"/>
      <c r="AB68" s="10"/>
      <c r="AC68" s="10"/>
      <c r="AD68" s="10"/>
      <c r="AE68" s="10"/>
      <c r="AF68" s="10"/>
      <c r="AG68" s="10"/>
      <c r="AH68" s="10"/>
      <c r="AI68" s="10"/>
      <c r="AJ68" s="10" t="s">
        <v>215</v>
      </c>
      <c r="AK68" s="188" t="s">
        <v>216</v>
      </c>
    </row>
    <row r="69" spans="1:37" x14ac:dyDescent="0.25">
      <c r="A69" s="10" t="s">
        <v>2365</v>
      </c>
      <c r="B69" s="10" t="s">
        <v>1</v>
      </c>
      <c r="C69" s="10" t="s">
        <v>2742</v>
      </c>
      <c r="D69" s="10" t="s">
        <v>187</v>
      </c>
      <c r="E69" s="10" t="s">
        <v>188</v>
      </c>
      <c r="F69" s="10" t="s">
        <v>189</v>
      </c>
      <c r="G69" s="10" t="s">
        <v>213</v>
      </c>
      <c r="H69" s="13">
        <v>5</v>
      </c>
      <c r="I69" s="10" t="s">
        <v>190</v>
      </c>
      <c r="J69" s="10">
        <v>0</v>
      </c>
      <c r="K69" s="10">
        <v>0</v>
      </c>
      <c r="L69" s="10">
        <v>0</v>
      </c>
      <c r="M69" s="10">
        <v>5</v>
      </c>
      <c r="N69" s="204"/>
      <c r="O69" s="204"/>
      <c r="P69" s="204"/>
      <c r="Q69" s="204"/>
      <c r="R69" s="10"/>
      <c r="S69" s="10" t="s">
        <v>217</v>
      </c>
      <c r="T69" s="271">
        <v>0.2</v>
      </c>
      <c r="U69" s="18">
        <v>42795</v>
      </c>
      <c r="V69" s="18">
        <v>42825</v>
      </c>
      <c r="W69" s="10">
        <v>30</v>
      </c>
      <c r="X69" s="10"/>
      <c r="Y69" s="10"/>
      <c r="Z69" s="10">
        <v>1</v>
      </c>
      <c r="AA69" s="10"/>
      <c r="AB69" s="10"/>
      <c r="AC69" s="10"/>
      <c r="AD69" s="10"/>
      <c r="AE69" s="10"/>
      <c r="AF69" s="10"/>
      <c r="AG69" s="10"/>
      <c r="AH69" s="10"/>
      <c r="AI69" s="10"/>
      <c r="AJ69" s="10" t="s">
        <v>218</v>
      </c>
      <c r="AK69" s="188" t="s">
        <v>219</v>
      </c>
    </row>
    <row r="70" spans="1:37" x14ac:dyDescent="0.25">
      <c r="A70" s="10" t="s">
        <v>2365</v>
      </c>
      <c r="B70" s="10" t="s">
        <v>1</v>
      </c>
      <c r="C70" s="10" t="s">
        <v>2742</v>
      </c>
      <c r="D70" s="10" t="s">
        <v>187</v>
      </c>
      <c r="E70" s="10" t="s">
        <v>188</v>
      </c>
      <c r="F70" s="10" t="s">
        <v>189</v>
      </c>
      <c r="G70" s="10" t="s">
        <v>213</v>
      </c>
      <c r="H70" s="13">
        <v>5</v>
      </c>
      <c r="I70" s="10" t="s">
        <v>190</v>
      </c>
      <c r="J70" s="10">
        <v>0</v>
      </c>
      <c r="K70" s="10">
        <v>0</v>
      </c>
      <c r="L70" s="10">
        <v>0</v>
      </c>
      <c r="M70" s="10">
        <v>5</v>
      </c>
      <c r="N70" s="204"/>
      <c r="O70" s="204"/>
      <c r="P70" s="204"/>
      <c r="Q70" s="204"/>
      <c r="R70" s="10"/>
      <c r="S70" s="10" t="s">
        <v>220</v>
      </c>
      <c r="T70" s="271">
        <v>0.2</v>
      </c>
      <c r="U70" s="18">
        <v>42828</v>
      </c>
      <c r="V70" s="18">
        <v>42902</v>
      </c>
      <c r="W70" s="10">
        <v>74</v>
      </c>
      <c r="X70" s="10"/>
      <c r="Y70" s="10"/>
      <c r="Z70" s="10"/>
      <c r="AA70" s="10">
        <v>0.36</v>
      </c>
      <c r="AB70" s="10">
        <v>0.78</v>
      </c>
      <c r="AC70" s="10">
        <v>1</v>
      </c>
      <c r="AD70" s="10"/>
      <c r="AE70" s="10"/>
      <c r="AF70" s="10"/>
      <c r="AG70" s="10"/>
      <c r="AH70" s="10"/>
      <c r="AI70" s="10"/>
      <c r="AJ70" s="10"/>
      <c r="AK70" s="188" t="s">
        <v>221</v>
      </c>
    </row>
    <row r="71" spans="1:37" x14ac:dyDescent="0.25">
      <c r="A71" s="10" t="s">
        <v>2365</v>
      </c>
      <c r="B71" s="10" t="s">
        <v>1</v>
      </c>
      <c r="C71" s="10" t="s">
        <v>2742</v>
      </c>
      <c r="D71" s="10" t="s">
        <v>187</v>
      </c>
      <c r="E71" s="10" t="s">
        <v>188</v>
      </c>
      <c r="F71" s="10" t="s">
        <v>189</v>
      </c>
      <c r="G71" s="10" t="s">
        <v>213</v>
      </c>
      <c r="H71" s="13">
        <v>5</v>
      </c>
      <c r="I71" s="10" t="s">
        <v>190</v>
      </c>
      <c r="J71" s="10">
        <v>0</v>
      </c>
      <c r="K71" s="10">
        <v>0</v>
      </c>
      <c r="L71" s="10">
        <v>0</v>
      </c>
      <c r="M71" s="10">
        <v>5</v>
      </c>
      <c r="N71" s="204"/>
      <c r="O71" s="204"/>
      <c r="P71" s="204"/>
      <c r="Q71" s="204"/>
      <c r="R71" s="10"/>
      <c r="S71" s="10" t="s">
        <v>222</v>
      </c>
      <c r="T71" s="271">
        <v>0.15</v>
      </c>
      <c r="U71" s="18">
        <v>42906</v>
      </c>
      <c r="V71" s="18">
        <v>42944</v>
      </c>
      <c r="W71" s="10">
        <v>38</v>
      </c>
      <c r="X71" s="10"/>
      <c r="Y71" s="10"/>
      <c r="Z71" s="10"/>
      <c r="AA71" s="10"/>
      <c r="AB71" s="10"/>
      <c r="AC71" s="10">
        <v>0.26</v>
      </c>
      <c r="AD71" s="10">
        <v>1</v>
      </c>
      <c r="AE71" s="10"/>
      <c r="AF71" s="10"/>
      <c r="AG71" s="10"/>
      <c r="AH71" s="10"/>
      <c r="AI71" s="10"/>
      <c r="AJ71" s="10"/>
      <c r="AK71" s="188" t="s">
        <v>223</v>
      </c>
    </row>
    <row r="72" spans="1:37" x14ac:dyDescent="0.25">
      <c r="A72" s="10" t="s">
        <v>2365</v>
      </c>
      <c r="B72" s="10" t="s">
        <v>1</v>
      </c>
      <c r="C72" s="10" t="s">
        <v>2742</v>
      </c>
      <c r="D72" s="10" t="s">
        <v>187</v>
      </c>
      <c r="E72" s="10" t="s">
        <v>188</v>
      </c>
      <c r="F72" s="10" t="s">
        <v>189</v>
      </c>
      <c r="G72" s="10" t="s">
        <v>213</v>
      </c>
      <c r="H72" s="13">
        <v>5</v>
      </c>
      <c r="I72" s="10" t="s">
        <v>190</v>
      </c>
      <c r="J72" s="10">
        <v>0</v>
      </c>
      <c r="K72" s="10">
        <v>0</v>
      </c>
      <c r="L72" s="10">
        <v>0</v>
      </c>
      <c r="M72" s="10">
        <v>5</v>
      </c>
      <c r="N72" s="204"/>
      <c r="O72" s="204"/>
      <c r="P72" s="204"/>
      <c r="Q72" s="204"/>
      <c r="R72" s="10"/>
      <c r="S72" s="10" t="s">
        <v>224</v>
      </c>
      <c r="T72" s="271">
        <v>0.3</v>
      </c>
      <c r="U72" s="18">
        <v>42948</v>
      </c>
      <c r="V72" s="18">
        <v>43098</v>
      </c>
      <c r="W72" s="10">
        <v>150</v>
      </c>
      <c r="X72" s="10"/>
      <c r="Y72" s="10"/>
      <c r="Z72" s="10"/>
      <c r="AA72" s="10"/>
      <c r="AB72" s="10"/>
      <c r="AC72" s="10"/>
      <c r="AD72" s="10"/>
      <c r="AE72" s="10">
        <v>0.2</v>
      </c>
      <c r="AF72" s="10">
        <v>0.4</v>
      </c>
      <c r="AG72" s="10">
        <v>0.61</v>
      </c>
      <c r="AH72" s="10">
        <v>0.81</v>
      </c>
      <c r="AI72" s="10">
        <v>1</v>
      </c>
      <c r="AJ72" s="10"/>
      <c r="AK72" s="188" t="s">
        <v>225</v>
      </c>
    </row>
    <row r="73" spans="1:37" x14ac:dyDescent="0.25">
      <c r="A73" s="10" t="s">
        <v>2365</v>
      </c>
      <c r="B73" s="10" t="s">
        <v>1</v>
      </c>
      <c r="C73" s="10" t="s">
        <v>2742</v>
      </c>
      <c r="D73" s="10" t="s">
        <v>226</v>
      </c>
      <c r="E73" s="10" t="s">
        <v>227</v>
      </c>
      <c r="F73" s="10" t="s">
        <v>171</v>
      </c>
      <c r="G73" s="20" t="s">
        <v>2380</v>
      </c>
      <c r="H73" s="175">
        <v>2</v>
      </c>
      <c r="I73" s="20" t="s">
        <v>190</v>
      </c>
      <c r="J73" s="20">
        <v>0</v>
      </c>
      <c r="K73" s="20">
        <v>1</v>
      </c>
      <c r="L73" s="20">
        <v>2</v>
      </c>
      <c r="M73" s="20"/>
      <c r="N73" s="206"/>
      <c r="O73" s="206"/>
      <c r="P73" s="206"/>
      <c r="Q73" s="206"/>
      <c r="R73" s="10"/>
      <c r="S73" s="20" t="s">
        <v>228</v>
      </c>
      <c r="T73" s="92">
        <v>0.8</v>
      </c>
      <c r="U73" s="177">
        <v>42979</v>
      </c>
      <c r="V73" s="177">
        <v>43069</v>
      </c>
      <c r="W73" s="275">
        <v>90</v>
      </c>
      <c r="X73" s="180"/>
      <c r="Y73" s="276"/>
      <c r="Z73" s="277"/>
      <c r="AA73" s="277"/>
      <c r="AB73" s="277"/>
      <c r="AC73" s="277"/>
      <c r="AD73" s="277"/>
      <c r="AE73" s="277"/>
      <c r="AF73" s="276">
        <v>0.32</v>
      </c>
      <c r="AG73" s="276">
        <v>0.67</v>
      </c>
      <c r="AH73" s="276">
        <v>1</v>
      </c>
      <c r="AI73" s="278"/>
      <c r="AJ73" s="181"/>
      <c r="AK73" s="221" t="s">
        <v>229</v>
      </c>
    </row>
    <row r="74" spans="1:37" x14ac:dyDescent="0.25">
      <c r="A74" s="10" t="s">
        <v>2365</v>
      </c>
      <c r="B74" s="10" t="s">
        <v>1</v>
      </c>
      <c r="C74" s="10" t="s">
        <v>2742</v>
      </c>
      <c r="D74" s="10" t="s">
        <v>226</v>
      </c>
      <c r="E74" s="10" t="s">
        <v>227</v>
      </c>
      <c r="F74" s="10" t="s">
        <v>171</v>
      </c>
      <c r="G74" s="20" t="s">
        <v>2380</v>
      </c>
      <c r="H74" s="175">
        <v>2</v>
      </c>
      <c r="I74" s="20" t="s">
        <v>190</v>
      </c>
      <c r="J74" s="20">
        <v>0</v>
      </c>
      <c r="K74" s="20">
        <v>1</v>
      </c>
      <c r="L74" s="20">
        <v>2</v>
      </c>
      <c r="M74" s="20"/>
      <c r="N74" s="206"/>
      <c r="O74" s="206"/>
      <c r="P74" s="206"/>
      <c r="Q74" s="206"/>
      <c r="R74" s="160"/>
      <c r="S74" s="20" t="s">
        <v>230</v>
      </c>
      <c r="T74" s="92">
        <v>0.2</v>
      </c>
      <c r="U74" s="177">
        <v>43070</v>
      </c>
      <c r="V74" s="177">
        <v>43098</v>
      </c>
      <c r="W74" s="275">
        <v>28</v>
      </c>
      <c r="X74" s="180"/>
      <c r="Y74" s="276"/>
      <c r="Z74" s="277"/>
      <c r="AA74" s="277"/>
      <c r="AB74" s="277"/>
      <c r="AC74" s="277"/>
      <c r="AD74" s="277"/>
      <c r="AE74" s="277"/>
      <c r="AF74" s="277"/>
      <c r="AG74" s="277"/>
      <c r="AH74" s="277"/>
      <c r="AI74" s="276">
        <v>1</v>
      </c>
      <c r="AJ74" s="181"/>
      <c r="AK74" s="221" t="s">
        <v>231</v>
      </c>
    </row>
    <row r="75" spans="1:37" x14ac:dyDescent="0.25">
      <c r="A75" s="10" t="s">
        <v>2365</v>
      </c>
      <c r="B75" s="10" t="s">
        <v>1</v>
      </c>
      <c r="C75" s="10" t="s">
        <v>2742</v>
      </c>
      <c r="D75" s="10" t="s">
        <v>226</v>
      </c>
      <c r="E75" s="10" t="s">
        <v>227</v>
      </c>
      <c r="F75" s="10" t="s">
        <v>171</v>
      </c>
      <c r="G75" s="20" t="s">
        <v>232</v>
      </c>
      <c r="H75" s="175">
        <v>4</v>
      </c>
      <c r="I75" s="20" t="s">
        <v>74</v>
      </c>
      <c r="J75" s="20">
        <v>0</v>
      </c>
      <c r="K75" s="20">
        <v>0</v>
      </c>
      <c r="L75" s="20">
        <v>0</v>
      </c>
      <c r="M75" s="20">
        <v>4</v>
      </c>
      <c r="N75" s="206"/>
      <c r="O75" s="207"/>
      <c r="P75" s="207"/>
      <c r="Q75" s="207"/>
      <c r="R75" s="160"/>
      <c r="S75" s="22" t="s">
        <v>233</v>
      </c>
      <c r="T75" s="92">
        <v>0.2</v>
      </c>
      <c r="U75" s="27">
        <v>42737</v>
      </c>
      <c r="V75" s="27">
        <v>42794</v>
      </c>
      <c r="W75" s="279">
        <v>57</v>
      </c>
      <c r="X75" s="272">
        <v>0.51</v>
      </c>
      <c r="Y75" s="55">
        <v>1</v>
      </c>
      <c r="Z75" s="10">
        <f>Y75</f>
        <v>1</v>
      </c>
      <c r="AA75" s="273"/>
      <c r="AB75" s="273"/>
      <c r="AC75" s="273"/>
      <c r="AD75" s="273"/>
      <c r="AE75" s="273"/>
      <c r="AF75" s="273"/>
      <c r="AG75" s="273"/>
      <c r="AH75" s="273"/>
      <c r="AI75" s="274"/>
      <c r="AJ75" s="21" t="s">
        <v>234</v>
      </c>
      <c r="AK75" s="220" t="s">
        <v>235</v>
      </c>
    </row>
    <row r="76" spans="1:37" x14ac:dyDescent="0.25">
      <c r="A76" s="10" t="s">
        <v>2365</v>
      </c>
      <c r="B76" s="10" t="s">
        <v>1</v>
      </c>
      <c r="C76" s="10" t="s">
        <v>2742</v>
      </c>
      <c r="D76" s="10" t="s">
        <v>226</v>
      </c>
      <c r="E76" s="10" t="s">
        <v>227</v>
      </c>
      <c r="F76" s="10" t="s">
        <v>171</v>
      </c>
      <c r="G76" s="20" t="s">
        <v>232</v>
      </c>
      <c r="H76" s="175">
        <v>4</v>
      </c>
      <c r="I76" s="20" t="s">
        <v>74</v>
      </c>
      <c r="J76" s="20">
        <v>0</v>
      </c>
      <c r="K76" s="20">
        <v>0</v>
      </c>
      <c r="L76" s="20">
        <v>0</v>
      </c>
      <c r="M76" s="20">
        <v>4</v>
      </c>
      <c r="N76" s="206"/>
      <c r="O76" s="207"/>
      <c r="P76" s="207"/>
      <c r="Q76" s="207"/>
      <c r="R76" s="161"/>
      <c r="S76" s="22" t="s">
        <v>236</v>
      </c>
      <c r="T76" s="92">
        <v>0.2</v>
      </c>
      <c r="U76" s="27">
        <v>42737</v>
      </c>
      <c r="V76" s="27">
        <v>42825</v>
      </c>
      <c r="W76" s="279">
        <v>88</v>
      </c>
      <c r="X76" s="272">
        <v>0.33</v>
      </c>
      <c r="Y76" s="272">
        <v>0.65</v>
      </c>
      <c r="Z76" s="272">
        <v>1</v>
      </c>
      <c r="AA76" s="273"/>
      <c r="AB76" s="273"/>
      <c r="AC76" s="277"/>
      <c r="AD76" s="273"/>
      <c r="AE76" s="273"/>
      <c r="AF76" s="273"/>
      <c r="AG76" s="273"/>
      <c r="AH76" s="273"/>
      <c r="AI76" s="274"/>
      <c r="AJ76" s="21" t="s">
        <v>237</v>
      </c>
      <c r="AK76" s="220" t="s">
        <v>238</v>
      </c>
    </row>
    <row r="77" spans="1:37" x14ac:dyDescent="0.25">
      <c r="A77" s="10" t="s">
        <v>2365</v>
      </c>
      <c r="B77" s="10" t="s">
        <v>1</v>
      </c>
      <c r="C77" s="10" t="s">
        <v>2742</v>
      </c>
      <c r="D77" s="10" t="s">
        <v>226</v>
      </c>
      <c r="E77" s="10" t="s">
        <v>227</v>
      </c>
      <c r="F77" s="10" t="s">
        <v>171</v>
      </c>
      <c r="G77" s="20" t="s">
        <v>232</v>
      </c>
      <c r="H77" s="175">
        <v>4</v>
      </c>
      <c r="I77" s="20" t="s">
        <v>74</v>
      </c>
      <c r="J77" s="20">
        <v>0</v>
      </c>
      <c r="K77" s="20">
        <v>0</v>
      </c>
      <c r="L77" s="20">
        <v>0</v>
      </c>
      <c r="M77" s="20">
        <v>4</v>
      </c>
      <c r="N77" s="206"/>
      <c r="O77" s="207"/>
      <c r="P77" s="207"/>
      <c r="Q77" s="207"/>
      <c r="R77" s="161"/>
      <c r="S77" s="22" t="s">
        <v>239</v>
      </c>
      <c r="T77" s="92">
        <v>0.2</v>
      </c>
      <c r="U77" s="27">
        <v>42825</v>
      </c>
      <c r="V77" s="27">
        <v>42916</v>
      </c>
      <c r="W77" s="279">
        <v>91</v>
      </c>
      <c r="X77" s="176"/>
      <c r="Y77" s="272"/>
      <c r="Z77" s="55">
        <v>0</v>
      </c>
      <c r="AA77" s="272">
        <v>0.33</v>
      </c>
      <c r="AB77" s="272">
        <v>0.67</v>
      </c>
      <c r="AC77" s="276">
        <v>1</v>
      </c>
      <c r="AD77" s="277"/>
      <c r="AE77" s="277"/>
      <c r="AF77" s="273"/>
      <c r="AG77" s="273"/>
      <c r="AH77" s="273"/>
      <c r="AI77" s="274"/>
      <c r="AJ77" s="21" t="s">
        <v>240</v>
      </c>
      <c r="AK77" s="220" t="s">
        <v>229</v>
      </c>
    </row>
    <row r="78" spans="1:37" x14ac:dyDescent="0.25">
      <c r="A78" s="10" t="s">
        <v>2365</v>
      </c>
      <c r="B78" s="10" t="s">
        <v>1</v>
      </c>
      <c r="C78" s="10" t="s">
        <v>2742</v>
      </c>
      <c r="D78" s="10" t="s">
        <v>226</v>
      </c>
      <c r="E78" s="10" t="s">
        <v>227</v>
      </c>
      <c r="F78" s="10" t="s">
        <v>171</v>
      </c>
      <c r="G78" s="20" t="s">
        <v>232</v>
      </c>
      <c r="H78" s="175">
        <v>4</v>
      </c>
      <c r="I78" s="20" t="s">
        <v>74</v>
      </c>
      <c r="J78" s="20">
        <v>0</v>
      </c>
      <c r="K78" s="20">
        <v>0</v>
      </c>
      <c r="L78" s="20">
        <v>0</v>
      </c>
      <c r="M78" s="20">
        <v>4</v>
      </c>
      <c r="N78" s="206"/>
      <c r="O78" s="207"/>
      <c r="P78" s="207"/>
      <c r="Q78" s="207"/>
      <c r="R78" s="161"/>
      <c r="S78" s="22" t="s">
        <v>241</v>
      </c>
      <c r="T78" s="92">
        <v>0.2</v>
      </c>
      <c r="U78" s="27">
        <v>42901</v>
      </c>
      <c r="V78" s="27">
        <v>42993</v>
      </c>
      <c r="W78" s="279">
        <v>92</v>
      </c>
      <c r="X78" s="176"/>
      <c r="Y78" s="272"/>
      <c r="Z78" s="107"/>
      <c r="AA78" s="273"/>
      <c r="AB78" s="273"/>
      <c r="AC78" s="276">
        <v>0.16</v>
      </c>
      <c r="AD78" s="276">
        <v>0.5</v>
      </c>
      <c r="AE78" s="276">
        <v>0.84</v>
      </c>
      <c r="AF78" s="276">
        <v>1</v>
      </c>
      <c r="AG78" s="273"/>
      <c r="AH78" s="273"/>
      <c r="AI78" s="274"/>
      <c r="AJ78" s="21"/>
      <c r="AK78" s="220" t="s">
        <v>242</v>
      </c>
    </row>
    <row r="79" spans="1:37" x14ac:dyDescent="0.25">
      <c r="A79" s="10" t="s">
        <v>2365</v>
      </c>
      <c r="B79" s="10" t="s">
        <v>1</v>
      </c>
      <c r="C79" s="10" t="s">
        <v>2742</v>
      </c>
      <c r="D79" s="10" t="s">
        <v>226</v>
      </c>
      <c r="E79" s="10" t="s">
        <v>227</v>
      </c>
      <c r="F79" s="10" t="s">
        <v>171</v>
      </c>
      <c r="G79" s="20" t="s">
        <v>232</v>
      </c>
      <c r="H79" s="175">
        <v>4</v>
      </c>
      <c r="I79" s="20" t="s">
        <v>74</v>
      </c>
      <c r="J79" s="20">
        <v>0</v>
      </c>
      <c r="K79" s="20">
        <v>0</v>
      </c>
      <c r="L79" s="20">
        <v>0</v>
      </c>
      <c r="M79" s="20">
        <v>4</v>
      </c>
      <c r="N79" s="206"/>
      <c r="O79" s="207"/>
      <c r="P79" s="207"/>
      <c r="Q79" s="207"/>
      <c r="R79" s="161"/>
      <c r="S79" s="22" t="s">
        <v>243</v>
      </c>
      <c r="T79" s="92">
        <v>0.2</v>
      </c>
      <c r="U79" s="27">
        <v>42979</v>
      </c>
      <c r="V79" s="27">
        <v>43069</v>
      </c>
      <c r="W79" s="279">
        <v>90</v>
      </c>
      <c r="X79" s="176"/>
      <c r="Y79" s="276"/>
      <c r="Z79" s="163"/>
      <c r="AA79" s="277"/>
      <c r="AB79" s="277"/>
      <c r="AC79" s="277"/>
      <c r="AD79" s="277"/>
      <c r="AE79" s="277"/>
      <c r="AF79" s="276">
        <v>0.32</v>
      </c>
      <c r="AG79" s="276">
        <v>0.67</v>
      </c>
      <c r="AH79" s="276">
        <v>1</v>
      </c>
      <c r="AI79" s="274"/>
      <c r="AJ79" s="21"/>
      <c r="AK79" s="220" t="s">
        <v>244</v>
      </c>
    </row>
    <row r="80" spans="1:37" x14ac:dyDescent="0.25">
      <c r="A80" s="10" t="s">
        <v>2365</v>
      </c>
      <c r="B80" s="10" t="s">
        <v>1</v>
      </c>
      <c r="C80" s="10" t="s">
        <v>2742</v>
      </c>
      <c r="D80" s="10" t="s">
        <v>226</v>
      </c>
      <c r="E80" s="10" t="s">
        <v>227</v>
      </c>
      <c r="F80" s="10" t="s">
        <v>171</v>
      </c>
      <c r="G80" s="20" t="s">
        <v>245</v>
      </c>
      <c r="H80" s="175">
        <v>95</v>
      </c>
      <c r="I80" s="20" t="s">
        <v>74</v>
      </c>
      <c r="J80" s="20">
        <v>0</v>
      </c>
      <c r="K80" s="20">
        <v>0</v>
      </c>
      <c r="L80" s="20">
        <v>95</v>
      </c>
      <c r="M80" s="20"/>
      <c r="N80" s="206"/>
      <c r="O80" s="206"/>
      <c r="P80" s="206"/>
      <c r="Q80" s="206"/>
      <c r="R80" s="160"/>
      <c r="S80" s="22" t="s">
        <v>246</v>
      </c>
      <c r="T80" s="92">
        <v>0.2</v>
      </c>
      <c r="U80" s="27">
        <v>42737</v>
      </c>
      <c r="V80" s="27">
        <v>42825</v>
      </c>
      <c r="W80" s="279">
        <v>88</v>
      </c>
      <c r="X80" s="272">
        <v>0.33</v>
      </c>
      <c r="Y80" s="276">
        <v>0.65</v>
      </c>
      <c r="Z80" s="276">
        <v>1</v>
      </c>
      <c r="AA80" s="277"/>
      <c r="AB80" s="277"/>
      <c r="AC80" s="277"/>
      <c r="AD80" s="277"/>
      <c r="AE80" s="277"/>
      <c r="AF80" s="277"/>
      <c r="AG80" s="277"/>
      <c r="AH80" s="277"/>
      <c r="AI80" s="278"/>
      <c r="AJ80" s="21" t="s">
        <v>237</v>
      </c>
      <c r="AK80" s="220" t="s">
        <v>238</v>
      </c>
    </row>
    <row r="81" spans="1:37" x14ac:dyDescent="0.25">
      <c r="A81" s="10" t="s">
        <v>2365</v>
      </c>
      <c r="B81" s="10" t="s">
        <v>1</v>
      </c>
      <c r="C81" s="10" t="s">
        <v>2742</v>
      </c>
      <c r="D81" s="10" t="s">
        <v>226</v>
      </c>
      <c r="E81" s="10" t="s">
        <v>227</v>
      </c>
      <c r="F81" s="10" t="s">
        <v>171</v>
      </c>
      <c r="G81" s="20" t="s">
        <v>245</v>
      </c>
      <c r="H81" s="175">
        <v>95</v>
      </c>
      <c r="I81" s="20" t="s">
        <v>74</v>
      </c>
      <c r="J81" s="20">
        <v>0</v>
      </c>
      <c r="K81" s="20">
        <v>0</v>
      </c>
      <c r="L81" s="20">
        <v>95</v>
      </c>
      <c r="M81" s="20"/>
      <c r="N81" s="206"/>
      <c r="O81" s="206"/>
      <c r="P81" s="206"/>
      <c r="Q81" s="206"/>
      <c r="R81" s="160"/>
      <c r="S81" s="22" t="s">
        <v>247</v>
      </c>
      <c r="T81" s="92">
        <v>0.3</v>
      </c>
      <c r="U81" s="27">
        <v>42825</v>
      </c>
      <c r="V81" s="27">
        <v>42916</v>
      </c>
      <c r="W81" s="279">
        <v>91</v>
      </c>
      <c r="X81" s="176"/>
      <c r="Y81" s="272"/>
      <c r="Z81" s="55">
        <v>0</v>
      </c>
      <c r="AA81" s="272">
        <v>0.33</v>
      </c>
      <c r="AB81" s="276">
        <v>0.67</v>
      </c>
      <c r="AC81" s="272">
        <v>1</v>
      </c>
      <c r="AD81" s="273"/>
      <c r="AE81" s="273"/>
      <c r="AF81" s="273"/>
      <c r="AG81" s="277"/>
      <c r="AH81" s="277"/>
      <c r="AI81" s="274"/>
      <c r="AJ81" s="21" t="s">
        <v>248</v>
      </c>
      <c r="AK81" s="220" t="s">
        <v>249</v>
      </c>
    </row>
    <row r="82" spans="1:37" x14ac:dyDescent="0.25">
      <c r="A82" s="10" t="s">
        <v>2365</v>
      </c>
      <c r="B82" s="10" t="s">
        <v>1</v>
      </c>
      <c r="C82" s="10" t="s">
        <v>2742</v>
      </c>
      <c r="D82" s="10" t="s">
        <v>226</v>
      </c>
      <c r="E82" s="10" t="s">
        <v>227</v>
      </c>
      <c r="F82" s="10" t="s">
        <v>171</v>
      </c>
      <c r="G82" s="20" t="s">
        <v>245</v>
      </c>
      <c r="H82" s="175">
        <v>95</v>
      </c>
      <c r="I82" s="20" t="s">
        <v>74</v>
      </c>
      <c r="J82" s="20">
        <v>0</v>
      </c>
      <c r="K82" s="20">
        <v>0</v>
      </c>
      <c r="L82" s="20">
        <v>95</v>
      </c>
      <c r="M82" s="20"/>
      <c r="N82" s="206"/>
      <c r="O82" s="206"/>
      <c r="P82" s="206"/>
      <c r="Q82" s="206"/>
      <c r="R82" s="160"/>
      <c r="S82" s="22" t="s">
        <v>250</v>
      </c>
      <c r="T82" s="92">
        <v>0.3</v>
      </c>
      <c r="U82" s="27">
        <v>42920</v>
      </c>
      <c r="V82" s="27">
        <v>43098</v>
      </c>
      <c r="W82" s="279">
        <v>178</v>
      </c>
      <c r="X82" s="176"/>
      <c r="Y82" s="272"/>
      <c r="Z82" s="107"/>
      <c r="AA82" s="273"/>
      <c r="AB82" s="273"/>
      <c r="AC82" s="273"/>
      <c r="AD82" s="272">
        <v>0.15</v>
      </c>
      <c r="AE82" s="272">
        <v>0.33</v>
      </c>
      <c r="AF82" s="272">
        <v>0.49</v>
      </c>
      <c r="AG82" s="272">
        <v>0.67</v>
      </c>
      <c r="AH82" s="272">
        <v>0.84</v>
      </c>
      <c r="AI82" s="272">
        <v>1</v>
      </c>
      <c r="AJ82" s="21"/>
      <c r="AK82" s="220" t="s">
        <v>251</v>
      </c>
    </row>
    <row r="83" spans="1:37" x14ac:dyDescent="0.25">
      <c r="A83" s="10" t="s">
        <v>2365</v>
      </c>
      <c r="B83" s="10" t="s">
        <v>1</v>
      </c>
      <c r="C83" s="10" t="s">
        <v>2742</v>
      </c>
      <c r="D83" s="10" t="s">
        <v>226</v>
      </c>
      <c r="E83" s="10" t="s">
        <v>227</v>
      </c>
      <c r="F83" s="10" t="s">
        <v>171</v>
      </c>
      <c r="G83" s="20" t="s">
        <v>245</v>
      </c>
      <c r="H83" s="175">
        <v>95</v>
      </c>
      <c r="I83" s="20" t="s">
        <v>74</v>
      </c>
      <c r="J83" s="20">
        <v>0</v>
      </c>
      <c r="K83" s="20">
        <v>0</v>
      </c>
      <c r="L83" s="20">
        <v>95</v>
      </c>
      <c r="M83" s="20"/>
      <c r="N83" s="206"/>
      <c r="O83" s="206"/>
      <c r="P83" s="206"/>
      <c r="Q83" s="206"/>
      <c r="R83" s="160"/>
      <c r="S83" s="22" t="s">
        <v>252</v>
      </c>
      <c r="T83" s="92">
        <v>0.1</v>
      </c>
      <c r="U83" s="27">
        <v>42737</v>
      </c>
      <c r="V83" s="27">
        <v>43098</v>
      </c>
      <c r="W83" s="279">
        <v>361</v>
      </c>
      <c r="X83" s="272">
        <v>0.08</v>
      </c>
      <c r="Y83" s="272">
        <v>0.16</v>
      </c>
      <c r="Z83" s="272">
        <v>0.24</v>
      </c>
      <c r="AA83" s="272">
        <v>0.33</v>
      </c>
      <c r="AB83" s="272">
        <v>0.41</v>
      </c>
      <c r="AC83" s="272">
        <v>0.5</v>
      </c>
      <c r="AD83" s="272">
        <v>0.57999999999999996</v>
      </c>
      <c r="AE83" s="272">
        <v>0.67</v>
      </c>
      <c r="AF83" s="272">
        <v>0.75</v>
      </c>
      <c r="AG83" s="272">
        <v>0.84</v>
      </c>
      <c r="AH83" s="272">
        <v>0.92</v>
      </c>
      <c r="AI83" s="272">
        <v>1</v>
      </c>
      <c r="AJ83" s="21" t="s">
        <v>253</v>
      </c>
      <c r="AK83" s="220" t="s">
        <v>254</v>
      </c>
    </row>
    <row r="84" spans="1:37" ht="30" x14ac:dyDescent="0.25">
      <c r="A84" s="10" t="s">
        <v>2365</v>
      </c>
      <c r="B84" s="10" t="s">
        <v>1</v>
      </c>
      <c r="C84" s="10" t="s">
        <v>2742</v>
      </c>
      <c r="D84" s="10" t="s">
        <v>226</v>
      </c>
      <c r="E84" s="10" t="s">
        <v>227</v>
      </c>
      <c r="F84" s="10" t="s">
        <v>171</v>
      </c>
      <c r="G84" s="20" t="s">
        <v>245</v>
      </c>
      <c r="H84" s="175">
        <v>95</v>
      </c>
      <c r="I84" s="20" t="s">
        <v>74</v>
      </c>
      <c r="J84" s="20">
        <v>0</v>
      </c>
      <c r="K84" s="20">
        <v>0</v>
      </c>
      <c r="L84" s="20">
        <v>95</v>
      </c>
      <c r="M84" s="20"/>
      <c r="N84" s="206"/>
      <c r="O84" s="206"/>
      <c r="P84" s="206"/>
      <c r="Q84" s="206"/>
      <c r="R84" s="160"/>
      <c r="S84" s="22" t="s">
        <v>255</v>
      </c>
      <c r="T84" s="92">
        <v>0.1</v>
      </c>
      <c r="U84" s="27">
        <v>43040</v>
      </c>
      <c r="V84" s="27">
        <v>43098</v>
      </c>
      <c r="W84" s="279">
        <v>58</v>
      </c>
      <c r="X84" s="176"/>
      <c r="Y84" s="272"/>
      <c r="Z84" s="107"/>
      <c r="AA84" s="273"/>
      <c r="AB84" s="273"/>
      <c r="AC84" s="273"/>
      <c r="AD84" s="273"/>
      <c r="AE84" s="273"/>
      <c r="AF84" s="273"/>
      <c r="AG84" s="273"/>
      <c r="AH84" s="272">
        <v>0.5</v>
      </c>
      <c r="AI84" s="272">
        <v>1</v>
      </c>
      <c r="AJ84" s="21"/>
      <c r="AK84" s="220" t="s">
        <v>256</v>
      </c>
    </row>
    <row r="85" spans="1:37" x14ac:dyDescent="0.25">
      <c r="A85" s="10" t="s">
        <v>2365</v>
      </c>
      <c r="B85" s="10" t="s">
        <v>1</v>
      </c>
      <c r="C85" s="10" t="s">
        <v>2742</v>
      </c>
      <c r="D85" s="10" t="s">
        <v>257</v>
      </c>
      <c r="E85" s="10" t="s">
        <v>258</v>
      </c>
      <c r="F85" s="10" t="s">
        <v>259</v>
      </c>
      <c r="G85" s="20" t="s">
        <v>260</v>
      </c>
      <c r="H85" s="175">
        <v>2</v>
      </c>
      <c r="I85" s="20" t="s">
        <v>74</v>
      </c>
      <c r="J85" s="20">
        <v>0</v>
      </c>
      <c r="K85" s="20">
        <v>1</v>
      </c>
      <c r="L85" s="20">
        <v>0</v>
      </c>
      <c r="M85" s="20">
        <v>2</v>
      </c>
      <c r="N85" s="206"/>
      <c r="O85" s="206"/>
      <c r="P85" s="206"/>
      <c r="Q85" s="206"/>
      <c r="R85" s="160"/>
      <c r="S85" s="22" t="s">
        <v>261</v>
      </c>
      <c r="T85" s="92">
        <v>0.5</v>
      </c>
      <c r="U85" s="27">
        <v>42767</v>
      </c>
      <c r="V85" s="27">
        <v>42781</v>
      </c>
      <c r="W85" s="279">
        <v>14</v>
      </c>
      <c r="X85" s="272"/>
      <c r="Y85" s="55">
        <v>1</v>
      </c>
      <c r="Z85" s="10">
        <f>Y85</f>
        <v>1</v>
      </c>
      <c r="AA85" s="273"/>
      <c r="AB85" s="273"/>
      <c r="AC85" s="273"/>
      <c r="AD85" s="273"/>
      <c r="AE85" s="273"/>
      <c r="AF85" s="273"/>
      <c r="AG85" s="273"/>
      <c r="AH85" s="273"/>
      <c r="AI85" s="274"/>
      <c r="AJ85" s="21" t="s">
        <v>262</v>
      </c>
      <c r="AK85" s="220" t="s">
        <v>2381</v>
      </c>
    </row>
    <row r="86" spans="1:37" x14ac:dyDescent="0.25">
      <c r="A86" s="10" t="s">
        <v>2365</v>
      </c>
      <c r="B86" s="10" t="s">
        <v>1</v>
      </c>
      <c r="C86" s="10" t="s">
        <v>2742</v>
      </c>
      <c r="D86" s="10" t="s">
        <v>257</v>
      </c>
      <c r="E86" s="10" t="s">
        <v>258</v>
      </c>
      <c r="F86" s="10" t="s">
        <v>259</v>
      </c>
      <c r="G86" s="20" t="s">
        <v>260</v>
      </c>
      <c r="H86" s="175">
        <v>2</v>
      </c>
      <c r="I86" s="20" t="s">
        <v>74</v>
      </c>
      <c r="J86" s="228">
        <v>0</v>
      </c>
      <c r="K86" s="20">
        <v>1</v>
      </c>
      <c r="L86" s="20">
        <v>0</v>
      </c>
      <c r="M86" s="20">
        <v>2</v>
      </c>
      <c r="N86" s="206"/>
      <c r="O86" s="206"/>
      <c r="P86" s="206"/>
      <c r="Q86" s="206"/>
      <c r="R86" s="160"/>
      <c r="S86" s="22" t="s">
        <v>263</v>
      </c>
      <c r="T86" s="92">
        <v>0.5</v>
      </c>
      <c r="U86" s="27">
        <v>42782</v>
      </c>
      <c r="V86" s="27">
        <v>42947</v>
      </c>
      <c r="W86" s="279">
        <v>165</v>
      </c>
      <c r="X86" s="176"/>
      <c r="Y86" s="272">
        <v>7.0000000000000007E-2</v>
      </c>
      <c r="Z86" s="272">
        <v>0.26</v>
      </c>
      <c r="AA86" s="272">
        <v>0.44</v>
      </c>
      <c r="AB86" s="272">
        <v>0.63</v>
      </c>
      <c r="AC86" s="272">
        <v>0.81</v>
      </c>
      <c r="AD86" s="272">
        <v>1</v>
      </c>
      <c r="AE86" s="273"/>
      <c r="AF86" s="273"/>
      <c r="AG86" s="273"/>
      <c r="AH86" s="273"/>
      <c r="AI86" s="274"/>
      <c r="AJ86" s="21" t="s">
        <v>264</v>
      </c>
      <c r="AK86" s="220" t="s">
        <v>2382</v>
      </c>
    </row>
    <row r="87" spans="1:37" ht="45" x14ac:dyDescent="0.25">
      <c r="A87" s="10" t="s">
        <v>2365</v>
      </c>
      <c r="B87" s="10" t="s">
        <v>1</v>
      </c>
      <c r="C87" s="10" t="s">
        <v>2742</v>
      </c>
      <c r="D87" s="10" t="s">
        <v>257</v>
      </c>
      <c r="E87" s="10" t="s">
        <v>258</v>
      </c>
      <c r="F87" s="10" t="s">
        <v>259</v>
      </c>
      <c r="G87" s="20" t="s">
        <v>265</v>
      </c>
      <c r="H87" s="175">
        <v>189</v>
      </c>
      <c r="I87" s="20" t="s">
        <v>74</v>
      </c>
      <c r="J87" s="20">
        <v>0</v>
      </c>
      <c r="K87" s="228">
        <v>62</v>
      </c>
      <c r="L87" s="228">
        <v>125</v>
      </c>
      <c r="M87" s="228">
        <v>189</v>
      </c>
      <c r="N87" s="229"/>
      <c r="O87" s="206"/>
      <c r="P87" s="206"/>
      <c r="Q87" s="206"/>
      <c r="R87" s="181"/>
      <c r="S87" s="22" t="s">
        <v>266</v>
      </c>
      <c r="T87" s="92">
        <v>1</v>
      </c>
      <c r="U87" s="27">
        <v>42826</v>
      </c>
      <c r="V87" s="27">
        <v>43069</v>
      </c>
      <c r="W87" s="279">
        <v>243</v>
      </c>
      <c r="X87" s="176"/>
      <c r="Y87" s="272"/>
      <c r="Z87" s="273"/>
      <c r="AA87" s="272">
        <v>0.12</v>
      </c>
      <c r="AB87" s="272">
        <v>0.25</v>
      </c>
      <c r="AC87" s="272">
        <v>0.37</v>
      </c>
      <c r="AD87" s="272">
        <v>0.5</v>
      </c>
      <c r="AE87" s="272">
        <v>0.63</v>
      </c>
      <c r="AF87" s="272">
        <v>0.75</v>
      </c>
      <c r="AG87" s="272">
        <v>0.88</v>
      </c>
      <c r="AH87" s="272">
        <v>1</v>
      </c>
      <c r="AI87" s="274"/>
      <c r="AJ87" s="21" t="s">
        <v>2383</v>
      </c>
      <c r="AK87" s="220" t="s">
        <v>267</v>
      </c>
    </row>
    <row r="88" spans="1:37" x14ac:dyDescent="0.25">
      <c r="A88" s="10" t="s">
        <v>2365</v>
      </c>
      <c r="B88" s="10" t="s">
        <v>1</v>
      </c>
      <c r="C88" s="10" t="s">
        <v>2742</v>
      </c>
      <c r="D88" s="10" t="s">
        <v>257</v>
      </c>
      <c r="E88" s="10" t="s">
        <v>258</v>
      </c>
      <c r="F88" s="10" t="s">
        <v>259</v>
      </c>
      <c r="G88" s="20" t="s">
        <v>268</v>
      </c>
      <c r="H88" s="182">
        <v>1</v>
      </c>
      <c r="I88" s="20" t="s">
        <v>269</v>
      </c>
      <c r="J88" s="162">
        <v>0.7</v>
      </c>
      <c r="K88" s="163">
        <v>1</v>
      </c>
      <c r="L88" s="163"/>
      <c r="M88" s="265"/>
      <c r="N88" s="208"/>
      <c r="O88" s="205"/>
      <c r="P88" s="205"/>
      <c r="Q88" s="205"/>
      <c r="R88" s="181"/>
      <c r="S88" s="22" t="s">
        <v>2384</v>
      </c>
      <c r="T88" s="92">
        <v>0.25</v>
      </c>
      <c r="U88" s="27">
        <v>42767</v>
      </c>
      <c r="V88" s="27">
        <v>42794</v>
      </c>
      <c r="W88" s="279">
        <v>27</v>
      </c>
      <c r="X88" s="176"/>
      <c r="Y88" s="55">
        <v>1</v>
      </c>
      <c r="Z88" s="10">
        <f>Y88</f>
        <v>1</v>
      </c>
      <c r="AA88" s="273"/>
      <c r="AB88" s="273"/>
      <c r="AC88" s="273"/>
      <c r="AD88" s="273"/>
      <c r="AE88" s="273"/>
      <c r="AF88" s="273"/>
      <c r="AG88" s="273"/>
      <c r="AH88" s="273"/>
      <c r="AI88" s="274"/>
      <c r="AJ88" s="21" t="s">
        <v>2385</v>
      </c>
      <c r="AK88" s="220" t="s">
        <v>2386</v>
      </c>
    </row>
    <row r="89" spans="1:37" ht="30" x14ac:dyDescent="0.25">
      <c r="A89" s="10" t="s">
        <v>2365</v>
      </c>
      <c r="B89" s="10" t="s">
        <v>1</v>
      </c>
      <c r="C89" s="10" t="s">
        <v>2742</v>
      </c>
      <c r="D89" s="10" t="s">
        <v>257</v>
      </c>
      <c r="E89" s="10" t="s">
        <v>258</v>
      </c>
      <c r="F89" s="10" t="s">
        <v>259</v>
      </c>
      <c r="G89" s="20" t="s">
        <v>268</v>
      </c>
      <c r="H89" s="182">
        <v>1</v>
      </c>
      <c r="I89" s="20" t="s">
        <v>269</v>
      </c>
      <c r="J89" s="162">
        <v>0.7</v>
      </c>
      <c r="K89" s="163">
        <v>1</v>
      </c>
      <c r="L89" s="163"/>
      <c r="M89" s="265"/>
      <c r="N89" s="208"/>
      <c r="O89" s="205"/>
      <c r="P89" s="205"/>
      <c r="Q89" s="205"/>
      <c r="R89" s="181"/>
      <c r="S89" s="22" t="s">
        <v>270</v>
      </c>
      <c r="T89" s="92">
        <v>0.15</v>
      </c>
      <c r="U89" s="27">
        <v>42795</v>
      </c>
      <c r="V89" s="27">
        <v>42978</v>
      </c>
      <c r="W89" s="279">
        <v>183</v>
      </c>
      <c r="X89" s="176"/>
      <c r="Y89" s="272"/>
      <c r="Z89" s="272">
        <v>0.16</v>
      </c>
      <c r="AA89" s="272">
        <v>0.33</v>
      </c>
      <c r="AB89" s="272">
        <v>0.5</v>
      </c>
      <c r="AC89" s="272">
        <v>0.66</v>
      </c>
      <c r="AD89" s="272">
        <v>0.83</v>
      </c>
      <c r="AE89" s="272">
        <v>1</v>
      </c>
      <c r="AF89" s="273"/>
      <c r="AG89" s="273"/>
      <c r="AH89" s="273"/>
      <c r="AI89" s="274"/>
      <c r="AJ89" s="21" t="s">
        <v>2385</v>
      </c>
      <c r="AK89" s="220" t="s">
        <v>2387</v>
      </c>
    </row>
    <row r="90" spans="1:37" ht="30" x14ac:dyDescent="0.25">
      <c r="A90" s="10" t="s">
        <v>2365</v>
      </c>
      <c r="B90" s="10" t="s">
        <v>1</v>
      </c>
      <c r="C90" s="10" t="s">
        <v>2742</v>
      </c>
      <c r="D90" s="10" t="s">
        <v>257</v>
      </c>
      <c r="E90" s="10" t="s">
        <v>258</v>
      </c>
      <c r="F90" s="10" t="s">
        <v>259</v>
      </c>
      <c r="G90" s="20" t="s">
        <v>268</v>
      </c>
      <c r="H90" s="182">
        <v>1</v>
      </c>
      <c r="I90" s="20" t="s">
        <v>269</v>
      </c>
      <c r="J90" s="162">
        <v>0.7</v>
      </c>
      <c r="K90" s="163">
        <v>1</v>
      </c>
      <c r="L90" s="163"/>
      <c r="M90" s="265"/>
      <c r="N90" s="208"/>
      <c r="O90" s="205"/>
      <c r="P90" s="205"/>
      <c r="Q90" s="205"/>
      <c r="R90" s="181"/>
      <c r="S90" s="22" t="s">
        <v>271</v>
      </c>
      <c r="T90" s="92">
        <v>0.2</v>
      </c>
      <c r="U90" s="27">
        <v>42795</v>
      </c>
      <c r="V90" s="27">
        <v>42978</v>
      </c>
      <c r="W90" s="279">
        <v>183</v>
      </c>
      <c r="X90" s="176"/>
      <c r="Y90" s="272"/>
      <c r="Z90" s="272">
        <v>0.16</v>
      </c>
      <c r="AA90" s="272">
        <v>0.33</v>
      </c>
      <c r="AB90" s="272">
        <v>0.5</v>
      </c>
      <c r="AC90" s="272">
        <v>0.66</v>
      </c>
      <c r="AD90" s="272">
        <v>0.83</v>
      </c>
      <c r="AE90" s="272">
        <v>1</v>
      </c>
      <c r="AF90" s="273"/>
      <c r="AG90" s="273"/>
      <c r="AH90" s="273"/>
      <c r="AI90" s="274"/>
      <c r="AJ90" s="21" t="s">
        <v>272</v>
      </c>
      <c r="AK90" s="220" t="s">
        <v>2388</v>
      </c>
    </row>
    <row r="91" spans="1:37" x14ac:dyDescent="0.25">
      <c r="A91" s="10" t="s">
        <v>2365</v>
      </c>
      <c r="B91" s="10" t="s">
        <v>1</v>
      </c>
      <c r="C91" s="10" t="s">
        <v>2742</v>
      </c>
      <c r="D91" s="10" t="s">
        <v>257</v>
      </c>
      <c r="E91" s="10" t="s">
        <v>258</v>
      </c>
      <c r="F91" s="10" t="s">
        <v>259</v>
      </c>
      <c r="G91" s="20" t="s">
        <v>268</v>
      </c>
      <c r="H91" s="182">
        <v>1</v>
      </c>
      <c r="I91" s="20" t="s">
        <v>269</v>
      </c>
      <c r="J91" s="162">
        <v>0.7</v>
      </c>
      <c r="K91" s="163">
        <v>1</v>
      </c>
      <c r="L91" s="163"/>
      <c r="M91" s="265"/>
      <c r="N91" s="208"/>
      <c r="O91" s="205"/>
      <c r="P91" s="205"/>
      <c r="Q91" s="205"/>
      <c r="R91" s="181"/>
      <c r="S91" s="22" t="s">
        <v>2389</v>
      </c>
      <c r="T91" s="92">
        <v>0.4</v>
      </c>
      <c r="U91" s="27">
        <v>42979</v>
      </c>
      <c r="V91" s="27">
        <v>43069</v>
      </c>
      <c r="W91" s="279">
        <v>90</v>
      </c>
      <c r="X91" s="176"/>
      <c r="Y91" s="272"/>
      <c r="Z91" s="273"/>
      <c r="AA91" s="273"/>
      <c r="AB91" s="273"/>
      <c r="AC91" s="273"/>
      <c r="AD91" s="273"/>
      <c r="AE91" s="273"/>
      <c r="AF91" s="272">
        <v>0.32</v>
      </c>
      <c r="AG91" s="272">
        <v>0.67</v>
      </c>
      <c r="AH91" s="272">
        <v>1</v>
      </c>
      <c r="AI91" s="274"/>
      <c r="AJ91" s="21" t="s">
        <v>2390</v>
      </c>
      <c r="AK91" s="220" t="s">
        <v>2391</v>
      </c>
    </row>
    <row r="92" spans="1:37" x14ac:dyDescent="0.25">
      <c r="A92" s="10" t="s">
        <v>2365</v>
      </c>
      <c r="B92" s="10" t="s">
        <v>1</v>
      </c>
      <c r="C92" s="10" t="s">
        <v>2742</v>
      </c>
      <c r="D92" s="10" t="s">
        <v>257</v>
      </c>
      <c r="E92" s="10" t="s">
        <v>258</v>
      </c>
      <c r="F92" s="10" t="s">
        <v>259</v>
      </c>
      <c r="G92" s="20" t="s">
        <v>273</v>
      </c>
      <c r="H92" s="175">
        <v>201</v>
      </c>
      <c r="I92" s="20" t="s">
        <v>74</v>
      </c>
      <c r="J92" s="20">
        <v>0</v>
      </c>
      <c r="K92" s="20">
        <v>66</v>
      </c>
      <c r="L92" s="20">
        <v>133</v>
      </c>
      <c r="M92" s="20">
        <v>201</v>
      </c>
      <c r="N92" s="206"/>
      <c r="O92" s="206"/>
      <c r="P92" s="206"/>
      <c r="Q92" s="206"/>
      <c r="R92" s="181"/>
      <c r="S92" s="22" t="s">
        <v>274</v>
      </c>
      <c r="T92" s="92">
        <v>7.4999999999999997E-2</v>
      </c>
      <c r="U92" s="27">
        <v>42767</v>
      </c>
      <c r="V92" s="27">
        <v>43100</v>
      </c>
      <c r="W92" s="279">
        <v>333</v>
      </c>
      <c r="X92" s="176"/>
      <c r="Y92" s="272">
        <v>0.08</v>
      </c>
      <c r="Z92" s="272">
        <v>0.17</v>
      </c>
      <c r="AA92" s="272">
        <v>0.26</v>
      </c>
      <c r="AB92" s="272">
        <v>0.36</v>
      </c>
      <c r="AC92" s="272">
        <v>0.45</v>
      </c>
      <c r="AD92" s="272">
        <v>0.54</v>
      </c>
      <c r="AE92" s="272">
        <v>0.63</v>
      </c>
      <c r="AF92" s="272">
        <v>0.72</v>
      </c>
      <c r="AG92" s="272">
        <v>0.82</v>
      </c>
      <c r="AH92" s="272">
        <v>0.91</v>
      </c>
      <c r="AI92" s="272">
        <v>1</v>
      </c>
      <c r="AJ92" s="21" t="s">
        <v>2392</v>
      </c>
      <c r="AK92" s="220" t="s">
        <v>275</v>
      </c>
    </row>
    <row r="93" spans="1:37" x14ac:dyDescent="0.25">
      <c r="A93" s="10" t="s">
        <v>2365</v>
      </c>
      <c r="B93" s="10" t="s">
        <v>1</v>
      </c>
      <c r="C93" s="10" t="s">
        <v>2742</v>
      </c>
      <c r="D93" s="10" t="s">
        <v>257</v>
      </c>
      <c r="E93" s="10" t="s">
        <v>258</v>
      </c>
      <c r="F93" s="10" t="s">
        <v>259</v>
      </c>
      <c r="G93" s="20" t="s">
        <v>273</v>
      </c>
      <c r="H93" s="175">
        <v>201</v>
      </c>
      <c r="I93" s="20" t="s">
        <v>74</v>
      </c>
      <c r="J93" s="20">
        <v>0</v>
      </c>
      <c r="K93" s="20">
        <v>66</v>
      </c>
      <c r="L93" s="20">
        <v>133</v>
      </c>
      <c r="M93" s="20">
        <v>201</v>
      </c>
      <c r="N93" s="206"/>
      <c r="O93" s="206"/>
      <c r="P93" s="206"/>
      <c r="Q93" s="206"/>
      <c r="R93" s="181"/>
      <c r="S93" s="22" t="s">
        <v>276</v>
      </c>
      <c r="T93" s="92">
        <v>0.05</v>
      </c>
      <c r="U93" s="27">
        <v>42767</v>
      </c>
      <c r="V93" s="27">
        <v>43100</v>
      </c>
      <c r="W93" s="279">
        <v>333</v>
      </c>
      <c r="X93" s="176"/>
      <c r="Y93" s="272">
        <v>0.08</v>
      </c>
      <c r="Z93" s="272">
        <v>0.17</v>
      </c>
      <c r="AA93" s="272">
        <v>0.26</v>
      </c>
      <c r="AB93" s="272">
        <v>0.36</v>
      </c>
      <c r="AC93" s="272">
        <v>0.45</v>
      </c>
      <c r="AD93" s="272">
        <v>0.54</v>
      </c>
      <c r="AE93" s="272">
        <v>0.63</v>
      </c>
      <c r="AF93" s="272">
        <v>0.72</v>
      </c>
      <c r="AG93" s="272">
        <v>0.82</v>
      </c>
      <c r="AH93" s="272">
        <v>0.91</v>
      </c>
      <c r="AI93" s="272">
        <v>1</v>
      </c>
      <c r="AJ93" s="21" t="s">
        <v>2393</v>
      </c>
      <c r="AK93" s="220" t="s">
        <v>275</v>
      </c>
    </row>
    <row r="94" spans="1:37" ht="30" x14ac:dyDescent="0.25">
      <c r="A94" s="10" t="s">
        <v>2365</v>
      </c>
      <c r="B94" s="10" t="s">
        <v>1</v>
      </c>
      <c r="C94" s="10" t="s">
        <v>2742</v>
      </c>
      <c r="D94" s="10" t="s">
        <v>257</v>
      </c>
      <c r="E94" s="10" t="s">
        <v>258</v>
      </c>
      <c r="F94" s="10" t="s">
        <v>259</v>
      </c>
      <c r="G94" s="20" t="s">
        <v>273</v>
      </c>
      <c r="H94" s="175">
        <v>201</v>
      </c>
      <c r="I94" s="20" t="s">
        <v>74</v>
      </c>
      <c r="J94" s="20">
        <v>0</v>
      </c>
      <c r="K94" s="20">
        <v>66</v>
      </c>
      <c r="L94" s="20">
        <v>133</v>
      </c>
      <c r="M94" s="20">
        <v>201</v>
      </c>
      <c r="N94" s="206"/>
      <c r="O94" s="206"/>
      <c r="P94" s="206"/>
      <c r="Q94" s="206"/>
      <c r="R94" s="181"/>
      <c r="S94" s="22" t="s">
        <v>277</v>
      </c>
      <c r="T94" s="92">
        <v>0.875</v>
      </c>
      <c r="U94" s="27">
        <v>42767</v>
      </c>
      <c r="V94" s="27">
        <v>43100</v>
      </c>
      <c r="W94" s="279">
        <v>333</v>
      </c>
      <c r="X94" s="176"/>
      <c r="Y94" s="272">
        <v>0.08</v>
      </c>
      <c r="Z94" s="272">
        <v>0.17</v>
      </c>
      <c r="AA94" s="272">
        <v>0.26</v>
      </c>
      <c r="AB94" s="272">
        <v>0.36</v>
      </c>
      <c r="AC94" s="272">
        <v>0.45</v>
      </c>
      <c r="AD94" s="272">
        <v>0.54</v>
      </c>
      <c r="AE94" s="272">
        <v>0.63</v>
      </c>
      <c r="AF94" s="272">
        <v>0.72</v>
      </c>
      <c r="AG94" s="272">
        <v>0.82</v>
      </c>
      <c r="AH94" s="272">
        <v>0.91</v>
      </c>
      <c r="AI94" s="272">
        <v>1</v>
      </c>
      <c r="AJ94" s="21" t="s">
        <v>2394</v>
      </c>
      <c r="AK94" s="220" t="s">
        <v>2388</v>
      </c>
    </row>
    <row r="95" spans="1:37" ht="30" x14ac:dyDescent="0.25">
      <c r="A95" s="10" t="s">
        <v>2365</v>
      </c>
      <c r="B95" s="10" t="s">
        <v>1</v>
      </c>
      <c r="C95" s="10" t="s">
        <v>2742</v>
      </c>
      <c r="D95" s="10" t="s">
        <v>257</v>
      </c>
      <c r="E95" s="10" t="s">
        <v>258</v>
      </c>
      <c r="F95" s="10" t="s">
        <v>259</v>
      </c>
      <c r="G95" s="20" t="s">
        <v>278</v>
      </c>
      <c r="H95" s="183">
        <v>1</v>
      </c>
      <c r="I95" s="20" t="s">
        <v>269</v>
      </c>
      <c r="J95" s="162">
        <v>25</v>
      </c>
      <c r="K95" s="163">
        <v>50</v>
      </c>
      <c r="L95" s="163">
        <v>75</v>
      </c>
      <c r="M95" s="163">
        <v>100</v>
      </c>
      <c r="N95" s="209"/>
      <c r="O95" s="205"/>
      <c r="P95" s="205"/>
      <c r="Q95" s="205"/>
      <c r="R95" s="160"/>
      <c r="S95" s="22" t="s">
        <v>279</v>
      </c>
      <c r="T95" s="92">
        <v>0.16</v>
      </c>
      <c r="U95" s="27">
        <v>42767</v>
      </c>
      <c r="V95" s="27">
        <v>42826</v>
      </c>
      <c r="W95" s="279">
        <v>59</v>
      </c>
      <c r="X95" s="176"/>
      <c r="Y95" s="272">
        <v>0.46</v>
      </c>
      <c r="Z95" s="272">
        <v>0.98</v>
      </c>
      <c r="AA95" s="272">
        <v>1</v>
      </c>
      <c r="AB95" s="273"/>
      <c r="AC95" s="273"/>
      <c r="AD95" s="273"/>
      <c r="AE95" s="273"/>
      <c r="AF95" s="273"/>
      <c r="AG95" s="273"/>
      <c r="AH95" s="273"/>
      <c r="AI95" s="274"/>
      <c r="AJ95" s="21" t="s">
        <v>280</v>
      </c>
      <c r="AK95" s="220" t="s">
        <v>2395</v>
      </c>
    </row>
    <row r="96" spans="1:37" x14ac:dyDescent="0.25">
      <c r="A96" s="10" t="s">
        <v>2365</v>
      </c>
      <c r="B96" s="10" t="s">
        <v>1</v>
      </c>
      <c r="C96" s="10" t="s">
        <v>2742</v>
      </c>
      <c r="D96" s="10" t="s">
        <v>257</v>
      </c>
      <c r="E96" s="10" t="s">
        <v>258</v>
      </c>
      <c r="F96" s="10" t="s">
        <v>259</v>
      </c>
      <c r="G96" s="20" t="s">
        <v>278</v>
      </c>
      <c r="H96" s="183">
        <v>1</v>
      </c>
      <c r="I96" s="20" t="s">
        <v>269</v>
      </c>
      <c r="J96" s="162">
        <v>25</v>
      </c>
      <c r="K96" s="163">
        <v>50</v>
      </c>
      <c r="L96" s="163">
        <v>75</v>
      </c>
      <c r="M96" s="163">
        <v>100</v>
      </c>
      <c r="N96" s="209"/>
      <c r="O96" s="205"/>
      <c r="P96" s="205"/>
      <c r="Q96" s="205"/>
      <c r="R96" s="160"/>
      <c r="S96" s="22" t="s">
        <v>281</v>
      </c>
      <c r="T96" s="92">
        <v>0.16</v>
      </c>
      <c r="U96" s="27">
        <v>42827</v>
      </c>
      <c r="V96" s="27">
        <v>42917</v>
      </c>
      <c r="W96" s="279">
        <v>90</v>
      </c>
      <c r="X96" s="176"/>
      <c r="Y96" s="272"/>
      <c r="Z96" s="272"/>
      <c r="AA96" s="272">
        <v>0.31</v>
      </c>
      <c r="AB96" s="272">
        <v>0.66</v>
      </c>
      <c r="AC96" s="272">
        <v>0.99</v>
      </c>
      <c r="AD96" s="272">
        <v>1</v>
      </c>
      <c r="AE96" s="273"/>
      <c r="AF96" s="273"/>
      <c r="AG96" s="273"/>
      <c r="AH96" s="273"/>
      <c r="AI96" s="274"/>
      <c r="AJ96" s="21"/>
      <c r="AK96" s="220" t="s">
        <v>282</v>
      </c>
    </row>
    <row r="97" spans="1:37" x14ac:dyDescent="0.25">
      <c r="A97" s="10" t="s">
        <v>2365</v>
      </c>
      <c r="B97" s="10" t="s">
        <v>1</v>
      </c>
      <c r="C97" s="10" t="s">
        <v>2742</v>
      </c>
      <c r="D97" s="10" t="s">
        <v>257</v>
      </c>
      <c r="E97" s="10" t="s">
        <v>258</v>
      </c>
      <c r="F97" s="10" t="s">
        <v>259</v>
      </c>
      <c r="G97" s="20" t="s">
        <v>278</v>
      </c>
      <c r="H97" s="183">
        <v>1</v>
      </c>
      <c r="I97" s="20" t="s">
        <v>269</v>
      </c>
      <c r="J97" s="162">
        <v>25</v>
      </c>
      <c r="K97" s="163">
        <v>50</v>
      </c>
      <c r="L97" s="163">
        <v>75</v>
      </c>
      <c r="M97" s="163">
        <v>100</v>
      </c>
      <c r="N97" s="209"/>
      <c r="O97" s="205"/>
      <c r="P97" s="205"/>
      <c r="Q97" s="205"/>
      <c r="R97" s="160"/>
      <c r="S97" s="22" t="s">
        <v>283</v>
      </c>
      <c r="T97" s="92">
        <v>0.18</v>
      </c>
      <c r="U97" s="27">
        <v>42918</v>
      </c>
      <c r="V97" s="27">
        <v>42948</v>
      </c>
      <c r="W97" s="279">
        <v>30</v>
      </c>
      <c r="X97" s="176"/>
      <c r="Y97" s="272"/>
      <c r="Z97" s="273"/>
      <c r="AA97" s="273"/>
      <c r="AB97" s="273"/>
      <c r="AC97" s="273"/>
      <c r="AD97" s="272">
        <v>0.97</v>
      </c>
      <c r="AE97" s="272">
        <v>1</v>
      </c>
      <c r="AF97" s="273"/>
      <c r="AG97" s="273"/>
      <c r="AH97" s="273"/>
      <c r="AI97" s="274"/>
      <c r="AJ97" s="21"/>
      <c r="AK97" s="220" t="s">
        <v>284</v>
      </c>
    </row>
    <row r="98" spans="1:37" x14ac:dyDescent="0.25">
      <c r="A98" s="10" t="s">
        <v>2365</v>
      </c>
      <c r="B98" s="10" t="s">
        <v>1</v>
      </c>
      <c r="C98" s="10" t="s">
        <v>2742</v>
      </c>
      <c r="D98" s="10" t="s">
        <v>257</v>
      </c>
      <c r="E98" s="10" t="s">
        <v>258</v>
      </c>
      <c r="F98" s="10" t="s">
        <v>259</v>
      </c>
      <c r="G98" s="20" t="s">
        <v>278</v>
      </c>
      <c r="H98" s="183">
        <v>1</v>
      </c>
      <c r="I98" s="20" t="s">
        <v>269</v>
      </c>
      <c r="J98" s="162">
        <v>25</v>
      </c>
      <c r="K98" s="163">
        <v>50</v>
      </c>
      <c r="L98" s="163">
        <v>75</v>
      </c>
      <c r="M98" s="163">
        <v>100</v>
      </c>
      <c r="N98" s="209"/>
      <c r="O98" s="205"/>
      <c r="P98" s="205"/>
      <c r="Q98" s="205"/>
      <c r="R98" s="160"/>
      <c r="S98" s="22" t="s">
        <v>285</v>
      </c>
      <c r="T98" s="92">
        <v>0.25</v>
      </c>
      <c r="U98" s="27">
        <v>42949</v>
      </c>
      <c r="V98" s="27">
        <v>43039</v>
      </c>
      <c r="W98" s="279">
        <v>90</v>
      </c>
      <c r="X98" s="176"/>
      <c r="Y98" s="272"/>
      <c r="Z98" s="273"/>
      <c r="AA98" s="273"/>
      <c r="AB98" s="273"/>
      <c r="AC98" s="273"/>
      <c r="AD98" s="273"/>
      <c r="AE98" s="272">
        <v>0.32</v>
      </c>
      <c r="AF98" s="272">
        <v>0.66</v>
      </c>
      <c r="AG98" s="272">
        <v>1</v>
      </c>
      <c r="AH98" s="273"/>
      <c r="AI98" s="274"/>
      <c r="AJ98" s="21"/>
      <c r="AK98" s="222" t="s">
        <v>286</v>
      </c>
    </row>
    <row r="99" spans="1:37" x14ac:dyDescent="0.25">
      <c r="A99" s="10" t="s">
        <v>2365</v>
      </c>
      <c r="B99" s="10" t="s">
        <v>1</v>
      </c>
      <c r="C99" s="10" t="s">
        <v>2742</v>
      </c>
      <c r="D99" s="10" t="s">
        <v>257</v>
      </c>
      <c r="E99" s="10" t="s">
        <v>258</v>
      </c>
      <c r="F99" s="10" t="s">
        <v>259</v>
      </c>
      <c r="G99" s="20" t="s">
        <v>278</v>
      </c>
      <c r="H99" s="183">
        <v>1</v>
      </c>
      <c r="I99" s="20" t="s">
        <v>269</v>
      </c>
      <c r="J99" s="162">
        <v>25</v>
      </c>
      <c r="K99" s="163">
        <v>50</v>
      </c>
      <c r="L99" s="163">
        <v>75</v>
      </c>
      <c r="M99" s="163">
        <v>100</v>
      </c>
      <c r="N99" s="209"/>
      <c r="O99" s="205"/>
      <c r="P99" s="205"/>
      <c r="Q99" s="205"/>
      <c r="R99" s="160"/>
      <c r="S99" s="22" t="s">
        <v>287</v>
      </c>
      <c r="T99" s="92">
        <v>0.25</v>
      </c>
      <c r="U99" s="27">
        <v>42949</v>
      </c>
      <c r="V99" s="27">
        <v>43039</v>
      </c>
      <c r="W99" s="279">
        <v>90</v>
      </c>
      <c r="X99" s="176"/>
      <c r="Y99" s="272"/>
      <c r="Z99" s="273"/>
      <c r="AA99" s="273"/>
      <c r="AB99" s="273"/>
      <c r="AC99" s="273"/>
      <c r="AD99" s="273"/>
      <c r="AE99" s="272">
        <v>0.32</v>
      </c>
      <c r="AF99" s="272">
        <v>0.66</v>
      </c>
      <c r="AG99" s="272">
        <v>1</v>
      </c>
      <c r="AH99" s="273"/>
      <c r="AI99" s="274"/>
      <c r="AJ99" s="21"/>
      <c r="AK99" s="220" t="s">
        <v>288</v>
      </c>
    </row>
    <row r="100" spans="1:37" ht="30" x14ac:dyDescent="0.25">
      <c r="A100" s="10" t="s">
        <v>2365</v>
      </c>
      <c r="B100" s="10" t="s">
        <v>1</v>
      </c>
      <c r="C100" s="10" t="s">
        <v>303</v>
      </c>
      <c r="D100" s="10" t="s">
        <v>304</v>
      </c>
      <c r="E100" s="10" t="s">
        <v>188</v>
      </c>
      <c r="F100" s="10" t="s">
        <v>189</v>
      </c>
      <c r="G100" s="10" t="s">
        <v>305</v>
      </c>
      <c r="H100" s="13">
        <v>15</v>
      </c>
      <c r="I100" s="10" t="s">
        <v>74</v>
      </c>
      <c r="J100" s="10">
        <v>0</v>
      </c>
      <c r="K100" s="10">
        <v>5</v>
      </c>
      <c r="L100" s="10">
        <v>10</v>
      </c>
      <c r="M100" s="10">
        <v>15</v>
      </c>
      <c r="N100" s="204"/>
      <c r="O100" s="204"/>
      <c r="P100" s="204"/>
      <c r="Q100" s="204"/>
      <c r="R100" s="10"/>
      <c r="S100" s="10" t="s">
        <v>306</v>
      </c>
      <c r="T100" s="271">
        <v>0.1</v>
      </c>
      <c r="U100" s="18">
        <v>42751</v>
      </c>
      <c r="V100" s="18">
        <v>42809</v>
      </c>
      <c r="W100" s="10">
        <v>58</v>
      </c>
      <c r="X100" s="10">
        <v>0.26</v>
      </c>
      <c r="Y100" s="10">
        <v>0.74</v>
      </c>
      <c r="Z100" s="10">
        <v>1</v>
      </c>
      <c r="AA100" s="10"/>
      <c r="AB100" s="10"/>
      <c r="AC100" s="10"/>
      <c r="AD100" s="10"/>
      <c r="AE100" s="10"/>
      <c r="AF100" s="10"/>
      <c r="AG100" s="10"/>
      <c r="AH100" s="10"/>
      <c r="AI100" s="10"/>
      <c r="AJ100" s="10" t="s">
        <v>307</v>
      </c>
      <c r="AK100" s="188" t="s">
        <v>308</v>
      </c>
    </row>
    <row r="101" spans="1:37" ht="30" x14ac:dyDescent="0.25">
      <c r="A101" s="10" t="s">
        <v>2365</v>
      </c>
      <c r="B101" s="10" t="s">
        <v>1</v>
      </c>
      <c r="C101" s="10" t="s">
        <v>303</v>
      </c>
      <c r="D101" s="10" t="s">
        <v>304</v>
      </c>
      <c r="E101" s="10" t="s">
        <v>188</v>
      </c>
      <c r="F101" s="10" t="s">
        <v>189</v>
      </c>
      <c r="G101" s="10" t="s">
        <v>305</v>
      </c>
      <c r="H101" s="13">
        <v>15</v>
      </c>
      <c r="I101" s="10" t="s">
        <v>74</v>
      </c>
      <c r="J101" s="10">
        <v>0</v>
      </c>
      <c r="K101" s="10">
        <v>5</v>
      </c>
      <c r="L101" s="10">
        <v>10</v>
      </c>
      <c r="M101" s="10">
        <v>15</v>
      </c>
      <c r="N101" s="204"/>
      <c r="O101" s="204"/>
      <c r="P101" s="204"/>
      <c r="Q101" s="204"/>
      <c r="R101" s="10"/>
      <c r="S101" s="10" t="s">
        <v>309</v>
      </c>
      <c r="T101" s="271">
        <v>0.3</v>
      </c>
      <c r="U101" s="18">
        <v>42758</v>
      </c>
      <c r="V101" s="18">
        <v>42794</v>
      </c>
      <c r="W101" s="10">
        <v>36</v>
      </c>
      <c r="X101" s="10">
        <v>0.26</v>
      </c>
      <c r="Y101" s="10">
        <v>1</v>
      </c>
      <c r="Z101" s="10">
        <f>Y101</f>
        <v>1</v>
      </c>
      <c r="AA101" s="10"/>
      <c r="AB101" s="10"/>
      <c r="AC101" s="10"/>
      <c r="AD101" s="10"/>
      <c r="AE101" s="10"/>
      <c r="AF101" s="10"/>
      <c r="AG101" s="10"/>
      <c r="AH101" s="10"/>
      <c r="AI101" s="10"/>
      <c r="AJ101" s="10" t="s">
        <v>310</v>
      </c>
      <c r="AK101" s="188" t="s">
        <v>311</v>
      </c>
    </row>
    <row r="102" spans="1:37" ht="30" x14ac:dyDescent="0.25">
      <c r="A102" s="10" t="s">
        <v>2365</v>
      </c>
      <c r="B102" s="10" t="s">
        <v>1</v>
      </c>
      <c r="C102" s="10" t="s">
        <v>303</v>
      </c>
      <c r="D102" s="10" t="s">
        <v>304</v>
      </c>
      <c r="E102" s="10" t="s">
        <v>188</v>
      </c>
      <c r="F102" s="10" t="s">
        <v>189</v>
      </c>
      <c r="G102" s="10" t="s">
        <v>305</v>
      </c>
      <c r="H102" s="13">
        <v>15</v>
      </c>
      <c r="I102" s="10" t="s">
        <v>74</v>
      </c>
      <c r="J102" s="10">
        <v>0</v>
      </c>
      <c r="K102" s="10">
        <v>5</v>
      </c>
      <c r="L102" s="10">
        <v>10</v>
      </c>
      <c r="M102" s="10">
        <v>15</v>
      </c>
      <c r="N102" s="204"/>
      <c r="O102" s="204"/>
      <c r="P102" s="204"/>
      <c r="Q102" s="204"/>
      <c r="R102" s="10"/>
      <c r="S102" s="10" t="s">
        <v>312</v>
      </c>
      <c r="T102" s="271">
        <v>0.6</v>
      </c>
      <c r="U102" s="18">
        <v>42809</v>
      </c>
      <c r="V102" s="18">
        <v>43067</v>
      </c>
      <c r="W102" s="10">
        <v>258</v>
      </c>
      <c r="X102" s="10"/>
      <c r="Y102" s="10"/>
      <c r="Z102" s="10">
        <v>1</v>
      </c>
      <c r="AA102" s="10">
        <v>0.18</v>
      </c>
      <c r="AB102" s="10">
        <v>0.3</v>
      </c>
      <c r="AC102" s="10">
        <v>0.41</v>
      </c>
      <c r="AD102" s="10">
        <v>0.53</v>
      </c>
      <c r="AE102" s="10">
        <v>0.66</v>
      </c>
      <c r="AF102" s="10">
        <v>0.77</v>
      </c>
      <c r="AG102" s="10">
        <v>0.89</v>
      </c>
      <c r="AH102" s="10">
        <v>1</v>
      </c>
      <c r="AI102" s="10"/>
      <c r="AJ102" s="10" t="s">
        <v>313</v>
      </c>
      <c r="AK102" s="188" t="s">
        <v>314</v>
      </c>
    </row>
    <row r="103" spans="1:37" x14ac:dyDescent="0.25">
      <c r="A103" s="10" t="s">
        <v>2365</v>
      </c>
      <c r="B103" s="10" t="s">
        <v>1</v>
      </c>
      <c r="C103" s="10" t="s">
        <v>303</v>
      </c>
      <c r="D103" s="10" t="s">
        <v>304</v>
      </c>
      <c r="E103" s="10" t="s">
        <v>188</v>
      </c>
      <c r="F103" s="10" t="s">
        <v>189</v>
      </c>
      <c r="G103" s="10" t="s">
        <v>315</v>
      </c>
      <c r="H103" s="13">
        <v>1</v>
      </c>
      <c r="I103" s="10" t="s">
        <v>74</v>
      </c>
      <c r="J103" s="10">
        <v>0</v>
      </c>
      <c r="K103" s="10">
        <v>1</v>
      </c>
      <c r="L103" s="10">
        <v>0</v>
      </c>
      <c r="M103" s="10">
        <v>0</v>
      </c>
      <c r="N103" s="204"/>
      <c r="O103" s="204"/>
      <c r="P103" s="204"/>
      <c r="Q103" s="204"/>
      <c r="R103" s="10"/>
      <c r="S103" s="10" t="s">
        <v>316</v>
      </c>
      <c r="T103" s="271">
        <v>1</v>
      </c>
      <c r="U103" s="18">
        <v>42736</v>
      </c>
      <c r="V103" s="18">
        <v>42794</v>
      </c>
      <c r="W103" s="10">
        <v>58</v>
      </c>
      <c r="X103" s="10">
        <v>0.52</v>
      </c>
      <c r="Y103" s="10">
        <v>1</v>
      </c>
      <c r="Z103" s="10">
        <f>Y103</f>
        <v>1</v>
      </c>
      <c r="AA103" s="10"/>
      <c r="AB103" s="10"/>
      <c r="AC103" s="10"/>
      <c r="AD103" s="10"/>
      <c r="AE103" s="10"/>
      <c r="AF103" s="10"/>
      <c r="AG103" s="10"/>
      <c r="AH103" s="10"/>
      <c r="AI103" s="10"/>
      <c r="AJ103" s="10" t="s">
        <v>317</v>
      </c>
      <c r="AK103" s="188" t="s">
        <v>318</v>
      </c>
    </row>
    <row r="104" spans="1:37" ht="30" x14ac:dyDescent="0.25">
      <c r="A104" s="10" t="s">
        <v>2365</v>
      </c>
      <c r="B104" s="10" t="s">
        <v>1</v>
      </c>
      <c r="C104" s="10" t="s">
        <v>303</v>
      </c>
      <c r="D104" s="10" t="s">
        <v>304</v>
      </c>
      <c r="E104" s="10" t="s">
        <v>188</v>
      </c>
      <c r="F104" s="10" t="s">
        <v>189</v>
      </c>
      <c r="G104" s="10" t="s">
        <v>319</v>
      </c>
      <c r="H104" s="13">
        <v>1</v>
      </c>
      <c r="I104" s="10" t="s">
        <v>74</v>
      </c>
      <c r="J104" s="10">
        <v>0</v>
      </c>
      <c r="K104" s="10">
        <v>0</v>
      </c>
      <c r="L104" s="10">
        <v>0</v>
      </c>
      <c r="M104" s="10">
        <v>1</v>
      </c>
      <c r="N104" s="204"/>
      <c r="O104" s="204"/>
      <c r="P104" s="204"/>
      <c r="Q104" s="204"/>
      <c r="R104" s="10"/>
      <c r="S104" s="10" t="s">
        <v>320</v>
      </c>
      <c r="T104" s="271">
        <v>0.2</v>
      </c>
      <c r="U104" s="18">
        <v>42767</v>
      </c>
      <c r="V104" s="18">
        <v>42886</v>
      </c>
      <c r="W104" s="10">
        <v>119</v>
      </c>
      <c r="X104" s="10"/>
      <c r="Y104" s="10">
        <v>0.23</v>
      </c>
      <c r="Z104" s="10">
        <v>1</v>
      </c>
      <c r="AA104" s="10">
        <v>0.74</v>
      </c>
      <c r="AB104" s="10">
        <v>1</v>
      </c>
      <c r="AC104" s="10"/>
      <c r="AD104" s="10"/>
      <c r="AE104" s="10"/>
      <c r="AF104" s="10"/>
      <c r="AG104" s="10"/>
      <c r="AH104" s="10"/>
      <c r="AI104" s="10"/>
      <c r="AJ104" s="10" t="s">
        <v>321</v>
      </c>
      <c r="AK104" s="188" t="s">
        <v>322</v>
      </c>
    </row>
    <row r="105" spans="1:37" x14ac:dyDescent="0.25">
      <c r="A105" s="10" t="s">
        <v>2365</v>
      </c>
      <c r="B105" s="10" t="s">
        <v>1</v>
      </c>
      <c r="C105" s="10" t="s">
        <v>303</v>
      </c>
      <c r="D105" s="10" t="s">
        <v>304</v>
      </c>
      <c r="E105" s="10" t="s">
        <v>188</v>
      </c>
      <c r="F105" s="10" t="s">
        <v>189</v>
      </c>
      <c r="G105" s="10" t="s">
        <v>319</v>
      </c>
      <c r="H105" s="13">
        <v>1</v>
      </c>
      <c r="I105" s="10" t="s">
        <v>74</v>
      </c>
      <c r="J105" s="10">
        <v>0</v>
      </c>
      <c r="K105" s="10">
        <v>0</v>
      </c>
      <c r="L105" s="10">
        <v>0</v>
      </c>
      <c r="M105" s="10">
        <v>1</v>
      </c>
      <c r="N105" s="204"/>
      <c r="O105" s="204"/>
      <c r="P105" s="204"/>
      <c r="Q105" s="204"/>
      <c r="R105" s="10"/>
      <c r="S105" s="10" t="s">
        <v>323</v>
      </c>
      <c r="T105" s="271">
        <v>0.2</v>
      </c>
      <c r="U105" s="18">
        <v>42887</v>
      </c>
      <c r="V105" s="18">
        <v>43084</v>
      </c>
      <c r="W105" s="10">
        <v>197</v>
      </c>
      <c r="X105" s="10"/>
      <c r="Y105" s="10"/>
      <c r="Z105" s="10"/>
      <c r="AA105" s="10"/>
      <c r="AB105" s="10"/>
      <c r="AC105" s="10">
        <v>0.15</v>
      </c>
      <c r="AD105" s="10">
        <v>0.3</v>
      </c>
      <c r="AE105" s="10">
        <v>0.46</v>
      </c>
      <c r="AF105" s="10">
        <v>0.61</v>
      </c>
      <c r="AG105" s="10">
        <v>0.77</v>
      </c>
      <c r="AH105" s="10">
        <v>0.92</v>
      </c>
      <c r="AI105" s="10">
        <v>1</v>
      </c>
      <c r="AJ105" s="10"/>
      <c r="AK105" s="188" t="s">
        <v>324</v>
      </c>
    </row>
    <row r="106" spans="1:37" x14ac:dyDescent="0.25">
      <c r="A106" s="10" t="s">
        <v>2365</v>
      </c>
      <c r="B106" s="10" t="s">
        <v>1</v>
      </c>
      <c r="C106" s="10" t="s">
        <v>303</v>
      </c>
      <c r="D106" s="10" t="s">
        <v>304</v>
      </c>
      <c r="E106" s="10" t="s">
        <v>188</v>
      </c>
      <c r="F106" s="10" t="s">
        <v>189</v>
      </c>
      <c r="G106" s="10" t="s">
        <v>319</v>
      </c>
      <c r="H106" s="13">
        <v>1</v>
      </c>
      <c r="I106" s="10" t="s">
        <v>74</v>
      </c>
      <c r="J106" s="10">
        <v>0</v>
      </c>
      <c r="K106" s="10">
        <v>0</v>
      </c>
      <c r="L106" s="10">
        <v>0</v>
      </c>
      <c r="M106" s="10">
        <v>1</v>
      </c>
      <c r="N106" s="204"/>
      <c r="O106" s="204"/>
      <c r="P106" s="204"/>
      <c r="Q106" s="204"/>
      <c r="R106" s="10"/>
      <c r="S106" s="10" t="s">
        <v>325</v>
      </c>
      <c r="T106" s="271">
        <v>0.6</v>
      </c>
      <c r="U106" s="18">
        <v>42948</v>
      </c>
      <c r="V106" s="18">
        <v>43023</v>
      </c>
      <c r="W106" s="10">
        <v>75</v>
      </c>
      <c r="X106" s="10"/>
      <c r="Y106" s="10"/>
      <c r="Z106" s="10"/>
      <c r="AA106" s="10"/>
      <c r="AB106" s="10"/>
      <c r="AC106" s="10"/>
      <c r="AD106" s="10"/>
      <c r="AE106" s="10">
        <v>0.4</v>
      </c>
      <c r="AF106" s="10">
        <v>0.8</v>
      </c>
      <c r="AG106" s="10">
        <v>1</v>
      </c>
      <c r="AH106" s="10"/>
      <c r="AI106" s="10"/>
      <c r="AJ106" s="10"/>
      <c r="AK106" s="188" t="s">
        <v>326</v>
      </c>
    </row>
    <row r="107" spans="1:37" ht="165" x14ac:dyDescent="0.25">
      <c r="A107" s="10" t="s">
        <v>2365</v>
      </c>
      <c r="B107" s="10" t="s">
        <v>1</v>
      </c>
      <c r="C107" s="10" t="s">
        <v>303</v>
      </c>
      <c r="D107" s="10" t="s">
        <v>304</v>
      </c>
      <c r="E107" s="10" t="s">
        <v>188</v>
      </c>
      <c r="F107" s="10" t="s">
        <v>189</v>
      </c>
      <c r="G107" s="10" t="s">
        <v>2396</v>
      </c>
      <c r="H107" s="13">
        <v>1</v>
      </c>
      <c r="I107" s="10" t="s">
        <v>74</v>
      </c>
      <c r="J107" s="10">
        <v>0</v>
      </c>
      <c r="K107" s="10">
        <v>0</v>
      </c>
      <c r="L107" s="10">
        <v>0</v>
      </c>
      <c r="M107" s="10">
        <v>1</v>
      </c>
      <c r="N107" s="204"/>
      <c r="O107" s="204"/>
      <c r="P107" s="204"/>
      <c r="Q107" s="204"/>
      <c r="R107" s="10"/>
      <c r="S107" s="188" t="s">
        <v>327</v>
      </c>
      <c r="T107" s="271">
        <v>0.4</v>
      </c>
      <c r="U107" s="18">
        <v>42781</v>
      </c>
      <c r="V107" s="18">
        <v>42825</v>
      </c>
      <c r="W107" s="10">
        <v>44</v>
      </c>
      <c r="X107" s="10"/>
      <c r="Y107" s="10">
        <v>0.3</v>
      </c>
      <c r="Z107" s="10">
        <v>1</v>
      </c>
      <c r="AA107" s="10"/>
      <c r="AB107" s="10"/>
      <c r="AC107" s="10"/>
      <c r="AD107" s="10"/>
      <c r="AE107" s="10"/>
      <c r="AF107" s="10"/>
      <c r="AG107" s="10"/>
      <c r="AH107" s="10"/>
      <c r="AI107" s="10"/>
      <c r="AJ107" s="10" t="s">
        <v>328</v>
      </c>
      <c r="AK107" s="188" t="s">
        <v>329</v>
      </c>
    </row>
    <row r="108" spans="1:37" ht="30" x14ac:dyDescent="0.25">
      <c r="A108" s="10" t="s">
        <v>2365</v>
      </c>
      <c r="B108" s="10" t="s">
        <v>1</v>
      </c>
      <c r="C108" s="10" t="s">
        <v>303</v>
      </c>
      <c r="D108" s="10" t="s">
        <v>304</v>
      </c>
      <c r="E108" s="10" t="s">
        <v>188</v>
      </c>
      <c r="F108" s="10" t="s">
        <v>189</v>
      </c>
      <c r="G108" s="10" t="s">
        <v>2396</v>
      </c>
      <c r="H108" s="13">
        <v>1</v>
      </c>
      <c r="I108" s="10" t="s">
        <v>74</v>
      </c>
      <c r="J108" s="10">
        <v>0</v>
      </c>
      <c r="K108" s="10">
        <v>0</v>
      </c>
      <c r="L108" s="10">
        <v>0</v>
      </c>
      <c r="M108" s="10">
        <v>1</v>
      </c>
      <c r="N108" s="204"/>
      <c r="O108" s="204"/>
      <c r="P108" s="204"/>
      <c r="Q108" s="204"/>
      <c r="R108" s="10"/>
      <c r="S108" s="10" t="s">
        <v>330</v>
      </c>
      <c r="T108" s="271">
        <v>0.6</v>
      </c>
      <c r="U108" s="18">
        <v>42809</v>
      </c>
      <c r="V108" s="18">
        <v>43069</v>
      </c>
      <c r="W108" s="10">
        <v>260</v>
      </c>
      <c r="X108" s="10"/>
      <c r="Y108" s="10"/>
      <c r="Z108" s="10">
        <v>0.18</v>
      </c>
      <c r="AA108" s="10">
        <v>0.18</v>
      </c>
      <c r="AB108" s="10">
        <v>0.3</v>
      </c>
      <c r="AC108" s="10">
        <v>0.41</v>
      </c>
      <c r="AD108" s="10">
        <v>0.53</v>
      </c>
      <c r="AE108" s="10">
        <v>0.65</v>
      </c>
      <c r="AF108" s="10">
        <v>0.77</v>
      </c>
      <c r="AG108" s="10">
        <v>0.88</v>
      </c>
      <c r="AH108" s="10">
        <v>1</v>
      </c>
      <c r="AI108" s="10"/>
      <c r="AJ108" s="10" t="s">
        <v>2397</v>
      </c>
      <c r="AK108" s="188" t="s">
        <v>331</v>
      </c>
    </row>
    <row r="109" spans="1:37" x14ac:dyDescent="0.25">
      <c r="A109" s="10" t="s">
        <v>2365</v>
      </c>
      <c r="B109" s="10" t="s">
        <v>1</v>
      </c>
      <c r="C109" s="10" t="s">
        <v>303</v>
      </c>
      <c r="D109" s="10" t="s">
        <v>304</v>
      </c>
      <c r="E109" s="10" t="s">
        <v>188</v>
      </c>
      <c r="F109" s="10" t="s">
        <v>189</v>
      </c>
      <c r="G109" s="10" t="s">
        <v>332</v>
      </c>
      <c r="H109" s="13">
        <v>7</v>
      </c>
      <c r="I109" s="10" t="s">
        <v>74</v>
      </c>
      <c r="J109" s="10">
        <v>0</v>
      </c>
      <c r="K109" s="10">
        <v>0</v>
      </c>
      <c r="L109" s="10">
        <v>3</v>
      </c>
      <c r="M109" s="10">
        <v>7</v>
      </c>
      <c r="N109" s="204"/>
      <c r="O109" s="204"/>
      <c r="P109" s="204"/>
      <c r="Q109" s="204"/>
      <c r="R109" s="10"/>
      <c r="S109" s="10" t="s">
        <v>333</v>
      </c>
      <c r="T109" s="271">
        <v>0.4</v>
      </c>
      <c r="U109" s="18">
        <v>42781</v>
      </c>
      <c r="V109" s="18">
        <v>42825</v>
      </c>
      <c r="W109" s="10">
        <v>44</v>
      </c>
      <c r="X109" s="10"/>
      <c r="Y109" s="10">
        <v>0.3</v>
      </c>
      <c r="Z109" s="10">
        <v>1</v>
      </c>
      <c r="AA109" s="10"/>
      <c r="AB109" s="10"/>
      <c r="AC109" s="10"/>
      <c r="AD109" s="10"/>
      <c r="AE109" s="10"/>
      <c r="AF109" s="10"/>
      <c r="AG109" s="10"/>
      <c r="AH109" s="10"/>
      <c r="AI109" s="10"/>
      <c r="AJ109" s="10" t="s">
        <v>334</v>
      </c>
      <c r="AK109" s="188" t="s">
        <v>335</v>
      </c>
    </row>
    <row r="110" spans="1:37" ht="60" x14ac:dyDescent="0.25">
      <c r="A110" s="10" t="s">
        <v>2365</v>
      </c>
      <c r="B110" s="10" t="s">
        <v>1</v>
      </c>
      <c r="C110" s="10" t="s">
        <v>303</v>
      </c>
      <c r="D110" s="10" t="s">
        <v>304</v>
      </c>
      <c r="E110" s="10" t="s">
        <v>188</v>
      </c>
      <c r="F110" s="10" t="s">
        <v>189</v>
      </c>
      <c r="G110" s="10" t="s">
        <v>332</v>
      </c>
      <c r="H110" s="13">
        <v>7</v>
      </c>
      <c r="I110" s="10" t="s">
        <v>74</v>
      </c>
      <c r="J110" s="10">
        <v>0</v>
      </c>
      <c r="K110" s="10">
        <v>0</v>
      </c>
      <c r="L110" s="10">
        <v>3</v>
      </c>
      <c r="M110" s="10">
        <v>7</v>
      </c>
      <c r="N110" s="204"/>
      <c r="O110" s="204"/>
      <c r="P110" s="204"/>
      <c r="Q110" s="204"/>
      <c r="R110" s="10"/>
      <c r="S110" s="10" t="s">
        <v>336</v>
      </c>
      <c r="T110" s="271">
        <v>0.6</v>
      </c>
      <c r="U110" s="18">
        <v>42809</v>
      </c>
      <c r="V110" s="18">
        <v>43069</v>
      </c>
      <c r="W110" s="10">
        <v>260</v>
      </c>
      <c r="X110" s="10"/>
      <c r="Y110" s="10"/>
      <c r="Z110" s="10">
        <v>0.06</v>
      </c>
      <c r="AA110" s="10">
        <v>0.18</v>
      </c>
      <c r="AB110" s="10">
        <v>0.3</v>
      </c>
      <c r="AC110" s="10">
        <v>0.41</v>
      </c>
      <c r="AD110" s="10">
        <v>0.53</v>
      </c>
      <c r="AE110" s="10">
        <v>0.65</v>
      </c>
      <c r="AF110" s="10">
        <v>0.77</v>
      </c>
      <c r="AG110" s="10">
        <v>0.88</v>
      </c>
      <c r="AH110" s="10">
        <v>1</v>
      </c>
      <c r="AI110" s="10"/>
      <c r="AJ110" s="10" t="s">
        <v>337</v>
      </c>
      <c r="AK110" s="188" t="s">
        <v>338</v>
      </c>
    </row>
    <row r="111" spans="1:37" ht="30" x14ac:dyDescent="0.25">
      <c r="A111" s="10" t="s">
        <v>2365</v>
      </c>
      <c r="B111" s="10" t="s">
        <v>1</v>
      </c>
      <c r="C111" s="10" t="s">
        <v>303</v>
      </c>
      <c r="D111" s="10" t="s">
        <v>304</v>
      </c>
      <c r="E111" s="10" t="s">
        <v>188</v>
      </c>
      <c r="F111" s="10" t="s">
        <v>189</v>
      </c>
      <c r="G111" s="10" t="s">
        <v>339</v>
      </c>
      <c r="H111" s="13">
        <v>1</v>
      </c>
      <c r="I111" s="10" t="s">
        <v>74</v>
      </c>
      <c r="J111" s="10">
        <v>0</v>
      </c>
      <c r="K111" s="10">
        <v>0</v>
      </c>
      <c r="L111" s="10">
        <v>0</v>
      </c>
      <c r="M111" s="10">
        <v>1</v>
      </c>
      <c r="N111" s="204"/>
      <c r="O111" s="204"/>
      <c r="P111" s="204"/>
      <c r="Q111" s="204"/>
      <c r="R111" s="10"/>
      <c r="S111" s="10" t="s">
        <v>340</v>
      </c>
      <c r="T111" s="271">
        <v>0.25</v>
      </c>
      <c r="U111" s="18">
        <v>42751</v>
      </c>
      <c r="V111" s="18">
        <v>42794</v>
      </c>
      <c r="W111" s="10">
        <v>43</v>
      </c>
      <c r="X111" s="10">
        <v>0.35</v>
      </c>
      <c r="Y111" s="10">
        <v>1</v>
      </c>
      <c r="Z111" s="10">
        <f>Y111</f>
        <v>1</v>
      </c>
      <c r="AA111" s="10"/>
      <c r="AB111" s="10"/>
      <c r="AC111" s="10"/>
      <c r="AD111" s="10"/>
      <c r="AE111" s="10"/>
      <c r="AF111" s="10"/>
      <c r="AG111" s="10"/>
      <c r="AH111" s="10"/>
      <c r="AI111" s="10"/>
      <c r="AJ111" s="10" t="s">
        <v>341</v>
      </c>
      <c r="AK111" s="188" t="s">
        <v>342</v>
      </c>
    </row>
    <row r="112" spans="1:37" x14ac:dyDescent="0.25">
      <c r="A112" s="10" t="s">
        <v>2365</v>
      </c>
      <c r="B112" s="10" t="s">
        <v>1</v>
      </c>
      <c r="C112" s="10" t="s">
        <v>303</v>
      </c>
      <c r="D112" s="10" t="s">
        <v>304</v>
      </c>
      <c r="E112" s="10" t="s">
        <v>188</v>
      </c>
      <c r="F112" s="10" t="s">
        <v>189</v>
      </c>
      <c r="G112" s="10" t="s">
        <v>339</v>
      </c>
      <c r="H112" s="13">
        <v>1</v>
      </c>
      <c r="I112" s="10" t="s">
        <v>74</v>
      </c>
      <c r="J112" s="10">
        <v>0</v>
      </c>
      <c r="K112" s="10">
        <v>0</v>
      </c>
      <c r="L112" s="10">
        <v>0</v>
      </c>
      <c r="M112" s="10">
        <v>1</v>
      </c>
      <c r="N112" s="204"/>
      <c r="O112" s="204"/>
      <c r="P112" s="204"/>
      <c r="Q112" s="204"/>
      <c r="R112" s="10"/>
      <c r="S112" s="10" t="s">
        <v>343</v>
      </c>
      <c r="T112" s="271">
        <v>0.25</v>
      </c>
      <c r="U112" s="18">
        <v>42795</v>
      </c>
      <c r="V112" s="18">
        <v>42886</v>
      </c>
      <c r="W112" s="10">
        <v>91</v>
      </c>
      <c r="X112" s="10"/>
      <c r="Y112" s="10"/>
      <c r="Z112" s="10">
        <v>0.33</v>
      </c>
      <c r="AA112" s="10">
        <v>0.66</v>
      </c>
      <c r="AB112" s="10">
        <v>1</v>
      </c>
      <c r="AC112" s="10"/>
      <c r="AD112" s="10"/>
      <c r="AE112" s="10"/>
      <c r="AF112" s="10"/>
      <c r="AG112" s="10"/>
      <c r="AH112" s="10"/>
      <c r="AI112" s="10"/>
      <c r="AJ112" s="10"/>
      <c r="AK112" s="188" t="s">
        <v>344</v>
      </c>
    </row>
    <row r="113" spans="1:37" x14ac:dyDescent="0.25">
      <c r="A113" s="10" t="s">
        <v>2365</v>
      </c>
      <c r="B113" s="10" t="s">
        <v>1</v>
      </c>
      <c r="C113" s="10" t="s">
        <v>303</v>
      </c>
      <c r="D113" s="10" t="s">
        <v>304</v>
      </c>
      <c r="E113" s="10" t="s">
        <v>188</v>
      </c>
      <c r="F113" s="10" t="s">
        <v>189</v>
      </c>
      <c r="G113" s="10" t="s">
        <v>339</v>
      </c>
      <c r="H113" s="13">
        <v>1</v>
      </c>
      <c r="I113" s="10" t="s">
        <v>74</v>
      </c>
      <c r="J113" s="10">
        <v>0</v>
      </c>
      <c r="K113" s="10">
        <v>0</v>
      </c>
      <c r="L113" s="10">
        <v>0</v>
      </c>
      <c r="M113" s="10">
        <v>1</v>
      </c>
      <c r="N113" s="204"/>
      <c r="O113" s="204"/>
      <c r="P113" s="204"/>
      <c r="Q113" s="204"/>
      <c r="R113" s="10"/>
      <c r="S113" s="10" t="s">
        <v>345</v>
      </c>
      <c r="T113" s="271">
        <v>0.5</v>
      </c>
      <c r="U113" s="18">
        <v>42887</v>
      </c>
      <c r="V113" s="18">
        <v>43008</v>
      </c>
      <c r="W113" s="10">
        <v>121</v>
      </c>
      <c r="X113" s="10"/>
      <c r="Y113" s="10"/>
      <c r="Z113" s="10"/>
      <c r="AA113" s="10"/>
      <c r="AB113" s="10"/>
      <c r="AC113" s="10">
        <v>0.24</v>
      </c>
      <c r="AD113" s="10">
        <v>0.5</v>
      </c>
      <c r="AE113" s="10">
        <v>0.75</v>
      </c>
      <c r="AF113" s="10">
        <v>1</v>
      </c>
      <c r="AG113" s="10"/>
      <c r="AH113" s="10"/>
      <c r="AI113" s="10"/>
      <c r="AJ113" s="10"/>
      <c r="AK113" s="188" t="s">
        <v>346</v>
      </c>
    </row>
    <row r="114" spans="1:37" x14ac:dyDescent="0.25">
      <c r="A114" s="10" t="s">
        <v>2365</v>
      </c>
      <c r="B114" s="10" t="s">
        <v>1</v>
      </c>
      <c r="C114" s="10" t="s">
        <v>303</v>
      </c>
      <c r="D114" s="10" t="s">
        <v>347</v>
      </c>
      <c r="E114" s="10" t="s">
        <v>188</v>
      </c>
      <c r="F114" s="10" t="s">
        <v>189</v>
      </c>
      <c r="G114" s="10" t="s">
        <v>348</v>
      </c>
      <c r="H114" s="13">
        <v>428</v>
      </c>
      <c r="I114" s="10" t="s">
        <v>74</v>
      </c>
      <c r="J114" s="10">
        <v>0</v>
      </c>
      <c r="K114" s="10">
        <v>0</v>
      </c>
      <c r="L114" s="10">
        <v>220</v>
      </c>
      <c r="M114" s="10">
        <v>248</v>
      </c>
      <c r="N114" s="204"/>
      <c r="O114" s="204"/>
      <c r="P114" s="204"/>
      <c r="Q114" s="204"/>
      <c r="R114" s="10"/>
      <c r="S114" s="10" t="s">
        <v>349</v>
      </c>
      <c r="T114" s="271">
        <v>0.1</v>
      </c>
      <c r="U114" s="18">
        <v>42751</v>
      </c>
      <c r="V114" s="18">
        <v>42794</v>
      </c>
      <c r="W114" s="10">
        <v>43</v>
      </c>
      <c r="X114" s="10">
        <v>0.35</v>
      </c>
      <c r="Y114" s="10">
        <v>1</v>
      </c>
      <c r="Z114" s="10">
        <f>Y114</f>
        <v>1</v>
      </c>
      <c r="AA114" s="10"/>
      <c r="AB114" s="10"/>
      <c r="AC114" s="10"/>
      <c r="AD114" s="10"/>
      <c r="AE114" s="10"/>
      <c r="AF114" s="10"/>
      <c r="AG114" s="10"/>
      <c r="AH114" s="10"/>
      <c r="AI114" s="10"/>
      <c r="AJ114" s="10" t="s">
        <v>2398</v>
      </c>
      <c r="AK114" s="188" t="s">
        <v>350</v>
      </c>
    </row>
    <row r="115" spans="1:37" ht="30" x14ac:dyDescent="0.25">
      <c r="A115" s="10" t="s">
        <v>2365</v>
      </c>
      <c r="B115" s="10" t="s">
        <v>1</v>
      </c>
      <c r="C115" s="10" t="s">
        <v>303</v>
      </c>
      <c r="D115" s="10" t="s">
        <v>347</v>
      </c>
      <c r="E115" s="10" t="s">
        <v>188</v>
      </c>
      <c r="F115" s="10" t="s">
        <v>189</v>
      </c>
      <c r="G115" s="10" t="s">
        <v>348</v>
      </c>
      <c r="H115" s="13">
        <v>428</v>
      </c>
      <c r="I115" s="10" t="s">
        <v>74</v>
      </c>
      <c r="J115" s="10">
        <v>0</v>
      </c>
      <c r="K115" s="10">
        <v>0</v>
      </c>
      <c r="L115" s="10">
        <v>220</v>
      </c>
      <c r="M115" s="10">
        <v>248</v>
      </c>
      <c r="N115" s="204"/>
      <c r="O115" s="204"/>
      <c r="P115" s="204"/>
      <c r="Q115" s="204"/>
      <c r="R115" s="10"/>
      <c r="S115" s="10" t="s">
        <v>351</v>
      </c>
      <c r="T115" s="271">
        <v>0.3</v>
      </c>
      <c r="U115" s="18">
        <v>42751</v>
      </c>
      <c r="V115" s="18">
        <v>43039</v>
      </c>
      <c r="W115" s="10">
        <v>288</v>
      </c>
      <c r="X115" s="10">
        <v>0.05</v>
      </c>
      <c r="Y115" s="10">
        <v>0.15</v>
      </c>
      <c r="Z115" s="10">
        <v>0.26</v>
      </c>
      <c r="AA115" s="10">
        <v>0.36</v>
      </c>
      <c r="AB115" s="10">
        <v>0.47</v>
      </c>
      <c r="AC115" s="10">
        <v>0.56999999999999995</v>
      </c>
      <c r="AD115" s="10">
        <v>0.68</v>
      </c>
      <c r="AE115" s="10">
        <v>0.79</v>
      </c>
      <c r="AF115" s="10">
        <v>0.89</v>
      </c>
      <c r="AG115" s="10">
        <v>1</v>
      </c>
      <c r="AH115" s="10"/>
      <c r="AI115" s="10"/>
      <c r="AJ115" s="10" t="s">
        <v>2399</v>
      </c>
      <c r="AK115" s="188" t="s">
        <v>352</v>
      </c>
    </row>
    <row r="116" spans="1:37" x14ac:dyDescent="0.25">
      <c r="A116" s="10" t="s">
        <v>2365</v>
      </c>
      <c r="B116" s="10" t="s">
        <v>1</v>
      </c>
      <c r="C116" s="10" t="s">
        <v>303</v>
      </c>
      <c r="D116" s="10" t="s">
        <v>347</v>
      </c>
      <c r="E116" s="10" t="s">
        <v>188</v>
      </c>
      <c r="F116" s="10" t="s">
        <v>189</v>
      </c>
      <c r="G116" s="10" t="s">
        <v>348</v>
      </c>
      <c r="H116" s="13">
        <v>428</v>
      </c>
      <c r="I116" s="10" t="s">
        <v>74</v>
      </c>
      <c r="J116" s="10">
        <v>0</v>
      </c>
      <c r="K116" s="10">
        <v>0</v>
      </c>
      <c r="L116" s="10">
        <v>220</v>
      </c>
      <c r="M116" s="10">
        <v>248</v>
      </c>
      <c r="N116" s="204"/>
      <c r="O116" s="204"/>
      <c r="P116" s="204"/>
      <c r="Q116" s="204"/>
      <c r="R116" s="10"/>
      <c r="S116" s="10" t="s">
        <v>353</v>
      </c>
      <c r="T116" s="271">
        <v>0.25</v>
      </c>
      <c r="U116" s="18">
        <v>42901</v>
      </c>
      <c r="V116" s="18">
        <v>42958</v>
      </c>
      <c r="W116" s="10">
        <v>57</v>
      </c>
      <c r="X116" s="10"/>
      <c r="Y116" s="10"/>
      <c r="Z116" s="10"/>
      <c r="AA116" s="10"/>
      <c r="AB116" s="10"/>
      <c r="AC116" s="10">
        <v>0.26</v>
      </c>
      <c r="AD116" s="10">
        <v>0.81</v>
      </c>
      <c r="AE116" s="10">
        <v>1</v>
      </c>
      <c r="AF116" s="10"/>
      <c r="AG116" s="10"/>
      <c r="AH116" s="10"/>
      <c r="AI116" s="10"/>
      <c r="AJ116" s="10"/>
      <c r="AK116" s="188" t="s">
        <v>354</v>
      </c>
    </row>
    <row r="117" spans="1:37" x14ac:dyDescent="0.25">
      <c r="A117" s="10" t="s">
        <v>2365</v>
      </c>
      <c r="B117" s="10" t="s">
        <v>1</v>
      </c>
      <c r="C117" s="10" t="s">
        <v>303</v>
      </c>
      <c r="D117" s="10" t="s">
        <v>347</v>
      </c>
      <c r="E117" s="10" t="s">
        <v>188</v>
      </c>
      <c r="F117" s="10" t="s">
        <v>189</v>
      </c>
      <c r="G117" s="10" t="s">
        <v>348</v>
      </c>
      <c r="H117" s="13">
        <v>428</v>
      </c>
      <c r="I117" s="10" t="s">
        <v>74</v>
      </c>
      <c r="J117" s="10">
        <v>0</v>
      </c>
      <c r="K117" s="10">
        <v>0</v>
      </c>
      <c r="L117" s="10">
        <v>220</v>
      </c>
      <c r="M117" s="10">
        <v>248</v>
      </c>
      <c r="N117" s="204"/>
      <c r="O117" s="204"/>
      <c r="P117" s="204"/>
      <c r="Q117" s="204"/>
      <c r="R117" s="10"/>
      <c r="S117" s="10" t="s">
        <v>355</v>
      </c>
      <c r="T117" s="271">
        <v>0.1</v>
      </c>
      <c r="U117" s="18">
        <v>42979</v>
      </c>
      <c r="V117" s="18">
        <v>43023</v>
      </c>
      <c r="W117" s="10">
        <v>44</v>
      </c>
      <c r="X117" s="10"/>
      <c r="Y117" s="10"/>
      <c r="Z117" s="10"/>
      <c r="AA117" s="10"/>
      <c r="AB117" s="10"/>
      <c r="AC117" s="10"/>
      <c r="AD117" s="10"/>
      <c r="AE117" s="10"/>
      <c r="AF117" s="10">
        <v>0.66</v>
      </c>
      <c r="AG117" s="10">
        <v>1</v>
      </c>
      <c r="AH117" s="10"/>
      <c r="AI117" s="10"/>
      <c r="AJ117" s="10"/>
      <c r="AK117" s="188" t="s">
        <v>350</v>
      </c>
    </row>
    <row r="118" spans="1:37" x14ac:dyDescent="0.25">
      <c r="A118" s="10" t="s">
        <v>2365</v>
      </c>
      <c r="B118" s="10" t="s">
        <v>1</v>
      </c>
      <c r="C118" s="10" t="s">
        <v>303</v>
      </c>
      <c r="D118" s="10" t="s">
        <v>347</v>
      </c>
      <c r="E118" s="10" t="s">
        <v>188</v>
      </c>
      <c r="F118" s="10" t="s">
        <v>189</v>
      </c>
      <c r="G118" s="10" t="s">
        <v>348</v>
      </c>
      <c r="H118" s="13">
        <v>428</v>
      </c>
      <c r="I118" s="10" t="s">
        <v>74</v>
      </c>
      <c r="J118" s="10">
        <v>0</v>
      </c>
      <c r="K118" s="10">
        <v>0</v>
      </c>
      <c r="L118" s="10">
        <v>220</v>
      </c>
      <c r="M118" s="10">
        <v>248</v>
      </c>
      <c r="N118" s="204"/>
      <c r="O118" s="204"/>
      <c r="P118" s="204"/>
      <c r="Q118" s="204"/>
      <c r="R118" s="10"/>
      <c r="S118" s="10" t="s">
        <v>356</v>
      </c>
      <c r="T118" s="271">
        <v>0.25</v>
      </c>
      <c r="U118" s="18">
        <v>43033</v>
      </c>
      <c r="V118" s="18">
        <v>43094</v>
      </c>
      <c r="W118" s="10">
        <v>61</v>
      </c>
      <c r="X118" s="10"/>
      <c r="Y118" s="10"/>
      <c r="Z118" s="10"/>
      <c r="AA118" s="10"/>
      <c r="AB118" s="10"/>
      <c r="AC118" s="10"/>
      <c r="AD118" s="10"/>
      <c r="AE118" s="10"/>
      <c r="AF118" s="10"/>
      <c r="AG118" s="10">
        <v>0.1</v>
      </c>
      <c r="AH118" s="10">
        <v>0.59</v>
      </c>
      <c r="AI118" s="10">
        <v>1</v>
      </c>
      <c r="AJ118" s="10"/>
      <c r="AK118" s="188" t="s">
        <v>357</v>
      </c>
    </row>
    <row r="119" spans="1:37" ht="30" x14ac:dyDescent="0.25">
      <c r="A119" s="10" t="s">
        <v>2365</v>
      </c>
      <c r="B119" s="10" t="s">
        <v>1</v>
      </c>
      <c r="C119" s="10" t="s">
        <v>303</v>
      </c>
      <c r="D119" s="10" t="s">
        <v>347</v>
      </c>
      <c r="E119" s="10" t="s">
        <v>188</v>
      </c>
      <c r="F119" s="10" t="s">
        <v>189</v>
      </c>
      <c r="G119" s="10" t="s">
        <v>358</v>
      </c>
      <c r="H119" s="13">
        <v>3</v>
      </c>
      <c r="I119" s="10" t="s">
        <v>74</v>
      </c>
      <c r="J119" s="10">
        <v>0</v>
      </c>
      <c r="K119" s="10">
        <v>1</v>
      </c>
      <c r="L119" s="10">
        <v>2</v>
      </c>
      <c r="M119" s="10">
        <v>3</v>
      </c>
      <c r="N119" s="204"/>
      <c r="O119" s="204"/>
      <c r="P119" s="204"/>
      <c r="Q119" s="204"/>
      <c r="R119" s="10"/>
      <c r="S119" s="10" t="s">
        <v>359</v>
      </c>
      <c r="T119" s="271">
        <v>0.2</v>
      </c>
      <c r="U119" s="18">
        <v>42751</v>
      </c>
      <c r="V119" s="18">
        <v>43069</v>
      </c>
      <c r="W119" s="10">
        <v>318</v>
      </c>
      <c r="X119" s="10">
        <v>0.05</v>
      </c>
      <c r="Y119" s="10">
        <v>0.14000000000000001</v>
      </c>
      <c r="Z119" s="10">
        <v>0.23</v>
      </c>
      <c r="AA119" s="10">
        <v>0.33</v>
      </c>
      <c r="AB119" s="10">
        <v>0.42</v>
      </c>
      <c r="AC119" s="10">
        <v>0.52</v>
      </c>
      <c r="AD119" s="10">
        <v>0.62</v>
      </c>
      <c r="AE119" s="10">
        <v>0.71</v>
      </c>
      <c r="AF119" s="10">
        <v>0.81</v>
      </c>
      <c r="AG119" s="10">
        <v>0.91</v>
      </c>
      <c r="AH119" s="10">
        <v>1</v>
      </c>
      <c r="AI119" s="10"/>
      <c r="AJ119" s="10" t="s">
        <v>2400</v>
      </c>
      <c r="AK119" s="188" t="s">
        <v>360</v>
      </c>
    </row>
    <row r="120" spans="1:37" x14ac:dyDescent="0.25">
      <c r="A120" s="10" t="s">
        <v>2365</v>
      </c>
      <c r="B120" s="10" t="s">
        <v>1</v>
      </c>
      <c r="C120" s="10" t="s">
        <v>303</v>
      </c>
      <c r="D120" s="10" t="s">
        <v>347</v>
      </c>
      <c r="E120" s="10" t="s">
        <v>188</v>
      </c>
      <c r="F120" s="10" t="s">
        <v>189</v>
      </c>
      <c r="G120" s="10" t="s">
        <v>358</v>
      </c>
      <c r="H120" s="13">
        <v>3</v>
      </c>
      <c r="I120" s="10" t="s">
        <v>74</v>
      </c>
      <c r="J120" s="10">
        <v>0</v>
      </c>
      <c r="K120" s="10">
        <v>1</v>
      </c>
      <c r="L120" s="10">
        <v>2</v>
      </c>
      <c r="M120" s="10">
        <v>3</v>
      </c>
      <c r="N120" s="204"/>
      <c r="O120" s="204"/>
      <c r="P120" s="204"/>
      <c r="Q120" s="204"/>
      <c r="R120" s="10"/>
      <c r="S120" s="10" t="s">
        <v>361</v>
      </c>
      <c r="T120" s="271">
        <v>0.4</v>
      </c>
      <c r="U120" s="18">
        <v>42751</v>
      </c>
      <c r="V120" s="18">
        <v>43069</v>
      </c>
      <c r="W120" s="10">
        <v>318</v>
      </c>
      <c r="X120" s="10">
        <v>0.05</v>
      </c>
      <c r="Y120" s="10">
        <v>0.14000000000000001</v>
      </c>
      <c r="Z120" s="10">
        <v>0.23</v>
      </c>
      <c r="AA120" s="10">
        <v>0.33</v>
      </c>
      <c r="AB120" s="10">
        <v>0.42</v>
      </c>
      <c r="AC120" s="10">
        <v>0.52</v>
      </c>
      <c r="AD120" s="10">
        <v>0.62</v>
      </c>
      <c r="AE120" s="10">
        <v>0.71</v>
      </c>
      <c r="AF120" s="10">
        <v>0.81</v>
      </c>
      <c r="AG120" s="10">
        <v>0.91</v>
      </c>
      <c r="AH120" s="10">
        <v>1</v>
      </c>
      <c r="AI120" s="10"/>
      <c r="AJ120" s="10"/>
      <c r="AK120" s="188" t="s">
        <v>362</v>
      </c>
    </row>
    <row r="121" spans="1:37" ht="30" x14ac:dyDescent="0.25">
      <c r="A121" s="10" t="s">
        <v>2365</v>
      </c>
      <c r="B121" s="10" t="s">
        <v>1</v>
      </c>
      <c r="C121" s="10" t="s">
        <v>303</v>
      </c>
      <c r="D121" s="10" t="s">
        <v>347</v>
      </c>
      <c r="E121" s="10" t="s">
        <v>188</v>
      </c>
      <c r="F121" s="10" t="s">
        <v>189</v>
      </c>
      <c r="G121" s="10" t="s">
        <v>358</v>
      </c>
      <c r="H121" s="13">
        <v>3</v>
      </c>
      <c r="I121" s="10" t="s">
        <v>74</v>
      </c>
      <c r="J121" s="10">
        <v>0</v>
      </c>
      <c r="K121" s="10">
        <v>1</v>
      </c>
      <c r="L121" s="10">
        <v>2</v>
      </c>
      <c r="M121" s="10">
        <v>3</v>
      </c>
      <c r="N121" s="204"/>
      <c r="O121" s="204"/>
      <c r="P121" s="204"/>
      <c r="Q121" s="204"/>
      <c r="R121" s="10"/>
      <c r="S121" s="10" t="s">
        <v>363</v>
      </c>
      <c r="T121" s="271">
        <v>0.4</v>
      </c>
      <c r="U121" s="18">
        <v>42856</v>
      </c>
      <c r="V121" s="18">
        <v>43069</v>
      </c>
      <c r="W121" s="10">
        <v>213</v>
      </c>
      <c r="X121" s="10"/>
      <c r="Y121" s="10"/>
      <c r="Z121" s="10"/>
      <c r="AA121" s="10"/>
      <c r="AB121" s="10">
        <v>0.14000000000000001</v>
      </c>
      <c r="AC121" s="10">
        <v>0.28000000000000003</v>
      </c>
      <c r="AD121" s="10">
        <v>0.43</v>
      </c>
      <c r="AE121" s="10">
        <v>0.56999999999999995</v>
      </c>
      <c r="AF121" s="10">
        <v>0.71</v>
      </c>
      <c r="AG121" s="10">
        <v>0.86</v>
      </c>
      <c r="AH121" s="10">
        <v>1</v>
      </c>
      <c r="AI121" s="10"/>
      <c r="AJ121" s="10"/>
      <c r="AK121" s="188" t="s">
        <v>364</v>
      </c>
    </row>
    <row r="122" spans="1:37" x14ac:dyDescent="0.25">
      <c r="A122" s="10" t="s">
        <v>2365</v>
      </c>
      <c r="B122" s="10" t="s">
        <v>1</v>
      </c>
      <c r="C122" s="10" t="s">
        <v>303</v>
      </c>
      <c r="D122" s="10" t="s">
        <v>365</v>
      </c>
      <c r="E122" s="10" t="s">
        <v>188</v>
      </c>
      <c r="F122" s="10" t="s">
        <v>189</v>
      </c>
      <c r="G122" s="22" t="s">
        <v>366</v>
      </c>
      <c r="H122" s="23">
        <v>1</v>
      </c>
      <c r="I122" s="22" t="s">
        <v>269</v>
      </c>
      <c r="J122" s="107">
        <v>25</v>
      </c>
      <c r="K122" s="55">
        <v>50</v>
      </c>
      <c r="L122" s="55">
        <v>75</v>
      </c>
      <c r="M122" s="55">
        <v>100</v>
      </c>
      <c r="N122" s="210"/>
      <c r="O122" s="205"/>
      <c r="P122" s="205"/>
      <c r="Q122" s="205"/>
      <c r="R122" s="24"/>
      <c r="S122" s="22" t="s">
        <v>367</v>
      </c>
      <c r="T122" s="55">
        <v>0.45</v>
      </c>
      <c r="U122" s="25">
        <v>42767</v>
      </c>
      <c r="V122" s="25">
        <v>42979</v>
      </c>
      <c r="W122" s="26">
        <f t="shared" ref="W122:W123" si="1">(_xlfn.DAYS(V122,U122))</f>
        <v>212</v>
      </c>
      <c r="X122" s="272" t="e">
        <f>ROUND((#REF!-$P$50)/$R$50,2)</f>
        <v>#REF!</v>
      </c>
      <c r="Y122" s="272" t="e">
        <f>ROUND((#REF!-$P$50)/$R$50,2)</f>
        <v>#REF!</v>
      </c>
      <c r="Z122" s="272" t="e">
        <f>ROUND((#REF!-$P$50)/$R$50,2)</f>
        <v>#REF!</v>
      </c>
      <c r="AA122" s="272" t="e">
        <f>ROUND((#REF!-$P$50)/$R$50,2)</f>
        <v>#REF!</v>
      </c>
      <c r="AB122" s="272" t="e">
        <f>ROUND((#REF!-$P$50)/$R$50,2)</f>
        <v>#REF!</v>
      </c>
      <c r="AC122" s="272" t="e">
        <f>ROUND((#REF!-$P$50)/$R$50,2)</f>
        <v>#REF!</v>
      </c>
      <c r="AD122" s="272" t="e">
        <f>ROUND((#REF!-$P$50)/$R$50,2)</f>
        <v>#REF!</v>
      </c>
      <c r="AE122" s="272" t="e">
        <f>ROUND((#REF!-$P$50)/$R$50,2)</f>
        <v>#REF!</v>
      </c>
      <c r="AF122" s="272" t="e">
        <f>ROUND((#REF!-$P$50)/$R$50,2)</f>
        <v>#REF!</v>
      </c>
      <c r="AG122" s="272"/>
      <c r="AH122" s="272"/>
      <c r="AI122" s="274"/>
      <c r="AJ122" s="21"/>
      <c r="AK122" s="223"/>
    </row>
    <row r="123" spans="1:37" x14ac:dyDescent="0.25">
      <c r="A123" s="10" t="s">
        <v>2365</v>
      </c>
      <c r="B123" s="10" t="s">
        <v>1</v>
      </c>
      <c r="C123" s="10" t="s">
        <v>303</v>
      </c>
      <c r="D123" s="10" t="s">
        <v>365</v>
      </c>
      <c r="E123" s="10" t="s">
        <v>188</v>
      </c>
      <c r="F123" s="10" t="s">
        <v>189</v>
      </c>
      <c r="G123" s="22" t="s">
        <v>366</v>
      </c>
      <c r="H123" s="23">
        <v>1</v>
      </c>
      <c r="I123" s="22" t="s">
        <v>269</v>
      </c>
      <c r="J123" s="107">
        <v>25</v>
      </c>
      <c r="K123" s="55">
        <v>50</v>
      </c>
      <c r="L123" s="55">
        <v>75</v>
      </c>
      <c r="M123" s="55">
        <v>100</v>
      </c>
      <c r="N123" s="210"/>
      <c r="O123" s="205"/>
      <c r="P123" s="205"/>
      <c r="Q123" s="205"/>
      <c r="R123" s="24"/>
      <c r="S123" s="22" t="s">
        <v>368</v>
      </c>
      <c r="T123" s="55">
        <v>0.1</v>
      </c>
      <c r="U123" s="25">
        <v>42795</v>
      </c>
      <c r="V123" s="25">
        <v>43070</v>
      </c>
      <c r="W123" s="26">
        <f t="shared" si="1"/>
        <v>275</v>
      </c>
      <c r="X123" s="272"/>
      <c r="Y123" s="272"/>
      <c r="Z123" s="272" t="e">
        <f>ROUND((#REF!-$P$51)/$R$51,2)</f>
        <v>#REF!</v>
      </c>
      <c r="AA123" s="272" t="e">
        <f>ROUND((#REF!-$P$51)/$R$51,2)</f>
        <v>#REF!</v>
      </c>
      <c r="AB123" s="272" t="e">
        <f>ROUND((#REF!-$P$51)/$R$51,2)</f>
        <v>#REF!</v>
      </c>
      <c r="AC123" s="272" t="e">
        <f>ROUND((#REF!-$P$51)/$R$51,2)</f>
        <v>#REF!</v>
      </c>
      <c r="AD123" s="272" t="e">
        <f>ROUND((#REF!-$P$51)/$R$51,2)</f>
        <v>#REF!</v>
      </c>
      <c r="AE123" s="272" t="e">
        <f>ROUND((#REF!-$P$51)/$R$51,2)</f>
        <v>#REF!</v>
      </c>
      <c r="AF123" s="272" t="e">
        <f>ROUND((#REF!-$P$51)/$R$51,2)</f>
        <v>#REF!</v>
      </c>
      <c r="AG123" s="272" t="e">
        <f>ROUND((#REF!-$P$51)/$R$51,2)</f>
        <v>#REF!</v>
      </c>
      <c r="AH123" s="272" t="e">
        <f>ROUND((#REF!-$P$51)/$R$51,2)</f>
        <v>#REF!</v>
      </c>
      <c r="AI123" s="272" t="e">
        <f>ROUND((#REF!-$P$51)/$R$51,2)</f>
        <v>#REF!</v>
      </c>
      <c r="AJ123" s="21"/>
      <c r="AK123" s="223"/>
    </row>
    <row r="124" spans="1:37" x14ac:dyDescent="0.25">
      <c r="A124" s="10" t="s">
        <v>2365</v>
      </c>
      <c r="B124" s="10" t="s">
        <v>1</v>
      </c>
      <c r="C124" s="10" t="s">
        <v>303</v>
      </c>
      <c r="D124" s="10" t="s">
        <v>365</v>
      </c>
      <c r="E124" s="10" t="s">
        <v>188</v>
      </c>
      <c r="F124" s="10" t="s">
        <v>189</v>
      </c>
      <c r="G124" s="22" t="s">
        <v>366</v>
      </c>
      <c r="H124" s="23">
        <v>1</v>
      </c>
      <c r="I124" s="22" t="s">
        <v>269</v>
      </c>
      <c r="J124" s="107">
        <v>25</v>
      </c>
      <c r="K124" s="55">
        <v>50</v>
      </c>
      <c r="L124" s="55">
        <v>75</v>
      </c>
      <c r="M124" s="55">
        <v>100</v>
      </c>
      <c r="N124" s="210"/>
      <c r="O124" s="205"/>
      <c r="P124" s="205"/>
      <c r="Q124" s="205"/>
      <c r="R124" s="24"/>
      <c r="S124" s="22" t="s">
        <v>369</v>
      </c>
      <c r="T124" s="55">
        <v>0.45</v>
      </c>
      <c r="U124" s="25">
        <v>42795</v>
      </c>
      <c r="V124" s="25">
        <v>43070</v>
      </c>
      <c r="W124" s="26">
        <f>(_xlfn.DAYS(V124,U124))</f>
        <v>275</v>
      </c>
      <c r="X124" s="272"/>
      <c r="Y124" s="272"/>
      <c r="Z124" s="272" t="e">
        <f>ROUND((#REF!-$P$52)/$R$52,2)</f>
        <v>#REF!</v>
      </c>
      <c r="AA124" s="272" t="e">
        <f>ROUND((#REF!-$P$52)/$R$52,2)</f>
        <v>#REF!</v>
      </c>
      <c r="AB124" s="272" t="e">
        <f>ROUND((#REF!-$P$52)/$R$52,2)</f>
        <v>#REF!</v>
      </c>
      <c r="AC124" s="272" t="e">
        <f>ROUND((#REF!-$P$52)/$R$52,2)</f>
        <v>#REF!</v>
      </c>
      <c r="AD124" s="272" t="e">
        <f>ROUND((#REF!-$P$52)/$R$52,2)</f>
        <v>#REF!</v>
      </c>
      <c r="AE124" s="272" t="e">
        <f>ROUND((#REF!-$P$52)/$R$52,2)</f>
        <v>#REF!</v>
      </c>
      <c r="AF124" s="272" t="e">
        <f>ROUND((#REF!-$P$52)/$R$52,2)</f>
        <v>#REF!</v>
      </c>
      <c r="AG124" s="272" t="e">
        <f>ROUND((#REF!-$P$52)/$R$52,2)</f>
        <v>#REF!</v>
      </c>
      <c r="AH124" s="272" t="e">
        <f>ROUND((#REF!-$P$52)/$R$52,2)</f>
        <v>#REF!</v>
      </c>
      <c r="AI124" s="272" t="e">
        <f>ROUND((#REF!-$P$52)/$R$52,2)</f>
        <v>#REF!</v>
      </c>
      <c r="AJ124" s="21"/>
      <c r="AK124" s="223"/>
    </row>
    <row r="125" spans="1:37" ht="30" x14ac:dyDescent="0.25">
      <c r="A125" s="10" t="s">
        <v>2365</v>
      </c>
      <c r="B125" s="10" t="s">
        <v>1</v>
      </c>
      <c r="C125" s="10" t="s">
        <v>2743</v>
      </c>
      <c r="D125" s="10" t="s">
        <v>370</v>
      </c>
      <c r="E125" s="10" t="s">
        <v>371</v>
      </c>
      <c r="F125" s="10" t="s">
        <v>372</v>
      </c>
      <c r="G125" s="10" t="s">
        <v>373</v>
      </c>
      <c r="H125" s="13">
        <v>4</v>
      </c>
      <c r="I125" s="10" t="s">
        <v>374</v>
      </c>
      <c r="J125" s="10">
        <v>1</v>
      </c>
      <c r="K125" s="10">
        <v>2</v>
      </c>
      <c r="L125" s="10">
        <v>3</v>
      </c>
      <c r="M125" s="10">
        <v>4</v>
      </c>
      <c r="N125" s="204"/>
      <c r="O125" s="204"/>
      <c r="P125" s="204"/>
      <c r="Q125" s="204"/>
      <c r="R125" s="10"/>
      <c r="S125" s="10" t="s">
        <v>375</v>
      </c>
      <c r="T125" s="271">
        <v>0.15</v>
      </c>
      <c r="U125" s="27">
        <f>+'[1] D-FM-PL-SI-03-01 Formulación'!AA122</f>
        <v>0</v>
      </c>
      <c r="V125" s="27">
        <f>+'[1] D-FM-PL-SI-03-01 Formulación'!AB122</f>
        <v>0</v>
      </c>
      <c r="W125" s="10">
        <v>89</v>
      </c>
      <c r="X125" s="10">
        <v>0.34</v>
      </c>
      <c r="Y125" s="10">
        <v>0.65</v>
      </c>
      <c r="Z125" s="10">
        <v>1</v>
      </c>
      <c r="AA125" s="10"/>
      <c r="AB125" s="10"/>
      <c r="AC125" s="10"/>
      <c r="AD125" s="10"/>
      <c r="AE125" s="10"/>
      <c r="AF125" s="10"/>
      <c r="AG125" s="10"/>
      <c r="AH125" s="10"/>
      <c r="AI125" s="10"/>
      <c r="AJ125" s="10"/>
      <c r="AK125" s="188" t="s">
        <v>376</v>
      </c>
    </row>
    <row r="126" spans="1:37" ht="30" x14ac:dyDescent="0.25">
      <c r="A126" s="10" t="s">
        <v>2365</v>
      </c>
      <c r="B126" s="10" t="s">
        <v>1</v>
      </c>
      <c r="C126" s="10" t="s">
        <v>2743</v>
      </c>
      <c r="D126" s="10" t="s">
        <v>370</v>
      </c>
      <c r="E126" s="10" t="s">
        <v>371</v>
      </c>
      <c r="F126" s="10" t="s">
        <v>372</v>
      </c>
      <c r="G126" s="10" t="s">
        <v>373</v>
      </c>
      <c r="H126" s="13">
        <v>4</v>
      </c>
      <c r="I126" s="10" t="s">
        <v>374</v>
      </c>
      <c r="J126" s="10">
        <v>1</v>
      </c>
      <c r="K126" s="10">
        <v>2</v>
      </c>
      <c r="L126" s="10">
        <v>3</v>
      </c>
      <c r="M126" s="10">
        <v>4</v>
      </c>
      <c r="N126" s="204"/>
      <c r="O126" s="204"/>
      <c r="P126" s="204"/>
      <c r="Q126" s="204"/>
      <c r="R126" s="10"/>
      <c r="S126" s="10" t="s">
        <v>377</v>
      </c>
      <c r="T126" s="271">
        <v>0.1</v>
      </c>
      <c r="U126" s="27">
        <f>+'[1] D-FM-PL-SI-03-01 Formulación'!AA123</f>
        <v>0</v>
      </c>
      <c r="V126" s="27">
        <f>+'[1] D-FM-PL-SI-03-01 Formulación'!AB123</f>
        <v>0</v>
      </c>
      <c r="W126" s="10">
        <v>14</v>
      </c>
      <c r="X126" s="10"/>
      <c r="Y126" s="10"/>
      <c r="Z126" s="10"/>
      <c r="AA126" s="10">
        <v>1</v>
      </c>
      <c r="AB126" s="10"/>
      <c r="AC126" s="10"/>
      <c r="AD126" s="10"/>
      <c r="AE126" s="10"/>
      <c r="AF126" s="10"/>
      <c r="AG126" s="10"/>
      <c r="AH126" s="10"/>
      <c r="AI126" s="10"/>
      <c r="AJ126" s="10"/>
      <c r="AK126" s="188" t="s">
        <v>378</v>
      </c>
    </row>
    <row r="127" spans="1:37" ht="30" x14ac:dyDescent="0.25">
      <c r="A127" s="10" t="s">
        <v>2365</v>
      </c>
      <c r="B127" s="10" t="s">
        <v>1</v>
      </c>
      <c r="C127" s="10" t="s">
        <v>2743</v>
      </c>
      <c r="D127" s="10" t="s">
        <v>370</v>
      </c>
      <c r="E127" s="10" t="s">
        <v>371</v>
      </c>
      <c r="F127" s="10" t="s">
        <v>372</v>
      </c>
      <c r="G127" s="10" t="s">
        <v>373</v>
      </c>
      <c r="H127" s="13">
        <v>4</v>
      </c>
      <c r="I127" s="10" t="s">
        <v>374</v>
      </c>
      <c r="J127" s="10">
        <v>1</v>
      </c>
      <c r="K127" s="10">
        <v>2</v>
      </c>
      <c r="L127" s="10">
        <v>3</v>
      </c>
      <c r="M127" s="10">
        <v>4</v>
      </c>
      <c r="N127" s="204"/>
      <c r="O127" s="204"/>
      <c r="P127" s="204"/>
      <c r="Q127" s="204"/>
      <c r="R127" s="10"/>
      <c r="S127" s="10" t="s">
        <v>379</v>
      </c>
      <c r="T127" s="271">
        <v>0.15</v>
      </c>
      <c r="U127" s="27">
        <f>+'[1] D-FM-PL-SI-03-01 Formulación'!AA124</f>
        <v>0</v>
      </c>
      <c r="V127" s="27">
        <f>+'[1] D-FM-PL-SI-03-01 Formulación'!AB124</f>
        <v>0</v>
      </c>
      <c r="W127" s="10">
        <v>58</v>
      </c>
      <c r="X127" s="10">
        <v>0.52</v>
      </c>
      <c r="Y127" s="10">
        <v>0.8</v>
      </c>
      <c r="Z127" s="10">
        <v>1</v>
      </c>
      <c r="AA127" s="10"/>
      <c r="AB127" s="10"/>
      <c r="AC127" s="10"/>
      <c r="AD127" s="10"/>
      <c r="AE127" s="10"/>
      <c r="AF127" s="10"/>
      <c r="AG127" s="10"/>
      <c r="AH127" s="10"/>
      <c r="AI127" s="10"/>
      <c r="AJ127" s="10"/>
      <c r="AK127" s="188" t="s">
        <v>380</v>
      </c>
    </row>
    <row r="128" spans="1:37" ht="30" x14ac:dyDescent="0.25">
      <c r="A128" s="10" t="s">
        <v>2365</v>
      </c>
      <c r="B128" s="10" t="s">
        <v>1</v>
      </c>
      <c r="C128" s="10" t="s">
        <v>2743</v>
      </c>
      <c r="D128" s="10" t="s">
        <v>370</v>
      </c>
      <c r="E128" s="10" t="s">
        <v>371</v>
      </c>
      <c r="F128" s="10" t="s">
        <v>372</v>
      </c>
      <c r="G128" s="10" t="s">
        <v>373</v>
      </c>
      <c r="H128" s="13">
        <v>4</v>
      </c>
      <c r="I128" s="10" t="s">
        <v>374</v>
      </c>
      <c r="J128" s="10">
        <v>1</v>
      </c>
      <c r="K128" s="10">
        <v>2</v>
      </c>
      <c r="L128" s="10">
        <v>3</v>
      </c>
      <c r="M128" s="10">
        <v>4</v>
      </c>
      <c r="N128" s="204"/>
      <c r="O128" s="204"/>
      <c r="P128" s="204"/>
      <c r="Q128" s="204"/>
      <c r="R128" s="10"/>
      <c r="S128" s="10" t="s">
        <v>381</v>
      </c>
      <c r="T128" s="271">
        <v>0.1</v>
      </c>
      <c r="U128" s="27">
        <f>+'[1] D-FM-PL-SI-03-01 Formulación'!AA125</f>
        <v>0</v>
      </c>
      <c r="V128" s="27">
        <f>+'[1] D-FM-PL-SI-03-01 Formulación'!AB125</f>
        <v>0</v>
      </c>
      <c r="W128" s="10">
        <v>14</v>
      </c>
      <c r="X128" s="10"/>
      <c r="Y128" s="10"/>
      <c r="Z128" s="10"/>
      <c r="AA128" s="10">
        <v>1</v>
      </c>
      <c r="AB128" s="10"/>
      <c r="AC128" s="10"/>
      <c r="AD128" s="10"/>
      <c r="AE128" s="10"/>
      <c r="AF128" s="10"/>
      <c r="AG128" s="10"/>
      <c r="AH128" s="10"/>
      <c r="AI128" s="10"/>
      <c r="AJ128" s="10"/>
      <c r="AK128" s="188" t="s">
        <v>378</v>
      </c>
    </row>
    <row r="129" spans="1:37" ht="30" x14ac:dyDescent="0.25">
      <c r="A129" s="10" t="s">
        <v>2365</v>
      </c>
      <c r="B129" s="10" t="s">
        <v>1</v>
      </c>
      <c r="C129" s="10" t="s">
        <v>2743</v>
      </c>
      <c r="D129" s="10" t="s">
        <v>370</v>
      </c>
      <c r="E129" s="10" t="s">
        <v>371</v>
      </c>
      <c r="F129" s="10" t="s">
        <v>372</v>
      </c>
      <c r="G129" s="10" t="s">
        <v>373</v>
      </c>
      <c r="H129" s="13">
        <v>4</v>
      </c>
      <c r="I129" s="10" t="s">
        <v>374</v>
      </c>
      <c r="J129" s="10">
        <v>1</v>
      </c>
      <c r="K129" s="10">
        <v>2</v>
      </c>
      <c r="L129" s="10">
        <v>3</v>
      </c>
      <c r="M129" s="10">
        <v>4</v>
      </c>
      <c r="N129" s="204"/>
      <c r="O129" s="204"/>
      <c r="P129" s="204"/>
      <c r="Q129" s="204"/>
      <c r="R129" s="10"/>
      <c r="S129" s="10" t="s">
        <v>382</v>
      </c>
      <c r="T129" s="271">
        <v>0.15</v>
      </c>
      <c r="U129" s="27">
        <f>+'[1] D-FM-PL-SI-03-01 Formulación'!AA126</f>
        <v>0</v>
      </c>
      <c r="V129" s="27">
        <f>+'[1] D-FM-PL-SI-03-01 Formulación'!AB126</f>
        <v>0</v>
      </c>
      <c r="W129" s="10">
        <v>89</v>
      </c>
      <c r="X129" s="10">
        <v>0.34</v>
      </c>
      <c r="Y129" s="10">
        <v>0.65</v>
      </c>
      <c r="Z129" s="10">
        <v>1</v>
      </c>
      <c r="AA129" s="10"/>
      <c r="AB129" s="10"/>
      <c r="AC129" s="10"/>
      <c r="AD129" s="10"/>
      <c r="AE129" s="10"/>
      <c r="AF129" s="10"/>
      <c r="AG129" s="10"/>
      <c r="AH129" s="10"/>
      <c r="AI129" s="10"/>
      <c r="AJ129" s="10"/>
      <c r="AK129" s="188" t="s">
        <v>383</v>
      </c>
    </row>
    <row r="130" spans="1:37" ht="30" x14ac:dyDescent="0.25">
      <c r="A130" s="10" t="s">
        <v>2365</v>
      </c>
      <c r="B130" s="10" t="s">
        <v>1</v>
      </c>
      <c r="C130" s="10" t="s">
        <v>2743</v>
      </c>
      <c r="D130" s="10" t="s">
        <v>370</v>
      </c>
      <c r="E130" s="10" t="s">
        <v>371</v>
      </c>
      <c r="F130" s="10" t="s">
        <v>372</v>
      </c>
      <c r="G130" s="10" t="s">
        <v>373</v>
      </c>
      <c r="H130" s="13">
        <v>4</v>
      </c>
      <c r="I130" s="10" t="s">
        <v>374</v>
      </c>
      <c r="J130" s="10">
        <v>1</v>
      </c>
      <c r="K130" s="10">
        <v>2</v>
      </c>
      <c r="L130" s="10">
        <v>3</v>
      </c>
      <c r="M130" s="10">
        <v>4</v>
      </c>
      <c r="N130" s="204"/>
      <c r="O130" s="204"/>
      <c r="P130" s="204"/>
      <c r="Q130" s="204"/>
      <c r="R130" s="10"/>
      <c r="S130" s="10" t="s">
        <v>384</v>
      </c>
      <c r="T130" s="271">
        <v>0.1</v>
      </c>
      <c r="U130" s="27">
        <f>+'[1] D-FM-PL-SI-03-01 Formulación'!AA127</f>
        <v>0</v>
      </c>
      <c r="V130" s="27">
        <f>+'[1] D-FM-PL-SI-03-01 Formulación'!AB127</f>
        <v>0</v>
      </c>
      <c r="W130" s="10">
        <v>14</v>
      </c>
      <c r="X130" s="10"/>
      <c r="Y130" s="10"/>
      <c r="Z130" s="10"/>
      <c r="AA130" s="10">
        <v>1</v>
      </c>
      <c r="AB130" s="10"/>
      <c r="AC130" s="10"/>
      <c r="AD130" s="10"/>
      <c r="AE130" s="10"/>
      <c r="AF130" s="10"/>
      <c r="AG130" s="10"/>
      <c r="AH130" s="10"/>
      <c r="AI130" s="10"/>
      <c r="AJ130" s="10"/>
      <c r="AK130" s="188" t="s">
        <v>378</v>
      </c>
    </row>
    <row r="131" spans="1:37" ht="30" x14ac:dyDescent="0.25">
      <c r="A131" s="10" t="s">
        <v>2365</v>
      </c>
      <c r="B131" s="10" t="s">
        <v>1</v>
      </c>
      <c r="C131" s="10" t="s">
        <v>2743</v>
      </c>
      <c r="D131" s="10" t="s">
        <v>370</v>
      </c>
      <c r="E131" s="10" t="s">
        <v>371</v>
      </c>
      <c r="F131" s="10" t="s">
        <v>372</v>
      </c>
      <c r="G131" s="10" t="s">
        <v>373</v>
      </c>
      <c r="H131" s="13">
        <v>4</v>
      </c>
      <c r="I131" s="10" t="s">
        <v>374</v>
      </c>
      <c r="J131" s="10">
        <v>1</v>
      </c>
      <c r="K131" s="10">
        <v>2</v>
      </c>
      <c r="L131" s="10">
        <v>3</v>
      </c>
      <c r="M131" s="10">
        <v>4</v>
      </c>
      <c r="N131" s="204"/>
      <c r="O131" s="204"/>
      <c r="P131" s="204"/>
      <c r="Q131" s="204"/>
      <c r="R131" s="10"/>
      <c r="S131" s="10" t="s">
        <v>385</v>
      </c>
      <c r="T131" s="271">
        <v>0.15</v>
      </c>
      <c r="U131" s="27">
        <f>+'[1] D-FM-PL-SI-03-01 Formulación'!AA128</f>
        <v>0</v>
      </c>
      <c r="V131" s="27">
        <f>+'[1] D-FM-PL-SI-03-01 Formulación'!AB128</f>
        <v>0</v>
      </c>
      <c r="W131" s="10">
        <v>182</v>
      </c>
      <c r="X131" s="10"/>
      <c r="Y131" s="10"/>
      <c r="Z131" s="10"/>
      <c r="AA131" s="10"/>
      <c r="AB131" s="10"/>
      <c r="AC131" s="10">
        <v>0.16</v>
      </c>
      <c r="AD131" s="10">
        <v>0.33</v>
      </c>
      <c r="AE131" s="10">
        <v>0.5</v>
      </c>
      <c r="AF131" s="10">
        <v>0.66</v>
      </c>
      <c r="AG131" s="10">
        <v>0.84</v>
      </c>
      <c r="AH131" s="10">
        <v>1</v>
      </c>
      <c r="AI131" s="10"/>
      <c r="AJ131" s="10"/>
      <c r="AK131" s="188" t="s">
        <v>386</v>
      </c>
    </row>
    <row r="132" spans="1:37" ht="30" x14ac:dyDescent="0.25">
      <c r="A132" s="10" t="s">
        <v>2365</v>
      </c>
      <c r="B132" s="10" t="s">
        <v>1</v>
      </c>
      <c r="C132" s="10" t="s">
        <v>2743</v>
      </c>
      <c r="D132" s="10" t="s">
        <v>370</v>
      </c>
      <c r="E132" s="10" t="s">
        <v>371</v>
      </c>
      <c r="F132" s="10" t="s">
        <v>372</v>
      </c>
      <c r="G132" s="10" t="s">
        <v>373</v>
      </c>
      <c r="H132" s="13">
        <v>4</v>
      </c>
      <c r="I132" s="10" t="s">
        <v>374</v>
      </c>
      <c r="J132" s="10">
        <v>1</v>
      </c>
      <c r="K132" s="10">
        <v>2</v>
      </c>
      <c r="L132" s="10">
        <v>3</v>
      </c>
      <c r="M132" s="10">
        <v>4</v>
      </c>
      <c r="N132" s="204"/>
      <c r="O132" s="204"/>
      <c r="P132" s="204"/>
      <c r="Q132" s="204"/>
      <c r="R132" s="10"/>
      <c r="S132" s="10" t="s">
        <v>387</v>
      </c>
      <c r="T132" s="271">
        <v>0.1</v>
      </c>
      <c r="U132" s="27">
        <f>+'[1] D-FM-PL-SI-03-01 Formulación'!AA129</f>
        <v>0</v>
      </c>
      <c r="V132" s="27">
        <f>+'[1] D-FM-PL-SI-03-01 Formulación'!AB129</f>
        <v>0</v>
      </c>
      <c r="W132" s="10">
        <v>14</v>
      </c>
      <c r="X132" s="10"/>
      <c r="Y132" s="10"/>
      <c r="Z132" s="10"/>
      <c r="AA132" s="10"/>
      <c r="AB132" s="10"/>
      <c r="AC132" s="10"/>
      <c r="AD132" s="10"/>
      <c r="AE132" s="10"/>
      <c r="AF132" s="10"/>
      <c r="AG132" s="10"/>
      <c r="AH132" s="10"/>
      <c r="AI132" s="10">
        <v>1</v>
      </c>
      <c r="AJ132" s="10"/>
      <c r="AK132" s="188" t="s">
        <v>378</v>
      </c>
    </row>
    <row r="133" spans="1:37" x14ac:dyDescent="0.25">
      <c r="A133" s="10" t="s">
        <v>2365</v>
      </c>
      <c r="B133" s="10" t="s">
        <v>1</v>
      </c>
      <c r="C133" s="10" t="s">
        <v>2743</v>
      </c>
      <c r="D133" s="10" t="s">
        <v>370</v>
      </c>
      <c r="E133" s="10" t="s">
        <v>371</v>
      </c>
      <c r="F133" s="10" t="s">
        <v>372</v>
      </c>
      <c r="G133" s="10" t="s">
        <v>388</v>
      </c>
      <c r="H133" s="13">
        <v>1</v>
      </c>
      <c r="I133" s="10" t="s">
        <v>374</v>
      </c>
      <c r="J133" s="10">
        <v>0</v>
      </c>
      <c r="K133" s="10">
        <v>0.4</v>
      </c>
      <c r="L133" s="10">
        <v>1</v>
      </c>
      <c r="M133" s="10"/>
      <c r="N133" s="204"/>
      <c r="O133" s="204"/>
      <c r="P133" s="204"/>
      <c r="Q133" s="204"/>
      <c r="R133" s="10"/>
      <c r="S133" s="10" t="s">
        <v>389</v>
      </c>
      <c r="T133" s="271">
        <v>0.2</v>
      </c>
      <c r="U133" s="27">
        <f>+'[1] D-FM-PL-SI-03-01 Formulación'!AA130</f>
        <v>0</v>
      </c>
      <c r="V133" s="27">
        <f>+'[1] D-FM-PL-SI-03-01 Formulación'!AB130</f>
        <v>0</v>
      </c>
      <c r="W133" s="10">
        <v>29</v>
      </c>
      <c r="X133" s="10"/>
      <c r="Y133" s="10"/>
      <c r="Z133" s="10"/>
      <c r="AA133" s="10"/>
      <c r="AB133" s="10"/>
      <c r="AC133" s="10">
        <v>1</v>
      </c>
      <c r="AD133" s="10"/>
      <c r="AE133" s="10"/>
      <c r="AF133" s="10"/>
      <c r="AG133" s="10"/>
      <c r="AH133" s="10"/>
      <c r="AI133" s="10"/>
      <c r="AJ133" s="10"/>
      <c r="AK133" s="188" t="s">
        <v>390</v>
      </c>
    </row>
    <row r="134" spans="1:37" x14ac:dyDescent="0.25">
      <c r="A134" s="10" t="s">
        <v>2365</v>
      </c>
      <c r="B134" s="10" t="s">
        <v>1</v>
      </c>
      <c r="C134" s="10" t="s">
        <v>2743</v>
      </c>
      <c r="D134" s="10" t="s">
        <v>370</v>
      </c>
      <c r="E134" s="10" t="s">
        <v>371</v>
      </c>
      <c r="F134" s="10" t="s">
        <v>372</v>
      </c>
      <c r="G134" s="10" t="s">
        <v>388</v>
      </c>
      <c r="H134" s="13">
        <v>1</v>
      </c>
      <c r="I134" s="10" t="s">
        <v>374</v>
      </c>
      <c r="J134" s="10">
        <v>0</v>
      </c>
      <c r="K134" s="10">
        <v>0.4</v>
      </c>
      <c r="L134" s="10">
        <v>1</v>
      </c>
      <c r="M134" s="10"/>
      <c r="N134" s="204"/>
      <c r="O134" s="204"/>
      <c r="P134" s="204"/>
      <c r="Q134" s="204"/>
      <c r="R134" s="10"/>
      <c r="S134" s="10" t="s">
        <v>391</v>
      </c>
      <c r="T134" s="271">
        <v>0.3</v>
      </c>
      <c r="U134" s="27">
        <f>+'[1] D-FM-PL-SI-03-01 Formulación'!AA131</f>
        <v>0</v>
      </c>
      <c r="V134" s="27">
        <f>+'[1] D-FM-PL-SI-03-01 Formulación'!AB131</f>
        <v>0</v>
      </c>
      <c r="W134" s="10">
        <v>60</v>
      </c>
      <c r="X134" s="10"/>
      <c r="Y134" s="10"/>
      <c r="Z134" s="10"/>
      <c r="AA134" s="10"/>
      <c r="AB134" s="10"/>
      <c r="AC134" s="10"/>
      <c r="AD134" s="10">
        <v>0.5</v>
      </c>
      <c r="AE134" s="10">
        <v>1</v>
      </c>
      <c r="AF134" s="10"/>
      <c r="AG134" s="10"/>
      <c r="AH134" s="10"/>
      <c r="AI134" s="10"/>
      <c r="AJ134" s="10"/>
      <c r="AK134" s="188" t="s">
        <v>392</v>
      </c>
    </row>
    <row r="135" spans="1:37" x14ac:dyDescent="0.25">
      <c r="A135" s="10" t="s">
        <v>2365</v>
      </c>
      <c r="B135" s="10" t="s">
        <v>1</v>
      </c>
      <c r="C135" s="10" t="s">
        <v>2743</v>
      </c>
      <c r="D135" s="10" t="s">
        <v>370</v>
      </c>
      <c r="E135" s="10" t="s">
        <v>371</v>
      </c>
      <c r="F135" s="10" t="s">
        <v>372</v>
      </c>
      <c r="G135" s="10" t="s">
        <v>388</v>
      </c>
      <c r="H135" s="13">
        <v>1</v>
      </c>
      <c r="I135" s="10" t="s">
        <v>374</v>
      </c>
      <c r="J135" s="10">
        <v>0</v>
      </c>
      <c r="K135" s="10">
        <v>0.4</v>
      </c>
      <c r="L135" s="10">
        <v>1</v>
      </c>
      <c r="M135" s="10"/>
      <c r="N135" s="204"/>
      <c r="O135" s="204"/>
      <c r="P135" s="204"/>
      <c r="Q135" s="204"/>
      <c r="R135" s="10"/>
      <c r="S135" s="10" t="s">
        <v>393</v>
      </c>
      <c r="T135" s="271">
        <v>0.5</v>
      </c>
      <c r="U135" s="27">
        <f>+'[1] D-FM-PL-SI-03-01 Formulación'!AA132</f>
        <v>0</v>
      </c>
      <c r="V135" s="27">
        <f>+'[1] D-FM-PL-SI-03-01 Formulación'!AB132</f>
        <v>0</v>
      </c>
      <c r="W135" s="10">
        <v>28</v>
      </c>
      <c r="X135" s="10"/>
      <c r="Y135" s="10"/>
      <c r="Z135" s="10"/>
      <c r="AA135" s="10"/>
      <c r="AB135" s="10"/>
      <c r="AC135" s="10"/>
      <c r="AD135" s="10"/>
      <c r="AE135" s="10"/>
      <c r="AF135" s="10">
        <v>1</v>
      </c>
      <c r="AG135" s="10"/>
      <c r="AH135" s="10"/>
      <c r="AI135" s="10"/>
      <c r="AJ135" s="10"/>
      <c r="AK135" s="188" t="s">
        <v>394</v>
      </c>
    </row>
    <row r="136" spans="1:37" ht="30" x14ac:dyDescent="0.25">
      <c r="A136" s="10" t="s">
        <v>2365</v>
      </c>
      <c r="B136" s="10" t="s">
        <v>1</v>
      </c>
      <c r="C136" s="10" t="s">
        <v>2743</v>
      </c>
      <c r="D136" s="10" t="s">
        <v>370</v>
      </c>
      <c r="E136" s="10" t="s">
        <v>371</v>
      </c>
      <c r="F136" s="10" t="s">
        <v>372</v>
      </c>
      <c r="G136" s="10" t="s">
        <v>2732</v>
      </c>
      <c r="H136" s="13">
        <v>62</v>
      </c>
      <c r="I136" s="10" t="s">
        <v>2733</v>
      </c>
      <c r="J136" s="10">
        <v>0</v>
      </c>
      <c r="K136" s="10">
        <v>0</v>
      </c>
      <c r="L136" s="10">
        <v>0</v>
      </c>
      <c r="M136" s="10">
        <v>62</v>
      </c>
      <c r="N136" s="204"/>
      <c r="O136" s="204"/>
      <c r="P136" s="204"/>
      <c r="Q136" s="204"/>
      <c r="R136" s="10"/>
      <c r="S136" s="10" t="s">
        <v>2734</v>
      </c>
      <c r="T136" s="271">
        <v>0.1</v>
      </c>
      <c r="U136" s="27">
        <v>42917</v>
      </c>
      <c r="V136" s="27">
        <v>42962</v>
      </c>
      <c r="W136" s="179">
        <f>+V136-U136</f>
        <v>45</v>
      </c>
      <c r="X136" s="10"/>
      <c r="Y136" s="10"/>
      <c r="Z136" s="10"/>
      <c r="AA136" s="10"/>
      <c r="AB136" s="10"/>
      <c r="AC136" s="10"/>
      <c r="AD136" s="10"/>
      <c r="AE136" s="10">
        <v>0.5</v>
      </c>
      <c r="AF136" s="10">
        <v>0.5</v>
      </c>
      <c r="AG136" s="10"/>
      <c r="AH136" s="10"/>
      <c r="AI136" s="10"/>
      <c r="AJ136" s="10"/>
      <c r="AK136" s="188" t="s">
        <v>2735</v>
      </c>
    </row>
    <row r="137" spans="1:37" ht="30" x14ac:dyDescent="0.25">
      <c r="A137" s="10" t="s">
        <v>2365</v>
      </c>
      <c r="B137" s="10" t="s">
        <v>1</v>
      </c>
      <c r="C137" s="10" t="s">
        <v>2743</v>
      </c>
      <c r="D137" s="10" t="s">
        <v>370</v>
      </c>
      <c r="E137" s="10" t="s">
        <v>371</v>
      </c>
      <c r="F137" s="10" t="s">
        <v>372</v>
      </c>
      <c r="G137" s="10" t="s">
        <v>2732</v>
      </c>
      <c r="H137" s="13">
        <v>62</v>
      </c>
      <c r="I137" s="10" t="s">
        <v>2733</v>
      </c>
      <c r="J137" s="10">
        <v>0</v>
      </c>
      <c r="K137" s="10">
        <v>0</v>
      </c>
      <c r="L137" s="10">
        <v>0</v>
      </c>
      <c r="M137" s="10">
        <v>62</v>
      </c>
      <c r="N137" s="204"/>
      <c r="O137" s="204"/>
      <c r="P137" s="204"/>
      <c r="Q137" s="204"/>
      <c r="R137" s="10"/>
      <c r="S137" s="10" t="s">
        <v>2736</v>
      </c>
      <c r="T137" s="271">
        <v>0.2</v>
      </c>
      <c r="U137" s="27">
        <v>42963</v>
      </c>
      <c r="V137" s="27">
        <v>43008</v>
      </c>
      <c r="W137" s="179">
        <f t="shared" ref="W137:W138" si="2">+V137-U137</f>
        <v>45</v>
      </c>
      <c r="X137" s="10"/>
      <c r="Y137" s="10"/>
      <c r="Z137" s="10"/>
      <c r="AA137" s="10"/>
      <c r="AB137" s="10"/>
      <c r="AC137" s="10"/>
      <c r="AD137" s="10"/>
      <c r="AE137" s="10"/>
      <c r="AF137" s="10">
        <v>0.3</v>
      </c>
      <c r="AG137" s="10">
        <v>0.7</v>
      </c>
      <c r="AH137" s="10"/>
      <c r="AI137" s="10"/>
      <c r="AJ137" s="10"/>
      <c r="AK137" s="188" t="s">
        <v>2737</v>
      </c>
    </row>
    <row r="138" spans="1:37" ht="30" x14ac:dyDescent="0.25">
      <c r="A138" s="10" t="s">
        <v>2365</v>
      </c>
      <c r="B138" s="10" t="s">
        <v>1</v>
      </c>
      <c r="C138" s="10" t="s">
        <v>2743</v>
      </c>
      <c r="D138" s="10" t="s">
        <v>370</v>
      </c>
      <c r="E138" s="10" t="s">
        <v>371</v>
      </c>
      <c r="F138" s="10" t="s">
        <v>372</v>
      </c>
      <c r="G138" s="10" t="s">
        <v>2732</v>
      </c>
      <c r="H138" s="13">
        <v>62</v>
      </c>
      <c r="I138" s="10" t="s">
        <v>2733</v>
      </c>
      <c r="J138" s="10">
        <v>0</v>
      </c>
      <c r="K138" s="10">
        <v>0</v>
      </c>
      <c r="L138" s="10">
        <v>0</v>
      </c>
      <c r="M138" s="10">
        <v>62</v>
      </c>
      <c r="N138" s="204"/>
      <c r="O138" s="204"/>
      <c r="P138" s="204"/>
      <c r="Q138" s="204"/>
      <c r="R138" s="10"/>
      <c r="S138" s="10" t="s">
        <v>2738</v>
      </c>
      <c r="T138" s="271">
        <v>0.7</v>
      </c>
      <c r="U138" s="27">
        <v>43009</v>
      </c>
      <c r="V138" s="27">
        <v>43100</v>
      </c>
      <c r="W138" s="179">
        <f t="shared" si="2"/>
        <v>91</v>
      </c>
      <c r="X138" s="10"/>
      <c r="Y138" s="10"/>
      <c r="Z138" s="10"/>
      <c r="AA138" s="10"/>
      <c r="AB138" s="10"/>
      <c r="AC138" s="10"/>
      <c r="AD138" s="10"/>
      <c r="AE138" s="10"/>
      <c r="AF138" s="10"/>
      <c r="AG138" s="10">
        <v>0.1</v>
      </c>
      <c r="AH138" s="10">
        <v>0.4</v>
      </c>
      <c r="AI138" s="10">
        <v>0.5</v>
      </c>
      <c r="AJ138" s="10"/>
      <c r="AK138" s="188" t="s">
        <v>2739</v>
      </c>
    </row>
    <row r="139" spans="1:37" x14ac:dyDescent="0.25">
      <c r="A139" s="10" t="s">
        <v>2365</v>
      </c>
      <c r="B139" s="10" t="s">
        <v>1</v>
      </c>
      <c r="C139" s="10" t="s">
        <v>2743</v>
      </c>
      <c r="D139" s="10" t="s">
        <v>395</v>
      </c>
      <c r="E139" s="10" t="s">
        <v>188</v>
      </c>
      <c r="F139" s="10" t="s">
        <v>189</v>
      </c>
      <c r="G139" s="10" t="s">
        <v>396</v>
      </c>
      <c r="H139" s="13">
        <v>1</v>
      </c>
      <c r="I139" s="10" t="s">
        <v>74</v>
      </c>
      <c r="J139" s="10">
        <v>0</v>
      </c>
      <c r="K139" s="10">
        <v>0</v>
      </c>
      <c r="L139" s="10">
        <v>0</v>
      </c>
      <c r="M139" s="10">
        <v>1</v>
      </c>
      <c r="N139" s="204"/>
      <c r="O139" s="204"/>
      <c r="P139" s="204"/>
      <c r="Q139" s="204"/>
      <c r="R139" s="10"/>
      <c r="S139" s="10" t="s">
        <v>397</v>
      </c>
      <c r="T139" s="271">
        <v>0.05</v>
      </c>
      <c r="U139" s="18">
        <v>42750</v>
      </c>
      <c r="V139" s="18">
        <v>42765</v>
      </c>
      <c r="W139" s="10">
        <v>15</v>
      </c>
      <c r="X139" s="10">
        <v>1</v>
      </c>
      <c r="Y139" s="10"/>
      <c r="Z139" s="10">
        <v>1</v>
      </c>
      <c r="AA139" s="10"/>
      <c r="AB139" s="10"/>
      <c r="AC139" s="10"/>
      <c r="AD139" s="10"/>
      <c r="AE139" s="10"/>
      <c r="AF139" s="10"/>
      <c r="AG139" s="10"/>
      <c r="AH139" s="10"/>
      <c r="AI139" s="10"/>
      <c r="AJ139" s="10" t="s">
        <v>2401</v>
      </c>
      <c r="AK139" s="188" t="s">
        <v>398</v>
      </c>
    </row>
    <row r="140" spans="1:37" x14ac:dyDescent="0.25">
      <c r="A140" s="10" t="s">
        <v>2365</v>
      </c>
      <c r="B140" s="10" t="s">
        <v>1</v>
      </c>
      <c r="C140" s="10" t="s">
        <v>2743</v>
      </c>
      <c r="D140" s="10" t="s">
        <v>395</v>
      </c>
      <c r="E140" s="10" t="s">
        <v>188</v>
      </c>
      <c r="F140" s="10" t="s">
        <v>189</v>
      </c>
      <c r="G140" s="10" t="s">
        <v>396</v>
      </c>
      <c r="H140" s="13">
        <v>1</v>
      </c>
      <c r="I140" s="10" t="s">
        <v>74</v>
      </c>
      <c r="J140" s="10">
        <v>0</v>
      </c>
      <c r="K140" s="10">
        <v>0</v>
      </c>
      <c r="L140" s="10">
        <v>0</v>
      </c>
      <c r="M140" s="10">
        <v>1</v>
      </c>
      <c r="N140" s="204"/>
      <c r="O140" s="204"/>
      <c r="P140" s="204"/>
      <c r="Q140" s="204"/>
      <c r="R140" s="10"/>
      <c r="S140" s="10" t="s">
        <v>399</v>
      </c>
      <c r="T140" s="271">
        <v>0.1</v>
      </c>
      <c r="U140" s="18">
        <v>42765</v>
      </c>
      <c r="V140" s="18">
        <v>42794</v>
      </c>
      <c r="W140" s="10">
        <v>29</v>
      </c>
      <c r="X140" s="10">
        <v>0.03</v>
      </c>
      <c r="Y140" s="10">
        <v>1</v>
      </c>
      <c r="Z140" s="10">
        <f>Y140</f>
        <v>1</v>
      </c>
      <c r="AA140" s="10"/>
      <c r="AB140" s="10"/>
      <c r="AC140" s="10"/>
      <c r="AD140" s="10"/>
      <c r="AE140" s="10"/>
      <c r="AF140" s="10"/>
      <c r="AG140" s="10"/>
      <c r="AH140" s="10"/>
      <c r="AI140" s="10"/>
      <c r="AJ140" s="10" t="s">
        <v>2401</v>
      </c>
      <c r="AK140" s="188" t="s">
        <v>400</v>
      </c>
    </row>
    <row r="141" spans="1:37" x14ac:dyDescent="0.25">
      <c r="A141" s="10" t="s">
        <v>2365</v>
      </c>
      <c r="B141" s="10" t="s">
        <v>1</v>
      </c>
      <c r="C141" s="10" t="s">
        <v>2743</v>
      </c>
      <c r="D141" s="10" t="s">
        <v>395</v>
      </c>
      <c r="E141" s="10" t="s">
        <v>188</v>
      </c>
      <c r="F141" s="10" t="s">
        <v>189</v>
      </c>
      <c r="G141" s="10" t="s">
        <v>396</v>
      </c>
      <c r="H141" s="13">
        <v>1</v>
      </c>
      <c r="I141" s="10" t="s">
        <v>74</v>
      </c>
      <c r="J141" s="10">
        <v>0</v>
      </c>
      <c r="K141" s="10">
        <v>0</v>
      </c>
      <c r="L141" s="10">
        <v>0</v>
      </c>
      <c r="M141" s="10">
        <v>1</v>
      </c>
      <c r="N141" s="204"/>
      <c r="O141" s="204"/>
      <c r="P141" s="204"/>
      <c r="Q141" s="204"/>
      <c r="R141" s="10"/>
      <c r="S141" s="10" t="s">
        <v>401</v>
      </c>
      <c r="T141" s="271">
        <v>0.1</v>
      </c>
      <c r="U141" s="18">
        <v>42781</v>
      </c>
      <c r="V141" s="18">
        <v>42824</v>
      </c>
      <c r="W141" s="10">
        <v>43</v>
      </c>
      <c r="X141" s="10"/>
      <c r="Y141" s="10">
        <v>0.3</v>
      </c>
      <c r="Z141" s="10">
        <v>1</v>
      </c>
      <c r="AA141" s="10"/>
      <c r="AB141" s="10"/>
      <c r="AC141" s="10"/>
      <c r="AD141" s="10"/>
      <c r="AE141" s="10"/>
      <c r="AF141" s="10"/>
      <c r="AG141" s="10"/>
      <c r="AH141" s="10"/>
      <c r="AI141" s="10"/>
      <c r="AJ141" s="10" t="s">
        <v>402</v>
      </c>
      <c r="AK141" s="188" t="s">
        <v>403</v>
      </c>
    </row>
    <row r="142" spans="1:37" x14ac:dyDescent="0.25">
      <c r="A142" s="10" t="s">
        <v>2365</v>
      </c>
      <c r="B142" s="10" t="s">
        <v>1</v>
      </c>
      <c r="C142" s="10" t="s">
        <v>2743</v>
      </c>
      <c r="D142" s="10" t="s">
        <v>395</v>
      </c>
      <c r="E142" s="10" t="s">
        <v>188</v>
      </c>
      <c r="F142" s="10" t="s">
        <v>189</v>
      </c>
      <c r="G142" s="10" t="s">
        <v>396</v>
      </c>
      <c r="H142" s="13">
        <v>1</v>
      </c>
      <c r="I142" s="10" t="s">
        <v>74</v>
      </c>
      <c r="J142" s="10">
        <v>0</v>
      </c>
      <c r="K142" s="10">
        <v>0</v>
      </c>
      <c r="L142" s="10">
        <v>0</v>
      </c>
      <c r="M142" s="10">
        <v>1</v>
      </c>
      <c r="N142" s="204"/>
      <c r="O142" s="204"/>
      <c r="P142" s="204"/>
      <c r="Q142" s="204"/>
      <c r="R142" s="10"/>
      <c r="S142" s="10" t="s">
        <v>404</v>
      </c>
      <c r="T142" s="271">
        <v>0.25</v>
      </c>
      <c r="U142" s="18">
        <v>42809</v>
      </c>
      <c r="V142" s="18">
        <v>42916</v>
      </c>
      <c r="W142" s="10">
        <v>107</v>
      </c>
      <c r="X142" s="10"/>
      <c r="Y142" s="10"/>
      <c r="Z142" s="10">
        <v>0.15</v>
      </c>
      <c r="AA142" s="10">
        <v>0.43</v>
      </c>
      <c r="AB142" s="10">
        <v>0.72</v>
      </c>
      <c r="AC142" s="10">
        <v>1</v>
      </c>
      <c r="AD142" s="10"/>
      <c r="AE142" s="10"/>
      <c r="AF142" s="10"/>
      <c r="AG142" s="10"/>
      <c r="AH142" s="10"/>
      <c r="AI142" s="10"/>
      <c r="AJ142" s="10"/>
      <c r="AK142" s="188" t="s">
        <v>405</v>
      </c>
    </row>
    <row r="143" spans="1:37" x14ac:dyDescent="0.25">
      <c r="A143" s="10" t="s">
        <v>2365</v>
      </c>
      <c r="B143" s="10" t="s">
        <v>1</v>
      </c>
      <c r="C143" s="10" t="s">
        <v>2743</v>
      </c>
      <c r="D143" s="10" t="s">
        <v>395</v>
      </c>
      <c r="E143" s="10" t="s">
        <v>188</v>
      </c>
      <c r="F143" s="10" t="s">
        <v>189</v>
      </c>
      <c r="G143" s="10" t="s">
        <v>396</v>
      </c>
      <c r="H143" s="13">
        <v>1</v>
      </c>
      <c r="I143" s="10" t="s">
        <v>74</v>
      </c>
      <c r="J143" s="10">
        <v>0</v>
      </c>
      <c r="K143" s="10">
        <v>0</v>
      </c>
      <c r="L143" s="10">
        <v>0</v>
      </c>
      <c r="M143" s="10">
        <v>1</v>
      </c>
      <c r="N143" s="204"/>
      <c r="O143" s="204"/>
      <c r="P143" s="204"/>
      <c r="Q143" s="204"/>
      <c r="R143" s="10"/>
      <c r="S143" s="10" t="s">
        <v>406</v>
      </c>
      <c r="T143" s="271">
        <v>0.4</v>
      </c>
      <c r="U143" s="18">
        <v>42887</v>
      </c>
      <c r="V143" s="18">
        <v>43039</v>
      </c>
      <c r="W143" s="10">
        <v>152</v>
      </c>
      <c r="X143" s="10"/>
      <c r="Y143" s="10"/>
      <c r="Z143" s="10"/>
      <c r="AA143" s="10"/>
      <c r="AB143" s="10"/>
      <c r="AC143" s="10">
        <v>0.19</v>
      </c>
      <c r="AD143" s="10">
        <v>0.39</v>
      </c>
      <c r="AE143" s="10">
        <v>0.6</v>
      </c>
      <c r="AF143" s="10">
        <v>0.8</v>
      </c>
      <c r="AG143" s="10">
        <v>1</v>
      </c>
      <c r="AH143" s="10"/>
      <c r="AI143" s="10"/>
      <c r="AJ143" s="10"/>
      <c r="AK143" s="188" t="s">
        <v>407</v>
      </c>
    </row>
    <row r="144" spans="1:37" x14ac:dyDescent="0.25">
      <c r="A144" s="10" t="s">
        <v>2365</v>
      </c>
      <c r="B144" s="10" t="s">
        <v>1</v>
      </c>
      <c r="C144" s="10" t="s">
        <v>2743</v>
      </c>
      <c r="D144" s="10" t="s">
        <v>395</v>
      </c>
      <c r="E144" s="10" t="s">
        <v>188</v>
      </c>
      <c r="F144" s="10" t="s">
        <v>189</v>
      </c>
      <c r="G144" s="10" t="s">
        <v>396</v>
      </c>
      <c r="H144" s="13">
        <v>1</v>
      </c>
      <c r="I144" s="10" t="s">
        <v>74</v>
      </c>
      <c r="J144" s="10">
        <v>0</v>
      </c>
      <c r="K144" s="10">
        <v>0</v>
      </c>
      <c r="L144" s="10">
        <v>0</v>
      </c>
      <c r="M144" s="10">
        <v>1</v>
      </c>
      <c r="N144" s="204"/>
      <c r="O144" s="204"/>
      <c r="P144" s="204"/>
      <c r="Q144" s="204"/>
      <c r="R144" s="10"/>
      <c r="S144" s="10" t="s">
        <v>408</v>
      </c>
      <c r="T144" s="271">
        <v>0.1</v>
      </c>
      <c r="U144" s="18">
        <v>43009</v>
      </c>
      <c r="V144" s="18">
        <v>43084</v>
      </c>
      <c r="W144" s="10">
        <v>75</v>
      </c>
      <c r="X144" s="10"/>
      <c r="Y144" s="10"/>
      <c r="Z144" s="10"/>
      <c r="AA144" s="10"/>
      <c r="AB144" s="10"/>
      <c r="AC144" s="10"/>
      <c r="AD144" s="10"/>
      <c r="AE144" s="10"/>
      <c r="AF144" s="10"/>
      <c r="AG144" s="10">
        <v>0.4</v>
      </c>
      <c r="AH144" s="10">
        <v>0.8</v>
      </c>
      <c r="AI144" s="10">
        <v>1</v>
      </c>
      <c r="AJ144" s="10"/>
      <c r="AK144" s="188" t="s">
        <v>409</v>
      </c>
    </row>
    <row r="145" spans="1:37" x14ac:dyDescent="0.25">
      <c r="A145" s="10" t="s">
        <v>2365</v>
      </c>
      <c r="B145" s="10" t="s">
        <v>1</v>
      </c>
      <c r="C145" s="10" t="s">
        <v>2743</v>
      </c>
      <c r="D145" s="10" t="s">
        <v>410</v>
      </c>
      <c r="E145" s="10" t="s">
        <v>411</v>
      </c>
      <c r="F145" s="10" t="s">
        <v>189</v>
      </c>
      <c r="G145" s="10" t="s">
        <v>412</v>
      </c>
      <c r="H145" s="13">
        <v>1</v>
      </c>
      <c r="I145" s="10" t="s">
        <v>74</v>
      </c>
      <c r="J145" s="10">
        <v>10</v>
      </c>
      <c r="K145" s="10">
        <v>50</v>
      </c>
      <c r="L145" s="10">
        <v>80</v>
      </c>
      <c r="M145" s="10">
        <v>100</v>
      </c>
      <c r="N145" s="204"/>
      <c r="O145" s="204"/>
      <c r="P145" s="204"/>
      <c r="Q145" s="204"/>
      <c r="R145" s="10"/>
      <c r="S145" s="10" t="s">
        <v>413</v>
      </c>
      <c r="T145" s="271">
        <v>0.45</v>
      </c>
      <c r="U145" s="18">
        <v>42736</v>
      </c>
      <c r="V145" s="18">
        <v>42824</v>
      </c>
      <c r="W145" s="10">
        <v>88</v>
      </c>
      <c r="X145" s="10">
        <v>0.34</v>
      </c>
      <c r="Y145" s="10">
        <v>0.66</v>
      </c>
      <c r="Z145" s="10">
        <v>1</v>
      </c>
      <c r="AA145" s="10"/>
      <c r="AB145" s="10"/>
      <c r="AC145" s="10"/>
      <c r="AD145" s="10"/>
      <c r="AE145" s="10"/>
      <c r="AF145" s="10"/>
      <c r="AG145" s="10"/>
      <c r="AH145" s="10"/>
      <c r="AI145" s="10"/>
      <c r="AJ145" s="10" t="s">
        <v>2402</v>
      </c>
      <c r="AK145" s="188" t="s">
        <v>414</v>
      </c>
    </row>
    <row r="146" spans="1:37" x14ac:dyDescent="0.25">
      <c r="A146" s="10" t="s">
        <v>2365</v>
      </c>
      <c r="B146" s="10" t="s">
        <v>1</v>
      </c>
      <c r="C146" s="10" t="s">
        <v>2743</v>
      </c>
      <c r="D146" s="10" t="s">
        <v>410</v>
      </c>
      <c r="E146" s="10" t="s">
        <v>411</v>
      </c>
      <c r="F146" s="10" t="s">
        <v>189</v>
      </c>
      <c r="G146" s="10" t="s">
        <v>412</v>
      </c>
      <c r="H146" s="13">
        <v>1</v>
      </c>
      <c r="I146" s="10" t="s">
        <v>74</v>
      </c>
      <c r="J146" s="10">
        <v>10</v>
      </c>
      <c r="K146" s="10">
        <v>50</v>
      </c>
      <c r="L146" s="10">
        <v>80</v>
      </c>
      <c r="M146" s="10">
        <v>100</v>
      </c>
      <c r="N146" s="204"/>
      <c r="O146" s="204"/>
      <c r="P146" s="204"/>
      <c r="Q146" s="204"/>
      <c r="R146" s="10"/>
      <c r="S146" s="10" t="s">
        <v>415</v>
      </c>
      <c r="T146" s="271">
        <v>0.1</v>
      </c>
      <c r="U146" s="18">
        <v>42767</v>
      </c>
      <c r="V146" s="18">
        <v>42855</v>
      </c>
      <c r="W146" s="10">
        <v>88</v>
      </c>
      <c r="X146" s="10"/>
      <c r="Y146" s="10">
        <v>0.31</v>
      </c>
      <c r="Z146" s="10">
        <v>0.66</v>
      </c>
      <c r="AA146" s="10">
        <v>1</v>
      </c>
      <c r="AB146" s="10"/>
      <c r="AC146" s="10"/>
      <c r="AD146" s="10"/>
      <c r="AE146" s="10"/>
      <c r="AF146" s="10"/>
      <c r="AG146" s="10"/>
      <c r="AH146" s="10"/>
      <c r="AI146" s="10"/>
      <c r="AJ146" s="10" t="s">
        <v>416</v>
      </c>
      <c r="AK146" s="188" t="s">
        <v>417</v>
      </c>
    </row>
    <row r="147" spans="1:37" x14ac:dyDescent="0.25">
      <c r="A147" s="10" t="s">
        <v>2365</v>
      </c>
      <c r="B147" s="10" t="s">
        <v>1</v>
      </c>
      <c r="C147" s="10" t="s">
        <v>2743</v>
      </c>
      <c r="D147" s="10" t="s">
        <v>410</v>
      </c>
      <c r="E147" s="10" t="s">
        <v>411</v>
      </c>
      <c r="F147" s="10" t="s">
        <v>189</v>
      </c>
      <c r="G147" s="10" t="s">
        <v>412</v>
      </c>
      <c r="H147" s="13">
        <v>1</v>
      </c>
      <c r="I147" s="10" t="s">
        <v>74</v>
      </c>
      <c r="J147" s="10">
        <v>25</v>
      </c>
      <c r="K147" s="10">
        <v>50</v>
      </c>
      <c r="L147" s="10">
        <v>75</v>
      </c>
      <c r="M147" s="10">
        <v>100</v>
      </c>
      <c r="N147" s="204"/>
      <c r="O147" s="204"/>
      <c r="P147" s="204"/>
      <c r="Q147" s="204"/>
      <c r="R147" s="10"/>
      <c r="S147" s="10" t="s">
        <v>418</v>
      </c>
      <c r="T147" s="271">
        <v>0.45</v>
      </c>
      <c r="U147" s="18">
        <v>42948</v>
      </c>
      <c r="V147" s="18">
        <v>43008</v>
      </c>
      <c r="W147" s="10">
        <v>60</v>
      </c>
      <c r="X147" s="10"/>
      <c r="Y147" s="10"/>
      <c r="Z147" s="10"/>
      <c r="AA147" s="10"/>
      <c r="AB147" s="10"/>
      <c r="AC147" s="10"/>
      <c r="AD147" s="10"/>
      <c r="AE147" s="10">
        <v>0.5</v>
      </c>
      <c r="AF147" s="10">
        <v>1</v>
      </c>
      <c r="AG147" s="10"/>
      <c r="AH147" s="10"/>
      <c r="AI147" s="10"/>
      <c r="AJ147" s="10"/>
      <c r="AK147" s="188" t="s">
        <v>419</v>
      </c>
    </row>
    <row r="148" spans="1:37" x14ac:dyDescent="0.25">
      <c r="A148" s="10" t="s">
        <v>2365</v>
      </c>
      <c r="B148" s="10" t="s">
        <v>1</v>
      </c>
      <c r="C148" s="10" t="s">
        <v>2743</v>
      </c>
      <c r="D148" s="10" t="s">
        <v>410</v>
      </c>
      <c r="E148" s="10" t="s">
        <v>411</v>
      </c>
      <c r="F148" s="10" t="s">
        <v>189</v>
      </c>
      <c r="G148" s="10" t="s">
        <v>420</v>
      </c>
      <c r="H148" s="13">
        <v>100</v>
      </c>
      <c r="I148" s="10" t="s">
        <v>269</v>
      </c>
      <c r="J148" s="280">
        <v>25</v>
      </c>
      <c r="K148" s="265">
        <v>50</v>
      </c>
      <c r="L148" s="265">
        <v>75</v>
      </c>
      <c r="M148" s="265">
        <v>100</v>
      </c>
      <c r="N148" s="211"/>
      <c r="O148" s="205"/>
      <c r="P148" s="205"/>
      <c r="Q148" s="205"/>
      <c r="R148" s="10"/>
      <c r="S148" s="10" t="s">
        <v>421</v>
      </c>
      <c r="T148" s="271">
        <v>0.2</v>
      </c>
      <c r="U148" s="18">
        <v>42736</v>
      </c>
      <c r="V148" s="18">
        <v>42810</v>
      </c>
      <c r="W148" s="10">
        <v>74</v>
      </c>
      <c r="X148" s="10">
        <v>0.41</v>
      </c>
      <c r="Y148" s="10">
        <v>0.78</v>
      </c>
      <c r="Z148" s="10">
        <v>1</v>
      </c>
      <c r="AA148" s="10"/>
      <c r="AB148" s="10"/>
      <c r="AC148" s="10"/>
      <c r="AD148" s="10"/>
      <c r="AE148" s="10"/>
      <c r="AF148" s="10"/>
      <c r="AG148" s="10"/>
      <c r="AH148" s="10"/>
      <c r="AI148" s="10"/>
      <c r="AJ148" s="10" t="s">
        <v>2403</v>
      </c>
      <c r="AK148" s="188" t="s">
        <v>422</v>
      </c>
    </row>
    <row r="149" spans="1:37" ht="30" x14ac:dyDescent="0.25">
      <c r="A149" s="10" t="s">
        <v>2365</v>
      </c>
      <c r="B149" s="10" t="s">
        <v>1</v>
      </c>
      <c r="C149" s="10" t="s">
        <v>2743</v>
      </c>
      <c r="D149" s="10" t="s">
        <v>410</v>
      </c>
      <c r="E149" s="10" t="s">
        <v>411</v>
      </c>
      <c r="F149" s="10" t="s">
        <v>189</v>
      </c>
      <c r="G149" s="10" t="s">
        <v>420</v>
      </c>
      <c r="H149" s="13">
        <v>100</v>
      </c>
      <c r="I149" s="10" t="s">
        <v>269</v>
      </c>
      <c r="J149" s="280">
        <v>25</v>
      </c>
      <c r="K149" s="265">
        <v>50</v>
      </c>
      <c r="L149" s="265">
        <v>75</v>
      </c>
      <c r="M149" s="265">
        <v>100</v>
      </c>
      <c r="N149" s="211"/>
      <c r="O149" s="205"/>
      <c r="P149" s="205"/>
      <c r="Q149" s="205"/>
      <c r="R149" s="10"/>
      <c r="S149" s="10" t="s">
        <v>423</v>
      </c>
      <c r="T149" s="271">
        <v>0.1</v>
      </c>
      <c r="U149" s="18">
        <v>42767</v>
      </c>
      <c r="V149" s="18">
        <v>42809</v>
      </c>
      <c r="W149" s="10">
        <v>42</v>
      </c>
      <c r="X149" s="10"/>
      <c r="Y149" s="10">
        <v>0.64</v>
      </c>
      <c r="Z149" s="10">
        <v>1</v>
      </c>
      <c r="AA149" s="10"/>
      <c r="AB149" s="10"/>
      <c r="AC149" s="10"/>
      <c r="AD149" s="10"/>
      <c r="AE149" s="10"/>
      <c r="AF149" s="10"/>
      <c r="AG149" s="10"/>
      <c r="AH149" s="10"/>
      <c r="AI149" s="10"/>
      <c r="AJ149" s="10" t="s">
        <v>424</v>
      </c>
      <c r="AK149" s="188" t="s">
        <v>425</v>
      </c>
    </row>
    <row r="150" spans="1:37" x14ac:dyDescent="0.25">
      <c r="A150" s="10" t="s">
        <v>2365</v>
      </c>
      <c r="B150" s="10" t="s">
        <v>1</v>
      </c>
      <c r="C150" s="10" t="s">
        <v>2743</v>
      </c>
      <c r="D150" s="10" t="s">
        <v>410</v>
      </c>
      <c r="E150" s="10" t="s">
        <v>411</v>
      </c>
      <c r="F150" s="10" t="s">
        <v>189</v>
      </c>
      <c r="G150" s="10" t="s">
        <v>420</v>
      </c>
      <c r="H150" s="13">
        <v>100</v>
      </c>
      <c r="I150" s="10" t="s">
        <v>269</v>
      </c>
      <c r="J150" s="280">
        <v>25</v>
      </c>
      <c r="K150" s="265">
        <v>50</v>
      </c>
      <c r="L150" s="265">
        <v>75</v>
      </c>
      <c r="M150" s="265">
        <v>100</v>
      </c>
      <c r="N150" s="211"/>
      <c r="O150" s="205"/>
      <c r="P150" s="205"/>
      <c r="Q150" s="205"/>
      <c r="R150" s="10"/>
      <c r="S150" s="10" t="s">
        <v>426</v>
      </c>
      <c r="T150" s="271">
        <v>0.1</v>
      </c>
      <c r="U150" s="18">
        <v>42767</v>
      </c>
      <c r="V150" s="18">
        <v>42870</v>
      </c>
      <c r="W150" s="10">
        <v>103</v>
      </c>
      <c r="X150" s="10"/>
      <c r="Y150" s="10">
        <v>0.26</v>
      </c>
      <c r="Z150" s="10">
        <v>0.56000000000000005</v>
      </c>
      <c r="AA150" s="10">
        <v>0.85</v>
      </c>
      <c r="AB150" s="10">
        <v>1</v>
      </c>
      <c r="AC150" s="10"/>
      <c r="AD150" s="10"/>
      <c r="AE150" s="10"/>
      <c r="AF150" s="10"/>
      <c r="AG150" s="10"/>
      <c r="AH150" s="10"/>
      <c r="AI150" s="10"/>
      <c r="AJ150" s="10" t="s">
        <v>427</v>
      </c>
      <c r="AK150" s="188" t="s">
        <v>2404</v>
      </c>
    </row>
    <row r="151" spans="1:37" x14ac:dyDescent="0.25">
      <c r="A151" s="10" t="s">
        <v>2365</v>
      </c>
      <c r="B151" s="10" t="s">
        <v>1</v>
      </c>
      <c r="C151" s="10" t="s">
        <v>2743</v>
      </c>
      <c r="D151" s="10" t="s">
        <v>410</v>
      </c>
      <c r="E151" s="10" t="s">
        <v>411</v>
      </c>
      <c r="F151" s="10" t="s">
        <v>189</v>
      </c>
      <c r="G151" s="10" t="s">
        <v>420</v>
      </c>
      <c r="H151" s="13">
        <v>100</v>
      </c>
      <c r="I151" s="10" t="s">
        <v>269</v>
      </c>
      <c r="J151" s="280">
        <v>25</v>
      </c>
      <c r="K151" s="265">
        <v>50</v>
      </c>
      <c r="L151" s="265">
        <v>75</v>
      </c>
      <c r="M151" s="265">
        <v>100</v>
      </c>
      <c r="N151" s="211"/>
      <c r="O151" s="205"/>
      <c r="P151" s="205"/>
      <c r="Q151" s="205"/>
      <c r="R151" s="10"/>
      <c r="S151" s="10" t="s">
        <v>428</v>
      </c>
      <c r="T151" s="271">
        <v>0.1</v>
      </c>
      <c r="U151" s="18">
        <v>42767</v>
      </c>
      <c r="V151" s="18">
        <v>42870</v>
      </c>
      <c r="W151" s="10">
        <v>103</v>
      </c>
      <c r="X151" s="10"/>
      <c r="Y151" s="10">
        <v>0.26</v>
      </c>
      <c r="Z151" s="10">
        <v>0.56000000000000005</v>
      </c>
      <c r="AA151" s="10">
        <v>0.85</v>
      </c>
      <c r="AB151" s="10">
        <v>1</v>
      </c>
      <c r="AC151" s="10"/>
      <c r="AD151" s="10"/>
      <c r="AE151" s="10"/>
      <c r="AF151" s="10"/>
      <c r="AG151" s="10"/>
      <c r="AH151" s="10"/>
      <c r="AI151" s="10"/>
      <c r="AJ151" s="10" t="s">
        <v>427</v>
      </c>
      <c r="AK151" s="188" t="s">
        <v>2404</v>
      </c>
    </row>
    <row r="152" spans="1:37" x14ac:dyDescent="0.25">
      <c r="A152" s="10" t="s">
        <v>2365</v>
      </c>
      <c r="B152" s="10" t="s">
        <v>1</v>
      </c>
      <c r="C152" s="10" t="s">
        <v>2743</v>
      </c>
      <c r="D152" s="10" t="s">
        <v>410</v>
      </c>
      <c r="E152" s="10" t="s">
        <v>411</v>
      </c>
      <c r="F152" s="10" t="s">
        <v>189</v>
      </c>
      <c r="G152" s="10" t="s">
        <v>420</v>
      </c>
      <c r="H152" s="13">
        <v>100</v>
      </c>
      <c r="I152" s="10" t="s">
        <v>269</v>
      </c>
      <c r="J152" s="280">
        <v>25</v>
      </c>
      <c r="K152" s="265">
        <v>50</v>
      </c>
      <c r="L152" s="265">
        <v>75</v>
      </c>
      <c r="M152" s="265">
        <v>100</v>
      </c>
      <c r="N152" s="211"/>
      <c r="O152" s="205"/>
      <c r="P152" s="205"/>
      <c r="Q152" s="205"/>
      <c r="R152" s="10"/>
      <c r="S152" s="10" t="s">
        <v>429</v>
      </c>
      <c r="T152" s="271">
        <v>0.35</v>
      </c>
      <c r="U152" s="18">
        <v>42767</v>
      </c>
      <c r="V152" s="18">
        <v>42870</v>
      </c>
      <c r="W152" s="10">
        <v>103</v>
      </c>
      <c r="X152" s="10"/>
      <c r="Y152" s="10">
        <v>0.26</v>
      </c>
      <c r="Z152" s="10">
        <v>0.56000000000000005</v>
      </c>
      <c r="AA152" s="10">
        <v>0.85</v>
      </c>
      <c r="AB152" s="10">
        <v>1</v>
      </c>
      <c r="AC152" s="10"/>
      <c r="AD152" s="10"/>
      <c r="AE152" s="10"/>
      <c r="AF152" s="10"/>
      <c r="AG152" s="10"/>
      <c r="AH152" s="10"/>
      <c r="AI152" s="10"/>
      <c r="AJ152" s="10" t="s">
        <v>427</v>
      </c>
      <c r="AK152" s="188" t="s">
        <v>2404</v>
      </c>
    </row>
    <row r="153" spans="1:37" x14ac:dyDescent="0.25">
      <c r="A153" s="10" t="s">
        <v>2365</v>
      </c>
      <c r="B153" s="10" t="s">
        <v>1</v>
      </c>
      <c r="C153" s="10" t="s">
        <v>2743</v>
      </c>
      <c r="D153" s="10" t="s">
        <v>410</v>
      </c>
      <c r="E153" s="10" t="s">
        <v>411</v>
      </c>
      <c r="F153" s="10" t="s">
        <v>189</v>
      </c>
      <c r="G153" s="10" t="s">
        <v>420</v>
      </c>
      <c r="H153" s="13">
        <v>100</v>
      </c>
      <c r="I153" s="10" t="s">
        <v>269</v>
      </c>
      <c r="J153" s="280">
        <v>25</v>
      </c>
      <c r="K153" s="265">
        <v>50</v>
      </c>
      <c r="L153" s="265">
        <v>75</v>
      </c>
      <c r="M153" s="265">
        <v>100</v>
      </c>
      <c r="N153" s="211"/>
      <c r="O153" s="205"/>
      <c r="P153" s="205"/>
      <c r="Q153" s="205"/>
      <c r="R153" s="10"/>
      <c r="S153" s="10" t="s">
        <v>430</v>
      </c>
      <c r="T153" s="271">
        <v>0.05</v>
      </c>
      <c r="U153" s="18">
        <v>42887</v>
      </c>
      <c r="V153" s="18">
        <v>42916</v>
      </c>
      <c r="W153" s="10">
        <v>29</v>
      </c>
      <c r="X153" s="10"/>
      <c r="Y153" s="10"/>
      <c r="Z153" s="10"/>
      <c r="AA153" s="10"/>
      <c r="AB153" s="10"/>
      <c r="AC153" s="10">
        <v>1</v>
      </c>
      <c r="AD153" s="10"/>
      <c r="AE153" s="10"/>
      <c r="AF153" s="10"/>
      <c r="AG153" s="10"/>
      <c r="AH153" s="10"/>
      <c r="AI153" s="10"/>
      <c r="AJ153" s="10"/>
      <c r="AK153" s="188" t="s">
        <v>431</v>
      </c>
    </row>
    <row r="154" spans="1:37" x14ac:dyDescent="0.25">
      <c r="A154" s="10" t="s">
        <v>2365</v>
      </c>
      <c r="B154" s="10" t="s">
        <v>1</v>
      </c>
      <c r="C154" s="10" t="s">
        <v>2743</v>
      </c>
      <c r="D154" s="10" t="s">
        <v>410</v>
      </c>
      <c r="E154" s="10" t="s">
        <v>411</v>
      </c>
      <c r="F154" s="10" t="s">
        <v>189</v>
      </c>
      <c r="G154" s="10" t="s">
        <v>420</v>
      </c>
      <c r="H154" s="13">
        <v>100</v>
      </c>
      <c r="I154" s="10" t="s">
        <v>269</v>
      </c>
      <c r="J154" s="280">
        <v>25</v>
      </c>
      <c r="K154" s="265">
        <v>50</v>
      </c>
      <c r="L154" s="265">
        <v>75</v>
      </c>
      <c r="M154" s="265">
        <v>100</v>
      </c>
      <c r="N154" s="211"/>
      <c r="O154" s="205"/>
      <c r="P154" s="205"/>
      <c r="Q154" s="205"/>
      <c r="R154" s="10"/>
      <c r="S154" s="10" t="s">
        <v>432</v>
      </c>
      <c r="T154" s="271">
        <v>0.05</v>
      </c>
      <c r="U154" s="18">
        <v>42979</v>
      </c>
      <c r="V154" s="18">
        <v>43008</v>
      </c>
      <c r="W154" s="10">
        <v>29</v>
      </c>
      <c r="X154" s="10"/>
      <c r="Y154" s="10"/>
      <c r="Z154" s="10"/>
      <c r="AA154" s="10"/>
      <c r="AB154" s="10"/>
      <c r="AC154" s="10"/>
      <c r="AD154" s="10"/>
      <c r="AE154" s="10"/>
      <c r="AF154" s="10">
        <v>1</v>
      </c>
      <c r="AG154" s="10"/>
      <c r="AH154" s="10"/>
      <c r="AI154" s="10"/>
      <c r="AJ154" s="10"/>
      <c r="AK154" s="188" t="s">
        <v>431</v>
      </c>
    </row>
    <row r="155" spans="1:37" x14ac:dyDescent="0.25">
      <c r="A155" s="10" t="s">
        <v>2365</v>
      </c>
      <c r="B155" s="10" t="s">
        <v>1</v>
      </c>
      <c r="C155" s="10" t="s">
        <v>2743</v>
      </c>
      <c r="D155" s="10" t="s">
        <v>410</v>
      </c>
      <c r="E155" s="10" t="s">
        <v>411</v>
      </c>
      <c r="F155" s="10" t="s">
        <v>189</v>
      </c>
      <c r="G155" s="10" t="s">
        <v>420</v>
      </c>
      <c r="H155" s="13">
        <v>100</v>
      </c>
      <c r="I155" s="10" t="s">
        <v>269</v>
      </c>
      <c r="J155" s="280">
        <v>30</v>
      </c>
      <c r="K155" s="265">
        <v>100</v>
      </c>
      <c r="L155" s="265">
        <v>100</v>
      </c>
      <c r="M155" s="265">
        <v>100</v>
      </c>
      <c r="N155" s="211"/>
      <c r="O155" s="205"/>
      <c r="P155" s="205"/>
      <c r="Q155" s="205"/>
      <c r="R155" s="10"/>
      <c r="S155" s="10" t="s">
        <v>433</v>
      </c>
      <c r="T155" s="271">
        <v>0.05</v>
      </c>
      <c r="U155" s="18">
        <v>43070</v>
      </c>
      <c r="V155" s="18">
        <v>43084</v>
      </c>
      <c r="W155" s="10">
        <v>14</v>
      </c>
      <c r="X155" s="10"/>
      <c r="Y155" s="10"/>
      <c r="Z155" s="10"/>
      <c r="AA155" s="10"/>
      <c r="AB155" s="10"/>
      <c r="AC155" s="10"/>
      <c r="AD155" s="10"/>
      <c r="AE155" s="10"/>
      <c r="AF155" s="10"/>
      <c r="AG155" s="10"/>
      <c r="AH155" s="10"/>
      <c r="AI155" s="10">
        <v>1</v>
      </c>
      <c r="AJ155" s="10"/>
      <c r="AK155" s="188" t="s">
        <v>431</v>
      </c>
    </row>
    <row r="156" spans="1:37" x14ac:dyDescent="0.25">
      <c r="A156" s="10" t="s">
        <v>2365</v>
      </c>
      <c r="B156" s="10" t="s">
        <v>1</v>
      </c>
      <c r="C156" s="10" t="s">
        <v>2743</v>
      </c>
      <c r="D156" s="10" t="s">
        <v>410</v>
      </c>
      <c r="E156" s="10" t="s">
        <v>411</v>
      </c>
      <c r="F156" s="10" t="s">
        <v>189</v>
      </c>
      <c r="G156" s="10" t="s">
        <v>434</v>
      </c>
      <c r="H156" s="13">
        <v>1</v>
      </c>
      <c r="I156" s="10" t="s">
        <v>74</v>
      </c>
      <c r="J156" s="10">
        <v>30</v>
      </c>
      <c r="K156" s="10">
        <v>100</v>
      </c>
      <c r="L156" s="10">
        <v>100</v>
      </c>
      <c r="M156" s="10">
        <v>100</v>
      </c>
      <c r="N156" s="204"/>
      <c r="O156" s="204"/>
      <c r="P156" s="204"/>
      <c r="Q156" s="204"/>
      <c r="R156" s="10"/>
      <c r="S156" s="10" t="s">
        <v>435</v>
      </c>
      <c r="T156" s="271">
        <v>0.5</v>
      </c>
      <c r="U156" s="18">
        <v>42767</v>
      </c>
      <c r="V156" s="18">
        <v>42840</v>
      </c>
      <c r="W156" s="10">
        <v>73</v>
      </c>
      <c r="X156" s="10"/>
      <c r="Y156" s="10">
        <v>0.37</v>
      </c>
      <c r="Z156" s="10">
        <v>0.79</v>
      </c>
      <c r="AA156" s="10">
        <v>1</v>
      </c>
      <c r="AB156" s="10"/>
      <c r="AC156" s="10"/>
      <c r="AD156" s="10"/>
      <c r="AE156" s="10"/>
      <c r="AF156" s="10"/>
      <c r="AG156" s="10"/>
      <c r="AH156" s="10"/>
      <c r="AI156" s="10"/>
      <c r="AJ156" s="10" t="s">
        <v>436</v>
      </c>
      <c r="AK156" s="188" t="s">
        <v>437</v>
      </c>
    </row>
    <row r="157" spans="1:37" x14ac:dyDescent="0.25">
      <c r="A157" s="10" t="s">
        <v>2365</v>
      </c>
      <c r="B157" s="10" t="s">
        <v>1</v>
      </c>
      <c r="C157" s="10" t="s">
        <v>2743</v>
      </c>
      <c r="D157" s="10" t="s">
        <v>410</v>
      </c>
      <c r="E157" s="10" t="s">
        <v>411</v>
      </c>
      <c r="F157" s="10" t="s">
        <v>189</v>
      </c>
      <c r="G157" s="10" t="s">
        <v>434</v>
      </c>
      <c r="H157" s="13">
        <v>1</v>
      </c>
      <c r="I157" s="10" t="s">
        <v>74</v>
      </c>
      <c r="J157" s="10">
        <v>30</v>
      </c>
      <c r="K157" s="10">
        <v>60</v>
      </c>
      <c r="L157" s="10">
        <v>100</v>
      </c>
      <c r="M157" s="10">
        <v>100</v>
      </c>
      <c r="N157" s="204"/>
      <c r="O157" s="204"/>
      <c r="P157" s="204"/>
      <c r="Q157" s="204"/>
      <c r="R157" s="10"/>
      <c r="S157" s="10" t="s">
        <v>438</v>
      </c>
      <c r="T157" s="271">
        <v>0.15</v>
      </c>
      <c r="U157" s="18">
        <v>42840</v>
      </c>
      <c r="V157" s="18">
        <v>42870</v>
      </c>
      <c r="W157" s="10">
        <v>30</v>
      </c>
      <c r="X157" s="10"/>
      <c r="Y157" s="10"/>
      <c r="Z157" s="10"/>
      <c r="AA157" s="10">
        <v>0.5</v>
      </c>
      <c r="AB157" s="10">
        <v>1</v>
      </c>
      <c r="AC157" s="10"/>
      <c r="AD157" s="10"/>
      <c r="AE157" s="10"/>
      <c r="AF157" s="10"/>
      <c r="AG157" s="10"/>
      <c r="AH157" s="10"/>
      <c r="AI157" s="10"/>
      <c r="AJ157" s="10"/>
      <c r="AK157" s="188" t="s">
        <v>2405</v>
      </c>
    </row>
    <row r="158" spans="1:37" x14ac:dyDescent="0.25">
      <c r="A158" s="10" t="s">
        <v>2365</v>
      </c>
      <c r="B158" s="10" t="s">
        <v>1</v>
      </c>
      <c r="C158" s="10" t="s">
        <v>2743</v>
      </c>
      <c r="D158" s="10" t="s">
        <v>410</v>
      </c>
      <c r="E158" s="10" t="s">
        <v>411</v>
      </c>
      <c r="F158" s="10" t="s">
        <v>189</v>
      </c>
      <c r="G158" s="10" t="s">
        <v>434</v>
      </c>
      <c r="H158" s="13">
        <v>1</v>
      </c>
      <c r="I158" s="10" t="s">
        <v>74</v>
      </c>
      <c r="J158" s="10">
        <v>30</v>
      </c>
      <c r="K158" s="10">
        <v>60</v>
      </c>
      <c r="L158" s="10">
        <v>100</v>
      </c>
      <c r="M158" s="10">
        <v>100</v>
      </c>
      <c r="N158" s="204"/>
      <c r="O158" s="204"/>
      <c r="P158" s="204"/>
      <c r="Q158" s="204"/>
      <c r="R158" s="10"/>
      <c r="S158" s="10" t="s">
        <v>439</v>
      </c>
      <c r="T158" s="271">
        <v>0.35</v>
      </c>
      <c r="U158" s="18">
        <v>42840</v>
      </c>
      <c r="V158" s="18">
        <v>42962</v>
      </c>
      <c r="W158" s="10">
        <v>122</v>
      </c>
      <c r="X158" s="10"/>
      <c r="Y158" s="10"/>
      <c r="Z158" s="10"/>
      <c r="AA158" s="10">
        <v>0.12</v>
      </c>
      <c r="AB158" s="10">
        <v>0.38</v>
      </c>
      <c r="AC158" s="10">
        <v>0.62</v>
      </c>
      <c r="AD158" s="10">
        <v>0.88</v>
      </c>
      <c r="AE158" s="10">
        <v>1</v>
      </c>
      <c r="AF158" s="10"/>
      <c r="AG158" s="10"/>
      <c r="AH158" s="10"/>
      <c r="AI158" s="10"/>
      <c r="AJ158" s="10"/>
      <c r="AK158" s="188" t="s">
        <v>440</v>
      </c>
    </row>
    <row r="159" spans="1:37" x14ac:dyDescent="0.25">
      <c r="A159" s="10" t="s">
        <v>2365</v>
      </c>
      <c r="B159" s="10" t="s">
        <v>1</v>
      </c>
      <c r="C159" s="10" t="s">
        <v>2743</v>
      </c>
      <c r="D159" s="10" t="s">
        <v>410</v>
      </c>
      <c r="E159" s="10" t="s">
        <v>411</v>
      </c>
      <c r="F159" s="10" t="s">
        <v>189</v>
      </c>
      <c r="G159" s="10" t="s">
        <v>441</v>
      </c>
      <c r="H159" s="13">
        <v>1</v>
      </c>
      <c r="I159" s="10" t="s">
        <v>74</v>
      </c>
      <c r="J159" s="10">
        <v>30</v>
      </c>
      <c r="K159" s="10">
        <v>60</v>
      </c>
      <c r="L159" s="10">
        <v>100</v>
      </c>
      <c r="M159" s="10">
        <v>100</v>
      </c>
      <c r="N159" s="204"/>
      <c r="O159" s="204"/>
      <c r="P159" s="204"/>
      <c r="Q159" s="204"/>
      <c r="R159" s="10"/>
      <c r="S159" s="10" t="s">
        <v>442</v>
      </c>
      <c r="T159" s="271">
        <v>0.2</v>
      </c>
      <c r="U159" s="18">
        <v>42737</v>
      </c>
      <c r="V159" s="18">
        <v>42840</v>
      </c>
      <c r="W159" s="10">
        <v>103</v>
      </c>
      <c r="X159" s="10">
        <v>0.28000000000000003</v>
      </c>
      <c r="Y159" s="10">
        <v>0.55000000000000004</v>
      </c>
      <c r="Z159" s="10">
        <v>0.85</v>
      </c>
      <c r="AA159" s="10">
        <v>1</v>
      </c>
      <c r="AB159" s="10"/>
      <c r="AC159" s="10"/>
      <c r="AD159" s="10"/>
      <c r="AE159" s="10"/>
      <c r="AF159" s="10"/>
      <c r="AG159" s="10"/>
      <c r="AH159" s="10"/>
      <c r="AI159" s="10"/>
      <c r="AJ159" s="10" t="s">
        <v>443</v>
      </c>
      <c r="AK159" s="188" t="s">
        <v>2406</v>
      </c>
    </row>
    <row r="160" spans="1:37" x14ac:dyDescent="0.25">
      <c r="A160" s="10" t="s">
        <v>2365</v>
      </c>
      <c r="B160" s="10" t="s">
        <v>1</v>
      </c>
      <c r="C160" s="10" t="s">
        <v>2743</v>
      </c>
      <c r="D160" s="10" t="s">
        <v>410</v>
      </c>
      <c r="E160" s="10" t="s">
        <v>411</v>
      </c>
      <c r="F160" s="10" t="s">
        <v>189</v>
      </c>
      <c r="G160" s="10" t="s">
        <v>441</v>
      </c>
      <c r="H160" s="13">
        <v>1</v>
      </c>
      <c r="I160" s="10" t="s">
        <v>74</v>
      </c>
      <c r="J160" s="10">
        <v>30</v>
      </c>
      <c r="K160" s="10">
        <v>60</v>
      </c>
      <c r="L160" s="10">
        <v>100</v>
      </c>
      <c r="M160" s="10">
        <v>100</v>
      </c>
      <c r="N160" s="204"/>
      <c r="O160" s="204"/>
      <c r="P160" s="204"/>
      <c r="Q160" s="204"/>
      <c r="R160" s="10"/>
      <c r="S160" s="10" t="s">
        <v>444</v>
      </c>
      <c r="T160" s="271">
        <v>0.1</v>
      </c>
      <c r="U160" s="18">
        <v>42767</v>
      </c>
      <c r="V160" s="18">
        <v>42824</v>
      </c>
      <c r="W160" s="10">
        <v>57</v>
      </c>
      <c r="X160" s="10"/>
      <c r="Y160" s="10">
        <v>0.47</v>
      </c>
      <c r="Z160" s="10">
        <v>1</v>
      </c>
      <c r="AA160" s="10"/>
      <c r="AB160" s="10"/>
      <c r="AC160" s="10"/>
      <c r="AD160" s="10"/>
      <c r="AE160" s="10"/>
      <c r="AF160" s="10"/>
      <c r="AG160" s="10"/>
      <c r="AH160" s="10"/>
      <c r="AI160" s="10"/>
      <c r="AJ160" s="10" t="s">
        <v>445</v>
      </c>
      <c r="AK160" s="188" t="s">
        <v>446</v>
      </c>
    </row>
    <row r="161" spans="1:37" ht="30" x14ac:dyDescent="0.25">
      <c r="A161" s="10" t="s">
        <v>2365</v>
      </c>
      <c r="B161" s="10" t="s">
        <v>1</v>
      </c>
      <c r="C161" s="10" t="s">
        <v>2743</v>
      </c>
      <c r="D161" s="10" t="s">
        <v>410</v>
      </c>
      <c r="E161" s="10" t="s">
        <v>411</v>
      </c>
      <c r="F161" s="10" t="s">
        <v>189</v>
      </c>
      <c r="G161" s="10" t="s">
        <v>441</v>
      </c>
      <c r="H161" s="13">
        <v>1</v>
      </c>
      <c r="I161" s="10" t="s">
        <v>74</v>
      </c>
      <c r="J161" s="10">
        <v>30</v>
      </c>
      <c r="K161" s="10">
        <v>60</v>
      </c>
      <c r="L161" s="10">
        <v>100</v>
      </c>
      <c r="M161" s="10">
        <v>100</v>
      </c>
      <c r="N161" s="204"/>
      <c r="O161" s="204"/>
      <c r="P161" s="204"/>
      <c r="Q161" s="204"/>
      <c r="R161" s="10"/>
      <c r="S161" s="10" t="s">
        <v>447</v>
      </c>
      <c r="T161" s="271">
        <v>0.1</v>
      </c>
      <c r="U161" s="18">
        <v>42809</v>
      </c>
      <c r="V161" s="18">
        <v>42840</v>
      </c>
      <c r="W161" s="10">
        <v>31</v>
      </c>
      <c r="X161" s="10"/>
      <c r="Y161" s="10"/>
      <c r="Z161" s="10">
        <v>0.52</v>
      </c>
      <c r="AA161" s="10">
        <v>1</v>
      </c>
      <c r="AB161" s="10"/>
      <c r="AC161" s="10"/>
      <c r="AD161" s="10"/>
      <c r="AE161" s="10"/>
      <c r="AF161" s="10"/>
      <c r="AG161" s="10"/>
      <c r="AH161" s="10"/>
      <c r="AI161" s="10"/>
      <c r="AJ161" s="10" t="s">
        <v>2407</v>
      </c>
      <c r="AK161" s="188" t="s">
        <v>2408</v>
      </c>
    </row>
    <row r="162" spans="1:37" ht="30" x14ac:dyDescent="0.25">
      <c r="A162" s="10" t="s">
        <v>2365</v>
      </c>
      <c r="B162" s="10" t="s">
        <v>1</v>
      </c>
      <c r="C162" s="10" t="s">
        <v>2743</v>
      </c>
      <c r="D162" s="10" t="s">
        <v>410</v>
      </c>
      <c r="E162" s="10" t="s">
        <v>411</v>
      </c>
      <c r="F162" s="10" t="s">
        <v>189</v>
      </c>
      <c r="G162" s="10" t="s">
        <v>441</v>
      </c>
      <c r="H162" s="13">
        <v>1</v>
      </c>
      <c r="I162" s="10" t="s">
        <v>74</v>
      </c>
      <c r="J162" s="10">
        <v>30</v>
      </c>
      <c r="K162" s="10">
        <v>60</v>
      </c>
      <c r="L162" s="10">
        <v>100</v>
      </c>
      <c r="M162" s="10">
        <v>100</v>
      </c>
      <c r="N162" s="204"/>
      <c r="O162" s="204"/>
      <c r="P162" s="204"/>
      <c r="Q162" s="204"/>
      <c r="R162" s="10"/>
      <c r="S162" s="10" t="s">
        <v>448</v>
      </c>
      <c r="T162" s="271">
        <v>0.3</v>
      </c>
      <c r="U162" s="18">
        <v>42737</v>
      </c>
      <c r="V162" s="18">
        <v>42901</v>
      </c>
      <c r="W162" s="10">
        <v>164</v>
      </c>
      <c r="X162" s="10">
        <v>0.18</v>
      </c>
      <c r="Y162" s="10">
        <v>0.35</v>
      </c>
      <c r="Z162" s="10">
        <v>0.54</v>
      </c>
      <c r="AA162" s="10">
        <v>0.72</v>
      </c>
      <c r="AB162" s="10">
        <v>0.91</v>
      </c>
      <c r="AC162" s="10">
        <v>1</v>
      </c>
      <c r="AD162" s="10"/>
      <c r="AE162" s="10"/>
      <c r="AF162" s="10"/>
      <c r="AG162" s="10"/>
      <c r="AH162" s="10"/>
      <c r="AI162" s="10"/>
      <c r="AJ162" s="10" t="s">
        <v>2409</v>
      </c>
      <c r="AK162" s="188" t="s">
        <v>449</v>
      </c>
    </row>
    <row r="163" spans="1:37" ht="30" x14ac:dyDescent="0.25">
      <c r="A163" s="10" t="s">
        <v>2365</v>
      </c>
      <c r="B163" s="10" t="s">
        <v>1</v>
      </c>
      <c r="C163" s="10" t="s">
        <v>2743</v>
      </c>
      <c r="D163" s="10" t="s">
        <v>410</v>
      </c>
      <c r="E163" s="10" t="s">
        <v>411</v>
      </c>
      <c r="F163" s="10" t="s">
        <v>189</v>
      </c>
      <c r="G163" s="10" t="s">
        <v>441</v>
      </c>
      <c r="H163" s="13">
        <v>1</v>
      </c>
      <c r="I163" s="10" t="s">
        <v>74</v>
      </c>
      <c r="J163" s="10">
        <v>30</v>
      </c>
      <c r="K163" s="10">
        <v>60</v>
      </c>
      <c r="L163" s="10">
        <v>100</v>
      </c>
      <c r="M163" s="10">
        <v>100</v>
      </c>
      <c r="N163" s="204"/>
      <c r="O163" s="204"/>
      <c r="P163" s="204"/>
      <c r="Q163" s="204"/>
      <c r="R163" s="10"/>
      <c r="S163" s="10" t="s">
        <v>450</v>
      </c>
      <c r="T163" s="271">
        <v>0.1</v>
      </c>
      <c r="U163" s="18">
        <v>42887</v>
      </c>
      <c r="V163" s="18">
        <v>42916</v>
      </c>
      <c r="W163" s="10">
        <v>29</v>
      </c>
      <c r="X163" s="10"/>
      <c r="Y163" s="10"/>
      <c r="Z163" s="10"/>
      <c r="AA163" s="10"/>
      <c r="AB163" s="10"/>
      <c r="AC163" s="10">
        <v>1</v>
      </c>
      <c r="AD163" s="10"/>
      <c r="AE163" s="10"/>
      <c r="AF163" s="10"/>
      <c r="AG163" s="10"/>
      <c r="AH163" s="10"/>
      <c r="AI163" s="10"/>
      <c r="AJ163" s="10"/>
      <c r="AK163" s="188" t="s">
        <v>451</v>
      </c>
    </row>
    <row r="164" spans="1:37" x14ac:dyDescent="0.25">
      <c r="A164" s="10" t="s">
        <v>2365</v>
      </c>
      <c r="B164" s="10" t="s">
        <v>1</v>
      </c>
      <c r="C164" s="10" t="s">
        <v>2743</v>
      </c>
      <c r="D164" s="10" t="s">
        <v>410</v>
      </c>
      <c r="E164" s="10" t="s">
        <v>411</v>
      </c>
      <c r="F164" s="10" t="s">
        <v>189</v>
      </c>
      <c r="G164" s="10" t="s">
        <v>441</v>
      </c>
      <c r="H164" s="13">
        <v>1</v>
      </c>
      <c r="I164" s="10" t="s">
        <v>74</v>
      </c>
      <c r="J164" s="10">
        <v>0</v>
      </c>
      <c r="K164" s="10">
        <v>30</v>
      </c>
      <c r="L164" s="10">
        <v>60</v>
      </c>
      <c r="M164" s="10">
        <v>100</v>
      </c>
      <c r="N164" s="204"/>
      <c r="O164" s="204"/>
      <c r="P164" s="204"/>
      <c r="Q164" s="204"/>
      <c r="R164" s="10"/>
      <c r="S164" s="10" t="s">
        <v>452</v>
      </c>
      <c r="T164" s="271">
        <v>0.1</v>
      </c>
      <c r="U164" s="18">
        <v>42887</v>
      </c>
      <c r="V164" s="18">
        <v>42946</v>
      </c>
      <c r="W164" s="10">
        <v>59</v>
      </c>
      <c r="X164" s="10"/>
      <c r="Y164" s="10"/>
      <c r="Z164" s="10"/>
      <c r="AA164" s="10"/>
      <c r="AB164" s="10"/>
      <c r="AC164" s="10">
        <v>0.49</v>
      </c>
      <c r="AD164" s="10">
        <v>1</v>
      </c>
      <c r="AE164" s="10"/>
      <c r="AF164" s="10"/>
      <c r="AG164" s="10"/>
      <c r="AH164" s="10"/>
      <c r="AI164" s="10"/>
      <c r="AJ164" s="10"/>
      <c r="AK164" s="188" t="s">
        <v>453</v>
      </c>
    </row>
    <row r="165" spans="1:37" x14ac:dyDescent="0.25">
      <c r="A165" s="10" t="s">
        <v>2365</v>
      </c>
      <c r="B165" s="10" t="s">
        <v>1</v>
      </c>
      <c r="C165" s="10" t="s">
        <v>2743</v>
      </c>
      <c r="D165" s="10" t="s">
        <v>410</v>
      </c>
      <c r="E165" s="10" t="s">
        <v>411</v>
      </c>
      <c r="F165" s="10" t="s">
        <v>189</v>
      </c>
      <c r="G165" s="10" t="s">
        <v>441</v>
      </c>
      <c r="H165" s="13">
        <v>1</v>
      </c>
      <c r="I165" s="10" t="s">
        <v>74</v>
      </c>
      <c r="J165" s="10">
        <v>0</v>
      </c>
      <c r="K165" s="10">
        <v>30</v>
      </c>
      <c r="L165" s="10">
        <v>60</v>
      </c>
      <c r="M165" s="10">
        <v>100</v>
      </c>
      <c r="N165" s="204"/>
      <c r="O165" s="204"/>
      <c r="P165" s="204"/>
      <c r="Q165" s="204"/>
      <c r="R165" s="10"/>
      <c r="S165" s="10" t="s">
        <v>454</v>
      </c>
      <c r="T165" s="271">
        <v>0.1</v>
      </c>
      <c r="U165" s="18">
        <v>43040</v>
      </c>
      <c r="V165" s="18">
        <v>43069</v>
      </c>
      <c r="W165" s="10">
        <v>29</v>
      </c>
      <c r="X165" s="10"/>
      <c r="Y165" s="10"/>
      <c r="Z165" s="10"/>
      <c r="AA165" s="10"/>
      <c r="AB165" s="10"/>
      <c r="AC165" s="10"/>
      <c r="AD165" s="10"/>
      <c r="AE165" s="10"/>
      <c r="AF165" s="10"/>
      <c r="AG165" s="10"/>
      <c r="AH165" s="10">
        <v>1</v>
      </c>
      <c r="AI165" s="10"/>
      <c r="AJ165" s="10"/>
      <c r="AK165" s="188" t="s">
        <v>455</v>
      </c>
    </row>
    <row r="166" spans="1:37" ht="30" x14ac:dyDescent="0.25">
      <c r="A166" s="10" t="s">
        <v>2365</v>
      </c>
      <c r="B166" s="10" t="s">
        <v>1</v>
      </c>
      <c r="C166" s="10" t="s">
        <v>457</v>
      </c>
      <c r="D166" s="10" t="s">
        <v>458</v>
      </c>
      <c r="E166" s="10" t="s">
        <v>456</v>
      </c>
      <c r="F166" s="10" t="s">
        <v>459</v>
      </c>
      <c r="G166" s="10" t="s">
        <v>460</v>
      </c>
      <c r="H166" s="13">
        <v>1</v>
      </c>
      <c r="I166" s="10" t="s">
        <v>74</v>
      </c>
      <c r="J166" s="10">
        <v>0.4</v>
      </c>
      <c r="K166" s="10">
        <v>0.8</v>
      </c>
      <c r="L166" s="10">
        <v>1</v>
      </c>
      <c r="M166" s="10"/>
      <c r="N166" s="204"/>
      <c r="O166" s="204"/>
      <c r="P166" s="204"/>
      <c r="Q166" s="204"/>
      <c r="R166" s="10"/>
      <c r="S166" s="10" t="s">
        <v>461</v>
      </c>
      <c r="T166" s="271">
        <v>0.25</v>
      </c>
      <c r="U166" s="18">
        <v>42767</v>
      </c>
      <c r="V166" s="18">
        <v>42825</v>
      </c>
      <c r="W166" s="10">
        <v>58</v>
      </c>
      <c r="X166" s="10"/>
      <c r="Y166" s="10">
        <v>0.47</v>
      </c>
      <c r="Z166" s="10">
        <v>1</v>
      </c>
      <c r="AA166" s="10"/>
      <c r="AB166" s="10"/>
      <c r="AC166" s="10"/>
      <c r="AD166" s="10"/>
      <c r="AE166" s="10"/>
      <c r="AF166" s="10"/>
      <c r="AG166" s="10"/>
      <c r="AH166" s="10"/>
      <c r="AI166" s="10"/>
      <c r="AJ166" s="10" t="s">
        <v>462</v>
      </c>
      <c r="AK166" s="188" t="s">
        <v>463</v>
      </c>
    </row>
    <row r="167" spans="1:37" x14ac:dyDescent="0.25">
      <c r="A167" s="10" t="s">
        <v>2365</v>
      </c>
      <c r="B167" s="10" t="s">
        <v>1</v>
      </c>
      <c r="C167" s="10" t="s">
        <v>457</v>
      </c>
      <c r="D167" s="10" t="s">
        <v>458</v>
      </c>
      <c r="E167" s="10" t="s">
        <v>456</v>
      </c>
      <c r="F167" s="10" t="s">
        <v>459</v>
      </c>
      <c r="G167" s="10" t="s">
        <v>460</v>
      </c>
      <c r="H167" s="13">
        <v>1</v>
      </c>
      <c r="I167" s="10" t="s">
        <v>74</v>
      </c>
      <c r="J167" s="10">
        <v>0.4</v>
      </c>
      <c r="K167" s="10">
        <v>0.8</v>
      </c>
      <c r="L167" s="10">
        <v>1</v>
      </c>
      <c r="M167" s="10"/>
      <c r="N167" s="204"/>
      <c r="O167" s="204"/>
      <c r="P167" s="204"/>
      <c r="Q167" s="204"/>
      <c r="R167" s="10"/>
      <c r="S167" s="10" t="s">
        <v>464</v>
      </c>
      <c r="T167" s="271">
        <v>0.15</v>
      </c>
      <c r="U167" s="18">
        <v>42781</v>
      </c>
      <c r="V167" s="18">
        <v>42946</v>
      </c>
      <c r="W167" s="10">
        <v>165</v>
      </c>
      <c r="X167" s="10"/>
      <c r="Y167" s="10">
        <v>0.08</v>
      </c>
      <c r="Z167" s="10">
        <v>0.27</v>
      </c>
      <c r="AA167" s="10">
        <v>0.45</v>
      </c>
      <c r="AB167" s="10">
        <v>0.64</v>
      </c>
      <c r="AC167" s="10">
        <v>0.82</v>
      </c>
      <c r="AD167" s="10">
        <v>1</v>
      </c>
      <c r="AE167" s="10"/>
      <c r="AF167" s="10"/>
      <c r="AG167" s="10"/>
      <c r="AH167" s="10"/>
      <c r="AI167" s="10"/>
      <c r="AJ167" s="10"/>
      <c r="AK167" s="188" t="s">
        <v>465</v>
      </c>
    </row>
    <row r="168" spans="1:37" ht="30" x14ac:dyDescent="0.25">
      <c r="A168" s="10" t="s">
        <v>2365</v>
      </c>
      <c r="B168" s="10" t="s">
        <v>1</v>
      </c>
      <c r="C168" s="10" t="s">
        <v>457</v>
      </c>
      <c r="D168" s="10" t="s">
        <v>458</v>
      </c>
      <c r="E168" s="10" t="s">
        <v>456</v>
      </c>
      <c r="F168" s="10" t="s">
        <v>459</v>
      </c>
      <c r="G168" s="10" t="s">
        <v>460</v>
      </c>
      <c r="H168" s="13">
        <v>1</v>
      </c>
      <c r="I168" s="10" t="s">
        <v>74</v>
      </c>
      <c r="J168" s="10">
        <v>0.4</v>
      </c>
      <c r="K168" s="10">
        <v>0.8</v>
      </c>
      <c r="L168" s="10">
        <v>1</v>
      </c>
      <c r="M168" s="10"/>
      <c r="N168" s="204"/>
      <c r="O168" s="204"/>
      <c r="P168" s="204"/>
      <c r="Q168" s="204"/>
      <c r="R168" s="10"/>
      <c r="S168" s="10" t="s">
        <v>466</v>
      </c>
      <c r="T168" s="271">
        <v>0.15</v>
      </c>
      <c r="U168" s="18">
        <v>42740</v>
      </c>
      <c r="V168" s="18">
        <v>42766</v>
      </c>
      <c r="W168" s="10">
        <v>26</v>
      </c>
      <c r="X168" s="10">
        <v>1</v>
      </c>
      <c r="Y168" s="10"/>
      <c r="Z168" s="10">
        <f>Y168</f>
        <v>0</v>
      </c>
      <c r="AA168" s="10"/>
      <c r="AB168" s="10"/>
      <c r="AC168" s="10"/>
      <c r="AD168" s="10"/>
      <c r="AE168" s="10"/>
      <c r="AF168" s="10"/>
      <c r="AG168" s="10"/>
      <c r="AH168" s="10"/>
      <c r="AI168" s="10"/>
      <c r="AJ168" s="10"/>
      <c r="AK168" s="188" t="s">
        <v>467</v>
      </c>
    </row>
    <row r="169" spans="1:37" x14ac:dyDescent="0.25">
      <c r="A169" s="10" t="s">
        <v>2365</v>
      </c>
      <c r="B169" s="10" t="s">
        <v>1</v>
      </c>
      <c r="C169" s="10" t="s">
        <v>457</v>
      </c>
      <c r="D169" s="10" t="s">
        <v>458</v>
      </c>
      <c r="E169" s="10" t="s">
        <v>456</v>
      </c>
      <c r="F169" s="10" t="s">
        <v>459</v>
      </c>
      <c r="G169" s="10" t="s">
        <v>460</v>
      </c>
      <c r="H169" s="13">
        <v>1</v>
      </c>
      <c r="I169" s="10" t="s">
        <v>74</v>
      </c>
      <c r="J169" s="10">
        <v>0.4</v>
      </c>
      <c r="K169" s="10">
        <v>0.8</v>
      </c>
      <c r="L169" s="10">
        <v>1</v>
      </c>
      <c r="M169" s="10"/>
      <c r="N169" s="204"/>
      <c r="O169" s="204"/>
      <c r="P169" s="204"/>
      <c r="Q169" s="204"/>
      <c r="R169" s="10"/>
      <c r="S169" s="10" t="s">
        <v>468</v>
      </c>
      <c r="T169" s="271">
        <v>0.15</v>
      </c>
      <c r="U169" s="18">
        <v>42795</v>
      </c>
      <c r="V169" s="18">
        <v>42916</v>
      </c>
      <c r="W169" s="10">
        <v>121</v>
      </c>
      <c r="X169" s="10"/>
      <c r="Y169" s="10"/>
      <c r="Z169" s="10">
        <v>0.25</v>
      </c>
      <c r="AA169" s="10">
        <v>0.5</v>
      </c>
      <c r="AB169" s="10">
        <v>0.75</v>
      </c>
      <c r="AC169" s="10">
        <v>1</v>
      </c>
      <c r="AD169" s="10"/>
      <c r="AE169" s="10"/>
      <c r="AF169" s="10"/>
      <c r="AG169" s="10"/>
      <c r="AH169" s="10"/>
      <c r="AI169" s="10"/>
      <c r="AJ169" s="10" t="s">
        <v>2410</v>
      </c>
      <c r="AK169" s="188" t="s">
        <v>469</v>
      </c>
    </row>
    <row r="170" spans="1:37" x14ac:dyDescent="0.25">
      <c r="A170" s="10" t="s">
        <v>2365</v>
      </c>
      <c r="B170" s="10" t="s">
        <v>1</v>
      </c>
      <c r="C170" s="10" t="s">
        <v>457</v>
      </c>
      <c r="D170" s="10" t="s">
        <v>458</v>
      </c>
      <c r="E170" s="10" t="s">
        <v>456</v>
      </c>
      <c r="F170" s="10" t="s">
        <v>459</v>
      </c>
      <c r="G170" s="10" t="s">
        <v>460</v>
      </c>
      <c r="H170" s="13">
        <v>1</v>
      </c>
      <c r="I170" s="10" t="s">
        <v>74</v>
      </c>
      <c r="J170" s="10">
        <v>0.4</v>
      </c>
      <c r="K170" s="10">
        <v>0.8</v>
      </c>
      <c r="L170" s="10">
        <v>1</v>
      </c>
      <c r="M170" s="10"/>
      <c r="N170" s="204"/>
      <c r="O170" s="204"/>
      <c r="P170" s="204"/>
      <c r="Q170" s="204"/>
      <c r="R170" s="10"/>
      <c r="S170" s="10" t="s">
        <v>470</v>
      </c>
      <c r="T170" s="271">
        <v>0.3</v>
      </c>
      <c r="U170" s="18">
        <v>42781</v>
      </c>
      <c r="V170" s="18">
        <v>42794</v>
      </c>
      <c r="W170" s="10">
        <v>13</v>
      </c>
      <c r="X170" s="10"/>
      <c r="Y170" s="10">
        <v>1</v>
      </c>
      <c r="Z170" s="10">
        <f>Y170</f>
        <v>1</v>
      </c>
      <c r="AA170" s="10"/>
      <c r="AB170" s="10"/>
      <c r="AC170" s="10"/>
      <c r="AD170" s="10"/>
      <c r="AE170" s="10"/>
      <c r="AF170" s="10"/>
      <c r="AG170" s="10"/>
      <c r="AH170" s="10"/>
      <c r="AI170" s="10"/>
      <c r="AJ170" s="10"/>
      <c r="AK170" s="188" t="s">
        <v>471</v>
      </c>
    </row>
    <row r="171" spans="1:37" ht="45" x14ac:dyDescent="0.25">
      <c r="A171" s="10" t="s">
        <v>2365</v>
      </c>
      <c r="B171" s="10" t="s">
        <v>1</v>
      </c>
      <c r="C171" s="10" t="s">
        <v>457</v>
      </c>
      <c r="D171" s="10" t="s">
        <v>458</v>
      </c>
      <c r="E171" s="10" t="s">
        <v>456</v>
      </c>
      <c r="F171" s="10" t="s">
        <v>459</v>
      </c>
      <c r="G171" s="10" t="s">
        <v>472</v>
      </c>
      <c r="H171" s="13">
        <v>1</v>
      </c>
      <c r="I171" s="10" t="s">
        <v>269</v>
      </c>
      <c r="J171" s="280">
        <v>0.3</v>
      </c>
      <c r="K171" s="265">
        <v>0.6</v>
      </c>
      <c r="L171" s="265">
        <v>1</v>
      </c>
      <c r="M171" s="265">
        <v>1</v>
      </c>
      <c r="N171" s="211"/>
      <c r="O171" s="205"/>
      <c r="P171" s="205"/>
      <c r="Q171" s="205"/>
      <c r="R171" s="10"/>
      <c r="S171" s="10" t="s">
        <v>473</v>
      </c>
      <c r="T171" s="271">
        <v>0.5</v>
      </c>
      <c r="U171" s="18">
        <v>42786</v>
      </c>
      <c r="V171" s="18">
        <v>42917</v>
      </c>
      <c r="W171" s="10">
        <v>131</v>
      </c>
      <c r="X171" s="10"/>
      <c r="Y171" s="10"/>
      <c r="Z171" s="10">
        <v>0.3</v>
      </c>
      <c r="AA171" s="10">
        <v>0.53</v>
      </c>
      <c r="AB171" s="10">
        <v>0.76</v>
      </c>
      <c r="AC171" s="10">
        <v>0.99</v>
      </c>
      <c r="AD171" s="10">
        <v>1</v>
      </c>
      <c r="AE171" s="10"/>
      <c r="AF171" s="10"/>
      <c r="AG171" s="10"/>
      <c r="AH171" s="10"/>
      <c r="AI171" s="10"/>
      <c r="AJ171" s="10" t="s">
        <v>474</v>
      </c>
      <c r="AK171" s="188" t="s">
        <v>475</v>
      </c>
    </row>
    <row r="172" spans="1:37" ht="30" x14ac:dyDescent="0.25">
      <c r="A172" s="10" t="s">
        <v>2365</v>
      </c>
      <c r="B172" s="10" t="s">
        <v>1</v>
      </c>
      <c r="C172" s="10" t="s">
        <v>457</v>
      </c>
      <c r="D172" s="10" t="s">
        <v>458</v>
      </c>
      <c r="E172" s="10" t="s">
        <v>456</v>
      </c>
      <c r="F172" s="10" t="s">
        <v>459</v>
      </c>
      <c r="G172" s="10" t="s">
        <v>472</v>
      </c>
      <c r="H172" s="13">
        <v>1</v>
      </c>
      <c r="I172" s="10" t="s">
        <v>269</v>
      </c>
      <c r="J172" s="280">
        <v>0.3</v>
      </c>
      <c r="K172" s="265">
        <v>0.6</v>
      </c>
      <c r="L172" s="265">
        <v>1</v>
      </c>
      <c r="M172" s="265">
        <v>1</v>
      </c>
      <c r="N172" s="211"/>
      <c r="O172" s="205"/>
      <c r="P172" s="205"/>
      <c r="Q172" s="205"/>
      <c r="R172" s="10"/>
      <c r="S172" s="10" t="s">
        <v>476</v>
      </c>
      <c r="T172" s="271">
        <v>0.5</v>
      </c>
      <c r="U172" s="18">
        <v>42917</v>
      </c>
      <c r="V172" s="18">
        <v>42988</v>
      </c>
      <c r="W172" s="10">
        <v>71</v>
      </c>
      <c r="X172" s="10"/>
      <c r="Y172" s="10"/>
      <c r="Z172" s="10"/>
      <c r="AA172" s="10"/>
      <c r="AB172" s="10"/>
      <c r="AC172" s="10"/>
      <c r="AD172" s="10">
        <v>0.42</v>
      </c>
      <c r="AE172" s="10">
        <v>0.86</v>
      </c>
      <c r="AF172" s="10">
        <v>1</v>
      </c>
      <c r="AG172" s="10"/>
      <c r="AH172" s="10"/>
      <c r="AI172" s="10"/>
      <c r="AJ172" s="10"/>
      <c r="AK172" s="188" t="s">
        <v>477</v>
      </c>
    </row>
    <row r="173" spans="1:37" ht="45" x14ac:dyDescent="0.25">
      <c r="A173" s="10" t="s">
        <v>2365</v>
      </c>
      <c r="B173" s="10" t="s">
        <v>1</v>
      </c>
      <c r="C173" s="10" t="s">
        <v>457</v>
      </c>
      <c r="D173" s="10" t="s">
        <v>458</v>
      </c>
      <c r="E173" s="10" t="s">
        <v>456</v>
      </c>
      <c r="F173" s="10" t="s">
        <v>459</v>
      </c>
      <c r="G173" s="10" t="s">
        <v>478</v>
      </c>
      <c r="H173" s="13">
        <v>30000</v>
      </c>
      <c r="I173" s="10" t="s">
        <v>74</v>
      </c>
      <c r="J173" s="281">
        <v>30000</v>
      </c>
      <c r="K173" s="281"/>
      <c r="L173" s="281"/>
      <c r="M173" s="281"/>
      <c r="N173" s="212"/>
      <c r="O173" s="204"/>
      <c r="P173" s="204"/>
      <c r="Q173" s="204"/>
      <c r="R173" s="10"/>
      <c r="S173" s="10" t="s">
        <v>479</v>
      </c>
      <c r="T173" s="271">
        <v>0.4</v>
      </c>
      <c r="U173" s="18">
        <v>42736</v>
      </c>
      <c r="V173" s="18">
        <v>42766</v>
      </c>
      <c r="W173" s="10">
        <v>30</v>
      </c>
      <c r="X173" s="10">
        <v>1</v>
      </c>
      <c r="Y173" s="10"/>
      <c r="Z173" s="10"/>
      <c r="AA173" s="10"/>
      <c r="AB173" s="10"/>
      <c r="AC173" s="10"/>
      <c r="AD173" s="10"/>
      <c r="AE173" s="10"/>
      <c r="AF173" s="10"/>
      <c r="AG173" s="10"/>
      <c r="AH173" s="10"/>
      <c r="AI173" s="10"/>
      <c r="AJ173" s="10" t="s">
        <v>480</v>
      </c>
      <c r="AK173" s="188" t="s">
        <v>481</v>
      </c>
    </row>
    <row r="174" spans="1:37" ht="45" x14ac:dyDescent="0.25">
      <c r="A174" s="10" t="s">
        <v>2365</v>
      </c>
      <c r="B174" s="10" t="s">
        <v>1</v>
      </c>
      <c r="C174" s="10" t="s">
        <v>457</v>
      </c>
      <c r="D174" s="10" t="s">
        <v>458</v>
      </c>
      <c r="E174" s="10" t="s">
        <v>456</v>
      </c>
      <c r="F174" s="10" t="s">
        <v>459</v>
      </c>
      <c r="G174" s="10" t="s">
        <v>478</v>
      </c>
      <c r="H174" s="13">
        <v>30000</v>
      </c>
      <c r="I174" s="10" t="s">
        <v>74</v>
      </c>
      <c r="J174" s="281">
        <v>30000</v>
      </c>
      <c r="K174" s="281"/>
      <c r="L174" s="281"/>
      <c r="M174" s="281"/>
      <c r="N174" s="212"/>
      <c r="O174" s="204"/>
      <c r="P174" s="204"/>
      <c r="Q174" s="204"/>
      <c r="R174" s="10"/>
      <c r="S174" s="10" t="s">
        <v>482</v>
      </c>
      <c r="T174" s="271">
        <v>0.3</v>
      </c>
      <c r="U174" s="18">
        <v>42736</v>
      </c>
      <c r="V174" s="18">
        <v>42979</v>
      </c>
      <c r="W174" s="10">
        <v>243</v>
      </c>
      <c r="X174" s="10">
        <v>0.12</v>
      </c>
      <c r="Y174" s="10">
        <v>0.24</v>
      </c>
      <c r="Z174" s="10">
        <v>0.37</v>
      </c>
      <c r="AA174" s="10">
        <v>0.49</v>
      </c>
      <c r="AB174" s="10">
        <v>0.62</v>
      </c>
      <c r="AC174" s="10">
        <v>0.74</v>
      </c>
      <c r="AD174" s="10">
        <v>0.87</v>
      </c>
      <c r="AE174" s="10">
        <v>1</v>
      </c>
      <c r="AF174" s="10">
        <v>1</v>
      </c>
      <c r="AG174" s="10"/>
      <c r="AH174" s="10"/>
      <c r="AI174" s="10"/>
      <c r="AJ174" s="10" t="s">
        <v>483</v>
      </c>
      <c r="AK174" s="188" t="s">
        <v>484</v>
      </c>
    </row>
    <row r="175" spans="1:37" ht="30" x14ac:dyDescent="0.25">
      <c r="A175" s="10" t="s">
        <v>2365</v>
      </c>
      <c r="B175" s="10" t="s">
        <v>1</v>
      </c>
      <c r="C175" s="10" t="s">
        <v>457</v>
      </c>
      <c r="D175" s="10" t="s">
        <v>458</v>
      </c>
      <c r="E175" s="10" t="s">
        <v>456</v>
      </c>
      <c r="F175" s="10" t="s">
        <v>459</v>
      </c>
      <c r="G175" s="10" t="s">
        <v>478</v>
      </c>
      <c r="H175" s="13">
        <v>30000</v>
      </c>
      <c r="I175" s="10" t="s">
        <v>74</v>
      </c>
      <c r="J175" s="281">
        <v>30000</v>
      </c>
      <c r="K175" s="281"/>
      <c r="L175" s="281"/>
      <c r="M175" s="281"/>
      <c r="N175" s="212"/>
      <c r="O175" s="204"/>
      <c r="P175" s="204"/>
      <c r="Q175" s="204"/>
      <c r="R175" s="10"/>
      <c r="S175" s="10" t="s">
        <v>485</v>
      </c>
      <c r="T175" s="271">
        <v>0.3</v>
      </c>
      <c r="U175" s="18">
        <v>42781</v>
      </c>
      <c r="V175" s="18">
        <v>43100</v>
      </c>
      <c r="W175" s="10">
        <v>319</v>
      </c>
      <c r="X175" s="10"/>
      <c r="Y175" s="10"/>
      <c r="Z175" s="10">
        <v>0.1</v>
      </c>
      <c r="AA175" s="10" t="s">
        <v>486</v>
      </c>
      <c r="AB175" s="10">
        <v>0.33</v>
      </c>
      <c r="AC175" s="10">
        <v>0.42</v>
      </c>
      <c r="AD175" s="10">
        <v>0.52</v>
      </c>
      <c r="AE175" s="10">
        <v>1</v>
      </c>
      <c r="AF175" s="10"/>
      <c r="AG175" s="10"/>
      <c r="AH175" s="10"/>
      <c r="AI175" s="10"/>
      <c r="AJ175" s="10" t="s">
        <v>487</v>
      </c>
      <c r="AK175" s="188" t="s">
        <v>488</v>
      </c>
    </row>
    <row r="176" spans="1:37" x14ac:dyDescent="0.25">
      <c r="A176" s="10" t="s">
        <v>2365</v>
      </c>
      <c r="B176" s="10" t="s">
        <v>1</v>
      </c>
      <c r="C176" s="10" t="s">
        <v>457</v>
      </c>
      <c r="D176" s="10" t="s">
        <v>489</v>
      </c>
      <c r="E176" s="10" t="s">
        <v>188</v>
      </c>
      <c r="F176" s="10" t="s">
        <v>189</v>
      </c>
      <c r="G176" s="10" t="s">
        <v>472</v>
      </c>
      <c r="H176" s="13">
        <v>1</v>
      </c>
      <c r="I176" s="10" t="s">
        <v>74</v>
      </c>
      <c r="J176" s="10">
        <v>25</v>
      </c>
      <c r="K176" s="10">
        <v>50</v>
      </c>
      <c r="L176" s="10">
        <v>75</v>
      </c>
      <c r="M176" s="10">
        <v>100</v>
      </c>
      <c r="N176" s="204"/>
      <c r="O176" s="204"/>
      <c r="P176" s="204"/>
      <c r="Q176" s="204"/>
      <c r="R176" s="10"/>
      <c r="S176" s="10" t="s">
        <v>517</v>
      </c>
      <c r="T176" s="271">
        <v>0.15</v>
      </c>
      <c r="U176" s="18">
        <v>42758</v>
      </c>
      <c r="V176" s="18">
        <v>42825</v>
      </c>
      <c r="W176" s="10">
        <v>67</v>
      </c>
      <c r="X176" s="10"/>
      <c r="Y176" s="10">
        <v>0.54</v>
      </c>
      <c r="Z176" s="10">
        <v>1</v>
      </c>
      <c r="AA176" s="10"/>
      <c r="AB176" s="10"/>
      <c r="AC176" s="10"/>
      <c r="AD176" s="10"/>
      <c r="AE176" s="10"/>
      <c r="AF176" s="10"/>
      <c r="AG176" s="10"/>
      <c r="AH176" s="10"/>
      <c r="AI176" s="10"/>
      <c r="AJ176" s="10" t="s">
        <v>2411</v>
      </c>
      <c r="AK176" s="188" t="s">
        <v>518</v>
      </c>
    </row>
    <row r="177" spans="1:37" ht="15.75" customHeight="1" x14ac:dyDescent="0.25">
      <c r="A177" s="10" t="s">
        <v>2365</v>
      </c>
      <c r="B177" s="10" t="s">
        <v>1</v>
      </c>
      <c r="C177" s="10" t="s">
        <v>457</v>
      </c>
      <c r="D177" s="10" t="s">
        <v>489</v>
      </c>
      <c r="E177" s="10" t="s">
        <v>188</v>
      </c>
      <c r="F177" s="10" t="s">
        <v>189</v>
      </c>
      <c r="G177" s="10" t="s">
        <v>472</v>
      </c>
      <c r="H177" s="13">
        <v>1</v>
      </c>
      <c r="I177" s="10" t="s">
        <v>74</v>
      </c>
      <c r="J177" s="10">
        <v>25</v>
      </c>
      <c r="K177" s="10">
        <v>50</v>
      </c>
      <c r="L177" s="10">
        <v>75</v>
      </c>
      <c r="M177" s="10">
        <v>100</v>
      </c>
      <c r="N177" s="204"/>
      <c r="O177" s="204"/>
      <c r="P177" s="204"/>
      <c r="Q177" s="204"/>
      <c r="R177" s="10"/>
      <c r="S177" s="10" t="s">
        <v>519</v>
      </c>
      <c r="T177" s="271">
        <v>0.45</v>
      </c>
      <c r="U177" s="18">
        <v>42826</v>
      </c>
      <c r="V177" s="18">
        <v>42901</v>
      </c>
      <c r="W177" s="10">
        <v>75</v>
      </c>
      <c r="X177" s="10"/>
      <c r="Y177" s="10"/>
      <c r="Z177" s="10"/>
      <c r="AA177" s="10">
        <v>0.39</v>
      </c>
      <c r="AB177" s="10">
        <v>0.8</v>
      </c>
      <c r="AC177" s="10">
        <v>1</v>
      </c>
      <c r="AD177" s="10"/>
      <c r="AE177" s="10"/>
      <c r="AF177" s="10"/>
      <c r="AG177" s="10"/>
      <c r="AH177" s="10"/>
      <c r="AI177" s="10"/>
      <c r="AJ177" s="10"/>
      <c r="AK177" s="188" t="s">
        <v>520</v>
      </c>
    </row>
    <row r="178" spans="1:37" ht="16.5" customHeight="1" x14ac:dyDescent="0.25">
      <c r="A178" s="10" t="s">
        <v>2365</v>
      </c>
      <c r="B178" s="10" t="s">
        <v>1</v>
      </c>
      <c r="C178" s="10" t="s">
        <v>457</v>
      </c>
      <c r="D178" s="10" t="s">
        <v>489</v>
      </c>
      <c r="E178" s="10" t="s">
        <v>188</v>
      </c>
      <c r="F178" s="10" t="s">
        <v>189</v>
      </c>
      <c r="G178" s="10" t="s">
        <v>472</v>
      </c>
      <c r="H178" s="13">
        <v>1</v>
      </c>
      <c r="I178" s="10" t="s">
        <v>74</v>
      </c>
      <c r="J178" s="10">
        <v>25</v>
      </c>
      <c r="K178" s="10">
        <v>50</v>
      </c>
      <c r="L178" s="10">
        <v>75</v>
      </c>
      <c r="M178" s="10">
        <v>100</v>
      </c>
      <c r="N178" s="204"/>
      <c r="O178" s="204"/>
      <c r="P178" s="204"/>
      <c r="Q178" s="204"/>
      <c r="R178" s="10"/>
      <c r="S178" s="10" t="s">
        <v>521</v>
      </c>
      <c r="T178" s="271">
        <v>0.25</v>
      </c>
      <c r="U178" s="18">
        <v>42910</v>
      </c>
      <c r="V178" s="18">
        <v>42978</v>
      </c>
      <c r="W178" s="10">
        <v>68</v>
      </c>
      <c r="X178" s="10"/>
      <c r="Y178" s="10"/>
      <c r="Z178" s="10"/>
      <c r="AA178" s="10"/>
      <c r="AB178" s="10"/>
      <c r="AC178" s="10">
        <v>0.09</v>
      </c>
      <c r="AD178" s="10">
        <v>0.54</v>
      </c>
      <c r="AE178" s="10">
        <v>1</v>
      </c>
      <c r="AF178" s="10"/>
      <c r="AG178" s="10"/>
      <c r="AH178" s="10"/>
      <c r="AI178" s="10"/>
      <c r="AJ178" s="10"/>
      <c r="AK178" s="188" t="s">
        <v>522</v>
      </c>
    </row>
    <row r="179" spans="1:37" ht="21" customHeight="1" x14ac:dyDescent="0.25">
      <c r="A179" s="10" t="s">
        <v>2365</v>
      </c>
      <c r="B179" s="10" t="s">
        <v>1</v>
      </c>
      <c r="C179" s="10" t="s">
        <v>457</v>
      </c>
      <c r="D179" s="10" t="s">
        <v>489</v>
      </c>
      <c r="E179" s="10" t="s">
        <v>188</v>
      </c>
      <c r="F179" s="10" t="s">
        <v>189</v>
      </c>
      <c r="G179" s="10" t="s">
        <v>472</v>
      </c>
      <c r="H179" s="13">
        <v>1</v>
      </c>
      <c r="I179" s="10" t="s">
        <v>74</v>
      </c>
      <c r="J179" s="10">
        <v>25</v>
      </c>
      <c r="K179" s="10">
        <v>50</v>
      </c>
      <c r="L179" s="10">
        <v>75</v>
      </c>
      <c r="M179" s="10">
        <v>100</v>
      </c>
      <c r="N179" s="204"/>
      <c r="O179" s="204"/>
      <c r="P179" s="204"/>
      <c r="Q179" s="204"/>
      <c r="R179" s="10"/>
      <c r="S179" s="10" t="s">
        <v>523</v>
      </c>
      <c r="T179" s="271">
        <v>0.15</v>
      </c>
      <c r="U179" s="18">
        <v>42981</v>
      </c>
      <c r="V179" s="18">
        <v>43054</v>
      </c>
      <c r="W179" s="10">
        <v>73</v>
      </c>
      <c r="X179" s="10"/>
      <c r="Y179" s="10"/>
      <c r="Z179" s="10"/>
      <c r="AA179" s="10"/>
      <c r="AB179" s="10"/>
      <c r="AC179" s="10"/>
      <c r="AD179" s="10"/>
      <c r="AE179" s="10"/>
      <c r="AF179" s="10">
        <v>0.37</v>
      </c>
      <c r="AG179" s="10">
        <v>0.79</v>
      </c>
      <c r="AH179" s="10">
        <v>1</v>
      </c>
      <c r="AI179" s="10"/>
      <c r="AJ179" s="10"/>
      <c r="AK179" s="188" t="s">
        <v>524</v>
      </c>
    </row>
    <row r="180" spans="1:37" ht="30" x14ac:dyDescent="0.25">
      <c r="A180" s="10" t="s">
        <v>2365</v>
      </c>
      <c r="B180" s="10" t="s">
        <v>1</v>
      </c>
      <c r="C180" s="10" t="s">
        <v>457</v>
      </c>
      <c r="D180" s="10" t="s">
        <v>489</v>
      </c>
      <c r="E180" s="10" t="s">
        <v>188</v>
      </c>
      <c r="F180" s="10" t="s">
        <v>189</v>
      </c>
      <c r="G180" s="10" t="s">
        <v>490</v>
      </c>
      <c r="H180" s="13">
        <v>10</v>
      </c>
      <c r="I180" s="10" t="s">
        <v>374</v>
      </c>
      <c r="J180" s="10">
        <v>15</v>
      </c>
      <c r="K180" s="10">
        <v>50</v>
      </c>
      <c r="L180" s="10">
        <v>75</v>
      </c>
      <c r="M180" s="10">
        <v>100</v>
      </c>
      <c r="N180" s="204"/>
      <c r="O180" s="204"/>
      <c r="P180" s="204"/>
      <c r="Q180" s="204"/>
      <c r="R180" s="10"/>
      <c r="S180" s="10" t="s">
        <v>491</v>
      </c>
      <c r="T180" s="271">
        <v>0.1</v>
      </c>
      <c r="U180" s="18">
        <v>42768</v>
      </c>
      <c r="V180" s="18">
        <v>42824</v>
      </c>
      <c r="W180" s="10">
        <v>56</v>
      </c>
      <c r="X180" s="10">
        <v>0</v>
      </c>
      <c r="Y180" s="10">
        <v>1</v>
      </c>
      <c r="Z180" s="10">
        <f>Y180</f>
        <v>1</v>
      </c>
      <c r="AA180" s="10"/>
      <c r="AB180" s="10"/>
      <c r="AC180" s="10"/>
      <c r="AD180" s="10"/>
      <c r="AE180" s="10"/>
      <c r="AF180" s="10"/>
      <c r="AG180" s="10"/>
      <c r="AH180" s="10"/>
      <c r="AI180" s="10"/>
      <c r="AJ180" s="10" t="s">
        <v>2412</v>
      </c>
      <c r="AK180" s="188" t="s">
        <v>492</v>
      </c>
    </row>
    <row r="181" spans="1:37" x14ac:dyDescent="0.25">
      <c r="A181" s="10" t="s">
        <v>2365</v>
      </c>
      <c r="B181" s="10" t="s">
        <v>1</v>
      </c>
      <c r="C181" s="10" t="s">
        <v>457</v>
      </c>
      <c r="D181" s="10" t="s">
        <v>489</v>
      </c>
      <c r="E181" s="10" t="s">
        <v>188</v>
      </c>
      <c r="F181" s="10" t="s">
        <v>189</v>
      </c>
      <c r="G181" s="10" t="s">
        <v>490</v>
      </c>
      <c r="H181" s="13">
        <v>10</v>
      </c>
      <c r="I181" s="10" t="s">
        <v>374</v>
      </c>
      <c r="J181" s="10">
        <v>15</v>
      </c>
      <c r="K181" s="10">
        <v>50</v>
      </c>
      <c r="L181" s="10">
        <v>75</v>
      </c>
      <c r="M181" s="10">
        <v>100</v>
      </c>
      <c r="N181" s="204"/>
      <c r="O181" s="204"/>
      <c r="P181" s="204"/>
      <c r="Q181" s="204"/>
      <c r="R181" s="10"/>
      <c r="S181" s="10" t="s">
        <v>493</v>
      </c>
      <c r="T181" s="271">
        <v>0.1</v>
      </c>
      <c r="U181" s="18">
        <v>42768</v>
      </c>
      <c r="V181" s="18">
        <v>42855</v>
      </c>
      <c r="W181" s="10">
        <v>87</v>
      </c>
      <c r="X181" s="10">
        <v>0</v>
      </c>
      <c r="Y181" s="10">
        <v>0</v>
      </c>
      <c r="Z181" s="10">
        <v>0.1</v>
      </c>
      <c r="AA181" s="10"/>
      <c r="AB181" s="10"/>
      <c r="AC181" s="10"/>
      <c r="AD181" s="10"/>
      <c r="AE181" s="10"/>
      <c r="AF181" s="10"/>
      <c r="AG181" s="10"/>
      <c r="AH181" s="10"/>
      <c r="AI181" s="10"/>
      <c r="AJ181" s="10" t="s">
        <v>494</v>
      </c>
      <c r="AK181" s="188" t="s">
        <v>495</v>
      </c>
    </row>
    <row r="182" spans="1:37" x14ac:dyDescent="0.25">
      <c r="A182" s="10" t="s">
        <v>2365</v>
      </c>
      <c r="B182" s="10" t="s">
        <v>1</v>
      </c>
      <c r="C182" s="10" t="s">
        <v>457</v>
      </c>
      <c r="D182" s="10" t="s">
        <v>489</v>
      </c>
      <c r="E182" s="10" t="s">
        <v>188</v>
      </c>
      <c r="F182" s="10" t="s">
        <v>189</v>
      </c>
      <c r="G182" s="10" t="s">
        <v>490</v>
      </c>
      <c r="H182" s="13">
        <v>10</v>
      </c>
      <c r="I182" s="10" t="s">
        <v>374</v>
      </c>
      <c r="J182" s="10">
        <v>15</v>
      </c>
      <c r="K182" s="10">
        <v>50</v>
      </c>
      <c r="L182" s="10">
        <v>75</v>
      </c>
      <c r="M182" s="10">
        <v>100</v>
      </c>
      <c r="N182" s="204"/>
      <c r="O182" s="204"/>
      <c r="P182" s="204"/>
      <c r="Q182" s="204"/>
      <c r="R182" s="10"/>
      <c r="S182" s="10" t="s">
        <v>496</v>
      </c>
      <c r="T182" s="271">
        <v>0.3</v>
      </c>
      <c r="U182" s="18">
        <v>43009</v>
      </c>
      <c r="V182" s="18">
        <v>43038</v>
      </c>
      <c r="W182" s="10">
        <v>29</v>
      </c>
      <c r="X182" s="10">
        <v>0</v>
      </c>
      <c r="Y182" s="10">
        <v>0.1</v>
      </c>
      <c r="Z182" s="10">
        <v>0</v>
      </c>
      <c r="AA182" s="10"/>
      <c r="AB182" s="10"/>
      <c r="AC182" s="10"/>
      <c r="AD182" s="10"/>
      <c r="AE182" s="10"/>
      <c r="AF182" s="10"/>
      <c r="AG182" s="10"/>
      <c r="AH182" s="10"/>
      <c r="AI182" s="10"/>
      <c r="AJ182" s="10" t="s">
        <v>497</v>
      </c>
      <c r="AK182" s="188" t="s">
        <v>498</v>
      </c>
    </row>
    <row r="183" spans="1:37" x14ac:dyDescent="0.25">
      <c r="A183" s="10" t="s">
        <v>2365</v>
      </c>
      <c r="B183" s="10" t="s">
        <v>1</v>
      </c>
      <c r="C183" s="10" t="s">
        <v>457</v>
      </c>
      <c r="D183" s="10" t="s">
        <v>489</v>
      </c>
      <c r="E183" s="10" t="s">
        <v>188</v>
      </c>
      <c r="F183" s="10" t="s">
        <v>189</v>
      </c>
      <c r="G183" s="10" t="s">
        <v>490</v>
      </c>
      <c r="H183" s="13">
        <v>10</v>
      </c>
      <c r="I183" s="10" t="s">
        <v>374</v>
      </c>
      <c r="J183" s="10">
        <v>0</v>
      </c>
      <c r="K183" s="10">
        <v>50</v>
      </c>
      <c r="L183" s="10">
        <v>50</v>
      </c>
      <c r="M183" s="10">
        <v>100</v>
      </c>
      <c r="N183" s="204"/>
      <c r="O183" s="204"/>
      <c r="P183" s="204"/>
      <c r="Q183" s="204"/>
      <c r="R183" s="10"/>
      <c r="S183" s="10" t="s">
        <v>499</v>
      </c>
      <c r="T183" s="271">
        <v>0.3</v>
      </c>
      <c r="U183" s="18">
        <v>43009</v>
      </c>
      <c r="V183" s="18">
        <v>43038</v>
      </c>
      <c r="W183" s="10">
        <v>29</v>
      </c>
      <c r="X183" s="10">
        <v>0</v>
      </c>
      <c r="Y183" s="10">
        <v>0.1</v>
      </c>
      <c r="Z183" s="10">
        <v>0.1</v>
      </c>
      <c r="AA183" s="10"/>
      <c r="AB183" s="10"/>
      <c r="AC183" s="10"/>
      <c r="AD183" s="10"/>
      <c r="AE183" s="10"/>
      <c r="AF183" s="10"/>
      <c r="AG183" s="10"/>
      <c r="AH183" s="10"/>
      <c r="AI183" s="10"/>
      <c r="AJ183" s="10" t="s">
        <v>2413</v>
      </c>
      <c r="AK183" s="188" t="s">
        <v>2414</v>
      </c>
    </row>
    <row r="184" spans="1:37" x14ac:dyDescent="0.25">
      <c r="A184" s="10" t="s">
        <v>2365</v>
      </c>
      <c r="B184" s="10" t="s">
        <v>1</v>
      </c>
      <c r="C184" s="10" t="s">
        <v>457</v>
      </c>
      <c r="D184" s="10" t="s">
        <v>489</v>
      </c>
      <c r="E184" s="10" t="s">
        <v>188</v>
      </c>
      <c r="F184" s="10" t="s">
        <v>189</v>
      </c>
      <c r="G184" s="10" t="s">
        <v>490</v>
      </c>
      <c r="H184" s="13">
        <v>10</v>
      </c>
      <c r="I184" s="10" t="s">
        <v>374</v>
      </c>
      <c r="J184" s="10">
        <v>0</v>
      </c>
      <c r="K184" s="10">
        <v>50</v>
      </c>
      <c r="L184" s="10">
        <v>50</v>
      </c>
      <c r="M184" s="10">
        <v>100</v>
      </c>
      <c r="N184" s="204"/>
      <c r="O184" s="204"/>
      <c r="P184" s="204"/>
      <c r="Q184" s="204"/>
      <c r="R184" s="10"/>
      <c r="S184" s="10" t="s">
        <v>500</v>
      </c>
      <c r="T184" s="271">
        <v>0.2</v>
      </c>
      <c r="U184" s="18">
        <v>43040</v>
      </c>
      <c r="V184" s="18">
        <v>43069</v>
      </c>
      <c r="W184" s="10">
        <v>29</v>
      </c>
      <c r="X184" s="10">
        <v>0</v>
      </c>
      <c r="Y184" s="10">
        <v>0.1</v>
      </c>
      <c r="Z184" s="10">
        <v>0.1</v>
      </c>
      <c r="AA184" s="10"/>
      <c r="AB184" s="10"/>
      <c r="AC184" s="10"/>
      <c r="AD184" s="10"/>
      <c r="AE184" s="10"/>
      <c r="AF184" s="10"/>
      <c r="AG184" s="10"/>
      <c r="AH184" s="10"/>
      <c r="AI184" s="10"/>
      <c r="AJ184" s="10" t="s">
        <v>501</v>
      </c>
      <c r="AK184" s="188" t="s">
        <v>502</v>
      </c>
    </row>
    <row r="185" spans="1:37" x14ac:dyDescent="0.25">
      <c r="A185" s="10" t="s">
        <v>2365</v>
      </c>
      <c r="B185" s="10" t="s">
        <v>1</v>
      </c>
      <c r="C185" s="10" t="s">
        <v>457</v>
      </c>
      <c r="D185" s="10" t="s">
        <v>489</v>
      </c>
      <c r="E185" s="10" t="s">
        <v>188</v>
      </c>
      <c r="F185" s="10" t="s">
        <v>189</v>
      </c>
      <c r="G185" s="10" t="s">
        <v>503</v>
      </c>
      <c r="H185" s="13">
        <v>1</v>
      </c>
      <c r="I185" s="10" t="s">
        <v>74</v>
      </c>
      <c r="J185" s="10">
        <v>0</v>
      </c>
      <c r="K185" s="10">
        <v>50</v>
      </c>
      <c r="L185" s="10">
        <v>50</v>
      </c>
      <c r="M185" s="10">
        <v>100</v>
      </c>
      <c r="N185" s="204"/>
      <c r="O185" s="204"/>
      <c r="P185" s="204"/>
      <c r="Q185" s="204"/>
      <c r="R185" s="10"/>
      <c r="S185" s="10" t="s">
        <v>504</v>
      </c>
      <c r="T185" s="271">
        <v>0.3</v>
      </c>
      <c r="U185" s="18">
        <v>42737</v>
      </c>
      <c r="V185" s="18">
        <v>42815</v>
      </c>
      <c r="W185" s="10">
        <v>78</v>
      </c>
      <c r="X185" s="10">
        <v>0.37</v>
      </c>
      <c r="Y185" s="10">
        <v>0.73</v>
      </c>
      <c r="Z185" s="10">
        <v>1</v>
      </c>
      <c r="AA185" s="10"/>
      <c r="AB185" s="10"/>
      <c r="AC185" s="10"/>
      <c r="AD185" s="10"/>
      <c r="AE185" s="10"/>
      <c r="AF185" s="10"/>
      <c r="AG185" s="10"/>
      <c r="AH185" s="10"/>
      <c r="AI185" s="10"/>
      <c r="AJ185" s="10" t="s">
        <v>505</v>
      </c>
      <c r="AK185" s="188" t="s">
        <v>506</v>
      </c>
    </row>
    <row r="186" spans="1:37" ht="120" x14ac:dyDescent="0.25">
      <c r="A186" s="10" t="s">
        <v>2365</v>
      </c>
      <c r="B186" s="10" t="s">
        <v>1</v>
      </c>
      <c r="C186" s="10" t="s">
        <v>457</v>
      </c>
      <c r="D186" s="10" t="s">
        <v>489</v>
      </c>
      <c r="E186" s="10" t="s">
        <v>188</v>
      </c>
      <c r="F186" s="10" t="s">
        <v>189</v>
      </c>
      <c r="G186" s="10" t="s">
        <v>503</v>
      </c>
      <c r="H186" s="13">
        <v>1</v>
      </c>
      <c r="I186" s="10" t="s">
        <v>74</v>
      </c>
      <c r="J186" s="10">
        <v>0</v>
      </c>
      <c r="K186" s="10">
        <v>50</v>
      </c>
      <c r="L186" s="10">
        <v>50</v>
      </c>
      <c r="M186" s="10">
        <v>100</v>
      </c>
      <c r="N186" s="204"/>
      <c r="O186" s="204"/>
      <c r="P186" s="204"/>
      <c r="Q186" s="204"/>
      <c r="R186" s="10"/>
      <c r="S186" s="188" t="s">
        <v>507</v>
      </c>
      <c r="T186" s="271">
        <v>0.2</v>
      </c>
      <c r="U186" s="18">
        <v>42767</v>
      </c>
      <c r="V186" s="18">
        <v>42870</v>
      </c>
      <c r="W186" s="10">
        <v>103</v>
      </c>
      <c r="X186" s="10"/>
      <c r="Y186" s="10">
        <v>0.26</v>
      </c>
      <c r="Z186" s="10">
        <v>0.56000000000000005</v>
      </c>
      <c r="AA186" s="10">
        <v>0.85</v>
      </c>
      <c r="AB186" s="10">
        <v>1</v>
      </c>
      <c r="AC186" s="10"/>
      <c r="AD186" s="10"/>
      <c r="AE186" s="10"/>
      <c r="AF186" s="10"/>
      <c r="AG186" s="10"/>
      <c r="AH186" s="10"/>
      <c r="AI186" s="10"/>
      <c r="AJ186" s="10" t="s">
        <v>508</v>
      </c>
      <c r="AK186" s="188" t="s">
        <v>509</v>
      </c>
    </row>
    <row r="187" spans="1:37" ht="90" x14ac:dyDescent="0.25">
      <c r="A187" s="10" t="s">
        <v>2365</v>
      </c>
      <c r="B187" s="10" t="s">
        <v>1</v>
      </c>
      <c r="C187" s="10" t="s">
        <v>457</v>
      </c>
      <c r="D187" s="10" t="s">
        <v>489</v>
      </c>
      <c r="E187" s="10" t="s">
        <v>188</v>
      </c>
      <c r="F187" s="10" t="s">
        <v>189</v>
      </c>
      <c r="G187" s="10" t="s">
        <v>503</v>
      </c>
      <c r="H187" s="13">
        <v>1</v>
      </c>
      <c r="I187" s="10" t="s">
        <v>74</v>
      </c>
      <c r="J187" s="10">
        <v>25</v>
      </c>
      <c r="K187" s="10">
        <v>50</v>
      </c>
      <c r="L187" s="10">
        <v>75</v>
      </c>
      <c r="M187" s="10">
        <v>100</v>
      </c>
      <c r="N187" s="204"/>
      <c r="O187" s="204"/>
      <c r="P187" s="204"/>
      <c r="Q187" s="204"/>
      <c r="R187" s="10"/>
      <c r="S187" s="188" t="s">
        <v>510</v>
      </c>
      <c r="T187" s="271">
        <v>0.2</v>
      </c>
      <c r="U187" s="18">
        <v>42767</v>
      </c>
      <c r="V187" s="18">
        <v>42885</v>
      </c>
      <c r="W187" s="10">
        <v>118</v>
      </c>
      <c r="X187" s="10"/>
      <c r="Y187" s="10">
        <v>0.23</v>
      </c>
      <c r="Z187" s="10">
        <v>0.49</v>
      </c>
      <c r="AA187" s="10">
        <v>0.75</v>
      </c>
      <c r="AB187" s="10">
        <v>1</v>
      </c>
      <c r="AC187" s="10"/>
      <c r="AD187" s="10"/>
      <c r="AE187" s="10"/>
      <c r="AF187" s="10"/>
      <c r="AG187" s="10"/>
      <c r="AH187" s="10"/>
      <c r="AI187" s="10"/>
      <c r="AJ187" s="10" t="s">
        <v>2415</v>
      </c>
      <c r="AK187" s="188" t="s">
        <v>511</v>
      </c>
    </row>
    <row r="188" spans="1:37" x14ac:dyDescent="0.25">
      <c r="A188" s="10" t="s">
        <v>2365</v>
      </c>
      <c r="B188" s="10" t="s">
        <v>1</v>
      </c>
      <c r="C188" s="10" t="s">
        <v>457</v>
      </c>
      <c r="D188" s="10" t="s">
        <v>489</v>
      </c>
      <c r="E188" s="10" t="s">
        <v>188</v>
      </c>
      <c r="F188" s="10" t="s">
        <v>189</v>
      </c>
      <c r="G188" s="10" t="s">
        <v>503</v>
      </c>
      <c r="H188" s="13">
        <v>1</v>
      </c>
      <c r="I188" s="10" t="s">
        <v>74</v>
      </c>
      <c r="J188" s="10">
        <v>25</v>
      </c>
      <c r="K188" s="10">
        <v>50</v>
      </c>
      <c r="L188" s="10">
        <v>75</v>
      </c>
      <c r="M188" s="10">
        <v>100</v>
      </c>
      <c r="N188" s="204"/>
      <c r="O188" s="204"/>
      <c r="P188" s="204"/>
      <c r="Q188" s="204"/>
      <c r="R188" s="10"/>
      <c r="S188" s="10" t="s">
        <v>512</v>
      </c>
      <c r="T188" s="271">
        <v>0.1</v>
      </c>
      <c r="U188" s="18">
        <v>42826</v>
      </c>
      <c r="V188" s="18">
        <v>42916</v>
      </c>
      <c r="W188" s="10">
        <v>90</v>
      </c>
      <c r="X188" s="10"/>
      <c r="Y188" s="10"/>
      <c r="Z188" s="10"/>
      <c r="AA188" s="10">
        <v>0.32</v>
      </c>
      <c r="AB188" s="10">
        <v>0.67</v>
      </c>
      <c r="AC188" s="10">
        <v>1</v>
      </c>
      <c r="AD188" s="10"/>
      <c r="AE188" s="10"/>
      <c r="AF188" s="10"/>
      <c r="AG188" s="10"/>
      <c r="AH188" s="10"/>
      <c r="AI188" s="10"/>
      <c r="AJ188" s="10"/>
      <c r="AK188" s="188" t="s">
        <v>453</v>
      </c>
    </row>
    <row r="189" spans="1:37" x14ac:dyDescent="0.25">
      <c r="A189" s="10" t="s">
        <v>2365</v>
      </c>
      <c r="B189" s="10" t="s">
        <v>1</v>
      </c>
      <c r="C189" s="10" t="s">
        <v>457</v>
      </c>
      <c r="D189" s="10" t="s">
        <v>489</v>
      </c>
      <c r="E189" s="10" t="s">
        <v>188</v>
      </c>
      <c r="F189" s="10" t="s">
        <v>189</v>
      </c>
      <c r="G189" s="10" t="s">
        <v>503</v>
      </c>
      <c r="H189" s="13">
        <v>1</v>
      </c>
      <c r="I189" s="10" t="s">
        <v>74</v>
      </c>
      <c r="J189" s="10">
        <v>25</v>
      </c>
      <c r="K189" s="10">
        <v>50</v>
      </c>
      <c r="L189" s="10">
        <v>75</v>
      </c>
      <c r="M189" s="10">
        <v>100</v>
      </c>
      <c r="N189" s="204"/>
      <c r="O189" s="204"/>
      <c r="P189" s="204"/>
      <c r="Q189" s="204"/>
      <c r="R189" s="10"/>
      <c r="S189" s="10" t="s">
        <v>513</v>
      </c>
      <c r="T189" s="271">
        <v>0.1</v>
      </c>
      <c r="U189" s="18">
        <v>42917</v>
      </c>
      <c r="V189" s="18">
        <v>42977</v>
      </c>
      <c r="W189" s="10">
        <v>60</v>
      </c>
      <c r="X189" s="10"/>
      <c r="Y189" s="10"/>
      <c r="Z189" s="10"/>
      <c r="AA189" s="10"/>
      <c r="AB189" s="10"/>
      <c r="AC189" s="10"/>
      <c r="AD189" s="10">
        <v>0.5</v>
      </c>
      <c r="AE189" s="10">
        <v>1</v>
      </c>
      <c r="AF189" s="10"/>
      <c r="AG189" s="10"/>
      <c r="AH189" s="10"/>
      <c r="AI189" s="10"/>
      <c r="AJ189" s="10"/>
      <c r="AK189" s="188" t="s">
        <v>514</v>
      </c>
    </row>
    <row r="190" spans="1:37" x14ac:dyDescent="0.25">
      <c r="A190" s="10" t="s">
        <v>2365</v>
      </c>
      <c r="B190" s="10" t="s">
        <v>1</v>
      </c>
      <c r="C190" s="10" t="s">
        <v>457</v>
      </c>
      <c r="D190" s="10" t="s">
        <v>489</v>
      </c>
      <c r="E190" s="10" t="s">
        <v>188</v>
      </c>
      <c r="F190" s="10" t="s">
        <v>189</v>
      </c>
      <c r="G190" s="10" t="s">
        <v>503</v>
      </c>
      <c r="H190" s="13">
        <v>1</v>
      </c>
      <c r="I190" s="10" t="s">
        <v>74</v>
      </c>
      <c r="J190" s="10">
        <v>25</v>
      </c>
      <c r="K190" s="10">
        <v>50</v>
      </c>
      <c r="L190" s="10">
        <v>75</v>
      </c>
      <c r="M190" s="10">
        <v>100</v>
      </c>
      <c r="N190" s="204"/>
      <c r="O190" s="204"/>
      <c r="P190" s="204"/>
      <c r="Q190" s="204"/>
      <c r="R190" s="10"/>
      <c r="S190" s="10" t="s">
        <v>515</v>
      </c>
      <c r="T190" s="271">
        <v>0.1</v>
      </c>
      <c r="U190" s="18">
        <v>42979</v>
      </c>
      <c r="V190" s="18">
        <v>43084</v>
      </c>
      <c r="W190" s="10">
        <v>105</v>
      </c>
      <c r="X190" s="10"/>
      <c r="Y190" s="10"/>
      <c r="Z190" s="10"/>
      <c r="AA190" s="10"/>
      <c r="AB190" s="10"/>
      <c r="AC190" s="10"/>
      <c r="AD190" s="10"/>
      <c r="AE190" s="10"/>
      <c r="AF190" s="10">
        <v>0.28000000000000003</v>
      </c>
      <c r="AG190" s="10">
        <v>0.56999999999999995</v>
      </c>
      <c r="AH190" s="10">
        <v>0.86</v>
      </c>
      <c r="AI190" s="10">
        <v>1</v>
      </c>
      <c r="AJ190" s="10"/>
      <c r="AK190" s="188" t="s">
        <v>516</v>
      </c>
    </row>
    <row r="191" spans="1:37" x14ac:dyDescent="0.25">
      <c r="A191" s="10" t="s">
        <v>2365</v>
      </c>
      <c r="B191" s="10" t="s">
        <v>1</v>
      </c>
      <c r="C191" s="10" t="s">
        <v>457</v>
      </c>
      <c r="D191" s="10" t="s">
        <v>525</v>
      </c>
      <c r="E191" s="10" t="s">
        <v>2416</v>
      </c>
      <c r="F191" s="10" t="s">
        <v>526</v>
      </c>
      <c r="G191" s="10" t="s">
        <v>527</v>
      </c>
      <c r="H191" s="13">
        <v>1</v>
      </c>
      <c r="I191" s="10" t="s">
        <v>74</v>
      </c>
      <c r="J191" s="10">
        <v>25</v>
      </c>
      <c r="K191" s="10">
        <v>50</v>
      </c>
      <c r="L191" s="10">
        <v>75</v>
      </c>
      <c r="M191" s="10">
        <v>100</v>
      </c>
      <c r="N191" s="204"/>
      <c r="O191" s="204"/>
      <c r="P191" s="204"/>
      <c r="Q191" s="204"/>
      <c r="R191" s="10"/>
      <c r="S191" s="10" t="s">
        <v>528</v>
      </c>
      <c r="T191" s="271">
        <v>0.7</v>
      </c>
      <c r="U191" s="18">
        <v>42737</v>
      </c>
      <c r="V191" s="18">
        <v>42825</v>
      </c>
      <c r="W191" s="10">
        <v>88</v>
      </c>
      <c r="X191" s="10">
        <v>0.33</v>
      </c>
      <c r="Y191" s="10">
        <v>0.65</v>
      </c>
      <c r="Z191" s="10">
        <v>1</v>
      </c>
      <c r="AA191" s="10"/>
      <c r="AB191" s="10"/>
      <c r="AC191" s="10"/>
      <c r="AD191" s="10"/>
      <c r="AE191" s="10"/>
      <c r="AF191" s="10"/>
      <c r="AG191" s="10"/>
      <c r="AH191" s="10"/>
      <c r="AI191" s="10"/>
      <c r="AJ191" s="10" t="s">
        <v>529</v>
      </c>
      <c r="AK191" s="188" t="s">
        <v>530</v>
      </c>
    </row>
    <row r="192" spans="1:37" x14ac:dyDescent="0.25">
      <c r="A192" s="10" t="s">
        <v>2365</v>
      </c>
      <c r="B192" s="10" t="s">
        <v>1</v>
      </c>
      <c r="C192" s="10" t="s">
        <v>457</v>
      </c>
      <c r="D192" s="10" t="s">
        <v>525</v>
      </c>
      <c r="E192" s="10" t="s">
        <v>2416</v>
      </c>
      <c r="F192" s="10" t="s">
        <v>526</v>
      </c>
      <c r="G192" s="10" t="s">
        <v>527</v>
      </c>
      <c r="H192" s="13">
        <v>1</v>
      </c>
      <c r="I192" s="10" t="s">
        <v>74</v>
      </c>
      <c r="J192" s="10">
        <v>25</v>
      </c>
      <c r="K192" s="10">
        <v>50</v>
      </c>
      <c r="L192" s="10">
        <v>75</v>
      </c>
      <c r="M192" s="10">
        <v>100</v>
      </c>
      <c r="N192" s="204"/>
      <c r="O192" s="204"/>
      <c r="P192" s="204"/>
      <c r="Q192" s="204"/>
      <c r="R192" s="10"/>
      <c r="S192" s="10" t="s">
        <v>531</v>
      </c>
      <c r="T192" s="271">
        <v>0.3</v>
      </c>
      <c r="U192" s="18">
        <v>42826</v>
      </c>
      <c r="V192" s="18">
        <v>42916</v>
      </c>
      <c r="W192" s="10">
        <v>90</v>
      </c>
      <c r="X192" s="10"/>
      <c r="Y192" s="10"/>
      <c r="Z192" s="10"/>
      <c r="AA192" s="10">
        <v>0.32</v>
      </c>
      <c r="AB192" s="10">
        <v>0.67</v>
      </c>
      <c r="AC192" s="10">
        <v>1</v>
      </c>
      <c r="AD192" s="10"/>
      <c r="AE192" s="10"/>
      <c r="AF192" s="10"/>
      <c r="AG192" s="10"/>
      <c r="AH192" s="10"/>
      <c r="AI192" s="10"/>
      <c r="AJ192" s="10"/>
      <c r="AK192" s="188" t="s">
        <v>532</v>
      </c>
    </row>
    <row r="193" spans="1:37" ht="30" x14ac:dyDescent="0.25">
      <c r="A193" s="10" t="s">
        <v>2365</v>
      </c>
      <c r="B193" s="10" t="s">
        <v>1</v>
      </c>
      <c r="C193" s="10" t="s">
        <v>457</v>
      </c>
      <c r="D193" s="10" t="s">
        <v>525</v>
      </c>
      <c r="E193" s="10" t="s">
        <v>2416</v>
      </c>
      <c r="F193" s="10" t="s">
        <v>526</v>
      </c>
      <c r="G193" s="10" t="s">
        <v>533</v>
      </c>
      <c r="H193" s="13">
        <v>20000</v>
      </c>
      <c r="I193" s="10" t="s">
        <v>74</v>
      </c>
      <c r="J193" s="10">
        <v>25</v>
      </c>
      <c r="K193" s="10">
        <v>50</v>
      </c>
      <c r="L193" s="10">
        <v>75</v>
      </c>
      <c r="M193" s="10">
        <v>100</v>
      </c>
      <c r="N193" s="204"/>
      <c r="O193" s="204"/>
      <c r="P193" s="204"/>
      <c r="Q193" s="204"/>
      <c r="R193" s="10"/>
      <c r="S193" s="10" t="s">
        <v>534</v>
      </c>
      <c r="T193" s="271">
        <v>0.55000000000000004</v>
      </c>
      <c r="U193" s="18">
        <v>42736</v>
      </c>
      <c r="V193" s="18">
        <v>42916</v>
      </c>
      <c r="W193" s="10">
        <v>180</v>
      </c>
      <c r="X193" s="10">
        <v>0.17</v>
      </c>
      <c r="Y193" s="10">
        <v>0.32</v>
      </c>
      <c r="Z193" s="10">
        <v>0.49</v>
      </c>
      <c r="AA193" s="10">
        <v>0.66</v>
      </c>
      <c r="AB193" s="10">
        <v>0.83</v>
      </c>
      <c r="AC193" s="10">
        <v>1</v>
      </c>
      <c r="AD193" s="10"/>
      <c r="AE193" s="10"/>
      <c r="AF193" s="10"/>
      <c r="AG193" s="10"/>
      <c r="AH193" s="10"/>
      <c r="AI193" s="10"/>
      <c r="AJ193" s="10" t="s">
        <v>535</v>
      </c>
      <c r="AK193" s="188" t="s">
        <v>536</v>
      </c>
    </row>
    <row r="194" spans="1:37" ht="30" x14ac:dyDescent="0.25">
      <c r="A194" s="10" t="s">
        <v>2365</v>
      </c>
      <c r="B194" s="10" t="s">
        <v>1</v>
      </c>
      <c r="C194" s="10" t="s">
        <v>457</v>
      </c>
      <c r="D194" s="10" t="s">
        <v>525</v>
      </c>
      <c r="E194" s="10" t="s">
        <v>2416</v>
      </c>
      <c r="F194" s="10" t="s">
        <v>526</v>
      </c>
      <c r="G194" s="10" t="s">
        <v>533</v>
      </c>
      <c r="H194" s="13">
        <v>20000</v>
      </c>
      <c r="I194" s="10" t="s">
        <v>74</v>
      </c>
      <c r="J194" s="10">
        <v>25</v>
      </c>
      <c r="K194" s="10">
        <v>50</v>
      </c>
      <c r="L194" s="10">
        <v>75</v>
      </c>
      <c r="M194" s="10">
        <v>100</v>
      </c>
      <c r="N194" s="204"/>
      <c r="O194" s="204"/>
      <c r="P194" s="204"/>
      <c r="Q194" s="204"/>
      <c r="R194" s="10"/>
      <c r="S194" s="10" t="s">
        <v>537</v>
      </c>
      <c r="T194" s="271">
        <v>0.45</v>
      </c>
      <c r="U194" s="18">
        <v>42887</v>
      </c>
      <c r="V194" s="18">
        <v>43100</v>
      </c>
      <c r="W194" s="10">
        <v>213</v>
      </c>
      <c r="X194" s="10"/>
      <c r="Y194" s="10"/>
      <c r="Z194" s="10"/>
      <c r="AA194" s="10"/>
      <c r="AB194" s="10"/>
      <c r="AC194" s="10">
        <v>0.14000000000000001</v>
      </c>
      <c r="AD194" s="10">
        <v>0.28000000000000003</v>
      </c>
      <c r="AE194" s="10">
        <v>0.43</v>
      </c>
      <c r="AF194" s="10">
        <v>0.56999999999999995</v>
      </c>
      <c r="AG194" s="10">
        <v>0.71</v>
      </c>
      <c r="AH194" s="10">
        <v>0.85</v>
      </c>
      <c r="AI194" s="10">
        <v>1</v>
      </c>
      <c r="AJ194" s="10"/>
      <c r="AK194" s="188" t="s">
        <v>538</v>
      </c>
    </row>
    <row r="195" spans="1:37" x14ac:dyDescent="0.25">
      <c r="A195" s="10" t="s">
        <v>2365</v>
      </c>
      <c r="B195" s="10" t="s">
        <v>1</v>
      </c>
      <c r="C195" s="10" t="s">
        <v>457</v>
      </c>
      <c r="D195" s="10" t="s">
        <v>539</v>
      </c>
      <c r="E195" s="10" t="s">
        <v>188</v>
      </c>
      <c r="F195" s="10" t="s">
        <v>189</v>
      </c>
      <c r="G195" s="10" t="s">
        <v>540</v>
      </c>
      <c r="H195" s="13">
        <v>25</v>
      </c>
      <c r="I195" s="10" t="s">
        <v>74</v>
      </c>
      <c r="J195" s="10">
        <v>0</v>
      </c>
      <c r="K195" s="10">
        <v>0</v>
      </c>
      <c r="L195" s="10">
        <v>15</v>
      </c>
      <c r="M195" s="10">
        <v>25</v>
      </c>
      <c r="N195" s="204"/>
      <c r="O195" s="204"/>
      <c r="P195" s="204"/>
      <c r="Q195" s="204"/>
      <c r="R195" s="10"/>
      <c r="S195" s="10" t="s">
        <v>541</v>
      </c>
      <c r="T195" s="271">
        <v>0.1</v>
      </c>
      <c r="U195" s="18">
        <v>42737</v>
      </c>
      <c r="V195" s="18">
        <v>42776</v>
      </c>
      <c r="W195" s="10">
        <v>39</v>
      </c>
      <c r="X195" s="10">
        <v>0.74</v>
      </c>
      <c r="Y195" s="10">
        <v>1</v>
      </c>
      <c r="Z195" s="10">
        <f>Y195</f>
        <v>1</v>
      </c>
      <c r="AA195" s="10"/>
      <c r="AB195" s="10"/>
      <c r="AC195" s="10"/>
      <c r="AD195" s="10"/>
      <c r="AE195" s="10"/>
      <c r="AF195" s="10"/>
      <c r="AG195" s="10"/>
      <c r="AH195" s="10"/>
      <c r="AI195" s="10"/>
      <c r="AJ195" s="10" t="s">
        <v>542</v>
      </c>
      <c r="AK195" s="188" t="s">
        <v>543</v>
      </c>
    </row>
    <row r="196" spans="1:37" x14ac:dyDescent="0.25">
      <c r="A196" s="10" t="s">
        <v>2365</v>
      </c>
      <c r="B196" s="10" t="s">
        <v>1</v>
      </c>
      <c r="C196" s="10" t="s">
        <v>457</v>
      </c>
      <c r="D196" s="10" t="s">
        <v>539</v>
      </c>
      <c r="E196" s="10" t="s">
        <v>188</v>
      </c>
      <c r="F196" s="10" t="s">
        <v>189</v>
      </c>
      <c r="G196" s="10" t="s">
        <v>540</v>
      </c>
      <c r="H196" s="13">
        <v>25</v>
      </c>
      <c r="I196" s="10" t="s">
        <v>74</v>
      </c>
      <c r="J196" s="10">
        <v>0</v>
      </c>
      <c r="K196" s="10">
        <v>0</v>
      </c>
      <c r="L196" s="10">
        <v>15</v>
      </c>
      <c r="M196" s="10">
        <v>25</v>
      </c>
      <c r="N196" s="204"/>
      <c r="O196" s="204"/>
      <c r="P196" s="204"/>
      <c r="Q196" s="204"/>
      <c r="R196" s="10"/>
      <c r="S196" s="10" t="s">
        <v>544</v>
      </c>
      <c r="T196" s="271">
        <v>0.2</v>
      </c>
      <c r="U196" s="18">
        <v>42777</v>
      </c>
      <c r="V196" s="18">
        <v>42825</v>
      </c>
      <c r="W196" s="10">
        <v>48</v>
      </c>
      <c r="X196" s="10"/>
      <c r="Y196" s="10">
        <v>0.35</v>
      </c>
      <c r="Z196" s="10">
        <v>1</v>
      </c>
      <c r="AA196" s="10"/>
      <c r="AB196" s="10"/>
      <c r="AC196" s="10"/>
      <c r="AD196" s="10"/>
      <c r="AE196" s="10"/>
      <c r="AF196" s="10"/>
      <c r="AG196" s="10"/>
      <c r="AH196" s="10"/>
      <c r="AI196" s="10"/>
      <c r="AJ196" s="10" t="s">
        <v>545</v>
      </c>
      <c r="AK196" s="188" t="s">
        <v>546</v>
      </c>
    </row>
    <row r="197" spans="1:37" ht="30" x14ac:dyDescent="0.25">
      <c r="A197" s="10" t="s">
        <v>2365</v>
      </c>
      <c r="B197" s="10" t="s">
        <v>1</v>
      </c>
      <c r="C197" s="10" t="s">
        <v>457</v>
      </c>
      <c r="D197" s="10" t="s">
        <v>539</v>
      </c>
      <c r="E197" s="10" t="s">
        <v>188</v>
      </c>
      <c r="F197" s="10" t="s">
        <v>189</v>
      </c>
      <c r="G197" s="10" t="s">
        <v>540</v>
      </c>
      <c r="H197" s="13">
        <v>25</v>
      </c>
      <c r="I197" s="10" t="s">
        <v>74</v>
      </c>
      <c r="J197" s="10">
        <v>0</v>
      </c>
      <c r="K197" s="10">
        <v>0</v>
      </c>
      <c r="L197" s="10">
        <v>15</v>
      </c>
      <c r="M197" s="10">
        <v>25</v>
      </c>
      <c r="N197" s="204"/>
      <c r="O197" s="204"/>
      <c r="P197" s="204"/>
      <c r="Q197" s="204"/>
      <c r="R197" s="10"/>
      <c r="S197" s="10" t="s">
        <v>547</v>
      </c>
      <c r="T197" s="271">
        <v>0.2</v>
      </c>
      <c r="U197" s="18">
        <v>42795</v>
      </c>
      <c r="V197" s="18">
        <v>42855</v>
      </c>
      <c r="W197" s="10">
        <v>60</v>
      </c>
      <c r="X197" s="10"/>
      <c r="Y197" s="10"/>
      <c r="Z197" s="10">
        <v>0.5</v>
      </c>
      <c r="AA197" s="10">
        <v>1</v>
      </c>
      <c r="AB197" s="10"/>
      <c r="AC197" s="10"/>
      <c r="AD197" s="10"/>
      <c r="AE197" s="10"/>
      <c r="AF197" s="10"/>
      <c r="AG197" s="10"/>
      <c r="AH197" s="10"/>
      <c r="AI197" s="10"/>
      <c r="AJ197" s="10" t="s">
        <v>548</v>
      </c>
      <c r="AK197" s="188" t="s">
        <v>549</v>
      </c>
    </row>
    <row r="198" spans="1:37" ht="30" x14ac:dyDescent="0.25">
      <c r="A198" s="10" t="s">
        <v>2365</v>
      </c>
      <c r="B198" s="10" t="s">
        <v>1</v>
      </c>
      <c r="C198" s="10" t="s">
        <v>457</v>
      </c>
      <c r="D198" s="10" t="s">
        <v>539</v>
      </c>
      <c r="E198" s="10" t="s">
        <v>188</v>
      </c>
      <c r="F198" s="10" t="s">
        <v>189</v>
      </c>
      <c r="G198" s="10" t="s">
        <v>540</v>
      </c>
      <c r="H198" s="13">
        <v>25</v>
      </c>
      <c r="I198" s="10" t="s">
        <v>74</v>
      </c>
      <c r="J198" s="10">
        <v>0</v>
      </c>
      <c r="K198" s="10">
        <v>0</v>
      </c>
      <c r="L198" s="10">
        <v>15</v>
      </c>
      <c r="M198" s="10">
        <v>25</v>
      </c>
      <c r="N198" s="204"/>
      <c r="O198" s="204"/>
      <c r="P198" s="204"/>
      <c r="Q198" s="204"/>
      <c r="R198" s="10"/>
      <c r="S198" s="10" t="s">
        <v>550</v>
      </c>
      <c r="T198" s="271">
        <v>0.3</v>
      </c>
      <c r="U198" s="18">
        <v>42856</v>
      </c>
      <c r="V198" s="18">
        <v>43069</v>
      </c>
      <c r="W198" s="10">
        <v>213</v>
      </c>
      <c r="X198" s="10"/>
      <c r="Y198" s="10"/>
      <c r="Z198" s="10"/>
      <c r="AA198" s="10"/>
      <c r="AB198" s="10">
        <v>0.14000000000000001</v>
      </c>
      <c r="AC198" s="10">
        <v>0.28000000000000003</v>
      </c>
      <c r="AD198" s="10">
        <v>0.43</v>
      </c>
      <c r="AE198" s="10">
        <v>0.56999999999999995</v>
      </c>
      <c r="AF198" s="10">
        <v>0.71</v>
      </c>
      <c r="AG198" s="10">
        <v>0.86</v>
      </c>
      <c r="AH198" s="10">
        <v>1</v>
      </c>
      <c r="AI198" s="10"/>
      <c r="AJ198" s="10"/>
      <c r="AK198" s="188" t="s">
        <v>551</v>
      </c>
    </row>
    <row r="199" spans="1:37" x14ac:dyDescent="0.25">
      <c r="A199" s="10" t="s">
        <v>2365</v>
      </c>
      <c r="B199" s="10" t="s">
        <v>1</v>
      </c>
      <c r="C199" s="10" t="s">
        <v>457</v>
      </c>
      <c r="D199" s="10" t="s">
        <v>539</v>
      </c>
      <c r="E199" s="10" t="s">
        <v>188</v>
      </c>
      <c r="F199" s="10" t="s">
        <v>189</v>
      </c>
      <c r="G199" s="10" t="s">
        <v>540</v>
      </c>
      <c r="H199" s="13">
        <v>25</v>
      </c>
      <c r="I199" s="10" t="s">
        <v>74</v>
      </c>
      <c r="J199" s="10">
        <v>0</v>
      </c>
      <c r="K199" s="10">
        <v>0</v>
      </c>
      <c r="L199" s="10">
        <v>15</v>
      </c>
      <c r="M199" s="10">
        <v>25</v>
      </c>
      <c r="N199" s="204"/>
      <c r="O199" s="204"/>
      <c r="P199" s="204"/>
      <c r="Q199" s="204"/>
      <c r="R199" s="10"/>
      <c r="S199" s="10" t="s">
        <v>552</v>
      </c>
      <c r="T199" s="271">
        <v>0.1</v>
      </c>
      <c r="U199" s="18">
        <v>42826</v>
      </c>
      <c r="V199" s="18">
        <v>43089</v>
      </c>
      <c r="W199" s="10">
        <v>263</v>
      </c>
      <c r="X199" s="10"/>
      <c r="Y199" s="10"/>
      <c r="Z199" s="10"/>
      <c r="AA199" s="10">
        <v>0.11</v>
      </c>
      <c r="AB199" s="10">
        <v>0.23</v>
      </c>
      <c r="AC199" s="10">
        <v>0.34</v>
      </c>
      <c r="AD199" s="10">
        <v>0.46</v>
      </c>
      <c r="AE199" s="10">
        <v>0.57999999999999996</v>
      </c>
      <c r="AF199" s="10">
        <v>0.69</v>
      </c>
      <c r="AG199" s="10">
        <v>0.81</v>
      </c>
      <c r="AH199" s="10">
        <v>0.92</v>
      </c>
      <c r="AI199" s="10">
        <v>1</v>
      </c>
      <c r="AJ199" s="10"/>
      <c r="AK199" s="188" t="s">
        <v>553</v>
      </c>
    </row>
    <row r="200" spans="1:37" x14ac:dyDescent="0.25">
      <c r="A200" s="10" t="s">
        <v>2365</v>
      </c>
      <c r="B200" s="10" t="s">
        <v>1</v>
      </c>
      <c r="C200" s="10" t="s">
        <v>457</v>
      </c>
      <c r="D200" s="10" t="s">
        <v>539</v>
      </c>
      <c r="E200" s="10" t="s">
        <v>188</v>
      </c>
      <c r="F200" s="10" t="s">
        <v>189</v>
      </c>
      <c r="G200" s="10" t="s">
        <v>540</v>
      </c>
      <c r="H200" s="13">
        <v>25</v>
      </c>
      <c r="I200" s="10" t="s">
        <v>74</v>
      </c>
      <c r="J200" s="10">
        <v>0</v>
      </c>
      <c r="K200" s="10">
        <v>0</v>
      </c>
      <c r="L200" s="10">
        <v>15</v>
      </c>
      <c r="M200" s="10">
        <v>25</v>
      </c>
      <c r="N200" s="204"/>
      <c r="O200" s="204"/>
      <c r="P200" s="204"/>
      <c r="Q200" s="204"/>
      <c r="R200" s="10"/>
      <c r="S200" s="10" t="s">
        <v>2417</v>
      </c>
      <c r="T200" s="271">
        <v>0.1</v>
      </c>
      <c r="U200" s="18">
        <v>43009</v>
      </c>
      <c r="V200" s="18">
        <v>43039</v>
      </c>
      <c r="W200" s="10">
        <v>30</v>
      </c>
      <c r="X200" s="10"/>
      <c r="Y200" s="10"/>
      <c r="Z200" s="10"/>
      <c r="AA200" s="10"/>
      <c r="AB200" s="10"/>
      <c r="AC200" s="10"/>
      <c r="AD200" s="10"/>
      <c r="AE200" s="10"/>
      <c r="AF200" s="10"/>
      <c r="AG200" s="10">
        <v>1</v>
      </c>
      <c r="AH200" s="10"/>
      <c r="AI200" s="10"/>
      <c r="AJ200" s="10"/>
      <c r="AK200" s="188" t="s">
        <v>554</v>
      </c>
    </row>
    <row r="201" spans="1:37" x14ac:dyDescent="0.25">
      <c r="A201" s="10" t="s">
        <v>2365</v>
      </c>
      <c r="B201" s="10" t="s">
        <v>1</v>
      </c>
      <c r="C201" s="10" t="s">
        <v>457</v>
      </c>
      <c r="D201" s="10" t="s">
        <v>539</v>
      </c>
      <c r="E201" s="10" t="s">
        <v>188</v>
      </c>
      <c r="F201" s="10" t="s">
        <v>189</v>
      </c>
      <c r="G201" s="10" t="s">
        <v>555</v>
      </c>
      <c r="H201" s="13">
        <v>3</v>
      </c>
      <c r="I201" s="10" t="s">
        <v>74</v>
      </c>
      <c r="J201" s="10">
        <v>0</v>
      </c>
      <c r="K201" s="10">
        <v>0</v>
      </c>
      <c r="L201" s="10">
        <v>0</v>
      </c>
      <c r="M201" s="10">
        <v>3</v>
      </c>
      <c r="N201" s="204"/>
      <c r="O201" s="204"/>
      <c r="P201" s="204"/>
      <c r="Q201" s="204"/>
      <c r="R201" s="10"/>
      <c r="S201" s="10" t="s">
        <v>556</v>
      </c>
      <c r="T201" s="271">
        <v>0.2</v>
      </c>
      <c r="U201" s="18">
        <v>42755</v>
      </c>
      <c r="V201" s="18">
        <v>42855</v>
      </c>
      <c r="W201" s="10">
        <v>100</v>
      </c>
      <c r="X201" s="10">
        <v>0.11</v>
      </c>
      <c r="Y201" s="10">
        <v>0.39</v>
      </c>
      <c r="Z201" s="10">
        <v>0.7</v>
      </c>
      <c r="AA201" s="10">
        <v>1</v>
      </c>
      <c r="AB201" s="10"/>
      <c r="AC201" s="10"/>
      <c r="AD201" s="10"/>
      <c r="AE201" s="10"/>
      <c r="AF201" s="10"/>
      <c r="AG201" s="10"/>
      <c r="AH201" s="10"/>
      <c r="AI201" s="10"/>
      <c r="AJ201" s="10"/>
      <c r="AK201" s="188" t="s">
        <v>543</v>
      </c>
    </row>
    <row r="202" spans="1:37" x14ac:dyDescent="0.25">
      <c r="A202" s="10" t="s">
        <v>2365</v>
      </c>
      <c r="B202" s="10" t="s">
        <v>1</v>
      </c>
      <c r="C202" s="10" t="s">
        <v>457</v>
      </c>
      <c r="D202" s="10" t="s">
        <v>539</v>
      </c>
      <c r="E202" s="10" t="s">
        <v>188</v>
      </c>
      <c r="F202" s="10" t="s">
        <v>189</v>
      </c>
      <c r="G202" s="10" t="s">
        <v>555</v>
      </c>
      <c r="H202" s="13">
        <v>3</v>
      </c>
      <c r="I202" s="10" t="s">
        <v>74</v>
      </c>
      <c r="J202" s="10">
        <v>0</v>
      </c>
      <c r="K202" s="10">
        <v>0</v>
      </c>
      <c r="L202" s="10">
        <v>0</v>
      </c>
      <c r="M202" s="10">
        <v>3</v>
      </c>
      <c r="N202" s="204"/>
      <c r="O202" s="204"/>
      <c r="P202" s="204"/>
      <c r="Q202" s="204"/>
      <c r="R202" s="10"/>
      <c r="S202" s="10" t="s">
        <v>557</v>
      </c>
      <c r="T202" s="271">
        <v>0.4</v>
      </c>
      <c r="U202" s="18">
        <v>42826</v>
      </c>
      <c r="V202" s="18">
        <v>42886</v>
      </c>
      <c r="W202" s="10">
        <v>60</v>
      </c>
      <c r="X202" s="10"/>
      <c r="Y202" s="10"/>
      <c r="Z202" s="10"/>
      <c r="AA202" s="10">
        <v>0.48</v>
      </c>
      <c r="AB202" s="10">
        <v>1</v>
      </c>
      <c r="AC202" s="10"/>
      <c r="AD202" s="10"/>
      <c r="AE202" s="10"/>
      <c r="AF202" s="10"/>
      <c r="AG202" s="10"/>
      <c r="AH202" s="10"/>
      <c r="AI202" s="10"/>
      <c r="AJ202" s="10"/>
      <c r="AK202" s="188" t="s">
        <v>558</v>
      </c>
    </row>
    <row r="203" spans="1:37" ht="45" x14ac:dyDescent="0.25">
      <c r="A203" s="10" t="s">
        <v>2365</v>
      </c>
      <c r="B203" s="10" t="s">
        <v>1</v>
      </c>
      <c r="C203" s="10" t="s">
        <v>457</v>
      </c>
      <c r="D203" s="10" t="s">
        <v>539</v>
      </c>
      <c r="E203" s="10" t="s">
        <v>188</v>
      </c>
      <c r="F203" s="10" t="s">
        <v>189</v>
      </c>
      <c r="G203" s="10" t="s">
        <v>555</v>
      </c>
      <c r="H203" s="13">
        <v>3</v>
      </c>
      <c r="I203" s="10" t="s">
        <v>74</v>
      </c>
      <c r="J203" s="10">
        <v>0</v>
      </c>
      <c r="K203" s="10">
        <v>0</v>
      </c>
      <c r="L203" s="10">
        <v>0</v>
      </c>
      <c r="M203" s="10">
        <v>3</v>
      </c>
      <c r="N203" s="204"/>
      <c r="O203" s="204"/>
      <c r="P203" s="204"/>
      <c r="Q203" s="204"/>
      <c r="R203" s="10"/>
      <c r="S203" s="10" t="s">
        <v>559</v>
      </c>
      <c r="T203" s="271">
        <v>0.4</v>
      </c>
      <c r="U203" s="18">
        <v>42887</v>
      </c>
      <c r="V203" s="18">
        <v>43100</v>
      </c>
      <c r="W203" s="10">
        <v>213</v>
      </c>
      <c r="X203" s="10"/>
      <c r="Y203" s="10"/>
      <c r="Z203" s="10"/>
      <c r="AA203" s="10"/>
      <c r="AB203" s="10"/>
      <c r="AC203" s="10">
        <v>0.14000000000000001</v>
      </c>
      <c r="AD203" s="10">
        <v>0.28000000000000003</v>
      </c>
      <c r="AE203" s="10">
        <v>0.43</v>
      </c>
      <c r="AF203" s="10">
        <v>0.56999999999999995</v>
      </c>
      <c r="AG203" s="10">
        <v>0.71</v>
      </c>
      <c r="AH203" s="10">
        <v>0.85</v>
      </c>
      <c r="AI203" s="10">
        <v>1</v>
      </c>
      <c r="AJ203" s="10"/>
      <c r="AK203" s="188" t="s">
        <v>560</v>
      </c>
    </row>
    <row r="204" spans="1:37" x14ac:dyDescent="0.25">
      <c r="A204" s="10" t="s">
        <v>2365</v>
      </c>
      <c r="B204" s="10" t="s">
        <v>1</v>
      </c>
      <c r="C204" s="10" t="s">
        <v>457</v>
      </c>
      <c r="D204" s="10" t="s">
        <v>539</v>
      </c>
      <c r="E204" s="10" t="s">
        <v>188</v>
      </c>
      <c r="F204" s="10" t="s">
        <v>189</v>
      </c>
      <c r="G204" s="10" t="s">
        <v>2418</v>
      </c>
      <c r="H204" s="13">
        <v>200000</v>
      </c>
      <c r="I204" s="10" t="s">
        <v>74</v>
      </c>
      <c r="J204" s="281">
        <v>20000</v>
      </c>
      <c r="K204" s="281">
        <v>60000</v>
      </c>
      <c r="L204" s="281">
        <v>120000</v>
      </c>
      <c r="M204" s="281">
        <v>200000</v>
      </c>
      <c r="N204" s="204"/>
      <c r="O204" s="204"/>
      <c r="P204" s="204"/>
      <c r="Q204" s="204"/>
      <c r="R204" s="10"/>
      <c r="S204" s="10" t="s">
        <v>561</v>
      </c>
      <c r="T204" s="271">
        <v>0.1</v>
      </c>
      <c r="U204" s="18">
        <v>42755</v>
      </c>
      <c r="V204" s="18">
        <v>42794</v>
      </c>
      <c r="W204" s="10">
        <v>39</v>
      </c>
      <c r="X204" s="10">
        <v>0.28000000000000003</v>
      </c>
      <c r="Y204" s="10">
        <v>1</v>
      </c>
      <c r="Z204" s="10">
        <f>Y204</f>
        <v>1</v>
      </c>
      <c r="AA204" s="10"/>
      <c r="AB204" s="10"/>
      <c r="AC204" s="10"/>
      <c r="AD204" s="10"/>
      <c r="AE204" s="10"/>
      <c r="AF204" s="10"/>
      <c r="AG204" s="10"/>
      <c r="AH204" s="10"/>
      <c r="AI204" s="10"/>
      <c r="AJ204" s="10"/>
      <c r="AK204" s="188" t="s">
        <v>543</v>
      </c>
    </row>
    <row r="205" spans="1:37" x14ac:dyDescent="0.25">
      <c r="A205" s="10" t="s">
        <v>2365</v>
      </c>
      <c r="B205" s="10" t="s">
        <v>1</v>
      </c>
      <c r="C205" s="10" t="s">
        <v>457</v>
      </c>
      <c r="D205" s="10" t="s">
        <v>539</v>
      </c>
      <c r="E205" s="10" t="s">
        <v>188</v>
      </c>
      <c r="F205" s="10" t="s">
        <v>189</v>
      </c>
      <c r="G205" s="10" t="s">
        <v>2418</v>
      </c>
      <c r="H205" s="13">
        <v>200000</v>
      </c>
      <c r="I205" s="10" t="s">
        <v>74</v>
      </c>
      <c r="J205" s="281">
        <v>20000</v>
      </c>
      <c r="K205" s="281">
        <v>60000</v>
      </c>
      <c r="L205" s="281">
        <v>120000</v>
      </c>
      <c r="M205" s="281">
        <v>200000</v>
      </c>
      <c r="N205" s="205"/>
      <c r="O205" s="204"/>
      <c r="P205" s="204"/>
      <c r="Q205" s="204"/>
      <c r="R205" s="10"/>
      <c r="S205" s="10" t="s">
        <v>562</v>
      </c>
      <c r="T205" s="271">
        <v>0.2</v>
      </c>
      <c r="U205" s="18">
        <v>42795</v>
      </c>
      <c r="V205" s="18">
        <v>42825</v>
      </c>
      <c r="W205" s="10">
        <v>30</v>
      </c>
      <c r="X205" s="10"/>
      <c r="Y205" s="10"/>
      <c r="Z205" s="10">
        <v>1</v>
      </c>
      <c r="AA205" s="10"/>
      <c r="AB205" s="10"/>
      <c r="AC205" s="10"/>
      <c r="AD205" s="10"/>
      <c r="AE205" s="10"/>
      <c r="AF205" s="10"/>
      <c r="AG205" s="10"/>
      <c r="AH205" s="10"/>
      <c r="AI205" s="10"/>
      <c r="AJ205" s="10"/>
      <c r="AK205" s="188" t="s">
        <v>563</v>
      </c>
    </row>
    <row r="206" spans="1:37" ht="30" x14ac:dyDescent="0.25">
      <c r="A206" s="10" t="s">
        <v>2365</v>
      </c>
      <c r="B206" s="10" t="s">
        <v>1</v>
      </c>
      <c r="C206" s="10" t="s">
        <v>457</v>
      </c>
      <c r="D206" s="10" t="s">
        <v>539</v>
      </c>
      <c r="E206" s="10" t="s">
        <v>188</v>
      </c>
      <c r="F206" s="10" t="s">
        <v>189</v>
      </c>
      <c r="G206" s="10" t="s">
        <v>2418</v>
      </c>
      <c r="H206" s="13">
        <v>200000</v>
      </c>
      <c r="I206" s="10" t="s">
        <v>74</v>
      </c>
      <c r="J206" s="281">
        <v>20000</v>
      </c>
      <c r="K206" s="281">
        <v>60000</v>
      </c>
      <c r="L206" s="281">
        <v>120000</v>
      </c>
      <c r="M206" s="281">
        <v>200000</v>
      </c>
      <c r="N206" s="205"/>
      <c r="O206" s="204"/>
      <c r="P206" s="204"/>
      <c r="Q206" s="204"/>
      <c r="R206" s="10"/>
      <c r="S206" s="10" t="s">
        <v>564</v>
      </c>
      <c r="T206" s="271">
        <v>0.3</v>
      </c>
      <c r="U206" s="18">
        <v>42795</v>
      </c>
      <c r="V206" s="18">
        <v>43100</v>
      </c>
      <c r="W206" s="10">
        <v>305</v>
      </c>
      <c r="X206" s="10"/>
      <c r="Y206" s="10"/>
      <c r="Z206" s="10">
        <v>0.1</v>
      </c>
      <c r="AA206" s="10">
        <v>0.2</v>
      </c>
      <c r="AB206" s="10">
        <v>0.3</v>
      </c>
      <c r="AC206" s="10">
        <v>0.4</v>
      </c>
      <c r="AD206" s="10">
        <v>0.5</v>
      </c>
      <c r="AE206" s="10">
        <v>0.6</v>
      </c>
      <c r="AF206" s="10">
        <v>0.7</v>
      </c>
      <c r="AG206" s="10">
        <v>0.8</v>
      </c>
      <c r="AH206" s="10">
        <v>0.9</v>
      </c>
      <c r="AI206" s="10">
        <v>1</v>
      </c>
      <c r="AJ206" s="10"/>
      <c r="AK206" s="188" t="s">
        <v>565</v>
      </c>
    </row>
    <row r="207" spans="1:37" x14ac:dyDescent="0.25">
      <c r="A207" s="10" t="s">
        <v>2365</v>
      </c>
      <c r="B207" s="10" t="s">
        <v>1</v>
      </c>
      <c r="C207" s="10" t="s">
        <v>457</v>
      </c>
      <c r="D207" s="10" t="s">
        <v>539</v>
      </c>
      <c r="E207" s="10" t="s">
        <v>188</v>
      </c>
      <c r="F207" s="10" t="s">
        <v>189</v>
      </c>
      <c r="G207" s="10" t="s">
        <v>2418</v>
      </c>
      <c r="H207" s="13">
        <v>200000</v>
      </c>
      <c r="I207" s="10" t="s">
        <v>74</v>
      </c>
      <c r="J207" s="281">
        <v>20000</v>
      </c>
      <c r="K207" s="281">
        <v>60000</v>
      </c>
      <c r="L207" s="281">
        <v>120000</v>
      </c>
      <c r="M207" s="281">
        <v>200000</v>
      </c>
      <c r="N207" s="205"/>
      <c r="O207" s="204"/>
      <c r="P207" s="204"/>
      <c r="Q207" s="204"/>
      <c r="R207" s="10"/>
      <c r="S207" s="10" t="s">
        <v>566</v>
      </c>
      <c r="T207" s="271">
        <v>0.2</v>
      </c>
      <c r="U207" s="18">
        <v>42826</v>
      </c>
      <c r="V207" s="18">
        <v>42947</v>
      </c>
      <c r="W207" s="10">
        <v>121</v>
      </c>
      <c r="X207" s="10"/>
      <c r="Y207" s="10"/>
      <c r="Z207" s="10"/>
      <c r="AA207" s="10">
        <v>0.24</v>
      </c>
      <c r="AB207" s="10">
        <v>0.5</v>
      </c>
      <c r="AC207" s="10">
        <v>0.74</v>
      </c>
      <c r="AD207" s="10">
        <v>1</v>
      </c>
      <c r="AE207" s="10"/>
      <c r="AF207" s="10"/>
      <c r="AG207" s="10"/>
      <c r="AH207" s="10"/>
      <c r="AI207" s="10"/>
      <c r="AJ207" s="10"/>
      <c r="AK207" s="188" t="s">
        <v>567</v>
      </c>
    </row>
    <row r="208" spans="1:37" x14ac:dyDescent="0.25">
      <c r="A208" s="10" t="s">
        <v>2365</v>
      </c>
      <c r="B208" s="10" t="s">
        <v>1</v>
      </c>
      <c r="C208" s="10" t="s">
        <v>457</v>
      </c>
      <c r="D208" s="10" t="s">
        <v>539</v>
      </c>
      <c r="E208" s="10" t="s">
        <v>188</v>
      </c>
      <c r="F208" s="10" t="s">
        <v>189</v>
      </c>
      <c r="G208" s="10" t="s">
        <v>2418</v>
      </c>
      <c r="H208" s="13">
        <v>200000</v>
      </c>
      <c r="I208" s="10" t="s">
        <v>74</v>
      </c>
      <c r="J208" s="281">
        <v>20000</v>
      </c>
      <c r="K208" s="281">
        <v>60000</v>
      </c>
      <c r="L208" s="281">
        <v>120000</v>
      </c>
      <c r="M208" s="281">
        <v>200000</v>
      </c>
      <c r="N208" s="205"/>
      <c r="O208" s="204"/>
      <c r="P208" s="204"/>
      <c r="Q208" s="204"/>
      <c r="R208" s="10"/>
      <c r="S208" s="10" t="s">
        <v>568</v>
      </c>
      <c r="T208" s="271">
        <v>0.2</v>
      </c>
      <c r="U208" s="18">
        <v>42948</v>
      </c>
      <c r="V208" s="18">
        <v>43100</v>
      </c>
      <c r="W208" s="10">
        <v>152</v>
      </c>
      <c r="X208" s="10"/>
      <c r="Y208" s="10"/>
      <c r="Z208" s="10"/>
      <c r="AA208" s="10"/>
      <c r="AB208" s="10"/>
      <c r="AC208" s="10"/>
      <c r="AD208" s="10"/>
      <c r="AE208" s="10">
        <v>0.2</v>
      </c>
      <c r="AF208" s="10">
        <v>0.39</v>
      </c>
      <c r="AG208" s="10">
        <v>0.6</v>
      </c>
      <c r="AH208" s="10">
        <v>0.8</v>
      </c>
      <c r="AI208" s="10">
        <v>1</v>
      </c>
      <c r="AJ208" s="10"/>
      <c r="AK208" s="188" t="s">
        <v>569</v>
      </c>
    </row>
    <row r="209" spans="1:37" x14ac:dyDescent="0.25">
      <c r="A209" s="10" t="s">
        <v>2365</v>
      </c>
      <c r="B209" s="10" t="s">
        <v>1</v>
      </c>
      <c r="C209" s="10" t="s">
        <v>457</v>
      </c>
      <c r="D209" s="10" t="s">
        <v>570</v>
      </c>
      <c r="E209" s="10" t="s">
        <v>571</v>
      </c>
      <c r="F209" s="10" t="s">
        <v>572</v>
      </c>
      <c r="G209" s="10" t="s">
        <v>573</v>
      </c>
      <c r="H209" s="13">
        <v>1</v>
      </c>
      <c r="I209" s="10" t="s">
        <v>74</v>
      </c>
      <c r="J209" s="10">
        <v>16</v>
      </c>
      <c r="K209" s="10">
        <v>43</v>
      </c>
      <c r="L209" s="10">
        <v>72</v>
      </c>
      <c r="M209" s="10">
        <v>100</v>
      </c>
      <c r="N209" s="204"/>
      <c r="O209" s="204"/>
      <c r="P209" s="204"/>
      <c r="Q209" s="204"/>
      <c r="R209" s="10"/>
      <c r="S209" s="10" t="s">
        <v>574</v>
      </c>
      <c r="T209" s="271">
        <v>0.2</v>
      </c>
      <c r="U209" s="18">
        <v>42767</v>
      </c>
      <c r="V209" s="18">
        <v>43069</v>
      </c>
      <c r="W209" s="10">
        <v>302</v>
      </c>
      <c r="X209" s="10"/>
      <c r="Y209" s="10">
        <v>0.09</v>
      </c>
      <c r="Z209" s="10">
        <v>0.19</v>
      </c>
      <c r="AA209" s="10">
        <v>0.28999999999999998</v>
      </c>
      <c r="AB209" s="10">
        <v>0.39</v>
      </c>
      <c r="AC209" s="10">
        <v>0.49</v>
      </c>
      <c r="AD209" s="10">
        <v>0.6</v>
      </c>
      <c r="AE209" s="10">
        <v>0.7</v>
      </c>
      <c r="AF209" s="10">
        <v>0.8</v>
      </c>
      <c r="AG209" s="10">
        <v>0.9</v>
      </c>
      <c r="AH209" s="10">
        <v>1</v>
      </c>
      <c r="AI209" s="10"/>
      <c r="AJ209" s="10" t="s">
        <v>575</v>
      </c>
      <c r="AK209" s="188" t="s">
        <v>576</v>
      </c>
    </row>
    <row r="210" spans="1:37" x14ac:dyDescent="0.25">
      <c r="A210" s="10" t="s">
        <v>2365</v>
      </c>
      <c r="B210" s="10" t="s">
        <v>1</v>
      </c>
      <c r="C210" s="10" t="s">
        <v>457</v>
      </c>
      <c r="D210" s="10" t="s">
        <v>570</v>
      </c>
      <c r="E210" s="10" t="s">
        <v>571</v>
      </c>
      <c r="F210" s="10" t="s">
        <v>572</v>
      </c>
      <c r="G210" s="10" t="s">
        <v>573</v>
      </c>
      <c r="H210" s="13">
        <v>1</v>
      </c>
      <c r="I210" s="10" t="s">
        <v>74</v>
      </c>
      <c r="J210" s="10">
        <v>10</v>
      </c>
      <c r="K210" s="10">
        <v>50</v>
      </c>
      <c r="L210" s="10">
        <v>75</v>
      </c>
      <c r="M210" s="10">
        <v>100</v>
      </c>
      <c r="N210" s="204"/>
      <c r="O210" s="204"/>
      <c r="P210" s="204"/>
      <c r="Q210" s="204"/>
      <c r="R210" s="10"/>
      <c r="S210" s="10" t="s">
        <v>577</v>
      </c>
      <c r="T210" s="271">
        <v>0.3</v>
      </c>
      <c r="U210" s="18">
        <v>42917</v>
      </c>
      <c r="V210" s="18">
        <v>42947</v>
      </c>
      <c r="W210" s="10">
        <v>30</v>
      </c>
      <c r="X210" s="10"/>
      <c r="Y210" s="10"/>
      <c r="Z210" s="10"/>
      <c r="AA210" s="10"/>
      <c r="AB210" s="10"/>
      <c r="AC210" s="10"/>
      <c r="AD210" s="10">
        <v>1</v>
      </c>
      <c r="AE210" s="10"/>
      <c r="AF210" s="10"/>
      <c r="AG210" s="10"/>
      <c r="AH210" s="10"/>
      <c r="AI210" s="10"/>
      <c r="AJ210" s="10"/>
      <c r="AK210" s="188" t="s">
        <v>578</v>
      </c>
    </row>
    <row r="211" spans="1:37" x14ac:dyDescent="0.25">
      <c r="A211" s="10" t="s">
        <v>2365</v>
      </c>
      <c r="B211" s="10" t="s">
        <v>1</v>
      </c>
      <c r="C211" s="10" t="s">
        <v>457</v>
      </c>
      <c r="D211" s="10" t="s">
        <v>570</v>
      </c>
      <c r="E211" s="10" t="s">
        <v>571</v>
      </c>
      <c r="F211" s="10" t="s">
        <v>572</v>
      </c>
      <c r="G211" s="10" t="s">
        <v>573</v>
      </c>
      <c r="H211" s="13">
        <v>1</v>
      </c>
      <c r="I211" s="10" t="s">
        <v>74</v>
      </c>
      <c r="J211" s="10">
        <v>10</v>
      </c>
      <c r="K211" s="10">
        <v>50</v>
      </c>
      <c r="L211" s="10">
        <v>75</v>
      </c>
      <c r="M211" s="10">
        <v>100</v>
      </c>
      <c r="N211" s="204"/>
      <c r="O211" s="204"/>
      <c r="P211" s="204"/>
      <c r="Q211" s="204"/>
      <c r="R211" s="10"/>
      <c r="S211" s="10" t="s">
        <v>579</v>
      </c>
      <c r="T211" s="271">
        <v>0.3</v>
      </c>
      <c r="U211" s="18">
        <v>42736</v>
      </c>
      <c r="V211" s="18">
        <v>43084</v>
      </c>
      <c r="W211" s="10">
        <v>348</v>
      </c>
      <c r="X211" s="10">
        <v>0.09</v>
      </c>
      <c r="Y211" s="10">
        <v>0.17</v>
      </c>
      <c r="Z211" s="10">
        <v>0.26</v>
      </c>
      <c r="AA211" s="10">
        <v>0.34</v>
      </c>
      <c r="AB211" s="10">
        <v>0.43</v>
      </c>
      <c r="AC211" s="10">
        <v>0.52</v>
      </c>
      <c r="AD211" s="10">
        <v>0.61</v>
      </c>
      <c r="AE211" s="10">
        <v>0.7</v>
      </c>
      <c r="AF211" s="10">
        <v>0.78</v>
      </c>
      <c r="AG211" s="10">
        <v>0.87</v>
      </c>
      <c r="AH211" s="10">
        <v>0.96</v>
      </c>
      <c r="AI211" s="10">
        <v>1</v>
      </c>
      <c r="AJ211" s="10" t="s">
        <v>580</v>
      </c>
      <c r="AK211" s="188" t="s">
        <v>581</v>
      </c>
    </row>
    <row r="212" spans="1:37" x14ac:dyDescent="0.25">
      <c r="A212" s="10" t="s">
        <v>2365</v>
      </c>
      <c r="B212" s="10" t="s">
        <v>1</v>
      </c>
      <c r="C212" s="10" t="s">
        <v>457</v>
      </c>
      <c r="D212" s="10" t="s">
        <v>570</v>
      </c>
      <c r="E212" s="10" t="s">
        <v>571</v>
      </c>
      <c r="F212" s="10" t="s">
        <v>572</v>
      </c>
      <c r="G212" s="10" t="s">
        <v>573</v>
      </c>
      <c r="H212" s="13">
        <v>1</v>
      </c>
      <c r="I212" s="10" t="s">
        <v>74</v>
      </c>
      <c r="J212" s="10">
        <v>10</v>
      </c>
      <c r="K212" s="10">
        <v>50</v>
      </c>
      <c r="L212" s="10">
        <v>75</v>
      </c>
      <c r="M212" s="10">
        <v>100</v>
      </c>
      <c r="N212" s="204"/>
      <c r="O212" s="204"/>
      <c r="P212" s="204"/>
      <c r="Q212" s="204"/>
      <c r="R212" s="10"/>
      <c r="S212" s="10" t="s">
        <v>582</v>
      </c>
      <c r="T212" s="271">
        <v>0.2</v>
      </c>
      <c r="U212" s="18">
        <v>42772</v>
      </c>
      <c r="V212" s="18">
        <v>42797</v>
      </c>
      <c r="W212" s="10">
        <v>25</v>
      </c>
      <c r="X212" s="10"/>
      <c r="Y212" s="10">
        <v>0.88</v>
      </c>
      <c r="Z212" s="10">
        <v>1</v>
      </c>
      <c r="AA212" s="10"/>
      <c r="AB212" s="10"/>
      <c r="AC212" s="10"/>
      <c r="AD212" s="10"/>
      <c r="AE212" s="10"/>
      <c r="AF212" s="10"/>
      <c r="AG212" s="10"/>
      <c r="AH212" s="10"/>
      <c r="AI212" s="10"/>
      <c r="AJ212" s="10" t="s">
        <v>583</v>
      </c>
      <c r="AK212" s="188" t="s">
        <v>584</v>
      </c>
    </row>
    <row r="213" spans="1:37" ht="30" x14ac:dyDescent="0.25">
      <c r="A213" s="10" t="s">
        <v>2365</v>
      </c>
      <c r="B213" s="10" t="s">
        <v>1</v>
      </c>
      <c r="C213" s="10" t="s">
        <v>457</v>
      </c>
      <c r="D213" s="10" t="s">
        <v>570</v>
      </c>
      <c r="E213" s="10" t="s">
        <v>571</v>
      </c>
      <c r="F213" s="10" t="s">
        <v>572</v>
      </c>
      <c r="G213" s="10" t="s">
        <v>585</v>
      </c>
      <c r="H213" s="13">
        <v>1</v>
      </c>
      <c r="I213" s="10" t="s">
        <v>74</v>
      </c>
      <c r="J213" s="10">
        <v>10</v>
      </c>
      <c r="K213" s="10">
        <v>50</v>
      </c>
      <c r="L213" s="10">
        <v>75</v>
      </c>
      <c r="M213" s="10">
        <v>100</v>
      </c>
      <c r="N213" s="204"/>
      <c r="O213" s="204"/>
      <c r="P213" s="204"/>
      <c r="Q213" s="204"/>
      <c r="R213" s="10"/>
      <c r="S213" s="10" t="s">
        <v>586</v>
      </c>
      <c r="T213" s="271">
        <v>0.6</v>
      </c>
      <c r="U213" s="18">
        <v>42826</v>
      </c>
      <c r="V213" s="18">
        <v>43100</v>
      </c>
      <c r="W213" s="10">
        <v>274</v>
      </c>
      <c r="X213" s="10"/>
      <c r="Y213" s="10"/>
      <c r="Z213" s="10"/>
      <c r="AA213" s="10">
        <v>0.11</v>
      </c>
      <c r="AB213" s="10">
        <v>0.22</v>
      </c>
      <c r="AC213" s="10">
        <v>0.33</v>
      </c>
      <c r="AD213" s="10">
        <v>0.44</v>
      </c>
      <c r="AE213" s="10">
        <v>0.55000000000000004</v>
      </c>
      <c r="AF213" s="10">
        <v>0.66</v>
      </c>
      <c r="AG213" s="10">
        <v>0.78</v>
      </c>
      <c r="AH213" s="10">
        <v>0.89</v>
      </c>
      <c r="AI213" s="10">
        <v>1</v>
      </c>
      <c r="AJ213" s="10"/>
      <c r="AK213" s="188" t="s">
        <v>2419</v>
      </c>
    </row>
    <row r="214" spans="1:37" ht="30" x14ac:dyDescent="0.25">
      <c r="A214" s="10" t="s">
        <v>2365</v>
      </c>
      <c r="B214" s="10" t="s">
        <v>1</v>
      </c>
      <c r="C214" s="10" t="s">
        <v>457</v>
      </c>
      <c r="D214" s="10" t="s">
        <v>570</v>
      </c>
      <c r="E214" s="10" t="s">
        <v>571</v>
      </c>
      <c r="F214" s="10" t="s">
        <v>572</v>
      </c>
      <c r="G214" s="10" t="s">
        <v>585</v>
      </c>
      <c r="H214" s="13">
        <v>1</v>
      </c>
      <c r="I214" s="10" t="s">
        <v>74</v>
      </c>
      <c r="J214" s="10">
        <v>100</v>
      </c>
      <c r="K214" s="10">
        <v>100</v>
      </c>
      <c r="L214" s="10">
        <v>100</v>
      </c>
      <c r="M214" s="10">
        <v>100</v>
      </c>
      <c r="N214" s="204"/>
      <c r="O214" s="204"/>
      <c r="P214" s="204"/>
      <c r="Q214" s="204"/>
      <c r="R214" s="10"/>
      <c r="S214" s="10" t="s">
        <v>587</v>
      </c>
      <c r="T214" s="271">
        <v>0.4</v>
      </c>
      <c r="U214" s="18">
        <v>42826</v>
      </c>
      <c r="V214" s="18">
        <v>42993</v>
      </c>
      <c r="W214" s="10">
        <v>167</v>
      </c>
      <c r="X214" s="10"/>
      <c r="Y214" s="10"/>
      <c r="Z214" s="10"/>
      <c r="AA214" s="10">
        <v>0.17</v>
      </c>
      <c r="AB214" s="10">
        <v>0.36</v>
      </c>
      <c r="AC214" s="10">
        <v>0.54</v>
      </c>
      <c r="AD214" s="10">
        <v>0.72</v>
      </c>
      <c r="AE214" s="10">
        <v>0.91</v>
      </c>
      <c r="AF214" s="10">
        <v>1</v>
      </c>
      <c r="AG214" s="10"/>
      <c r="AH214" s="10"/>
      <c r="AI214" s="10"/>
      <c r="AJ214" s="10"/>
      <c r="AK214" s="188" t="s">
        <v>588</v>
      </c>
    </row>
    <row r="215" spans="1:37" ht="30" x14ac:dyDescent="0.25">
      <c r="A215" s="10" t="s">
        <v>2365</v>
      </c>
      <c r="B215" s="10" t="s">
        <v>1</v>
      </c>
      <c r="C215" s="10" t="s">
        <v>457</v>
      </c>
      <c r="D215" s="10" t="s">
        <v>570</v>
      </c>
      <c r="E215" s="10" t="s">
        <v>571</v>
      </c>
      <c r="F215" s="10" t="s">
        <v>572</v>
      </c>
      <c r="G215" s="10" t="s">
        <v>589</v>
      </c>
      <c r="H215" s="13">
        <v>3</v>
      </c>
      <c r="I215" s="10" t="s">
        <v>74</v>
      </c>
      <c r="J215" s="10">
        <v>100</v>
      </c>
      <c r="K215" s="10">
        <v>100</v>
      </c>
      <c r="L215" s="10">
        <v>100</v>
      </c>
      <c r="M215" s="10">
        <v>100</v>
      </c>
      <c r="N215" s="204"/>
      <c r="O215" s="204"/>
      <c r="P215" s="204"/>
      <c r="Q215" s="204"/>
      <c r="R215" s="10"/>
      <c r="S215" s="10" t="s">
        <v>590</v>
      </c>
      <c r="T215" s="271">
        <v>0.5</v>
      </c>
      <c r="U215" s="18">
        <v>42979</v>
      </c>
      <c r="V215" s="18">
        <v>43069</v>
      </c>
      <c r="W215" s="10">
        <v>90</v>
      </c>
      <c r="X215" s="10"/>
      <c r="Y215" s="10"/>
      <c r="Z215" s="10"/>
      <c r="AA215" s="10"/>
      <c r="AB215" s="10"/>
      <c r="AC215" s="10"/>
      <c r="AD215" s="10"/>
      <c r="AE215" s="10"/>
      <c r="AF215" s="10">
        <v>0.32</v>
      </c>
      <c r="AG215" s="10">
        <v>0.67</v>
      </c>
      <c r="AH215" s="10">
        <v>1</v>
      </c>
      <c r="AI215" s="10"/>
      <c r="AJ215" s="10"/>
      <c r="AK215" s="188" t="s">
        <v>591</v>
      </c>
    </row>
    <row r="216" spans="1:37" ht="45" x14ac:dyDescent="0.25">
      <c r="A216" s="10" t="s">
        <v>2365</v>
      </c>
      <c r="B216" s="10" t="s">
        <v>1</v>
      </c>
      <c r="C216" s="10" t="s">
        <v>457</v>
      </c>
      <c r="D216" s="10" t="s">
        <v>570</v>
      </c>
      <c r="E216" s="10" t="s">
        <v>571</v>
      </c>
      <c r="F216" s="10" t="s">
        <v>572</v>
      </c>
      <c r="G216" s="10" t="s">
        <v>589</v>
      </c>
      <c r="H216" s="13">
        <v>3</v>
      </c>
      <c r="I216" s="10" t="s">
        <v>74</v>
      </c>
      <c r="J216" s="10">
        <v>100</v>
      </c>
      <c r="K216" s="10">
        <v>100</v>
      </c>
      <c r="L216" s="10">
        <v>100</v>
      </c>
      <c r="M216" s="10">
        <v>100</v>
      </c>
      <c r="N216" s="204"/>
      <c r="O216" s="204"/>
      <c r="P216" s="204"/>
      <c r="Q216" s="204"/>
      <c r="R216" s="10"/>
      <c r="S216" s="10" t="s">
        <v>592</v>
      </c>
      <c r="T216" s="271">
        <v>0.25</v>
      </c>
      <c r="U216" s="18">
        <v>42887</v>
      </c>
      <c r="V216" s="18">
        <v>43084</v>
      </c>
      <c r="W216" s="10">
        <v>197</v>
      </c>
      <c r="X216" s="10"/>
      <c r="Y216" s="10"/>
      <c r="Z216" s="10"/>
      <c r="AA216" s="10"/>
      <c r="AB216" s="10"/>
      <c r="AC216" s="10">
        <v>0.15</v>
      </c>
      <c r="AD216" s="10">
        <v>0.3</v>
      </c>
      <c r="AE216" s="10">
        <v>0.46</v>
      </c>
      <c r="AF216" s="10">
        <v>0.61</v>
      </c>
      <c r="AG216" s="10">
        <v>0.77</v>
      </c>
      <c r="AH216" s="10">
        <v>0.92</v>
      </c>
      <c r="AI216" s="10">
        <v>1</v>
      </c>
      <c r="AJ216" s="10"/>
      <c r="AK216" s="188" t="s">
        <v>593</v>
      </c>
    </row>
    <row r="217" spans="1:37" x14ac:dyDescent="0.25">
      <c r="A217" s="10" t="s">
        <v>2365</v>
      </c>
      <c r="B217" s="10" t="s">
        <v>1</v>
      </c>
      <c r="C217" s="10" t="s">
        <v>457</v>
      </c>
      <c r="D217" s="10" t="s">
        <v>570</v>
      </c>
      <c r="E217" s="10" t="s">
        <v>571</v>
      </c>
      <c r="F217" s="10" t="s">
        <v>572</v>
      </c>
      <c r="G217" s="10" t="s">
        <v>589</v>
      </c>
      <c r="H217" s="13">
        <v>3</v>
      </c>
      <c r="I217" s="10" t="s">
        <v>74</v>
      </c>
      <c r="J217" s="10">
        <v>100</v>
      </c>
      <c r="K217" s="10">
        <v>100</v>
      </c>
      <c r="L217" s="10">
        <v>100</v>
      </c>
      <c r="M217" s="10">
        <v>100</v>
      </c>
      <c r="N217" s="204"/>
      <c r="O217" s="204"/>
      <c r="P217" s="204"/>
      <c r="Q217" s="204"/>
      <c r="R217" s="10"/>
      <c r="S217" s="10" t="s">
        <v>594</v>
      </c>
      <c r="T217" s="271">
        <v>0.25</v>
      </c>
      <c r="U217" s="18">
        <v>42809</v>
      </c>
      <c r="V217" s="18">
        <v>43069</v>
      </c>
      <c r="W217" s="10">
        <v>260</v>
      </c>
      <c r="X217" s="10"/>
      <c r="Y217" s="10"/>
      <c r="Z217" s="10">
        <v>0.06</v>
      </c>
      <c r="AA217" s="10">
        <v>0.18</v>
      </c>
      <c r="AB217" s="10">
        <v>0.3</v>
      </c>
      <c r="AC217" s="10">
        <v>0.41</v>
      </c>
      <c r="AD217" s="10">
        <v>0.53</v>
      </c>
      <c r="AE217" s="10">
        <v>0.65</v>
      </c>
      <c r="AF217" s="10">
        <v>0.77</v>
      </c>
      <c r="AG217" s="10">
        <v>0.88</v>
      </c>
      <c r="AH217" s="10">
        <v>1</v>
      </c>
      <c r="AI217" s="10"/>
      <c r="AJ217" s="10" t="s">
        <v>595</v>
      </c>
      <c r="AK217" s="188" t="s">
        <v>596</v>
      </c>
    </row>
    <row r="218" spans="1:37" x14ac:dyDescent="0.25">
      <c r="A218" s="10" t="s">
        <v>2365</v>
      </c>
      <c r="B218" s="10" t="s">
        <v>1</v>
      </c>
      <c r="C218" s="10" t="s">
        <v>457</v>
      </c>
      <c r="D218" s="10" t="s">
        <v>570</v>
      </c>
      <c r="E218" s="10" t="s">
        <v>571</v>
      </c>
      <c r="F218" s="10" t="s">
        <v>572</v>
      </c>
      <c r="G218" s="10" t="s">
        <v>597</v>
      </c>
      <c r="H218" s="13">
        <v>1</v>
      </c>
      <c r="I218" s="10" t="s">
        <v>74</v>
      </c>
      <c r="J218" s="10">
        <v>100</v>
      </c>
      <c r="K218" s="10">
        <v>100</v>
      </c>
      <c r="L218" s="10">
        <v>100</v>
      </c>
      <c r="M218" s="10">
        <v>100</v>
      </c>
      <c r="N218" s="204"/>
      <c r="O218" s="204"/>
      <c r="P218" s="204"/>
      <c r="Q218" s="204"/>
      <c r="R218" s="10"/>
      <c r="S218" s="10" t="s">
        <v>598</v>
      </c>
      <c r="T218" s="271">
        <v>1</v>
      </c>
      <c r="U218" s="18">
        <v>42826</v>
      </c>
      <c r="V218" s="18">
        <v>43008</v>
      </c>
      <c r="W218" s="10">
        <v>182</v>
      </c>
      <c r="X218" s="10"/>
      <c r="Y218" s="10"/>
      <c r="Z218" s="10"/>
      <c r="AA218" s="10">
        <v>0.16</v>
      </c>
      <c r="AB218" s="10">
        <v>0.33</v>
      </c>
      <c r="AC218" s="10">
        <v>0.49</v>
      </c>
      <c r="AD218" s="10">
        <v>0.66</v>
      </c>
      <c r="AE218" s="10">
        <v>0.84</v>
      </c>
      <c r="AF218" s="10">
        <v>1</v>
      </c>
      <c r="AG218" s="10"/>
      <c r="AH218" s="10"/>
      <c r="AI218" s="10"/>
      <c r="AJ218" s="10"/>
      <c r="AK218" s="188" t="s">
        <v>599</v>
      </c>
    </row>
    <row r="219" spans="1:37" ht="30" x14ac:dyDescent="0.25">
      <c r="A219" s="10" t="s">
        <v>2365</v>
      </c>
      <c r="B219" s="10" t="s">
        <v>1</v>
      </c>
      <c r="C219" s="10" t="s">
        <v>2973</v>
      </c>
      <c r="D219" s="10" t="s">
        <v>601</v>
      </c>
      <c r="E219" s="10" t="s">
        <v>602</v>
      </c>
      <c r="F219" s="10" t="s">
        <v>603</v>
      </c>
      <c r="G219" s="10" t="s">
        <v>604</v>
      </c>
      <c r="H219" s="13">
        <v>10</v>
      </c>
      <c r="I219" s="10" t="s">
        <v>74</v>
      </c>
      <c r="J219" s="10">
        <v>0</v>
      </c>
      <c r="K219" s="10">
        <v>10</v>
      </c>
      <c r="L219" s="10"/>
      <c r="M219" s="10"/>
      <c r="N219" s="204"/>
      <c r="O219" s="204"/>
      <c r="P219" s="204"/>
      <c r="Q219" s="204"/>
      <c r="R219" s="10"/>
      <c r="S219" s="10" t="s">
        <v>605</v>
      </c>
      <c r="T219" s="271">
        <v>1</v>
      </c>
      <c r="U219" s="18">
        <v>42755</v>
      </c>
      <c r="V219" s="18">
        <v>42886</v>
      </c>
      <c r="W219" s="10">
        <v>131</v>
      </c>
      <c r="X219" s="10">
        <v>0.08</v>
      </c>
      <c r="Y219" s="10">
        <v>0.3</v>
      </c>
      <c r="Z219" s="10">
        <v>0.53</v>
      </c>
      <c r="AA219" s="10">
        <v>0.76</v>
      </c>
      <c r="AB219" s="10">
        <v>1</v>
      </c>
      <c r="AC219" s="10"/>
      <c r="AD219" s="10"/>
      <c r="AE219" s="10"/>
      <c r="AF219" s="10"/>
      <c r="AG219" s="10"/>
      <c r="AH219" s="10"/>
      <c r="AI219" s="10"/>
      <c r="AJ219" s="10" t="s">
        <v>606</v>
      </c>
      <c r="AK219" s="188" t="s">
        <v>607</v>
      </c>
    </row>
    <row r="220" spans="1:37" ht="30" x14ac:dyDescent="0.25">
      <c r="A220" s="10" t="s">
        <v>2365</v>
      </c>
      <c r="B220" s="10" t="s">
        <v>1</v>
      </c>
      <c r="C220" s="10" t="s">
        <v>2973</v>
      </c>
      <c r="D220" s="10" t="s">
        <v>601</v>
      </c>
      <c r="E220" s="10" t="s">
        <v>602</v>
      </c>
      <c r="F220" s="10" t="s">
        <v>603</v>
      </c>
      <c r="G220" s="10" t="s">
        <v>608</v>
      </c>
      <c r="H220" s="13">
        <v>1</v>
      </c>
      <c r="I220" s="10" t="s">
        <v>74</v>
      </c>
      <c r="J220" s="10">
        <v>0</v>
      </c>
      <c r="K220" s="10">
        <v>1</v>
      </c>
      <c r="L220" s="10"/>
      <c r="M220" s="10"/>
      <c r="N220" s="204"/>
      <c r="O220" s="204"/>
      <c r="P220" s="204"/>
      <c r="Q220" s="204"/>
      <c r="R220" s="10"/>
      <c r="S220" s="10" t="s">
        <v>609</v>
      </c>
      <c r="T220" s="271">
        <v>1</v>
      </c>
      <c r="U220" s="18">
        <v>42786</v>
      </c>
      <c r="V220" s="18">
        <v>42855</v>
      </c>
      <c r="W220" s="10">
        <v>69</v>
      </c>
      <c r="X220" s="10"/>
      <c r="Y220" s="10">
        <v>0.12</v>
      </c>
      <c r="Z220" s="10">
        <v>0.56999999999999995</v>
      </c>
      <c r="AA220" s="10">
        <v>1</v>
      </c>
      <c r="AB220" s="10"/>
      <c r="AC220" s="10"/>
      <c r="AD220" s="10"/>
      <c r="AE220" s="10"/>
      <c r="AF220" s="10"/>
      <c r="AG220" s="10"/>
      <c r="AH220" s="10"/>
      <c r="AI220" s="10"/>
      <c r="AJ220" s="10" t="s">
        <v>610</v>
      </c>
      <c r="AK220" s="188" t="s">
        <v>611</v>
      </c>
    </row>
    <row r="221" spans="1:37" ht="30" x14ac:dyDescent="0.25">
      <c r="A221" s="10" t="s">
        <v>2365</v>
      </c>
      <c r="B221" s="10" t="s">
        <v>1</v>
      </c>
      <c r="C221" s="10" t="s">
        <v>2973</v>
      </c>
      <c r="D221" s="10" t="s">
        <v>601</v>
      </c>
      <c r="E221" s="10" t="s">
        <v>602</v>
      </c>
      <c r="F221" s="10" t="s">
        <v>603</v>
      </c>
      <c r="G221" s="10" t="s">
        <v>612</v>
      </c>
      <c r="H221" s="13">
        <v>10</v>
      </c>
      <c r="I221" s="10" t="s">
        <v>74</v>
      </c>
      <c r="J221" s="10">
        <v>0</v>
      </c>
      <c r="K221" s="10">
        <v>0</v>
      </c>
      <c r="L221" s="10">
        <v>10</v>
      </c>
      <c r="M221" s="10">
        <v>0</v>
      </c>
      <c r="N221" s="204"/>
      <c r="O221" s="204"/>
      <c r="P221" s="204"/>
      <c r="Q221" s="204"/>
      <c r="R221" s="10"/>
      <c r="S221" s="10" t="s">
        <v>613</v>
      </c>
      <c r="T221" s="271">
        <v>0.5</v>
      </c>
      <c r="U221" s="18">
        <v>42765</v>
      </c>
      <c r="V221" s="18">
        <v>42931</v>
      </c>
      <c r="W221" s="10">
        <v>166</v>
      </c>
      <c r="X221" s="10">
        <v>0.01</v>
      </c>
      <c r="Y221" s="10">
        <v>0.17</v>
      </c>
      <c r="Z221" s="10">
        <v>0.36</v>
      </c>
      <c r="AA221" s="10">
        <v>0.54</v>
      </c>
      <c r="AB221" s="10">
        <v>0.73</v>
      </c>
      <c r="AC221" s="10">
        <v>0.91</v>
      </c>
      <c r="AD221" s="10">
        <v>1</v>
      </c>
      <c r="AE221" s="10"/>
      <c r="AF221" s="10"/>
      <c r="AG221" s="10"/>
      <c r="AH221" s="10"/>
      <c r="AI221" s="10"/>
      <c r="AJ221" s="10"/>
      <c r="AK221" s="188" t="s">
        <v>614</v>
      </c>
    </row>
    <row r="222" spans="1:37" ht="30" x14ac:dyDescent="0.25">
      <c r="A222" s="10" t="s">
        <v>2365</v>
      </c>
      <c r="B222" s="10" t="s">
        <v>1</v>
      </c>
      <c r="C222" s="10" t="s">
        <v>2973</v>
      </c>
      <c r="D222" s="10" t="s">
        <v>601</v>
      </c>
      <c r="E222" s="10" t="s">
        <v>602</v>
      </c>
      <c r="F222" s="10" t="s">
        <v>603</v>
      </c>
      <c r="G222" s="10" t="s">
        <v>612</v>
      </c>
      <c r="H222" s="13">
        <v>10</v>
      </c>
      <c r="I222" s="10" t="s">
        <v>74</v>
      </c>
      <c r="J222" s="10">
        <v>0</v>
      </c>
      <c r="K222" s="10">
        <v>0</v>
      </c>
      <c r="L222" s="10">
        <v>10</v>
      </c>
      <c r="M222" s="10">
        <v>0</v>
      </c>
      <c r="N222" s="204"/>
      <c r="O222" s="204"/>
      <c r="P222" s="204"/>
      <c r="Q222" s="204"/>
      <c r="R222" s="10"/>
      <c r="S222" s="10" t="s">
        <v>615</v>
      </c>
      <c r="T222" s="271">
        <v>0.5</v>
      </c>
      <c r="U222" s="18">
        <v>42781</v>
      </c>
      <c r="V222" s="18">
        <v>42916</v>
      </c>
      <c r="W222" s="10">
        <v>135</v>
      </c>
      <c r="X222" s="10"/>
      <c r="Y222" s="10">
        <v>0.1</v>
      </c>
      <c r="Z222" s="10">
        <v>0.33</v>
      </c>
      <c r="AA222" s="10">
        <v>0.55000000000000004</v>
      </c>
      <c r="AB222" s="10">
        <v>0.78</v>
      </c>
      <c r="AC222" s="10">
        <v>1</v>
      </c>
      <c r="AD222" s="10"/>
      <c r="AE222" s="10"/>
      <c r="AF222" s="10"/>
      <c r="AG222" s="10"/>
      <c r="AH222" s="10"/>
      <c r="AI222" s="10"/>
      <c r="AJ222" s="10"/>
      <c r="AK222" s="188" t="s">
        <v>616</v>
      </c>
    </row>
    <row r="223" spans="1:37" ht="30" x14ac:dyDescent="0.25">
      <c r="A223" s="10" t="s">
        <v>2365</v>
      </c>
      <c r="B223" s="10" t="s">
        <v>1</v>
      </c>
      <c r="C223" s="10" t="s">
        <v>2973</v>
      </c>
      <c r="D223" s="10" t="s">
        <v>617</v>
      </c>
      <c r="E223" s="10" t="s">
        <v>618</v>
      </c>
      <c r="F223" s="10" t="s">
        <v>619</v>
      </c>
      <c r="G223" s="10" t="s">
        <v>620</v>
      </c>
      <c r="H223" s="13">
        <v>5</v>
      </c>
      <c r="I223" s="10" t="s">
        <v>74</v>
      </c>
      <c r="J223" s="10">
        <v>0</v>
      </c>
      <c r="K223" s="10">
        <v>0</v>
      </c>
      <c r="L223" s="10">
        <v>0</v>
      </c>
      <c r="M223" s="10">
        <v>5</v>
      </c>
      <c r="N223" s="204"/>
      <c r="O223" s="204"/>
      <c r="P223" s="204"/>
      <c r="Q223" s="204"/>
      <c r="R223" s="10"/>
      <c r="S223" s="10" t="s">
        <v>621</v>
      </c>
      <c r="T223" s="271">
        <v>0.5</v>
      </c>
      <c r="U223" s="18">
        <v>42781</v>
      </c>
      <c r="V223" s="18">
        <v>42962</v>
      </c>
      <c r="W223" s="10">
        <v>181</v>
      </c>
      <c r="X223" s="10"/>
      <c r="Y223" s="10">
        <v>7.0000000000000007E-2</v>
      </c>
      <c r="Z223" s="10">
        <v>0.24</v>
      </c>
      <c r="AA223" s="10">
        <v>0.41</v>
      </c>
      <c r="AB223" s="10">
        <v>0.57999999999999996</v>
      </c>
      <c r="AC223" s="10">
        <v>0.75</v>
      </c>
      <c r="AD223" s="10">
        <v>0.92</v>
      </c>
      <c r="AE223" s="10">
        <v>1</v>
      </c>
      <c r="AF223" s="10"/>
      <c r="AG223" s="10"/>
      <c r="AH223" s="10"/>
      <c r="AI223" s="10"/>
      <c r="AJ223" s="10" t="s">
        <v>2420</v>
      </c>
      <c r="AK223" s="188" t="s">
        <v>622</v>
      </c>
    </row>
    <row r="224" spans="1:37" ht="21" customHeight="1" x14ac:dyDescent="0.25">
      <c r="A224" s="10" t="s">
        <v>2365</v>
      </c>
      <c r="B224" s="10" t="s">
        <v>1</v>
      </c>
      <c r="C224" s="10" t="s">
        <v>2973</v>
      </c>
      <c r="D224" s="10" t="s">
        <v>617</v>
      </c>
      <c r="E224" s="10" t="s">
        <v>618</v>
      </c>
      <c r="F224" s="10" t="s">
        <v>619</v>
      </c>
      <c r="G224" s="10" t="s">
        <v>620</v>
      </c>
      <c r="H224" s="13">
        <v>5</v>
      </c>
      <c r="I224" s="10" t="s">
        <v>74</v>
      </c>
      <c r="J224" s="10">
        <v>0</v>
      </c>
      <c r="K224" s="10">
        <v>0</v>
      </c>
      <c r="L224" s="10">
        <v>0</v>
      </c>
      <c r="M224" s="10">
        <v>5</v>
      </c>
      <c r="N224" s="204"/>
      <c r="O224" s="204"/>
      <c r="P224" s="204"/>
      <c r="Q224" s="204"/>
      <c r="R224" s="10"/>
      <c r="S224" s="10" t="s">
        <v>623</v>
      </c>
      <c r="T224" s="271">
        <v>0.5</v>
      </c>
      <c r="U224" s="18">
        <v>42781</v>
      </c>
      <c r="V224" s="18">
        <v>42962</v>
      </c>
      <c r="W224" s="10">
        <v>181</v>
      </c>
      <c r="X224" s="10"/>
      <c r="Y224" s="10">
        <v>7.0000000000000007E-2</v>
      </c>
      <c r="Z224" s="10">
        <v>0.24</v>
      </c>
      <c r="AA224" s="10">
        <v>0.41</v>
      </c>
      <c r="AB224" s="10">
        <v>0.57999999999999996</v>
      </c>
      <c r="AC224" s="10">
        <v>0.75</v>
      </c>
      <c r="AD224" s="10">
        <v>0.92</v>
      </c>
      <c r="AE224" s="10">
        <v>1</v>
      </c>
      <c r="AF224" s="10"/>
      <c r="AG224" s="10"/>
      <c r="AH224" s="10"/>
      <c r="AI224" s="10"/>
      <c r="AJ224" s="10" t="s">
        <v>2421</v>
      </c>
      <c r="AK224" s="188" t="s">
        <v>624</v>
      </c>
    </row>
    <row r="225" spans="1:37" ht="21" customHeight="1" x14ac:dyDescent="0.25">
      <c r="A225" s="10" t="s">
        <v>2365</v>
      </c>
      <c r="B225" s="10" t="s">
        <v>1</v>
      </c>
      <c r="C225" s="10" t="s">
        <v>2973</v>
      </c>
      <c r="D225" s="10" t="s">
        <v>617</v>
      </c>
      <c r="E225" s="10" t="s">
        <v>618</v>
      </c>
      <c r="F225" s="10" t="s">
        <v>619</v>
      </c>
      <c r="G225" s="10" t="s">
        <v>625</v>
      </c>
      <c r="H225" s="13">
        <v>1</v>
      </c>
      <c r="I225" s="10" t="s">
        <v>74</v>
      </c>
      <c r="J225" s="10">
        <v>0</v>
      </c>
      <c r="K225" s="10">
        <v>0</v>
      </c>
      <c r="L225" s="10">
        <v>0</v>
      </c>
      <c r="M225" s="10">
        <v>1</v>
      </c>
      <c r="N225" s="204"/>
      <c r="O225" s="204"/>
      <c r="P225" s="204"/>
      <c r="Q225" s="204"/>
      <c r="R225" s="10"/>
      <c r="S225" s="10" t="s">
        <v>626</v>
      </c>
      <c r="T225" s="271">
        <v>1</v>
      </c>
      <c r="U225" s="18">
        <v>42809</v>
      </c>
      <c r="V225" s="18">
        <v>43038</v>
      </c>
      <c r="W225" s="10">
        <v>229</v>
      </c>
      <c r="X225" s="10"/>
      <c r="Y225" s="10">
        <v>0</v>
      </c>
      <c r="Z225" s="10">
        <v>7.0000000000000007E-2</v>
      </c>
      <c r="AA225" s="10">
        <v>0.2</v>
      </c>
      <c r="AB225" s="10">
        <v>0.34</v>
      </c>
      <c r="AC225" s="10">
        <v>0.47</v>
      </c>
      <c r="AD225" s="10">
        <v>0.6</v>
      </c>
      <c r="AE225" s="10">
        <v>0.74</v>
      </c>
      <c r="AF225" s="10">
        <v>0.87</v>
      </c>
      <c r="AG225" s="10">
        <v>1</v>
      </c>
      <c r="AH225" s="10"/>
      <c r="AI225" s="10"/>
      <c r="AJ225" s="10"/>
      <c r="AK225" s="188" t="s">
        <v>627</v>
      </c>
    </row>
    <row r="226" spans="1:37" ht="45" x14ac:dyDescent="0.25">
      <c r="A226" s="10" t="s">
        <v>2365</v>
      </c>
      <c r="B226" s="10" t="s">
        <v>1</v>
      </c>
      <c r="C226" s="10" t="s">
        <v>2973</v>
      </c>
      <c r="D226" s="10" t="s">
        <v>617</v>
      </c>
      <c r="E226" s="10" t="s">
        <v>618</v>
      </c>
      <c r="F226" s="10" t="s">
        <v>619</v>
      </c>
      <c r="G226" s="10" t="s">
        <v>628</v>
      </c>
      <c r="H226" s="13">
        <v>10</v>
      </c>
      <c r="I226" s="10" t="s">
        <v>74</v>
      </c>
      <c r="J226" s="10">
        <v>0</v>
      </c>
      <c r="K226" s="10">
        <v>10</v>
      </c>
      <c r="L226" s="10"/>
      <c r="M226" s="10"/>
      <c r="N226" s="204"/>
      <c r="O226" s="204"/>
      <c r="P226" s="204"/>
      <c r="Q226" s="204"/>
      <c r="R226" s="10"/>
      <c r="S226" s="10" t="s">
        <v>2422</v>
      </c>
      <c r="T226" s="271">
        <v>1</v>
      </c>
      <c r="U226" s="18">
        <v>42767</v>
      </c>
      <c r="V226" s="18">
        <v>43085</v>
      </c>
      <c r="W226" s="10">
        <v>318</v>
      </c>
      <c r="X226" s="10">
        <v>0</v>
      </c>
      <c r="Y226" s="10">
        <v>0.08</v>
      </c>
      <c r="Z226" s="10">
        <v>0.18</v>
      </c>
      <c r="AA226" s="10">
        <v>0.28000000000000003</v>
      </c>
      <c r="AB226" s="10">
        <v>0.37</v>
      </c>
      <c r="AC226" s="10">
        <v>0.47</v>
      </c>
      <c r="AD226" s="10">
        <v>0.56999999999999995</v>
      </c>
      <c r="AE226" s="10">
        <v>0.66</v>
      </c>
      <c r="AF226" s="10">
        <v>0.76</v>
      </c>
      <c r="AG226" s="10">
        <v>0.86</v>
      </c>
      <c r="AH226" s="10">
        <v>0.95</v>
      </c>
      <c r="AI226" s="10">
        <v>0.97</v>
      </c>
      <c r="AJ226" s="10"/>
      <c r="AK226" s="188" t="s">
        <v>2423</v>
      </c>
    </row>
    <row r="227" spans="1:37" ht="24.75" customHeight="1" x14ac:dyDescent="0.25">
      <c r="A227" s="10" t="s">
        <v>2365</v>
      </c>
      <c r="B227" s="10" t="s">
        <v>1</v>
      </c>
      <c r="C227" s="10" t="s">
        <v>2973</v>
      </c>
      <c r="D227" s="10" t="s">
        <v>629</v>
      </c>
      <c r="E227" s="10" t="s">
        <v>602</v>
      </c>
      <c r="F227" s="10" t="s">
        <v>603</v>
      </c>
      <c r="G227" s="10" t="s">
        <v>630</v>
      </c>
      <c r="H227" s="13">
        <v>1</v>
      </c>
      <c r="I227" s="10" t="s">
        <v>74</v>
      </c>
      <c r="J227" s="10">
        <v>0</v>
      </c>
      <c r="K227" s="10">
        <v>1</v>
      </c>
      <c r="L227" s="10"/>
      <c r="M227" s="10"/>
      <c r="N227" s="204"/>
      <c r="O227" s="204"/>
      <c r="P227" s="204"/>
      <c r="Q227" s="204"/>
      <c r="R227" s="10"/>
      <c r="S227" s="10" t="s">
        <v>631</v>
      </c>
      <c r="T227" s="271">
        <v>1</v>
      </c>
      <c r="U227" s="18">
        <v>42767</v>
      </c>
      <c r="V227" s="18">
        <v>42826</v>
      </c>
      <c r="W227" s="10">
        <v>59</v>
      </c>
      <c r="X227" s="10"/>
      <c r="Y227" s="10">
        <v>0.46</v>
      </c>
      <c r="Z227" s="10">
        <v>0.98</v>
      </c>
      <c r="AA227" s="10">
        <v>1</v>
      </c>
      <c r="AB227" s="10"/>
      <c r="AC227" s="10"/>
      <c r="AD227" s="10"/>
      <c r="AE227" s="10"/>
      <c r="AF227" s="10"/>
      <c r="AG227" s="10"/>
      <c r="AH227" s="10"/>
      <c r="AI227" s="10"/>
      <c r="AJ227" s="10" t="s">
        <v>2424</v>
      </c>
      <c r="AK227" s="188" t="s">
        <v>632</v>
      </c>
    </row>
    <row r="228" spans="1:37" ht="30" x14ac:dyDescent="0.25">
      <c r="A228" s="10" t="s">
        <v>2365</v>
      </c>
      <c r="B228" s="10" t="s">
        <v>1</v>
      </c>
      <c r="C228" s="10" t="s">
        <v>2973</v>
      </c>
      <c r="D228" s="10" t="s">
        <v>629</v>
      </c>
      <c r="E228" s="10" t="s">
        <v>602</v>
      </c>
      <c r="F228" s="10" t="s">
        <v>603</v>
      </c>
      <c r="G228" s="10" t="s">
        <v>633</v>
      </c>
      <c r="H228" s="13">
        <v>1</v>
      </c>
      <c r="I228" s="10" t="s">
        <v>74</v>
      </c>
      <c r="J228" s="10">
        <v>0</v>
      </c>
      <c r="K228" s="10">
        <v>1</v>
      </c>
      <c r="L228" s="10"/>
      <c r="M228" s="10"/>
      <c r="N228" s="204"/>
      <c r="O228" s="204"/>
      <c r="P228" s="204"/>
      <c r="Q228" s="204"/>
      <c r="R228" s="10"/>
      <c r="S228" s="10" t="s">
        <v>634</v>
      </c>
      <c r="T228" s="271">
        <v>1</v>
      </c>
      <c r="U228" s="18">
        <v>42781</v>
      </c>
      <c r="V228" s="18">
        <v>42946</v>
      </c>
      <c r="W228" s="10">
        <v>165</v>
      </c>
      <c r="X228" s="10"/>
      <c r="Y228" s="10">
        <v>0.08</v>
      </c>
      <c r="Z228" s="10">
        <v>0.27</v>
      </c>
      <c r="AA228" s="10">
        <v>0.45</v>
      </c>
      <c r="AB228" s="10">
        <v>0.64</v>
      </c>
      <c r="AC228" s="10">
        <v>0.82</v>
      </c>
      <c r="AD228" s="10">
        <v>1</v>
      </c>
      <c r="AE228" s="10"/>
      <c r="AF228" s="10"/>
      <c r="AG228" s="10"/>
      <c r="AH228" s="10"/>
      <c r="AI228" s="10"/>
      <c r="AJ228" s="10"/>
      <c r="AK228" s="188" t="s">
        <v>635</v>
      </c>
    </row>
    <row r="229" spans="1:37" x14ac:dyDescent="0.25">
      <c r="A229" s="10" t="s">
        <v>2365</v>
      </c>
      <c r="B229" s="10" t="s">
        <v>1</v>
      </c>
      <c r="C229" s="10" t="s">
        <v>2973</v>
      </c>
      <c r="D229" s="10" t="s">
        <v>629</v>
      </c>
      <c r="E229" s="10" t="s">
        <v>602</v>
      </c>
      <c r="F229" s="10" t="s">
        <v>603</v>
      </c>
      <c r="G229" s="10" t="s">
        <v>636</v>
      </c>
      <c r="H229" s="13">
        <v>1</v>
      </c>
      <c r="I229" s="10" t="s">
        <v>74</v>
      </c>
      <c r="J229" s="10">
        <v>0</v>
      </c>
      <c r="K229" s="10">
        <v>0</v>
      </c>
      <c r="L229" s="10">
        <v>0</v>
      </c>
      <c r="M229" s="10">
        <v>1</v>
      </c>
      <c r="N229" s="204"/>
      <c r="O229" s="204"/>
      <c r="P229" s="204"/>
      <c r="Q229" s="204"/>
      <c r="R229" s="10"/>
      <c r="S229" s="10" t="s">
        <v>2425</v>
      </c>
      <c r="T229" s="271">
        <v>1</v>
      </c>
      <c r="U229" s="18">
        <v>42786</v>
      </c>
      <c r="V229" s="18">
        <v>42977</v>
      </c>
      <c r="W229" s="10">
        <v>191</v>
      </c>
      <c r="X229" s="10"/>
      <c r="Y229" s="10">
        <v>0.04</v>
      </c>
      <c r="Z229" s="10">
        <v>0.2</v>
      </c>
      <c r="AA229" s="10">
        <v>0.36</v>
      </c>
      <c r="AB229" s="10">
        <v>0.52</v>
      </c>
      <c r="AC229" s="10">
        <v>0.68</v>
      </c>
      <c r="AD229" s="10">
        <v>0.84</v>
      </c>
      <c r="AE229" s="10">
        <v>1</v>
      </c>
      <c r="AF229" s="10"/>
      <c r="AG229" s="10"/>
      <c r="AH229" s="10"/>
      <c r="AI229" s="10"/>
      <c r="AJ229" s="10"/>
      <c r="AK229" s="188" t="s">
        <v>637</v>
      </c>
    </row>
    <row r="230" spans="1:37" ht="30" x14ac:dyDescent="0.25">
      <c r="A230" s="10" t="s">
        <v>2365</v>
      </c>
      <c r="B230" s="10" t="s">
        <v>1</v>
      </c>
      <c r="C230" s="10" t="s">
        <v>2973</v>
      </c>
      <c r="D230" s="10" t="s">
        <v>629</v>
      </c>
      <c r="E230" s="10" t="s">
        <v>602</v>
      </c>
      <c r="F230" s="10" t="s">
        <v>603</v>
      </c>
      <c r="G230" s="10" t="s">
        <v>638</v>
      </c>
      <c r="H230" s="13">
        <v>1</v>
      </c>
      <c r="I230" s="10" t="s">
        <v>269</v>
      </c>
      <c r="J230" s="265">
        <v>0.5</v>
      </c>
      <c r="K230" s="265">
        <v>1</v>
      </c>
      <c r="L230" s="265">
        <v>0</v>
      </c>
      <c r="M230" s="265">
        <v>0</v>
      </c>
      <c r="N230" s="205"/>
      <c r="O230" s="205"/>
      <c r="P230" s="205"/>
      <c r="Q230" s="205"/>
      <c r="R230" s="10"/>
      <c r="S230" s="10" t="s">
        <v>639</v>
      </c>
      <c r="T230" s="271">
        <v>1</v>
      </c>
      <c r="U230" s="18">
        <v>42765</v>
      </c>
      <c r="V230" s="18">
        <v>42901</v>
      </c>
      <c r="W230" s="10">
        <v>136</v>
      </c>
      <c r="X230" s="10">
        <v>0.01</v>
      </c>
      <c r="Y230" s="10">
        <v>0.21</v>
      </c>
      <c r="Z230" s="10">
        <v>0.44</v>
      </c>
      <c r="AA230" s="10">
        <v>0.66</v>
      </c>
      <c r="AB230" s="10">
        <v>0.89</v>
      </c>
      <c r="AC230" s="10">
        <v>1</v>
      </c>
      <c r="AD230" s="10"/>
      <c r="AE230" s="10"/>
      <c r="AF230" s="10"/>
      <c r="AG230" s="10"/>
      <c r="AH230" s="10"/>
      <c r="AI230" s="10"/>
      <c r="AJ230" s="10" t="s">
        <v>640</v>
      </c>
      <c r="AK230" s="188" t="s">
        <v>641</v>
      </c>
    </row>
    <row r="231" spans="1:37" x14ac:dyDescent="0.25">
      <c r="A231" s="10" t="s">
        <v>2367</v>
      </c>
      <c r="B231" s="10" t="s">
        <v>642</v>
      </c>
      <c r="C231" s="10" t="s">
        <v>684</v>
      </c>
      <c r="D231" s="10" t="s">
        <v>725</v>
      </c>
      <c r="E231" s="10" t="s">
        <v>2019</v>
      </c>
      <c r="F231" s="10" t="s">
        <v>643</v>
      </c>
      <c r="G231" s="10" t="s">
        <v>644</v>
      </c>
      <c r="H231" s="13">
        <v>92</v>
      </c>
      <c r="I231" s="10" t="s">
        <v>74</v>
      </c>
      <c r="J231" s="10">
        <v>0</v>
      </c>
      <c r="K231" s="10">
        <v>35</v>
      </c>
      <c r="L231" s="10">
        <v>70</v>
      </c>
      <c r="M231" s="10">
        <v>92</v>
      </c>
      <c r="N231" s="204"/>
      <c r="O231" s="204"/>
      <c r="P231" s="204"/>
      <c r="Q231" s="204"/>
      <c r="R231" s="10"/>
      <c r="S231" s="10" t="s">
        <v>645</v>
      </c>
      <c r="T231" s="271">
        <v>0.15</v>
      </c>
      <c r="U231" s="18">
        <v>42842</v>
      </c>
      <c r="V231" s="18">
        <v>42885</v>
      </c>
      <c r="W231" s="10">
        <v>43</v>
      </c>
      <c r="X231" s="10"/>
      <c r="Y231" s="10"/>
      <c r="Z231" s="10"/>
      <c r="AA231" s="10">
        <v>0.3</v>
      </c>
      <c r="AB231" s="10">
        <v>1</v>
      </c>
      <c r="AC231" s="10"/>
      <c r="AD231" s="10"/>
      <c r="AE231" s="10"/>
      <c r="AF231" s="10"/>
      <c r="AG231" s="10"/>
      <c r="AH231" s="10"/>
      <c r="AI231" s="10"/>
      <c r="AJ231" s="10"/>
      <c r="AK231" s="188" t="s">
        <v>646</v>
      </c>
    </row>
    <row r="232" spans="1:37" x14ac:dyDescent="0.25">
      <c r="A232" s="10" t="s">
        <v>2367</v>
      </c>
      <c r="B232" s="10" t="s">
        <v>642</v>
      </c>
      <c r="C232" s="10" t="s">
        <v>684</v>
      </c>
      <c r="D232" s="10" t="s">
        <v>725</v>
      </c>
      <c r="E232" s="10" t="s">
        <v>2019</v>
      </c>
      <c r="F232" s="10" t="s">
        <v>643</v>
      </c>
      <c r="G232" s="10" t="s">
        <v>644</v>
      </c>
      <c r="H232" s="13">
        <v>92</v>
      </c>
      <c r="I232" s="10" t="s">
        <v>74</v>
      </c>
      <c r="J232" s="10">
        <v>0</v>
      </c>
      <c r="K232" s="10">
        <v>35</v>
      </c>
      <c r="L232" s="10">
        <v>70</v>
      </c>
      <c r="M232" s="10">
        <v>92</v>
      </c>
      <c r="N232" s="204"/>
      <c r="O232" s="204"/>
      <c r="P232" s="204"/>
      <c r="Q232" s="204"/>
      <c r="R232" s="10"/>
      <c r="S232" s="10" t="s">
        <v>647</v>
      </c>
      <c r="T232" s="271">
        <v>0.25</v>
      </c>
      <c r="U232" s="18">
        <v>42856</v>
      </c>
      <c r="V232" s="18">
        <v>43100</v>
      </c>
      <c r="W232" s="10">
        <v>244</v>
      </c>
      <c r="X232" s="10"/>
      <c r="Y232" s="10"/>
      <c r="Z232" s="10"/>
      <c r="AA232" s="10"/>
      <c r="AB232" s="10">
        <v>0.12</v>
      </c>
      <c r="AC232" s="10">
        <v>0.25</v>
      </c>
      <c r="AD232" s="10">
        <v>0.37</v>
      </c>
      <c r="AE232" s="10">
        <v>0.5</v>
      </c>
      <c r="AF232" s="10">
        <v>0.62</v>
      </c>
      <c r="AG232" s="10">
        <v>0.75</v>
      </c>
      <c r="AH232" s="10">
        <v>0.87</v>
      </c>
      <c r="AI232" s="10">
        <v>1</v>
      </c>
      <c r="AJ232" s="10"/>
      <c r="AK232" s="188" t="s">
        <v>648</v>
      </c>
    </row>
    <row r="233" spans="1:37" x14ac:dyDescent="0.25">
      <c r="A233" s="10" t="s">
        <v>2367</v>
      </c>
      <c r="B233" s="10" t="s">
        <v>642</v>
      </c>
      <c r="C233" s="10" t="s">
        <v>684</v>
      </c>
      <c r="D233" s="10" t="s">
        <v>725</v>
      </c>
      <c r="E233" s="10" t="s">
        <v>2019</v>
      </c>
      <c r="F233" s="10" t="s">
        <v>643</v>
      </c>
      <c r="G233" s="10" t="s">
        <v>644</v>
      </c>
      <c r="H233" s="13">
        <v>92</v>
      </c>
      <c r="I233" s="10" t="s">
        <v>74</v>
      </c>
      <c r="J233" s="10">
        <v>0</v>
      </c>
      <c r="K233" s="10">
        <v>35</v>
      </c>
      <c r="L233" s="10">
        <v>70</v>
      </c>
      <c r="M233" s="10">
        <v>92</v>
      </c>
      <c r="N233" s="204"/>
      <c r="O233" s="204"/>
      <c r="P233" s="204"/>
      <c r="Q233" s="204"/>
      <c r="R233" s="10"/>
      <c r="S233" s="10" t="s">
        <v>649</v>
      </c>
      <c r="T233" s="271">
        <v>0.3</v>
      </c>
      <c r="U233" s="18">
        <v>42842</v>
      </c>
      <c r="V233" s="18">
        <v>43084</v>
      </c>
      <c r="W233" s="10">
        <v>242</v>
      </c>
      <c r="X233" s="10"/>
      <c r="Y233" s="10"/>
      <c r="Z233" s="10"/>
      <c r="AA233" s="10">
        <v>0.05</v>
      </c>
      <c r="AB233" s="10">
        <v>0.18</v>
      </c>
      <c r="AC233" s="10">
        <v>0.31</v>
      </c>
      <c r="AD233" s="10">
        <v>0.43</v>
      </c>
      <c r="AE233" s="10">
        <v>0.56000000000000005</v>
      </c>
      <c r="AF233" s="10">
        <v>0.69</v>
      </c>
      <c r="AG233" s="10">
        <v>0.81</v>
      </c>
      <c r="AH233" s="10">
        <v>0.94</v>
      </c>
      <c r="AI233" s="10">
        <v>1</v>
      </c>
      <c r="AJ233" s="10"/>
      <c r="AK233" s="188" t="s">
        <v>650</v>
      </c>
    </row>
    <row r="234" spans="1:37" ht="45" x14ac:dyDescent="0.25">
      <c r="A234" s="10" t="s">
        <v>2367</v>
      </c>
      <c r="B234" s="10" t="s">
        <v>642</v>
      </c>
      <c r="C234" s="10" t="s">
        <v>684</v>
      </c>
      <c r="D234" s="10" t="s">
        <v>725</v>
      </c>
      <c r="E234" s="10" t="s">
        <v>2019</v>
      </c>
      <c r="F234" s="10" t="s">
        <v>643</v>
      </c>
      <c r="G234" s="10" t="s">
        <v>644</v>
      </c>
      <c r="H234" s="13">
        <v>92</v>
      </c>
      <c r="I234" s="10" t="s">
        <v>74</v>
      </c>
      <c r="J234" s="10">
        <v>0</v>
      </c>
      <c r="K234" s="10">
        <v>35</v>
      </c>
      <c r="L234" s="10">
        <v>70</v>
      </c>
      <c r="M234" s="10">
        <v>92</v>
      </c>
      <c r="N234" s="204"/>
      <c r="O234" s="204"/>
      <c r="P234" s="204"/>
      <c r="Q234" s="204"/>
      <c r="R234" s="10"/>
      <c r="S234" s="10" t="s">
        <v>651</v>
      </c>
      <c r="T234" s="271">
        <v>0.3</v>
      </c>
      <c r="U234" s="18">
        <v>42856</v>
      </c>
      <c r="V234" s="18">
        <v>43084</v>
      </c>
      <c r="W234" s="10">
        <v>228</v>
      </c>
      <c r="X234" s="10"/>
      <c r="Y234" s="10"/>
      <c r="Z234" s="10"/>
      <c r="AA234" s="10"/>
      <c r="AB234" s="10">
        <v>0.13</v>
      </c>
      <c r="AC234" s="10">
        <v>0.26</v>
      </c>
      <c r="AD234" s="10">
        <v>0.4</v>
      </c>
      <c r="AE234" s="10">
        <v>0.54</v>
      </c>
      <c r="AF234" s="10">
        <v>0.67</v>
      </c>
      <c r="AG234" s="10">
        <v>0.8</v>
      </c>
      <c r="AH234" s="10">
        <v>0.93</v>
      </c>
      <c r="AI234" s="10">
        <v>1</v>
      </c>
      <c r="AJ234" s="10"/>
      <c r="AK234" s="188" t="s">
        <v>652</v>
      </c>
    </row>
    <row r="235" spans="1:37" x14ac:dyDescent="0.25">
      <c r="A235" s="10" t="s">
        <v>2367</v>
      </c>
      <c r="B235" s="10" t="s">
        <v>642</v>
      </c>
      <c r="C235" s="10" t="s">
        <v>684</v>
      </c>
      <c r="D235" s="10" t="s">
        <v>725</v>
      </c>
      <c r="E235" s="10" t="s">
        <v>2019</v>
      </c>
      <c r="F235" s="10" t="s">
        <v>643</v>
      </c>
      <c r="G235" s="10" t="s">
        <v>653</v>
      </c>
      <c r="H235" s="13">
        <v>35</v>
      </c>
      <c r="I235" s="10" t="s">
        <v>74</v>
      </c>
      <c r="J235" s="10">
        <v>0</v>
      </c>
      <c r="K235" s="10">
        <v>35</v>
      </c>
      <c r="L235" s="10"/>
      <c r="M235" s="10"/>
      <c r="N235" s="204"/>
      <c r="O235" s="204"/>
      <c r="P235" s="204"/>
      <c r="Q235" s="204"/>
      <c r="R235" s="10"/>
      <c r="S235" s="10" t="s">
        <v>2426</v>
      </c>
      <c r="T235" s="271">
        <v>0.15</v>
      </c>
      <c r="U235" s="18">
        <v>42810</v>
      </c>
      <c r="V235" s="18">
        <v>42870</v>
      </c>
      <c r="W235" s="10">
        <v>60</v>
      </c>
      <c r="X235" s="10"/>
      <c r="Y235" s="10"/>
      <c r="Z235" s="10">
        <v>0.25</v>
      </c>
      <c r="AA235" s="10">
        <v>0.75</v>
      </c>
      <c r="AB235" s="10">
        <v>1</v>
      </c>
      <c r="AC235" s="10"/>
      <c r="AD235" s="10"/>
      <c r="AE235" s="10"/>
      <c r="AF235" s="10"/>
      <c r="AG235" s="10"/>
      <c r="AH235" s="10"/>
      <c r="AI235" s="10"/>
      <c r="AJ235" s="10" t="s">
        <v>654</v>
      </c>
      <c r="AK235" s="188" t="s">
        <v>655</v>
      </c>
    </row>
    <row r="236" spans="1:37" x14ac:dyDescent="0.25">
      <c r="A236" s="10" t="s">
        <v>2367</v>
      </c>
      <c r="B236" s="10" t="s">
        <v>642</v>
      </c>
      <c r="C236" s="10" t="s">
        <v>684</v>
      </c>
      <c r="D236" s="10" t="s">
        <v>725</v>
      </c>
      <c r="E236" s="10" t="s">
        <v>2019</v>
      </c>
      <c r="F236" s="10" t="s">
        <v>643</v>
      </c>
      <c r="G236" s="10" t="s">
        <v>653</v>
      </c>
      <c r="H236" s="13">
        <v>35</v>
      </c>
      <c r="I236" s="10" t="s">
        <v>74</v>
      </c>
      <c r="J236" s="10">
        <v>0</v>
      </c>
      <c r="K236" s="10">
        <v>35</v>
      </c>
      <c r="L236" s="10"/>
      <c r="M236" s="10"/>
      <c r="N236" s="204"/>
      <c r="O236" s="204"/>
      <c r="P236" s="204"/>
      <c r="Q236" s="204"/>
      <c r="R236" s="10"/>
      <c r="S236" s="10" t="s">
        <v>656</v>
      </c>
      <c r="T236" s="271">
        <v>0.5</v>
      </c>
      <c r="U236" s="18">
        <v>42828</v>
      </c>
      <c r="V236" s="18">
        <v>43100</v>
      </c>
      <c r="W236" s="10">
        <v>272</v>
      </c>
      <c r="X236" s="10"/>
      <c r="Y236" s="10"/>
      <c r="Z236" s="10"/>
      <c r="AA236" s="10">
        <v>0.1</v>
      </c>
      <c r="AB236" s="10">
        <v>0.21</v>
      </c>
      <c r="AC236" s="10">
        <v>0.32</v>
      </c>
      <c r="AD236" s="10">
        <v>0.44</v>
      </c>
      <c r="AE236" s="10">
        <v>0.55000000000000004</v>
      </c>
      <c r="AF236" s="10">
        <v>0.66</v>
      </c>
      <c r="AG236" s="10">
        <v>0.78</v>
      </c>
      <c r="AH236" s="10">
        <v>0.89</v>
      </c>
      <c r="AI236" s="10">
        <v>1</v>
      </c>
      <c r="AJ236" s="10"/>
      <c r="AK236" s="188" t="s">
        <v>657</v>
      </c>
    </row>
    <row r="237" spans="1:37" x14ac:dyDescent="0.25">
      <c r="A237" s="10" t="s">
        <v>2367</v>
      </c>
      <c r="B237" s="10" t="s">
        <v>642</v>
      </c>
      <c r="C237" s="10" t="s">
        <v>684</v>
      </c>
      <c r="D237" s="10" t="s">
        <v>725</v>
      </c>
      <c r="E237" s="10" t="s">
        <v>2019</v>
      </c>
      <c r="F237" s="10" t="s">
        <v>643</v>
      </c>
      <c r="G237" s="10" t="s">
        <v>653</v>
      </c>
      <c r="H237" s="13">
        <v>35</v>
      </c>
      <c r="I237" s="10" t="s">
        <v>74</v>
      </c>
      <c r="J237" s="10">
        <v>0</v>
      </c>
      <c r="K237" s="10">
        <v>35</v>
      </c>
      <c r="L237" s="10"/>
      <c r="M237" s="10"/>
      <c r="N237" s="204"/>
      <c r="O237" s="204"/>
      <c r="P237" s="204"/>
      <c r="Q237" s="204"/>
      <c r="R237" s="10"/>
      <c r="S237" s="10" t="s">
        <v>658</v>
      </c>
      <c r="T237" s="271">
        <v>0.15</v>
      </c>
      <c r="U237" s="18">
        <v>42856</v>
      </c>
      <c r="V237" s="18">
        <v>43100</v>
      </c>
      <c r="W237" s="10">
        <v>244</v>
      </c>
      <c r="X237" s="10"/>
      <c r="Y237" s="10"/>
      <c r="Z237" s="10"/>
      <c r="AA237" s="10">
        <v>0</v>
      </c>
      <c r="AB237" s="10">
        <v>0.12</v>
      </c>
      <c r="AC237" s="10">
        <v>0.25</v>
      </c>
      <c r="AD237" s="10">
        <v>0.37</v>
      </c>
      <c r="AE237" s="10">
        <v>0.5</v>
      </c>
      <c r="AF237" s="10">
        <v>0.62</v>
      </c>
      <c r="AG237" s="10">
        <v>0.75</v>
      </c>
      <c r="AH237" s="10">
        <v>0.87</v>
      </c>
      <c r="AI237" s="10">
        <v>1</v>
      </c>
      <c r="AJ237" s="10"/>
      <c r="AK237" s="188" t="s">
        <v>659</v>
      </c>
    </row>
    <row r="238" spans="1:37" x14ac:dyDescent="0.25">
      <c r="A238" s="10" t="s">
        <v>2367</v>
      </c>
      <c r="B238" s="10" t="s">
        <v>642</v>
      </c>
      <c r="C238" s="10" t="s">
        <v>684</v>
      </c>
      <c r="D238" s="10" t="s">
        <v>725</v>
      </c>
      <c r="E238" s="10" t="s">
        <v>2019</v>
      </c>
      <c r="F238" s="10" t="s">
        <v>643</v>
      </c>
      <c r="G238" s="10" t="s">
        <v>653</v>
      </c>
      <c r="H238" s="13">
        <v>35</v>
      </c>
      <c r="I238" s="10" t="s">
        <v>74</v>
      </c>
      <c r="J238" s="10">
        <v>0</v>
      </c>
      <c r="K238" s="10">
        <v>35</v>
      </c>
      <c r="L238" s="10"/>
      <c r="M238" s="10"/>
      <c r="N238" s="204"/>
      <c r="O238" s="204"/>
      <c r="P238" s="204"/>
      <c r="Q238" s="204"/>
      <c r="R238" s="10"/>
      <c r="S238" s="10" t="s">
        <v>660</v>
      </c>
      <c r="T238" s="271">
        <v>0.1</v>
      </c>
      <c r="U238" s="18">
        <v>42856</v>
      </c>
      <c r="V238" s="18">
        <v>43100</v>
      </c>
      <c r="W238" s="10">
        <v>244</v>
      </c>
      <c r="X238" s="10"/>
      <c r="Y238" s="10"/>
      <c r="Z238" s="10"/>
      <c r="AA238" s="10"/>
      <c r="AB238" s="10">
        <v>0.12</v>
      </c>
      <c r="AC238" s="10">
        <v>0.25</v>
      </c>
      <c r="AD238" s="10">
        <v>0.37</v>
      </c>
      <c r="AE238" s="10">
        <v>0.5</v>
      </c>
      <c r="AF238" s="10">
        <v>0.62</v>
      </c>
      <c r="AG238" s="10">
        <v>0.75</v>
      </c>
      <c r="AH238" s="10">
        <v>0.87</v>
      </c>
      <c r="AI238" s="10">
        <v>1</v>
      </c>
      <c r="AJ238" s="10"/>
      <c r="AK238" s="188" t="s">
        <v>661</v>
      </c>
    </row>
    <row r="239" spans="1:37" x14ac:dyDescent="0.25">
      <c r="A239" s="10" t="s">
        <v>2367</v>
      </c>
      <c r="B239" s="10" t="s">
        <v>642</v>
      </c>
      <c r="C239" s="10" t="s">
        <v>684</v>
      </c>
      <c r="D239" s="10" t="s">
        <v>725</v>
      </c>
      <c r="E239" s="10" t="s">
        <v>2019</v>
      </c>
      <c r="F239" s="10" t="s">
        <v>643</v>
      </c>
      <c r="G239" s="10" t="s">
        <v>653</v>
      </c>
      <c r="H239" s="13">
        <v>35</v>
      </c>
      <c r="I239" s="10" t="s">
        <v>74</v>
      </c>
      <c r="J239" s="10">
        <v>0</v>
      </c>
      <c r="K239" s="10">
        <v>35</v>
      </c>
      <c r="L239" s="10"/>
      <c r="M239" s="10"/>
      <c r="N239" s="204"/>
      <c r="O239" s="204"/>
      <c r="P239" s="204"/>
      <c r="Q239" s="204"/>
      <c r="R239" s="10"/>
      <c r="S239" s="10" t="s">
        <v>662</v>
      </c>
      <c r="T239" s="271">
        <v>0.1</v>
      </c>
      <c r="U239" s="18">
        <v>42856</v>
      </c>
      <c r="V239" s="18">
        <v>43084</v>
      </c>
      <c r="W239" s="10">
        <v>228</v>
      </c>
      <c r="X239" s="10"/>
      <c r="Y239" s="10"/>
      <c r="Z239" s="10"/>
      <c r="AA239" s="10"/>
      <c r="AB239" s="10">
        <v>0.13</v>
      </c>
      <c r="AC239" s="10">
        <v>0.26</v>
      </c>
      <c r="AD239" s="10">
        <v>0.4</v>
      </c>
      <c r="AE239" s="10">
        <v>0.54</v>
      </c>
      <c r="AF239" s="10">
        <v>0.67</v>
      </c>
      <c r="AG239" s="10">
        <v>0.8</v>
      </c>
      <c r="AH239" s="10">
        <v>0.93</v>
      </c>
      <c r="AI239" s="10">
        <v>1</v>
      </c>
      <c r="AJ239" s="10"/>
      <c r="AK239" s="188" t="s">
        <v>663</v>
      </c>
    </row>
    <row r="240" spans="1:37" x14ac:dyDescent="0.25">
      <c r="A240" s="10" t="s">
        <v>2367</v>
      </c>
      <c r="B240" s="10" t="s">
        <v>642</v>
      </c>
      <c r="C240" s="10" t="s">
        <v>683</v>
      </c>
      <c r="D240" s="10" t="s">
        <v>682</v>
      </c>
      <c r="E240" s="10" t="s">
        <v>2019</v>
      </c>
      <c r="F240" s="10" t="s">
        <v>643</v>
      </c>
      <c r="G240" s="10" t="s">
        <v>664</v>
      </c>
      <c r="H240" s="13">
        <v>5</v>
      </c>
      <c r="I240" s="10" t="s">
        <v>74</v>
      </c>
      <c r="J240" s="10">
        <v>0</v>
      </c>
      <c r="K240" s="10">
        <v>0</v>
      </c>
      <c r="L240" s="10">
        <v>3</v>
      </c>
      <c r="M240" s="10">
        <v>5</v>
      </c>
      <c r="N240" s="204"/>
      <c r="O240" s="204"/>
      <c r="P240" s="204"/>
      <c r="Q240" s="204"/>
      <c r="R240" s="10"/>
      <c r="S240" s="10" t="s">
        <v>665</v>
      </c>
      <c r="T240" s="271">
        <v>0.3</v>
      </c>
      <c r="U240" s="18">
        <v>42767</v>
      </c>
      <c r="V240" s="18">
        <v>42916</v>
      </c>
      <c r="W240" s="10">
        <v>149</v>
      </c>
      <c r="X240" s="10"/>
      <c r="Y240" s="10">
        <v>0.18</v>
      </c>
      <c r="Z240" s="10">
        <v>0.39</v>
      </c>
      <c r="AA240" s="10">
        <v>0.59</v>
      </c>
      <c r="AB240" s="10">
        <v>0.8</v>
      </c>
      <c r="AC240" s="10">
        <v>1</v>
      </c>
      <c r="AD240" s="10"/>
      <c r="AE240" s="10"/>
      <c r="AF240" s="10"/>
      <c r="AG240" s="10"/>
      <c r="AH240" s="10"/>
      <c r="AI240" s="10"/>
      <c r="AJ240" s="10" t="s">
        <v>666</v>
      </c>
      <c r="AK240" s="188" t="s">
        <v>667</v>
      </c>
    </row>
    <row r="241" spans="1:37" x14ac:dyDescent="0.25">
      <c r="A241" s="10" t="s">
        <v>2367</v>
      </c>
      <c r="B241" s="10" t="s">
        <v>642</v>
      </c>
      <c r="C241" s="10" t="s">
        <v>683</v>
      </c>
      <c r="D241" s="10" t="s">
        <v>682</v>
      </c>
      <c r="E241" s="10" t="s">
        <v>2019</v>
      </c>
      <c r="F241" s="10" t="s">
        <v>643</v>
      </c>
      <c r="G241" s="10" t="s">
        <v>664</v>
      </c>
      <c r="H241" s="13">
        <v>5</v>
      </c>
      <c r="I241" s="10" t="s">
        <v>74</v>
      </c>
      <c r="J241" s="10">
        <v>0</v>
      </c>
      <c r="K241" s="10">
        <v>0</v>
      </c>
      <c r="L241" s="10">
        <v>3</v>
      </c>
      <c r="M241" s="10">
        <v>5</v>
      </c>
      <c r="N241" s="204"/>
      <c r="O241" s="204"/>
      <c r="P241" s="204"/>
      <c r="Q241" s="204"/>
      <c r="R241" s="10"/>
      <c r="S241" s="10" t="s">
        <v>668</v>
      </c>
      <c r="T241" s="271">
        <v>0.35</v>
      </c>
      <c r="U241" s="18">
        <v>42826</v>
      </c>
      <c r="V241" s="18">
        <v>42978</v>
      </c>
      <c r="W241" s="10">
        <v>152</v>
      </c>
      <c r="X241" s="10"/>
      <c r="Y241" s="10"/>
      <c r="Z241" s="10"/>
      <c r="AA241" s="10">
        <v>0.19</v>
      </c>
      <c r="AB241" s="10">
        <v>0.39</v>
      </c>
      <c r="AC241" s="10">
        <v>0.59</v>
      </c>
      <c r="AD241" s="10">
        <v>0.8</v>
      </c>
      <c r="AE241" s="10">
        <v>1</v>
      </c>
      <c r="AF241" s="10"/>
      <c r="AG241" s="10"/>
      <c r="AH241" s="10"/>
      <c r="AI241" s="10"/>
      <c r="AJ241" s="10"/>
      <c r="AK241" s="188" t="s">
        <v>669</v>
      </c>
    </row>
    <row r="242" spans="1:37" x14ac:dyDescent="0.25">
      <c r="A242" s="10" t="s">
        <v>2367</v>
      </c>
      <c r="B242" s="10" t="s">
        <v>642</v>
      </c>
      <c r="C242" s="10" t="s">
        <v>683</v>
      </c>
      <c r="D242" s="10" t="s">
        <v>682</v>
      </c>
      <c r="E242" s="10" t="s">
        <v>2019</v>
      </c>
      <c r="F242" s="10" t="s">
        <v>643</v>
      </c>
      <c r="G242" s="10" t="s">
        <v>664</v>
      </c>
      <c r="H242" s="13">
        <v>5</v>
      </c>
      <c r="I242" s="10" t="s">
        <v>74</v>
      </c>
      <c r="J242" s="10">
        <v>0</v>
      </c>
      <c r="K242" s="10">
        <v>0</v>
      </c>
      <c r="L242" s="10">
        <v>3</v>
      </c>
      <c r="M242" s="10">
        <v>5</v>
      </c>
      <c r="N242" s="204"/>
      <c r="O242" s="204"/>
      <c r="P242" s="204"/>
      <c r="Q242" s="204"/>
      <c r="R242" s="10"/>
      <c r="S242" s="10" t="s">
        <v>670</v>
      </c>
      <c r="T242" s="271">
        <v>0.2</v>
      </c>
      <c r="U242" s="18">
        <v>42948</v>
      </c>
      <c r="V242" s="18">
        <v>43100</v>
      </c>
      <c r="W242" s="10">
        <v>152</v>
      </c>
      <c r="X242" s="10"/>
      <c r="Y242" s="10"/>
      <c r="Z242" s="10"/>
      <c r="AA242" s="10"/>
      <c r="AB242" s="10"/>
      <c r="AC242" s="10"/>
      <c r="AD242" s="10"/>
      <c r="AE242" s="10">
        <v>0.2</v>
      </c>
      <c r="AF242" s="10">
        <v>0.39</v>
      </c>
      <c r="AG242" s="10">
        <v>0.6</v>
      </c>
      <c r="AH242" s="10">
        <v>0.8</v>
      </c>
      <c r="AI242" s="10">
        <v>1</v>
      </c>
      <c r="AJ242" s="10"/>
      <c r="AK242" s="188" t="s">
        <v>671</v>
      </c>
    </row>
    <row r="243" spans="1:37" x14ac:dyDescent="0.25">
      <c r="A243" s="10" t="s">
        <v>2367</v>
      </c>
      <c r="B243" s="10" t="s">
        <v>642</v>
      </c>
      <c r="C243" s="10" t="s">
        <v>683</v>
      </c>
      <c r="D243" s="10" t="s">
        <v>682</v>
      </c>
      <c r="E243" s="10" t="s">
        <v>2019</v>
      </c>
      <c r="F243" s="10" t="s">
        <v>643</v>
      </c>
      <c r="G243" s="10" t="s">
        <v>664</v>
      </c>
      <c r="H243" s="13">
        <v>5</v>
      </c>
      <c r="I243" s="10" t="s">
        <v>74</v>
      </c>
      <c r="J243" s="10">
        <v>0</v>
      </c>
      <c r="K243" s="10">
        <v>0</v>
      </c>
      <c r="L243" s="10">
        <v>3</v>
      </c>
      <c r="M243" s="10">
        <v>5</v>
      </c>
      <c r="N243" s="204"/>
      <c r="O243" s="204"/>
      <c r="P243" s="204"/>
      <c r="Q243" s="204"/>
      <c r="R243" s="10"/>
      <c r="S243" s="10" t="s">
        <v>672</v>
      </c>
      <c r="T243" s="271">
        <v>0.15</v>
      </c>
      <c r="U243" s="18">
        <v>42767</v>
      </c>
      <c r="V243" s="18">
        <v>43100</v>
      </c>
      <c r="W243" s="10">
        <v>333</v>
      </c>
      <c r="X243" s="10"/>
      <c r="Y243" s="10">
        <v>0.08</v>
      </c>
      <c r="Z243" s="10">
        <v>0.17</v>
      </c>
      <c r="AA243" s="10">
        <v>0.26</v>
      </c>
      <c r="AB243" s="10">
        <v>0.36</v>
      </c>
      <c r="AC243" s="10">
        <v>0.45</v>
      </c>
      <c r="AD243" s="10">
        <v>0.54</v>
      </c>
      <c r="AE243" s="10">
        <v>0.63</v>
      </c>
      <c r="AF243" s="10">
        <v>0.72</v>
      </c>
      <c r="AG243" s="10">
        <v>0.82</v>
      </c>
      <c r="AH243" s="10">
        <v>0.91</v>
      </c>
      <c r="AI243" s="10">
        <v>1</v>
      </c>
      <c r="AJ243" s="10" t="s">
        <v>673</v>
      </c>
      <c r="AK243" s="188" t="s">
        <v>674</v>
      </c>
    </row>
    <row r="244" spans="1:37" ht="45" x14ac:dyDescent="0.25">
      <c r="A244" s="10" t="s">
        <v>2367</v>
      </c>
      <c r="B244" s="10" t="s">
        <v>642</v>
      </c>
      <c r="C244" s="10" t="s">
        <v>686</v>
      </c>
      <c r="D244" s="10" t="s">
        <v>685</v>
      </c>
      <c r="E244" s="10" t="s">
        <v>2019</v>
      </c>
      <c r="F244" s="10" t="s">
        <v>643</v>
      </c>
      <c r="G244" s="10" t="s">
        <v>675</v>
      </c>
      <c r="H244" s="13">
        <v>35</v>
      </c>
      <c r="I244" s="10" t="s">
        <v>74</v>
      </c>
      <c r="J244" s="10">
        <v>0</v>
      </c>
      <c r="K244" s="10">
        <v>0</v>
      </c>
      <c r="L244" s="10"/>
      <c r="M244" s="10">
        <v>35</v>
      </c>
      <c r="N244" s="204"/>
      <c r="O244" s="204"/>
      <c r="P244" s="204"/>
      <c r="Q244" s="204"/>
      <c r="R244" s="10"/>
      <c r="S244" s="10" t="s">
        <v>2427</v>
      </c>
      <c r="T244" s="271">
        <v>0.25</v>
      </c>
      <c r="U244" s="18">
        <v>42796</v>
      </c>
      <c r="V244" s="18">
        <v>42886</v>
      </c>
      <c r="W244" s="10">
        <v>90</v>
      </c>
      <c r="X244" s="10"/>
      <c r="Y244" s="10"/>
      <c r="Z244" s="10">
        <v>0.32</v>
      </c>
      <c r="AA244" s="10">
        <v>0.66</v>
      </c>
      <c r="AB244" s="10">
        <v>1</v>
      </c>
      <c r="AC244" s="10"/>
      <c r="AD244" s="10"/>
      <c r="AE244" s="10"/>
      <c r="AF244" s="10"/>
      <c r="AG244" s="10"/>
      <c r="AH244" s="10"/>
      <c r="AI244" s="10"/>
      <c r="AJ244" s="10" t="s">
        <v>676</v>
      </c>
      <c r="AK244" s="188" t="s">
        <v>677</v>
      </c>
    </row>
    <row r="245" spans="1:37" ht="90" x14ac:dyDescent="0.25">
      <c r="A245" s="10" t="s">
        <v>2367</v>
      </c>
      <c r="B245" s="10" t="s">
        <v>642</v>
      </c>
      <c r="C245" s="10" t="s">
        <v>686</v>
      </c>
      <c r="D245" s="10" t="s">
        <v>685</v>
      </c>
      <c r="E245" s="10" t="s">
        <v>2019</v>
      </c>
      <c r="F245" s="10" t="s">
        <v>643</v>
      </c>
      <c r="G245" s="10" t="s">
        <v>675</v>
      </c>
      <c r="H245" s="13">
        <v>35</v>
      </c>
      <c r="I245" s="10" t="s">
        <v>74</v>
      </c>
      <c r="J245" s="10">
        <v>0</v>
      </c>
      <c r="K245" s="10">
        <v>0</v>
      </c>
      <c r="L245" s="10"/>
      <c r="M245" s="10">
        <v>35</v>
      </c>
      <c r="N245" s="204"/>
      <c r="O245" s="204"/>
      <c r="P245" s="204"/>
      <c r="Q245" s="204"/>
      <c r="R245" s="10"/>
      <c r="S245" s="10" t="s">
        <v>678</v>
      </c>
      <c r="T245" s="271">
        <v>0.25</v>
      </c>
      <c r="U245" s="18">
        <v>42857</v>
      </c>
      <c r="V245" s="18">
        <v>43069</v>
      </c>
      <c r="W245" s="10">
        <v>212</v>
      </c>
      <c r="X245" s="10"/>
      <c r="Y245" s="10"/>
      <c r="Z245" s="10"/>
      <c r="AA245" s="10"/>
      <c r="AB245" s="10">
        <v>0.14000000000000001</v>
      </c>
      <c r="AC245" s="10">
        <v>0.28000000000000003</v>
      </c>
      <c r="AD245" s="10">
        <v>0.42</v>
      </c>
      <c r="AE245" s="10">
        <v>0.56999999999999995</v>
      </c>
      <c r="AF245" s="10">
        <v>0.71</v>
      </c>
      <c r="AG245" s="10">
        <v>0.86</v>
      </c>
      <c r="AH245" s="10">
        <v>1</v>
      </c>
      <c r="AI245" s="10"/>
      <c r="AJ245" s="10"/>
      <c r="AK245" s="188" t="s">
        <v>2428</v>
      </c>
    </row>
    <row r="246" spans="1:37" ht="30" x14ac:dyDescent="0.25">
      <c r="A246" s="10" t="s">
        <v>2367</v>
      </c>
      <c r="B246" s="10" t="s">
        <v>642</v>
      </c>
      <c r="C246" s="10" t="s">
        <v>686</v>
      </c>
      <c r="D246" s="10" t="s">
        <v>685</v>
      </c>
      <c r="E246" s="10" t="s">
        <v>2019</v>
      </c>
      <c r="F246" s="10" t="s">
        <v>643</v>
      </c>
      <c r="G246" s="10" t="s">
        <v>675</v>
      </c>
      <c r="H246" s="13">
        <v>35</v>
      </c>
      <c r="I246" s="10" t="s">
        <v>74</v>
      </c>
      <c r="J246" s="10">
        <v>0</v>
      </c>
      <c r="K246" s="10">
        <v>0</v>
      </c>
      <c r="L246" s="10"/>
      <c r="M246" s="10">
        <v>35</v>
      </c>
      <c r="N246" s="204"/>
      <c r="O246" s="204"/>
      <c r="P246" s="204"/>
      <c r="Q246" s="204"/>
      <c r="R246" s="10"/>
      <c r="S246" s="10" t="s">
        <v>679</v>
      </c>
      <c r="T246" s="271">
        <v>0.25</v>
      </c>
      <c r="U246" s="18">
        <v>42857</v>
      </c>
      <c r="V246" s="18">
        <v>42886</v>
      </c>
      <c r="W246" s="10">
        <v>29</v>
      </c>
      <c r="X246" s="10"/>
      <c r="Y246" s="10"/>
      <c r="Z246" s="10"/>
      <c r="AA246" s="10"/>
      <c r="AB246" s="10">
        <v>1</v>
      </c>
      <c r="AC246" s="10"/>
      <c r="AD246" s="10"/>
      <c r="AE246" s="10"/>
      <c r="AF246" s="10"/>
      <c r="AG246" s="10"/>
      <c r="AH246" s="10"/>
      <c r="AI246" s="10"/>
      <c r="AJ246" s="10"/>
      <c r="AK246" s="188" t="s">
        <v>680</v>
      </c>
    </row>
    <row r="247" spans="1:37" x14ac:dyDescent="0.25">
      <c r="A247" s="10" t="s">
        <v>2367</v>
      </c>
      <c r="B247" s="10" t="s">
        <v>642</v>
      </c>
      <c r="C247" s="10" t="s">
        <v>686</v>
      </c>
      <c r="D247" s="10" t="s">
        <v>685</v>
      </c>
      <c r="E247" s="10" t="s">
        <v>2019</v>
      </c>
      <c r="F247" s="10" t="s">
        <v>643</v>
      </c>
      <c r="G247" s="10" t="s">
        <v>675</v>
      </c>
      <c r="H247" s="13">
        <v>35</v>
      </c>
      <c r="I247" s="10" t="s">
        <v>74</v>
      </c>
      <c r="J247" s="10">
        <v>0</v>
      </c>
      <c r="K247" s="10">
        <v>0</v>
      </c>
      <c r="L247" s="10"/>
      <c r="M247" s="10">
        <v>35</v>
      </c>
      <c r="N247" s="204"/>
      <c r="O247" s="204"/>
      <c r="P247" s="204"/>
      <c r="Q247" s="204"/>
      <c r="R247" s="10"/>
      <c r="S247" s="10" t="s">
        <v>681</v>
      </c>
      <c r="T247" s="271">
        <v>0.25</v>
      </c>
      <c r="U247" s="18">
        <v>42887</v>
      </c>
      <c r="V247" s="18">
        <v>43069</v>
      </c>
      <c r="W247" s="10">
        <v>182</v>
      </c>
      <c r="X247" s="10"/>
      <c r="Y247" s="10"/>
      <c r="Z247" s="10"/>
      <c r="AA247" s="10"/>
      <c r="AB247" s="10"/>
      <c r="AC247" s="10">
        <v>0.16</v>
      </c>
      <c r="AD247" s="10">
        <v>0.33</v>
      </c>
      <c r="AE247" s="10">
        <v>0.5</v>
      </c>
      <c r="AF247" s="10">
        <v>0.66</v>
      </c>
      <c r="AG247" s="10">
        <v>0.84</v>
      </c>
      <c r="AH247" s="10">
        <v>1</v>
      </c>
      <c r="AI247" s="10"/>
      <c r="AJ247" s="10"/>
      <c r="AK247" s="188" t="s">
        <v>2429</v>
      </c>
    </row>
    <row r="248" spans="1:37" ht="45" x14ac:dyDescent="0.25">
      <c r="A248" s="10" t="s">
        <v>2367</v>
      </c>
      <c r="B248" s="10" t="s">
        <v>642</v>
      </c>
      <c r="C248" s="10" t="s">
        <v>684</v>
      </c>
      <c r="D248" s="10" t="s">
        <v>725</v>
      </c>
      <c r="E248" s="10" t="s">
        <v>2019</v>
      </c>
      <c r="F248" s="10" t="s">
        <v>643</v>
      </c>
      <c r="G248" s="10" t="s">
        <v>697</v>
      </c>
      <c r="H248" s="13" t="s">
        <v>698</v>
      </c>
      <c r="I248" s="10" t="s">
        <v>74</v>
      </c>
      <c r="J248" s="10">
        <v>0</v>
      </c>
      <c r="K248" s="10">
        <v>0</v>
      </c>
      <c r="L248" s="10">
        <v>50</v>
      </c>
      <c r="M248" s="10"/>
      <c r="N248" s="204"/>
      <c r="O248" s="204"/>
      <c r="P248" s="204"/>
      <c r="Q248" s="204"/>
      <c r="R248" s="10"/>
      <c r="S248" s="10" t="s">
        <v>699</v>
      </c>
      <c r="T248" s="271">
        <v>0.2</v>
      </c>
      <c r="U248" s="18">
        <v>42736</v>
      </c>
      <c r="V248" s="18">
        <v>42824</v>
      </c>
      <c r="W248" s="10">
        <v>88</v>
      </c>
      <c r="X248" s="10">
        <v>0.34</v>
      </c>
      <c r="Y248" s="10">
        <v>0.66</v>
      </c>
      <c r="Z248" s="10">
        <v>1.01</v>
      </c>
      <c r="AA248" s="10">
        <v>1.35</v>
      </c>
      <c r="AB248" s="10">
        <v>1.7</v>
      </c>
      <c r="AC248" s="10">
        <v>2.0499999999999998</v>
      </c>
      <c r="AD248" s="10">
        <v>2.4</v>
      </c>
      <c r="AE248" s="10">
        <v>2.75</v>
      </c>
      <c r="AF248" s="10">
        <v>3.09</v>
      </c>
      <c r="AG248" s="10">
        <v>3.44</v>
      </c>
      <c r="AH248" s="10">
        <v>3.78</v>
      </c>
      <c r="AI248" s="10">
        <v>4.1399999999999997</v>
      </c>
      <c r="AJ248" s="10" t="s">
        <v>2430</v>
      </c>
      <c r="AK248" s="188" t="s">
        <v>700</v>
      </c>
    </row>
    <row r="249" spans="1:37" ht="30" x14ac:dyDescent="0.25">
      <c r="A249" s="10" t="s">
        <v>2367</v>
      </c>
      <c r="B249" s="10" t="s">
        <v>642</v>
      </c>
      <c r="C249" s="10" t="s">
        <v>684</v>
      </c>
      <c r="D249" s="10" t="s">
        <v>725</v>
      </c>
      <c r="E249" s="10" t="s">
        <v>2019</v>
      </c>
      <c r="F249" s="10" t="s">
        <v>643</v>
      </c>
      <c r="G249" s="10" t="s">
        <v>697</v>
      </c>
      <c r="H249" s="13" t="s">
        <v>698</v>
      </c>
      <c r="I249" s="10" t="s">
        <v>74</v>
      </c>
      <c r="J249" s="10">
        <v>0</v>
      </c>
      <c r="K249" s="10">
        <v>0</v>
      </c>
      <c r="L249" s="10">
        <v>50</v>
      </c>
      <c r="M249" s="10"/>
      <c r="N249" s="204"/>
      <c r="O249" s="204"/>
      <c r="P249" s="204"/>
      <c r="Q249" s="204"/>
      <c r="R249" s="10"/>
      <c r="S249" s="10" t="s">
        <v>701</v>
      </c>
      <c r="T249" s="271">
        <v>0.2</v>
      </c>
      <c r="U249" s="18">
        <v>42826</v>
      </c>
      <c r="V249" s="18">
        <v>42977</v>
      </c>
      <c r="W249" s="10">
        <v>151</v>
      </c>
      <c r="X249" s="10"/>
      <c r="Y249" s="10"/>
      <c r="Z249" s="10"/>
      <c r="AA249" s="10">
        <v>0.19</v>
      </c>
      <c r="AB249" s="10">
        <v>0.4</v>
      </c>
      <c r="AC249" s="10">
        <v>0.6</v>
      </c>
      <c r="AD249" s="10">
        <v>0.8</v>
      </c>
      <c r="AE249" s="10">
        <v>1.01</v>
      </c>
      <c r="AF249" s="10">
        <v>1.21</v>
      </c>
      <c r="AG249" s="10">
        <v>1.41</v>
      </c>
      <c r="AH249" s="10">
        <v>1.61</v>
      </c>
      <c r="AI249" s="10">
        <v>1.81</v>
      </c>
      <c r="AJ249" s="10"/>
      <c r="AK249" s="188" t="s">
        <v>702</v>
      </c>
    </row>
    <row r="250" spans="1:37" ht="30" x14ac:dyDescent="0.25">
      <c r="A250" s="10" t="s">
        <v>2367</v>
      </c>
      <c r="B250" s="10" t="s">
        <v>642</v>
      </c>
      <c r="C250" s="10" t="s">
        <v>684</v>
      </c>
      <c r="D250" s="10" t="s">
        <v>725</v>
      </c>
      <c r="E250" s="10" t="s">
        <v>2019</v>
      </c>
      <c r="F250" s="10" t="s">
        <v>643</v>
      </c>
      <c r="G250" s="10" t="s">
        <v>697</v>
      </c>
      <c r="H250" s="13" t="s">
        <v>698</v>
      </c>
      <c r="I250" s="10" t="s">
        <v>74</v>
      </c>
      <c r="J250" s="10">
        <v>0</v>
      </c>
      <c r="K250" s="10">
        <v>0</v>
      </c>
      <c r="L250" s="10">
        <v>50</v>
      </c>
      <c r="M250" s="10"/>
      <c r="N250" s="204"/>
      <c r="O250" s="204"/>
      <c r="P250" s="204"/>
      <c r="Q250" s="204"/>
      <c r="R250" s="10"/>
      <c r="S250" s="10" t="s">
        <v>703</v>
      </c>
      <c r="T250" s="271">
        <v>0.2</v>
      </c>
      <c r="U250" s="18">
        <v>42856</v>
      </c>
      <c r="V250" s="18">
        <v>43100</v>
      </c>
      <c r="W250" s="10">
        <v>244</v>
      </c>
      <c r="X250" s="10"/>
      <c r="Y250" s="10"/>
      <c r="Z250" s="10"/>
      <c r="AA250" s="10">
        <v>0</v>
      </c>
      <c r="AB250" s="10">
        <v>0.12</v>
      </c>
      <c r="AC250" s="10">
        <v>0.25</v>
      </c>
      <c r="AD250" s="10">
        <v>0.37</v>
      </c>
      <c r="AE250" s="10">
        <v>0.5</v>
      </c>
      <c r="AF250" s="10">
        <v>0.62</v>
      </c>
      <c r="AG250" s="10">
        <v>0.75</v>
      </c>
      <c r="AH250" s="10">
        <v>0.87</v>
      </c>
      <c r="AI250" s="10">
        <v>1</v>
      </c>
      <c r="AJ250" s="10"/>
      <c r="AK250" s="188" t="s">
        <v>704</v>
      </c>
    </row>
    <row r="251" spans="1:37" ht="30" x14ac:dyDescent="0.25">
      <c r="A251" s="10" t="s">
        <v>2367</v>
      </c>
      <c r="B251" s="10" t="s">
        <v>642</v>
      </c>
      <c r="C251" s="10" t="s">
        <v>684</v>
      </c>
      <c r="D251" s="10" t="s">
        <v>725</v>
      </c>
      <c r="E251" s="10" t="s">
        <v>2019</v>
      </c>
      <c r="F251" s="10" t="s">
        <v>643</v>
      </c>
      <c r="G251" s="10" t="s">
        <v>697</v>
      </c>
      <c r="H251" s="13" t="s">
        <v>698</v>
      </c>
      <c r="I251" s="10" t="s">
        <v>74</v>
      </c>
      <c r="J251" s="10">
        <v>0</v>
      </c>
      <c r="K251" s="10">
        <v>0</v>
      </c>
      <c r="L251" s="10">
        <v>50</v>
      </c>
      <c r="M251" s="10"/>
      <c r="N251" s="204"/>
      <c r="O251" s="204"/>
      <c r="P251" s="204"/>
      <c r="Q251" s="204"/>
      <c r="R251" s="10"/>
      <c r="S251" s="10" t="s">
        <v>705</v>
      </c>
      <c r="T251" s="271">
        <v>0.2</v>
      </c>
      <c r="U251" s="18">
        <v>42887</v>
      </c>
      <c r="V251" s="18">
        <v>43100</v>
      </c>
      <c r="W251" s="10">
        <v>213</v>
      </c>
      <c r="X251" s="10"/>
      <c r="Y251" s="10"/>
      <c r="Z251" s="10"/>
      <c r="AA251" s="10">
        <v>-0.15</v>
      </c>
      <c r="AB251" s="10">
        <v>0</v>
      </c>
      <c r="AC251" s="10">
        <v>0.14000000000000001</v>
      </c>
      <c r="AD251" s="10">
        <v>0.28000000000000003</v>
      </c>
      <c r="AE251" s="10">
        <v>0.43</v>
      </c>
      <c r="AF251" s="10">
        <v>0.56999999999999995</v>
      </c>
      <c r="AG251" s="10">
        <v>0.71</v>
      </c>
      <c r="AH251" s="10">
        <v>0.85</v>
      </c>
      <c r="AI251" s="10">
        <v>1</v>
      </c>
      <c r="AJ251" s="10"/>
      <c r="AK251" s="188" t="s">
        <v>706</v>
      </c>
    </row>
    <row r="252" spans="1:37" ht="30" x14ac:dyDescent="0.25">
      <c r="A252" s="10" t="s">
        <v>2367</v>
      </c>
      <c r="B252" s="10" t="s">
        <v>642</v>
      </c>
      <c r="C252" s="10" t="s">
        <v>684</v>
      </c>
      <c r="D252" s="10" t="s">
        <v>725</v>
      </c>
      <c r="E252" s="10" t="s">
        <v>2019</v>
      </c>
      <c r="F252" s="10" t="s">
        <v>643</v>
      </c>
      <c r="G252" s="10" t="s">
        <v>697</v>
      </c>
      <c r="H252" s="13" t="s">
        <v>698</v>
      </c>
      <c r="I252" s="10" t="s">
        <v>74</v>
      </c>
      <c r="J252" s="10">
        <v>0</v>
      </c>
      <c r="K252" s="10">
        <v>0</v>
      </c>
      <c r="L252" s="10">
        <v>50</v>
      </c>
      <c r="M252" s="10"/>
      <c r="N252" s="204"/>
      <c r="O252" s="204"/>
      <c r="P252" s="204"/>
      <c r="Q252" s="204"/>
      <c r="R252" s="10"/>
      <c r="S252" s="10" t="s">
        <v>707</v>
      </c>
      <c r="T252" s="271">
        <v>0.2</v>
      </c>
      <c r="U252" s="18">
        <v>43070</v>
      </c>
      <c r="V252" s="18">
        <v>43100</v>
      </c>
      <c r="W252" s="10">
        <v>30</v>
      </c>
      <c r="X252" s="10"/>
      <c r="Y252" s="10"/>
      <c r="Z252" s="10"/>
      <c r="AA252" s="10" t="e">
        <v>#DIV/0!</v>
      </c>
      <c r="AB252" s="10" t="e">
        <v>#DIV/0!</v>
      </c>
      <c r="AC252" s="10" t="e">
        <v>#DIV/0!</v>
      </c>
      <c r="AD252" s="10" t="e">
        <v>#DIV/0!</v>
      </c>
      <c r="AE252" s="10" t="e">
        <v>#DIV/0!</v>
      </c>
      <c r="AF252" s="10" t="e">
        <v>#DIV/0!</v>
      </c>
      <c r="AG252" s="10" t="e">
        <v>#DIV/0!</v>
      </c>
      <c r="AH252" s="10" t="e">
        <v>#DIV/0!</v>
      </c>
      <c r="AI252" s="10" t="e">
        <v>#DIV/0!</v>
      </c>
      <c r="AJ252" s="10"/>
      <c r="AK252" s="188" t="s">
        <v>708</v>
      </c>
    </row>
    <row r="253" spans="1:37" s="184" customFormat="1" ht="30" x14ac:dyDescent="0.25">
      <c r="A253" s="10" t="s">
        <v>2367</v>
      </c>
      <c r="B253" s="10" t="s">
        <v>642</v>
      </c>
      <c r="C253" s="10" t="s">
        <v>684</v>
      </c>
      <c r="D253" s="10" t="s">
        <v>725</v>
      </c>
      <c r="E253" s="10" t="s">
        <v>2019</v>
      </c>
      <c r="F253" s="10" t="s">
        <v>643</v>
      </c>
      <c r="G253" s="10" t="s">
        <v>709</v>
      </c>
      <c r="H253" s="13">
        <v>390</v>
      </c>
      <c r="I253" s="10" t="s">
        <v>74</v>
      </c>
      <c r="J253" s="10">
        <v>0</v>
      </c>
      <c r="K253" s="10">
        <v>0</v>
      </c>
      <c r="L253" s="10">
        <v>180</v>
      </c>
      <c r="M253" s="10">
        <v>390</v>
      </c>
      <c r="N253" s="204"/>
      <c r="O253" s="204"/>
      <c r="P253" s="204"/>
      <c r="Q253" s="204"/>
      <c r="R253" s="10"/>
      <c r="S253" s="10" t="s">
        <v>710</v>
      </c>
      <c r="T253" s="271">
        <v>0.3</v>
      </c>
      <c r="U253" s="18">
        <v>42781</v>
      </c>
      <c r="V253" s="18">
        <v>42855</v>
      </c>
      <c r="W253" s="10">
        <v>74</v>
      </c>
      <c r="X253" s="10"/>
      <c r="Y253" s="10">
        <v>0.18</v>
      </c>
      <c r="Z253" s="10">
        <v>0.59</v>
      </c>
      <c r="AA253" s="10">
        <v>1</v>
      </c>
      <c r="AB253" s="10">
        <v>1.42</v>
      </c>
      <c r="AC253" s="10">
        <v>1.82</v>
      </c>
      <c r="AD253" s="10">
        <v>2.2400000000000002</v>
      </c>
      <c r="AE253" s="10">
        <v>2.66</v>
      </c>
      <c r="AF253" s="10">
        <v>3.07</v>
      </c>
      <c r="AG253" s="10">
        <v>3.49</v>
      </c>
      <c r="AH253" s="10">
        <v>3.89</v>
      </c>
      <c r="AI253" s="10">
        <v>4.3099999999999996</v>
      </c>
      <c r="AJ253" s="10" t="s">
        <v>687</v>
      </c>
      <c r="AK253" s="188" t="s">
        <v>2746</v>
      </c>
    </row>
    <row r="254" spans="1:37" ht="30" x14ac:dyDescent="0.25">
      <c r="A254" s="10" t="s">
        <v>2367</v>
      </c>
      <c r="B254" s="10" t="s">
        <v>642</v>
      </c>
      <c r="C254" s="10" t="s">
        <v>684</v>
      </c>
      <c r="D254" s="10" t="s">
        <v>725</v>
      </c>
      <c r="E254" s="10" t="s">
        <v>2019</v>
      </c>
      <c r="F254" s="10" t="s">
        <v>643</v>
      </c>
      <c r="G254" s="10" t="s">
        <v>709</v>
      </c>
      <c r="H254" s="13">
        <v>390</v>
      </c>
      <c r="I254" s="10" t="s">
        <v>74</v>
      </c>
      <c r="J254" s="10">
        <v>0</v>
      </c>
      <c r="K254" s="10">
        <v>0</v>
      </c>
      <c r="L254" s="10">
        <v>180</v>
      </c>
      <c r="M254" s="10">
        <v>390</v>
      </c>
      <c r="N254" s="204"/>
      <c r="O254" s="204"/>
      <c r="P254" s="204"/>
      <c r="Q254" s="204"/>
      <c r="R254" s="10"/>
      <c r="S254" s="10" t="s">
        <v>711</v>
      </c>
      <c r="T254" s="271">
        <v>0.2</v>
      </c>
      <c r="U254" s="18">
        <v>42856</v>
      </c>
      <c r="V254" s="18">
        <v>42916</v>
      </c>
      <c r="W254" s="10">
        <v>60</v>
      </c>
      <c r="X254" s="10"/>
      <c r="Y254" s="10"/>
      <c r="Z254" s="10"/>
      <c r="AA254" s="10">
        <v>1</v>
      </c>
      <c r="AB254" s="10">
        <v>1.52</v>
      </c>
      <c r="AC254" s="10">
        <v>2.0299999999999998</v>
      </c>
      <c r="AD254" s="10">
        <v>2.5299999999999998</v>
      </c>
      <c r="AE254" s="10">
        <v>3.05</v>
      </c>
      <c r="AF254" s="10">
        <v>3.55</v>
      </c>
      <c r="AG254" s="10">
        <v>4.07</v>
      </c>
      <c r="AH254" s="10" t="e">
        <v>#REF!</v>
      </c>
      <c r="AI254" s="10" t="e">
        <v>#REF!</v>
      </c>
      <c r="AJ254" s="10"/>
      <c r="AK254" s="188" t="s">
        <v>712</v>
      </c>
    </row>
    <row r="255" spans="1:37" ht="30" x14ac:dyDescent="0.25">
      <c r="A255" s="10" t="s">
        <v>2367</v>
      </c>
      <c r="B255" s="10" t="s">
        <v>642</v>
      </c>
      <c r="C255" s="10" t="s">
        <v>684</v>
      </c>
      <c r="D255" s="10" t="s">
        <v>725</v>
      </c>
      <c r="E255" s="10" t="s">
        <v>2019</v>
      </c>
      <c r="F255" s="10" t="s">
        <v>643</v>
      </c>
      <c r="G255" s="10" t="s">
        <v>709</v>
      </c>
      <c r="H255" s="13">
        <v>390</v>
      </c>
      <c r="I255" s="10" t="s">
        <v>74</v>
      </c>
      <c r="J255" s="10">
        <v>0</v>
      </c>
      <c r="K255" s="10">
        <v>0</v>
      </c>
      <c r="L255" s="10">
        <v>180</v>
      </c>
      <c r="M255" s="10">
        <v>390</v>
      </c>
      <c r="N255" s="204"/>
      <c r="O255" s="204"/>
      <c r="P255" s="204"/>
      <c r="Q255" s="204"/>
      <c r="R255" s="10"/>
      <c r="S255" s="10" t="s">
        <v>713</v>
      </c>
      <c r="T255" s="271">
        <v>0.3</v>
      </c>
      <c r="U255" s="18">
        <v>42917</v>
      </c>
      <c r="V255" s="18">
        <v>43069</v>
      </c>
      <c r="W255" s="10">
        <v>152</v>
      </c>
      <c r="X255" s="10"/>
      <c r="Y255" s="10"/>
      <c r="Z255" s="10"/>
      <c r="AA255" s="10">
        <v>-0.41</v>
      </c>
      <c r="AB255" s="10">
        <v>-0.2</v>
      </c>
      <c r="AC255" s="10">
        <v>-0.01</v>
      </c>
      <c r="AD255" s="10">
        <v>0.2</v>
      </c>
      <c r="AE255" s="10">
        <v>0.4</v>
      </c>
      <c r="AF255" s="10">
        <v>0.6</v>
      </c>
      <c r="AG255" s="10">
        <v>0.8</v>
      </c>
      <c r="AH255" s="10">
        <v>1</v>
      </c>
      <c r="AI255" s="10">
        <v>1.2</v>
      </c>
      <c r="AJ255" s="10"/>
      <c r="AK255" s="188" t="s">
        <v>714</v>
      </c>
    </row>
    <row r="256" spans="1:37" ht="30" x14ac:dyDescent="0.25">
      <c r="A256" s="10" t="s">
        <v>2367</v>
      </c>
      <c r="B256" s="10" t="s">
        <v>642</v>
      </c>
      <c r="C256" s="10" t="s">
        <v>684</v>
      </c>
      <c r="D256" s="10" t="s">
        <v>725</v>
      </c>
      <c r="E256" s="10" t="s">
        <v>2019</v>
      </c>
      <c r="F256" s="10" t="s">
        <v>643</v>
      </c>
      <c r="G256" s="10" t="s">
        <v>709</v>
      </c>
      <c r="H256" s="13">
        <v>390</v>
      </c>
      <c r="I256" s="10" t="s">
        <v>74</v>
      </c>
      <c r="J256" s="10">
        <v>0</v>
      </c>
      <c r="K256" s="10">
        <v>0</v>
      </c>
      <c r="L256" s="10">
        <v>180</v>
      </c>
      <c r="M256" s="10">
        <v>390</v>
      </c>
      <c r="N256" s="204"/>
      <c r="O256" s="204"/>
      <c r="P256" s="204"/>
      <c r="Q256" s="204"/>
      <c r="R256" s="10"/>
      <c r="S256" s="10" t="s">
        <v>715</v>
      </c>
      <c r="T256" s="271">
        <v>0.2</v>
      </c>
      <c r="U256" s="18">
        <v>43070</v>
      </c>
      <c r="V256" s="18">
        <v>43100</v>
      </c>
      <c r="W256" s="10">
        <v>30</v>
      </c>
      <c r="X256" s="10"/>
      <c r="Y256" s="10"/>
      <c r="Z256" s="10"/>
      <c r="AA256" s="10">
        <v>-7.17</v>
      </c>
      <c r="AB256" s="10">
        <v>-6.13</v>
      </c>
      <c r="AC256" s="10">
        <v>-5.13</v>
      </c>
      <c r="AD256" s="10">
        <v>-4.0999999999999996</v>
      </c>
      <c r="AE256" s="10">
        <v>-3.07</v>
      </c>
      <c r="AF256" s="10">
        <v>-2.0699999999999998</v>
      </c>
      <c r="AG256" s="10">
        <v>-1.03</v>
      </c>
      <c r="AH256" s="10">
        <v>-0.03</v>
      </c>
      <c r="AI256" s="10">
        <v>1</v>
      </c>
      <c r="AJ256" s="10"/>
      <c r="AK256" s="188" t="s">
        <v>716</v>
      </c>
    </row>
    <row r="257" spans="1:37" x14ac:dyDescent="0.25">
      <c r="A257" s="10" t="s">
        <v>2367</v>
      </c>
      <c r="B257" s="10" t="s">
        <v>642</v>
      </c>
      <c r="C257" s="10" t="s">
        <v>684</v>
      </c>
      <c r="D257" s="10" t="s">
        <v>725</v>
      </c>
      <c r="E257" s="10" t="s">
        <v>2019</v>
      </c>
      <c r="F257" s="10" t="s">
        <v>643</v>
      </c>
      <c r="G257" s="10" t="s">
        <v>717</v>
      </c>
      <c r="H257" s="13">
        <v>500</v>
      </c>
      <c r="I257" s="10" t="s">
        <v>74</v>
      </c>
      <c r="J257" s="10">
        <v>0</v>
      </c>
      <c r="K257" s="10">
        <v>0</v>
      </c>
      <c r="L257" s="10">
        <v>350</v>
      </c>
      <c r="M257" s="10">
        <v>500</v>
      </c>
      <c r="N257" s="204"/>
      <c r="O257" s="204"/>
      <c r="P257" s="204"/>
      <c r="Q257" s="204"/>
      <c r="R257" s="10"/>
      <c r="S257" s="10" t="s">
        <v>718</v>
      </c>
      <c r="T257" s="271">
        <v>0.2</v>
      </c>
      <c r="U257" s="18">
        <v>42760</v>
      </c>
      <c r="V257" s="18">
        <v>43100</v>
      </c>
      <c r="W257" s="10">
        <v>340</v>
      </c>
      <c r="X257" s="10">
        <v>0.02</v>
      </c>
      <c r="Y257" s="10">
        <v>0.1</v>
      </c>
      <c r="Z257" s="10">
        <v>0.19</v>
      </c>
      <c r="AA257" s="10">
        <v>0.28000000000000003</v>
      </c>
      <c r="AB257" s="10">
        <v>0.37</v>
      </c>
      <c r="AC257" s="10">
        <v>0.46</v>
      </c>
      <c r="AD257" s="10">
        <v>0.55000000000000004</v>
      </c>
      <c r="AE257" s="10">
        <v>0.64</v>
      </c>
      <c r="AF257" s="10">
        <v>0.73</v>
      </c>
      <c r="AG257" s="10">
        <v>0.82</v>
      </c>
      <c r="AH257" s="10">
        <v>0.91</v>
      </c>
      <c r="AI257" s="10">
        <v>1</v>
      </c>
      <c r="AJ257" s="10" t="s">
        <v>688</v>
      </c>
      <c r="AK257" s="188" t="s">
        <v>719</v>
      </c>
    </row>
    <row r="258" spans="1:37" ht="15.75" customHeight="1" x14ac:dyDescent="0.25">
      <c r="A258" s="10" t="s">
        <v>2367</v>
      </c>
      <c r="B258" s="10" t="s">
        <v>642</v>
      </c>
      <c r="C258" s="10" t="s">
        <v>684</v>
      </c>
      <c r="D258" s="10" t="s">
        <v>725</v>
      </c>
      <c r="E258" s="10" t="s">
        <v>2019</v>
      </c>
      <c r="F258" s="10" t="s">
        <v>643</v>
      </c>
      <c r="G258" s="10" t="s">
        <v>717</v>
      </c>
      <c r="H258" s="13">
        <v>500</v>
      </c>
      <c r="I258" s="10" t="s">
        <v>74</v>
      </c>
      <c r="J258" s="10">
        <v>0</v>
      </c>
      <c r="K258" s="10">
        <v>0</v>
      </c>
      <c r="L258" s="10">
        <v>350</v>
      </c>
      <c r="M258" s="10">
        <v>500</v>
      </c>
      <c r="N258" s="204"/>
      <c r="O258" s="204"/>
      <c r="P258" s="204"/>
      <c r="Q258" s="204"/>
      <c r="R258" s="10"/>
      <c r="S258" s="10" t="s">
        <v>720</v>
      </c>
      <c r="T258" s="271">
        <v>0.8</v>
      </c>
      <c r="U258" s="18">
        <v>42760</v>
      </c>
      <c r="V258" s="18">
        <v>43100</v>
      </c>
      <c r="W258" s="10">
        <v>340</v>
      </c>
      <c r="X258" s="10">
        <v>0.02</v>
      </c>
      <c r="Y258" s="10">
        <v>0.1</v>
      </c>
      <c r="Z258" s="10">
        <v>0.19</v>
      </c>
      <c r="AA258" s="10">
        <v>0.28000000000000003</v>
      </c>
      <c r="AB258" s="10">
        <v>0.37</v>
      </c>
      <c r="AC258" s="10">
        <v>0.46</v>
      </c>
      <c r="AD258" s="10">
        <v>0.55000000000000004</v>
      </c>
      <c r="AE258" s="10">
        <v>0.64</v>
      </c>
      <c r="AF258" s="10">
        <v>0.73</v>
      </c>
      <c r="AG258" s="10">
        <v>0.82</v>
      </c>
      <c r="AH258" s="10">
        <v>0.91</v>
      </c>
      <c r="AI258" s="10">
        <v>1</v>
      </c>
      <c r="AJ258" s="10" t="s">
        <v>689</v>
      </c>
      <c r="AK258" s="188" t="s">
        <v>721</v>
      </c>
    </row>
    <row r="259" spans="1:37" x14ac:dyDescent="0.25">
      <c r="A259" s="10" t="s">
        <v>2367</v>
      </c>
      <c r="B259" s="10" t="s">
        <v>642</v>
      </c>
      <c r="C259" s="10" t="s">
        <v>686</v>
      </c>
      <c r="D259" s="10" t="s">
        <v>735</v>
      </c>
      <c r="E259" s="10" t="s">
        <v>739</v>
      </c>
      <c r="F259" s="10" t="s">
        <v>738</v>
      </c>
      <c r="G259" s="185" t="s">
        <v>736</v>
      </c>
      <c r="H259" s="185">
        <v>450</v>
      </c>
      <c r="I259" s="10" t="s">
        <v>726</v>
      </c>
      <c r="J259" s="10">
        <v>250</v>
      </c>
      <c r="K259" s="10">
        <v>450</v>
      </c>
      <c r="L259" s="10"/>
      <c r="M259" s="10"/>
      <c r="N259" s="204"/>
      <c r="O259" s="204"/>
      <c r="P259" s="204"/>
      <c r="Q259" s="204"/>
      <c r="R259" s="10"/>
      <c r="S259" s="10" t="s">
        <v>2432</v>
      </c>
      <c r="T259" s="271">
        <v>0.2</v>
      </c>
      <c r="U259" s="18">
        <v>42751</v>
      </c>
      <c r="V259" s="18">
        <v>42766</v>
      </c>
      <c r="W259" s="10">
        <v>15</v>
      </c>
      <c r="X259" s="10">
        <v>4.93</v>
      </c>
      <c r="Y259" s="10">
        <v>6.93</v>
      </c>
      <c r="Z259" s="10">
        <v>9</v>
      </c>
      <c r="AA259" s="10">
        <v>11</v>
      </c>
      <c r="AB259" s="10">
        <v>13.07</v>
      </c>
      <c r="AC259" s="10">
        <v>15.13</v>
      </c>
      <c r="AD259" s="10">
        <v>17.13</v>
      </c>
      <c r="AE259" s="10">
        <v>19.2</v>
      </c>
      <c r="AF259" s="10">
        <v>21.2</v>
      </c>
      <c r="AG259" s="10">
        <v>23.27</v>
      </c>
      <c r="AH259" s="10" t="e">
        <v>#REF!</v>
      </c>
      <c r="AI259" s="10" t="e">
        <v>#REF!</v>
      </c>
      <c r="AJ259" s="10" t="s">
        <v>2433</v>
      </c>
      <c r="AK259" s="188" t="s">
        <v>727</v>
      </c>
    </row>
    <row r="260" spans="1:37" ht="30" x14ac:dyDescent="0.25">
      <c r="A260" s="10" t="s">
        <v>2367</v>
      </c>
      <c r="B260" s="10" t="s">
        <v>642</v>
      </c>
      <c r="C260" s="10" t="s">
        <v>686</v>
      </c>
      <c r="D260" s="10" t="s">
        <v>735</v>
      </c>
      <c r="E260" s="10" t="s">
        <v>739</v>
      </c>
      <c r="F260" s="10" t="s">
        <v>738</v>
      </c>
      <c r="G260" s="185" t="s">
        <v>736</v>
      </c>
      <c r="H260" s="185">
        <v>450</v>
      </c>
      <c r="I260" s="10" t="s">
        <v>726</v>
      </c>
      <c r="J260" s="10">
        <v>250</v>
      </c>
      <c r="K260" s="10">
        <v>450</v>
      </c>
      <c r="L260" s="10"/>
      <c r="M260" s="10"/>
      <c r="N260" s="204"/>
      <c r="O260" s="204"/>
      <c r="P260" s="204"/>
      <c r="Q260" s="204"/>
      <c r="R260" s="10"/>
      <c r="S260" s="10" t="s">
        <v>2434</v>
      </c>
      <c r="T260" s="271">
        <v>0.2</v>
      </c>
      <c r="U260" s="18">
        <v>42767</v>
      </c>
      <c r="V260" s="18">
        <v>42794</v>
      </c>
      <c r="W260" s="10">
        <v>27</v>
      </c>
      <c r="X260" s="18">
        <v>-2850.07</v>
      </c>
      <c r="Y260" s="10"/>
      <c r="Z260" s="10">
        <v>0</v>
      </c>
      <c r="AA260" s="10"/>
      <c r="AB260" s="10"/>
      <c r="AC260" s="10"/>
      <c r="AD260" s="10"/>
      <c r="AE260" s="10"/>
      <c r="AF260" s="10"/>
      <c r="AG260" s="10"/>
      <c r="AH260" s="10"/>
      <c r="AI260" s="10"/>
      <c r="AJ260" s="10"/>
      <c r="AK260" s="188" t="s">
        <v>728</v>
      </c>
    </row>
    <row r="261" spans="1:37" x14ac:dyDescent="0.25">
      <c r="A261" s="10" t="s">
        <v>2367</v>
      </c>
      <c r="B261" s="10" t="s">
        <v>642</v>
      </c>
      <c r="C261" s="10" t="s">
        <v>686</v>
      </c>
      <c r="D261" s="10" t="s">
        <v>735</v>
      </c>
      <c r="E261" s="10" t="s">
        <v>739</v>
      </c>
      <c r="F261" s="10" t="s">
        <v>738</v>
      </c>
      <c r="G261" s="185" t="s">
        <v>736</v>
      </c>
      <c r="H261" s="185">
        <v>450</v>
      </c>
      <c r="I261" s="10" t="s">
        <v>726</v>
      </c>
      <c r="J261" s="10">
        <v>250</v>
      </c>
      <c r="K261" s="10">
        <v>450</v>
      </c>
      <c r="L261" s="10"/>
      <c r="M261" s="10"/>
      <c r="N261" s="204"/>
      <c r="O261" s="204"/>
      <c r="P261" s="204"/>
      <c r="Q261" s="204"/>
      <c r="R261" s="10"/>
      <c r="S261" s="10" t="s">
        <v>729</v>
      </c>
      <c r="T261" s="271">
        <v>0.2</v>
      </c>
      <c r="U261" s="18">
        <v>42795</v>
      </c>
      <c r="V261" s="18">
        <v>42830</v>
      </c>
      <c r="W261" s="10">
        <v>35</v>
      </c>
      <c r="X261" s="10">
        <v>-2850.07</v>
      </c>
      <c r="Y261" s="10"/>
      <c r="Z261" s="10"/>
      <c r="AA261" s="10"/>
      <c r="AB261" s="10"/>
      <c r="AC261" s="10"/>
      <c r="AD261" s="10"/>
      <c r="AE261" s="10"/>
      <c r="AF261" s="10"/>
      <c r="AG261" s="10"/>
      <c r="AH261" s="10"/>
      <c r="AI261" s="10"/>
      <c r="AJ261" s="10"/>
      <c r="AK261" s="188" t="s">
        <v>730</v>
      </c>
    </row>
    <row r="262" spans="1:37" x14ac:dyDescent="0.25">
      <c r="A262" s="10" t="s">
        <v>2367</v>
      </c>
      <c r="B262" s="10" t="s">
        <v>642</v>
      </c>
      <c r="C262" s="10" t="s">
        <v>686</v>
      </c>
      <c r="D262" s="10" t="s">
        <v>735</v>
      </c>
      <c r="E262" s="10" t="s">
        <v>739</v>
      </c>
      <c r="F262" s="10" t="s">
        <v>738</v>
      </c>
      <c r="G262" s="185" t="s">
        <v>736</v>
      </c>
      <c r="H262" s="185">
        <v>450</v>
      </c>
      <c r="I262" s="10" t="s">
        <v>726</v>
      </c>
      <c r="J262" s="10">
        <v>250</v>
      </c>
      <c r="K262" s="10">
        <v>450</v>
      </c>
      <c r="L262" s="10"/>
      <c r="M262" s="10"/>
      <c r="N262" s="204"/>
      <c r="O262" s="204"/>
      <c r="P262" s="204"/>
      <c r="Q262" s="204"/>
      <c r="R262" s="10"/>
      <c r="S262" s="10" t="s">
        <v>2435</v>
      </c>
      <c r="T262" s="271">
        <v>0.2</v>
      </c>
      <c r="U262" s="18">
        <v>42831</v>
      </c>
      <c r="V262" s="18">
        <v>42855</v>
      </c>
      <c r="W262" s="10">
        <v>24</v>
      </c>
      <c r="X262" s="10">
        <v>-2850.07</v>
      </c>
      <c r="Y262" s="10"/>
      <c r="Z262" s="10"/>
      <c r="AA262" s="10"/>
      <c r="AB262" s="10"/>
      <c r="AC262" s="10"/>
      <c r="AD262" s="10"/>
      <c r="AE262" s="10"/>
      <c r="AF262" s="10"/>
      <c r="AG262" s="10"/>
      <c r="AH262" s="10"/>
      <c r="AI262" s="10"/>
      <c r="AJ262" s="10"/>
      <c r="AK262" s="188" t="s">
        <v>730</v>
      </c>
    </row>
    <row r="263" spans="1:37" x14ac:dyDescent="0.25">
      <c r="A263" s="10" t="s">
        <v>2367</v>
      </c>
      <c r="B263" s="10" t="s">
        <v>642</v>
      </c>
      <c r="C263" s="10" t="s">
        <v>686</v>
      </c>
      <c r="D263" s="10" t="s">
        <v>735</v>
      </c>
      <c r="E263" s="10" t="s">
        <v>739</v>
      </c>
      <c r="F263" s="10" t="s">
        <v>738</v>
      </c>
      <c r="G263" s="185" t="s">
        <v>736</v>
      </c>
      <c r="H263" s="185">
        <v>450</v>
      </c>
      <c r="I263" s="10" t="s">
        <v>726</v>
      </c>
      <c r="J263" s="10">
        <v>250</v>
      </c>
      <c r="K263" s="10">
        <v>450</v>
      </c>
      <c r="L263" s="10"/>
      <c r="M263" s="10"/>
      <c r="N263" s="204"/>
      <c r="O263" s="204"/>
      <c r="P263" s="204"/>
      <c r="Q263" s="204"/>
      <c r="R263" s="10"/>
      <c r="S263" s="10" t="s">
        <v>731</v>
      </c>
      <c r="T263" s="271">
        <v>0.2</v>
      </c>
      <c r="U263" s="18">
        <v>42856</v>
      </c>
      <c r="V263" s="18">
        <v>42885</v>
      </c>
      <c r="W263" s="10">
        <v>29</v>
      </c>
      <c r="X263" s="10">
        <v>-2850.07</v>
      </c>
      <c r="Y263" s="10"/>
      <c r="Z263" s="10"/>
      <c r="AA263" s="10"/>
      <c r="AB263" s="10"/>
      <c r="AC263" s="10"/>
      <c r="AD263" s="10"/>
      <c r="AE263" s="10"/>
      <c r="AF263" s="10"/>
      <c r="AG263" s="10"/>
      <c r="AH263" s="10"/>
      <c r="AI263" s="10"/>
      <c r="AJ263" s="10"/>
      <c r="AK263" s="188" t="s">
        <v>730</v>
      </c>
    </row>
    <row r="264" spans="1:37" x14ac:dyDescent="0.25">
      <c r="A264" s="10" t="s">
        <v>2367</v>
      </c>
      <c r="B264" s="10" t="s">
        <v>642</v>
      </c>
      <c r="C264" s="10" t="s">
        <v>686</v>
      </c>
      <c r="D264" s="10" t="s">
        <v>735</v>
      </c>
      <c r="E264" s="10" t="s">
        <v>739</v>
      </c>
      <c r="F264" s="10" t="s">
        <v>738</v>
      </c>
      <c r="G264" s="185" t="s">
        <v>737</v>
      </c>
      <c r="H264" s="185">
        <v>200</v>
      </c>
      <c r="I264" s="10"/>
      <c r="J264" s="10">
        <v>250</v>
      </c>
      <c r="K264" s="10">
        <v>450</v>
      </c>
      <c r="L264" s="10"/>
      <c r="M264" s="10"/>
      <c r="N264" s="204"/>
      <c r="O264" s="204"/>
      <c r="P264" s="204"/>
      <c r="Q264" s="204"/>
      <c r="R264" s="10"/>
      <c r="S264" s="10" t="s">
        <v>732</v>
      </c>
      <c r="T264" s="271">
        <v>1</v>
      </c>
      <c r="U264" s="18">
        <v>42887</v>
      </c>
      <c r="V264" s="18">
        <v>43069</v>
      </c>
      <c r="W264" s="10">
        <v>182</v>
      </c>
      <c r="X264" s="10"/>
      <c r="Y264" s="10"/>
      <c r="Z264" s="10"/>
      <c r="AA264" s="10">
        <v>-0.18</v>
      </c>
      <c r="AB264" s="10">
        <v>-0.01</v>
      </c>
      <c r="AC264" s="10">
        <v>0.16</v>
      </c>
      <c r="AD264" s="10">
        <v>0.33</v>
      </c>
      <c r="AE264" s="10">
        <v>0.5</v>
      </c>
      <c r="AF264" s="10">
        <v>0.66</v>
      </c>
      <c r="AG264" s="10">
        <v>0.84</v>
      </c>
      <c r="AH264" s="10">
        <v>1</v>
      </c>
      <c r="AI264" s="10">
        <v>1.17</v>
      </c>
      <c r="AJ264" s="10" t="s">
        <v>733</v>
      </c>
      <c r="AK264" s="188" t="s">
        <v>734</v>
      </c>
    </row>
    <row r="265" spans="1:37" ht="41.25" customHeight="1" x14ac:dyDescent="0.25">
      <c r="A265" s="10" t="s">
        <v>2367</v>
      </c>
      <c r="B265" s="10" t="s">
        <v>642</v>
      </c>
      <c r="C265" s="10" t="s">
        <v>686</v>
      </c>
      <c r="D265" s="10" t="s">
        <v>744</v>
      </c>
      <c r="E265" s="10" t="s">
        <v>746</v>
      </c>
      <c r="F265" s="10" t="s">
        <v>745</v>
      </c>
      <c r="G265" s="36" t="s">
        <v>740</v>
      </c>
      <c r="H265" s="39">
        <v>0.9</v>
      </c>
      <c r="I265" s="36" t="s">
        <v>741</v>
      </c>
      <c r="J265" s="164">
        <v>0.1</v>
      </c>
      <c r="K265" s="55">
        <v>0.35</v>
      </c>
      <c r="L265" s="55">
        <v>0.55000000000000004</v>
      </c>
      <c r="M265" s="55">
        <v>0.9</v>
      </c>
      <c r="N265" s="213"/>
      <c r="O265" s="205"/>
      <c r="P265" s="205"/>
      <c r="Q265" s="205"/>
      <c r="R265" s="36"/>
      <c r="S265" s="36" t="s">
        <v>2436</v>
      </c>
      <c r="T265" s="55">
        <v>1</v>
      </c>
      <c r="U265" s="29">
        <v>42737</v>
      </c>
      <c r="V265" s="29">
        <v>43100</v>
      </c>
      <c r="W265" s="186">
        <v>363</v>
      </c>
      <c r="X265" s="282">
        <v>7.9889807162534437E-2</v>
      </c>
      <c r="Y265" s="39">
        <v>0.15702479338842976</v>
      </c>
      <c r="Z265" s="39">
        <v>0.24242424242424243</v>
      </c>
      <c r="AA265" s="39">
        <v>0.32506887052341599</v>
      </c>
      <c r="AB265" s="39">
        <v>0.41046831955922863</v>
      </c>
      <c r="AC265" s="39">
        <v>0.49311294765840219</v>
      </c>
      <c r="AD265" s="39">
        <v>0.57851239669421484</v>
      </c>
      <c r="AE265" s="39">
        <v>0.66391184573002759</v>
      </c>
      <c r="AF265" s="39">
        <v>0.74655647382920109</v>
      </c>
      <c r="AG265" s="39">
        <v>0.83195592286501374</v>
      </c>
      <c r="AH265" s="39">
        <v>0.91460055096418735</v>
      </c>
      <c r="AI265" s="39">
        <v>1</v>
      </c>
      <c r="AJ265" s="186" t="s">
        <v>742</v>
      </c>
      <c r="AK265" s="224" t="s">
        <v>743</v>
      </c>
    </row>
    <row r="266" spans="1:37" ht="21.75" customHeight="1" x14ac:dyDescent="0.25">
      <c r="A266" s="10" t="s">
        <v>2367</v>
      </c>
      <c r="B266" s="10" t="s">
        <v>642</v>
      </c>
      <c r="C266" s="10" t="s">
        <v>686</v>
      </c>
      <c r="D266" s="10" t="s">
        <v>856</v>
      </c>
      <c r="E266" s="10" t="s">
        <v>746</v>
      </c>
      <c r="F266" s="10" t="s">
        <v>745</v>
      </c>
      <c r="G266" s="40" t="s">
        <v>753</v>
      </c>
      <c r="H266" s="41">
        <v>1</v>
      </c>
      <c r="I266" s="40" t="s">
        <v>741</v>
      </c>
      <c r="J266" s="164">
        <v>25</v>
      </c>
      <c r="K266" s="107">
        <v>50</v>
      </c>
      <c r="L266" s="107">
        <v>75</v>
      </c>
      <c r="M266" s="107">
        <v>100</v>
      </c>
      <c r="N266" s="213"/>
      <c r="O266" s="205"/>
      <c r="P266" s="205"/>
      <c r="Q266" s="205"/>
      <c r="R266" s="40"/>
      <c r="S266" s="36" t="s">
        <v>2438</v>
      </c>
      <c r="T266" s="55">
        <v>0.4</v>
      </c>
      <c r="U266" s="29">
        <v>42748</v>
      </c>
      <c r="V266" s="29">
        <v>42809</v>
      </c>
      <c r="W266" s="186">
        <v>61</v>
      </c>
      <c r="X266" s="282">
        <v>0.29508196721311475</v>
      </c>
      <c r="Y266" s="282">
        <v>0.75409836065573765</v>
      </c>
      <c r="Z266" s="39">
        <v>1</v>
      </c>
      <c r="AA266" s="39">
        <v>1</v>
      </c>
      <c r="AB266" s="39"/>
      <c r="AC266" s="39"/>
      <c r="AD266" s="39"/>
      <c r="AE266" s="39"/>
      <c r="AF266" s="39"/>
      <c r="AG266" s="39"/>
      <c r="AH266" s="39"/>
      <c r="AI266" s="39"/>
      <c r="AJ266" s="186" t="s">
        <v>2439</v>
      </c>
      <c r="AK266" s="224" t="s">
        <v>747</v>
      </c>
    </row>
    <row r="267" spans="1:37" ht="38.25" customHeight="1" x14ac:dyDescent="0.25">
      <c r="A267" s="10" t="s">
        <v>2367</v>
      </c>
      <c r="B267" s="10" t="s">
        <v>642</v>
      </c>
      <c r="C267" s="10" t="s">
        <v>686</v>
      </c>
      <c r="D267" s="10" t="s">
        <v>856</v>
      </c>
      <c r="E267" s="10" t="s">
        <v>746</v>
      </c>
      <c r="F267" s="10" t="s">
        <v>745</v>
      </c>
      <c r="G267" s="40" t="s">
        <v>753</v>
      </c>
      <c r="H267" s="41">
        <v>1</v>
      </c>
      <c r="I267" s="40" t="s">
        <v>741</v>
      </c>
      <c r="J267" s="164">
        <v>25</v>
      </c>
      <c r="K267" s="107">
        <v>50</v>
      </c>
      <c r="L267" s="107">
        <v>75</v>
      </c>
      <c r="M267" s="107">
        <v>100</v>
      </c>
      <c r="N267" s="213"/>
      <c r="O267" s="205"/>
      <c r="P267" s="205"/>
      <c r="Q267" s="205"/>
      <c r="R267" s="40"/>
      <c r="S267" s="36" t="s">
        <v>748</v>
      </c>
      <c r="T267" s="55">
        <v>0.4</v>
      </c>
      <c r="U267" s="29">
        <v>42810</v>
      </c>
      <c r="V267" s="29">
        <v>42947</v>
      </c>
      <c r="W267" s="186">
        <v>137</v>
      </c>
      <c r="X267" s="282">
        <v>0</v>
      </c>
      <c r="Y267" s="282">
        <v>0</v>
      </c>
      <c r="Z267" s="39">
        <v>0.10948905109489052</v>
      </c>
      <c r="AA267" s="39">
        <v>0.32846715328467152</v>
      </c>
      <c r="AB267" s="39">
        <v>0.55474452554744524</v>
      </c>
      <c r="AC267" s="39">
        <v>0.77372262773722633</v>
      </c>
      <c r="AD267" s="39">
        <v>1</v>
      </c>
      <c r="AE267" s="39"/>
      <c r="AF267" s="39"/>
      <c r="AG267" s="39"/>
      <c r="AH267" s="39"/>
      <c r="AI267" s="39"/>
      <c r="AJ267" s="186" t="s">
        <v>2440</v>
      </c>
      <c r="AK267" s="224" t="s">
        <v>749</v>
      </c>
    </row>
    <row r="268" spans="1:37" ht="36.75" customHeight="1" x14ac:dyDescent="0.25">
      <c r="A268" s="10" t="s">
        <v>2367</v>
      </c>
      <c r="B268" s="10" t="s">
        <v>642</v>
      </c>
      <c r="C268" s="10" t="s">
        <v>686</v>
      </c>
      <c r="D268" s="10" t="s">
        <v>856</v>
      </c>
      <c r="E268" s="10" t="s">
        <v>746</v>
      </c>
      <c r="F268" s="10" t="s">
        <v>745</v>
      </c>
      <c r="G268" s="40" t="s">
        <v>753</v>
      </c>
      <c r="H268" s="41">
        <v>1</v>
      </c>
      <c r="I268" s="40" t="s">
        <v>741</v>
      </c>
      <c r="J268" s="164">
        <v>25</v>
      </c>
      <c r="K268" s="107">
        <v>50</v>
      </c>
      <c r="L268" s="107">
        <v>75</v>
      </c>
      <c r="M268" s="107">
        <v>100</v>
      </c>
      <c r="N268" s="213"/>
      <c r="O268" s="205"/>
      <c r="P268" s="205"/>
      <c r="Q268" s="205"/>
      <c r="R268" s="40"/>
      <c r="S268" s="36" t="s">
        <v>750</v>
      </c>
      <c r="T268" s="55">
        <v>0.2</v>
      </c>
      <c r="U268" s="29">
        <v>42979</v>
      </c>
      <c r="V268" s="29">
        <v>43084</v>
      </c>
      <c r="W268" s="186">
        <v>105</v>
      </c>
      <c r="X268" s="282">
        <v>0</v>
      </c>
      <c r="Y268" s="55">
        <v>0</v>
      </c>
      <c r="Z268" s="55">
        <v>0</v>
      </c>
      <c r="AA268" s="39">
        <v>0</v>
      </c>
      <c r="AB268" s="39">
        <v>0</v>
      </c>
      <c r="AC268" s="39">
        <v>0</v>
      </c>
      <c r="AD268" s="39">
        <v>0</v>
      </c>
      <c r="AE268" s="39">
        <v>0</v>
      </c>
      <c r="AF268" s="39">
        <v>0.27619047619047621</v>
      </c>
      <c r="AG268" s="39">
        <v>0.5714285714285714</v>
      </c>
      <c r="AH268" s="39">
        <v>0.8571428571428571</v>
      </c>
      <c r="AI268" s="39">
        <v>1</v>
      </c>
      <c r="AJ268" s="186" t="s">
        <v>751</v>
      </c>
      <c r="AK268" s="224" t="s">
        <v>752</v>
      </c>
    </row>
    <row r="269" spans="1:37" ht="36.75" customHeight="1" x14ac:dyDescent="0.25">
      <c r="A269" s="10" t="s">
        <v>2367</v>
      </c>
      <c r="B269" s="10" t="s">
        <v>642</v>
      </c>
      <c r="C269" s="10" t="s">
        <v>686</v>
      </c>
      <c r="D269" s="10" t="s">
        <v>857</v>
      </c>
      <c r="E269" s="10" t="s">
        <v>746</v>
      </c>
      <c r="F269" s="10" t="s">
        <v>745</v>
      </c>
      <c r="G269" s="43" t="s">
        <v>755</v>
      </c>
      <c r="H269" s="43">
        <v>4</v>
      </c>
      <c r="I269" s="43" t="s">
        <v>756</v>
      </c>
      <c r="J269" s="44">
        <v>10</v>
      </c>
      <c r="K269" s="44">
        <v>50</v>
      </c>
      <c r="L269" s="44">
        <v>75</v>
      </c>
      <c r="M269" s="44">
        <v>100</v>
      </c>
      <c r="N269" s="214"/>
      <c r="O269" s="214"/>
      <c r="P269" s="214"/>
      <c r="Q269" s="214"/>
      <c r="R269" s="43"/>
      <c r="S269" s="43" t="s">
        <v>2441</v>
      </c>
      <c r="T269" s="55">
        <v>1</v>
      </c>
      <c r="U269" s="25">
        <v>42781</v>
      </c>
      <c r="V269" s="25">
        <v>43100</v>
      </c>
      <c r="W269" s="283">
        <v>319</v>
      </c>
      <c r="X269" s="282">
        <v>0</v>
      </c>
      <c r="Y269" s="282">
        <v>4.0752351097178681E-2</v>
      </c>
      <c r="Z269" s="39">
        <v>0.13793103448275862</v>
      </c>
      <c r="AA269" s="39">
        <v>0.23197492163009403</v>
      </c>
      <c r="AB269" s="39">
        <v>0.32915360501567398</v>
      </c>
      <c r="AC269" s="39">
        <v>0.42319749216300939</v>
      </c>
      <c r="AD269" s="39">
        <v>0.52037617554858939</v>
      </c>
      <c r="AE269" s="39">
        <v>0.61755485893416928</v>
      </c>
      <c r="AF269" s="39">
        <v>0.71159874608150475</v>
      </c>
      <c r="AG269" s="39">
        <v>0.80877742946708464</v>
      </c>
      <c r="AH269" s="39">
        <v>0.90282131661442011</v>
      </c>
      <c r="AI269" s="39">
        <v>1</v>
      </c>
      <c r="AJ269" s="43" t="s">
        <v>754</v>
      </c>
      <c r="AK269" s="225" t="s">
        <v>757</v>
      </c>
    </row>
    <row r="270" spans="1:37" ht="30" x14ac:dyDescent="0.25">
      <c r="A270" s="10" t="s">
        <v>2367</v>
      </c>
      <c r="B270" s="10" t="s">
        <v>642</v>
      </c>
      <c r="C270" s="10" t="s">
        <v>686</v>
      </c>
      <c r="D270" s="10" t="s">
        <v>824</v>
      </c>
      <c r="E270" s="10" t="s">
        <v>826</v>
      </c>
      <c r="F270" s="10" t="s">
        <v>2020</v>
      </c>
      <c r="G270" s="10" t="s">
        <v>758</v>
      </c>
      <c r="H270" s="13">
        <v>12</v>
      </c>
      <c r="I270" s="10" t="s">
        <v>759</v>
      </c>
      <c r="J270" s="10">
        <v>14</v>
      </c>
      <c r="K270" s="10">
        <v>14</v>
      </c>
      <c r="L270" s="10">
        <v>13</v>
      </c>
      <c r="M270" s="10">
        <v>12</v>
      </c>
      <c r="N270" s="204"/>
      <c r="O270" s="204"/>
      <c r="P270" s="204"/>
      <c r="Q270" s="204"/>
      <c r="R270" s="10"/>
      <c r="S270" s="10" t="s">
        <v>690</v>
      </c>
      <c r="T270" s="271">
        <v>0.25</v>
      </c>
      <c r="U270" s="18">
        <v>42736</v>
      </c>
      <c r="V270" s="18">
        <v>42825</v>
      </c>
      <c r="W270" s="10">
        <v>89</v>
      </c>
      <c r="X270" s="10">
        <v>0.34</v>
      </c>
      <c r="Y270" s="10">
        <v>0.65</v>
      </c>
      <c r="Z270" s="10">
        <v>1</v>
      </c>
      <c r="AA270" s="10"/>
      <c r="AB270" s="10"/>
      <c r="AC270" s="10"/>
      <c r="AD270" s="10"/>
      <c r="AE270" s="10"/>
      <c r="AF270" s="10"/>
      <c r="AG270" s="10"/>
      <c r="AH270" s="10"/>
      <c r="AI270" s="10"/>
      <c r="AJ270" s="10" t="s">
        <v>2443</v>
      </c>
      <c r="AK270" s="188" t="s">
        <v>691</v>
      </c>
    </row>
    <row r="271" spans="1:37" ht="45" x14ac:dyDescent="0.25">
      <c r="A271" s="10" t="s">
        <v>2367</v>
      </c>
      <c r="B271" s="10" t="s">
        <v>642</v>
      </c>
      <c r="C271" s="10" t="s">
        <v>686</v>
      </c>
      <c r="D271" s="10" t="s">
        <v>824</v>
      </c>
      <c r="E271" s="10" t="s">
        <v>826</v>
      </c>
      <c r="F271" s="10" t="s">
        <v>2020</v>
      </c>
      <c r="G271" s="10" t="s">
        <v>758</v>
      </c>
      <c r="H271" s="13">
        <v>12</v>
      </c>
      <c r="I271" s="10" t="s">
        <v>759</v>
      </c>
      <c r="J271" s="10">
        <v>14</v>
      </c>
      <c r="K271" s="10">
        <v>14</v>
      </c>
      <c r="L271" s="10">
        <v>13</v>
      </c>
      <c r="M271" s="10">
        <v>12</v>
      </c>
      <c r="N271" s="204"/>
      <c r="O271" s="204"/>
      <c r="P271" s="204"/>
      <c r="Q271" s="204"/>
      <c r="R271" s="10"/>
      <c r="S271" s="10" t="s">
        <v>692</v>
      </c>
      <c r="T271" s="271">
        <v>0.25</v>
      </c>
      <c r="U271" s="18">
        <v>42826</v>
      </c>
      <c r="V271" s="18">
        <v>42916</v>
      </c>
      <c r="W271" s="10">
        <v>90</v>
      </c>
      <c r="X271" s="10"/>
      <c r="Y271" s="10"/>
      <c r="Z271" s="10"/>
      <c r="AA271" s="10">
        <v>0.32</v>
      </c>
      <c r="AB271" s="10">
        <v>0.67</v>
      </c>
      <c r="AC271" s="10">
        <v>1</v>
      </c>
      <c r="AD271" s="10"/>
      <c r="AE271" s="10"/>
      <c r="AF271" s="10"/>
      <c r="AG271" s="10"/>
      <c r="AH271" s="10"/>
      <c r="AI271" s="10"/>
      <c r="AJ271" s="10"/>
      <c r="AK271" s="188" t="s">
        <v>693</v>
      </c>
    </row>
    <row r="272" spans="1:37" ht="30" x14ac:dyDescent="0.25">
      <c r="A272" s="10" t="s">
        <v>2367</v>
      </c>
      <c r="B272" s="10" t="s">
        <v>642</v>
      </c>
      <c r="C272" s="10" t="s">
        <v>686</v>
      </c>
      <c r="D272" s="10" t="s">
        <v>824</v>
      </c>
      <c r="E272" s="10" t="s">
        <v>826</v>
      </c>
      <c r="F272" s="10" t="s">
        <v>2020</v>
      </c>
      <c r="G272" s="10" t="s">
        <v>758</v>
      </c>
      <c r="H272" s="13">
        <v>12</v>
      </c>
      <c r="I272" s="10" t="s">
        <v>759</v>
      </c>
      <c r="J272" s="10">
        <v>14</v>
      </c>
      <c r="K272" s="10">
        <v>14</v>
      </c>
      <c r="L272" s="10">
        <v>13</v>
      </c>
      <c r="M272" s="10">
        <v>12</v>
      </c>
      <c r="N272" s="204"/>
      <c r="O272" s="204"/>
      <c r="P272" s="204"/>
      <c r="Q272" s="204"/>
      <c r="R272" s="10"/>
      <c r="S272" s="10" t="s">
        <v>694</v>
      </c>
      <c r="T272" s="271">
        <v>0.25</v>
      </c>
      <c r="U272" s="18">
        <v>42917</v>
      </c>
      <c r="V272" s="18">
        <v>43008</v>
      </c>
      <c r="W272" s="10">
        <v>91</v>
      </c>
      <c r="X272" s="10"/>
      <c r="Y272" s="10"/>
      <c r="Z272" s="10"/>
      <c r="AA272" s="10"/>
      <c r="AB272" s="10"/>
      <c r="AC272" s="10"/>
      <c r="AD272" s="10">
        <v>0.33</v>
      </c>
      <c r="AE272" s="10">
        <v>0.67</v>
      </c>
      <c r="AF272" s="10">
        <v>1</v>
      </c>
      <c r="AG272" s="10"/>
      <c r="AH272" s="10"/>
      <c r="AI272" s="10"/>
      <c r="AJ272" s="10"/>
      <c r="AK272" s="188" t="s">
        <v>691</v>
      </c>
    </row>
    <row r="273" spans="1:37" x14ac:dyDescent="0.25">
      <c r="A273" s="10" t="s">
        <v>2367</v>
      </c>
      <c r="B273" s="10" t="s">
        <v>642</v>
      </c>
      <c r="C273" s="10" t="s">
        <v>686</v>
      </c>
      <c r="D273" s="10" t="s">
        <v>824</v>
      </c>
      <c r="E273" s="10" t="s">
        <v>826</v>
      </c>
      <c r="F273" s="10" t="s">
        <v>2020</v>
      </c>
      <c r="G273" s="10" t="s">
        <v>758</v>
      </c>
      <c r="H273" s="13">
        <v>12</v>
      </c>
      <c r="I273" s="10" t="s">
        <v>759</v>
      </c>
      <c r="J273" s="10">
        <v>14</v>
      </c>
      <c r="K273" s="10">
        <v>14</v>
      </c>
      <c r="L273" s="10">
        <v>13</v>
      </c>
      <c r="M273" s="10">
        <v>12</v>
      </c>
      <c r="N273" s="204"/>
      <c r="O273" s="204"/>
      <c r="P273" s="204"/>
      <c r="Q273" s="204"/>
      <c r="R273" s="10"/>
      <c r="S273" s="10" t="s">
        <v>695</v>
      </c>
      <c r="T273" s="271">
        <v>0.25</v>
      </c>
      <c r="U273" s="18">
        <v>43009</v>
      </c>
      <c r="V273" s="18">
        <v>43100</v>
      </c>
      <c r="W273" s="10">
        <v>91</v>
      </c>
      <c r="X273" s="10"/>
      <c r="Y273" s="10"/>
      <c r="Z273" s="10"/>
      <c r="AA273" s="10"/>
      <c r="AB273" s="10"/>
      <c r="AC273" s="10"/>
      <c r="AD273" s="10"/>
      <c r="AE273" s="10"/>
      <c r="AF273" s="10"/>
      <c r="AG273" s="10">
        <v>0.33</v>
      </c>
      <c r="AH273" s="10">
        <v>0.66</v>
      </c>
      <c r="AI273" s="10">
        <v>1</v>
      </c>
      <c r="AJ273" s="10" t="s">
        <v>2444</v>
      </c>
      <c r="AK273" s="188" t="s">
        <v>696</v>
      </c>
    </row>
    <row r="274" spans="1:37" ht="30" x14ac:dyDescent="0.25">
      <c r="A274" s="10" t="s">
        <v>2367</v>
      </c>
      <c r="B274" s="10" t="s">
        <v>642</v>
      </c>
      <c r="C274" s="10" t="s">
        <v>686</v>
      </c>
      <c r="D274" s="10" t="s">
        <v>824</v>
      </c>
      <c r="E274" s="10" t="s">
        <v>826</v>
      </c>
      <c r="F274" s="10" t="s">
        <v>2020</v>
      </c>
      <c r="G274" s="10" t="s">
        <v>722</v>
      </c>
      <c r="H274" s="13">
        <v>12</v>
      </c>
      <c r="I274" s="10" t="s">
        <v>759</v>
      </c>
      <c r="J274" s="10">
        <v>15</v>
      </c>
      <c r="K274" s="10">
        <v>14</v>
      </c>
      <c r="L274" s="10">
        <v>13</v>
      </c>
      <c r="M274" s="10">
        <v>12</v>
      </c>
      <c r="N274" s="204"/>
      <c r="O274" s="204"/>
      <c r="P274" s="204"/>
      <c r="Q274" s="204"/>
      <c r="R274" s="10"/>
      <c r="S274" s="10" t="s">
        <v>2445</v>
      </c>
      <c r="T274" s="271">
        <v>0.25</v>
      </c>
      <c r="U274" s="18">
        <v>42767</v>
      </c>
      <c r="V274" s="18">
        <v>43100</v>
      </c>
      <c r="W274" s="10">
        <v>333</v>
      </c>
      <c r="X274" s="10"/>
      <c r="Y274" s="10">
        <v>0.08</v>
      </c>
      <c r="Z274" s="10">
        <v>0.17</v>
      </c>
      <c r="AA274" s="10">
        <v>0.26</v>
      </c>
      <c r="AB274" s="10">
        <v>0.36</v>
      </c>
      <c r="AC274" s="10">
        <v>0.45</v>
      </c>
      <c r="AD274" s="10">
        <v>0.54</v>
      </c>
      <c r="AE274" s="10">
        <v>0.63</v>
      </c>
      <c r="AF274" s="10">
        <v>0.72</v>
      </c>
      <c r="AG274" s="10">
        <v>0.82</v>
      </c>
      <c r="AH274" s="10">
        <v>0.91</v>
      </c>
      <c r="AI274" s="10">
        <v>1</v>
      </c>
      <c r="AJ274" s="10" t="s">
        <v>2446</v>
      </c>
      <c r="AK274" s="188" t="s">
        <v>2447</v>
      </c>
    </row>
    <row r="275" spans="1:37" ht="30" x14ac:dyDescent="0.25">
      <c r="A275" s="10" t="s">
        <v>2367</v>
      </c>
      <c r="B275" s="10" t="s">
        <v>642</v>
      </c>
      <c r="C275" s="10" t="s">
        <v>686</v>
      </c>
      <c r="D275" s="10" t="s">
        <v>824</v>
      </c>
      <c r="E275" s="10" t="s">
        <v>826</v>
      </c>
      <c r="F275" s="10" t="s">
        <v>2020</v>
      </c>
      <c r="G275" s="10" t="s">
        <v>722</v>
      </c>
      <c r="H275" s="13">
        <v>12</v>
      </c>
      <c r="I275" s="10" t="s">
        <v>759</v>
      </c>
      <c r="J275" s="10">
        <v>15</v>
      </c>
      <c r="K275" s="10">
        <v>14</v>
      </c>
      <c r="L275" s="10">
        <v>13</v>
      </c>
      <c r="M275" s="10">
        <v>12</v>
      </c>
      <c r="N275" s="204"/>
      <c r="O275" s="204"/>
      <c r="P275" s="204"/>
      <c r="Q275" s="204"/>
      <c r="R275" s="10"/>
      <c r="S275" s="10" t="s">
        <v>2448</v>
      </c>
      <c r="T275" s="271">
        <v>0.25</v>
      </c>
      <c r="U275" s="18">
        <v>42767</v>
      </c>
      <c r="V275" s="18">
        <v>43100</v>
      </c>
      <c r="W275" s="10">
        <v>333</v>
      </c>
      <c r="X275" s="10"/>
      <c r="Y275" s="10">
        <v>0.08</v>
      </c>
      <c r="Z275" s="10">
        <v>0.17</v>
      </c>
      <c r="AA275" s="10">
        <v>0.26</v>
      </c>
      <c r="AB275" s="10">
        <v>0.36</v>
      </c>
      <c r="AC275" s="10">
        <v>0.45</v>
      </c>
      <c r="AD275" s="10">
        <v>0.54</v>
      </c>
      <c r="AE275" s="10">
        <v>0.63</v>
      </c>
      <c r="AF275" s="10">
        <v>0.72</v>
      </c>
      <c r="AG275" s="10">
        <v>0.82</v>
      </c>
      <c r="AH275" s="10">
        <v>0.91</v>
      </c>
      <c r="AI275" s="10">
        <v>1</v>
      </c>
      <c r="AJ275" s="10"/>
      <c r="AK275" s="188" t="s">
        <v>760</v>
      </c>
    </row>
    <row r="276" spans="1:37" ht="30" x14ac:dyDescent="0.25">
      <c r="A276" s="10" t="s">
        <v>2367</v>
      </c>
      <c r="B276" s="10" t="s">
        <v>642</v>
      </c>
      <c r="C276" s="10" t="s">
        <v>686</v>
      </c>
      <c r="D276" s="10" t="s">
        <v>824</v>
      </c>
      <c r="E276" s="10" t="s">
        <v>826</v>
      </c>
      <c r="F276" s="10" t="s">
        <v>2020</v>
      </c>
      <c r="G276" s="10" t="s">
        <v>722</v>
      </c>
      <c r="H276" s="13">
        <v>12</v>
      </c>
      <c r="I276" s="10" t="s">
        <v>759</v>
      </c>
      <c r="J276" s="10">
        <v>15</v>
      </c>
      <c r="K276" s="10">
        <v>14</v>
      </c>
      <c r="L276" s="10">
        <v>13</v>
      </c>
      <c r="M276" s="10">
        <v>12</v>
      </c>
      <c r="N276" s="204"/>
      <c r="O276" s="204"/>
      <c r="P276" s="204"/>
      <c r="Q276" s="204"/>
      <c r="R276" s="10"/>
      <c r="S276" s="10" t="s">
        <v>723</v>
      </c>
      <c r="T276" s="271">
        <v>0.15</v>
      </c>
      <c r="U276" s="18">
        <v>42917</v>
      </c>
      <c r="V276" s="18">
        <v>43008</v>
      </c>
      <c r="W276" s="10">
        <v>91</v>
      </c>
      <c r="X276" s="10"/>
      <c r="Y276" s="10"/>
      <c r="Z276" s="10"/>
      <c r="AA276" s="10"/>
      <c r="AB276" s="10"/>
      <c r="AC276" s="10"/>
      <c r="AD276" s="10">
        <v>0.33</v>
      </c>
      <c r="AE276" s="10">
        <v>0.67</v>
      </c>
      <c r="AF276" s="10">
        <v>1</v>
      </c>
      <c r="AG276" s="10"/>
      <c r="AH276" s="10"/>
      <c r="AI276" s="10"/>
      <c r="AJ276" s="10"/>
      <c r="AK276" s="188" t="s">
        <v>2449</v>
      </c>
    </row>
    <row r="277" spans="1:37" ht="30" x14ac:dyDescent="0.25">
      <c r="A277" s="10" t="s">
        <v>2367</v>
      </c>
      <c r="B277" s="10" t="s">
        <v>642</v>
      </c>
      <c r="C277" s="10" t="s">
        <v>686</v>
      </c>
      <c r="D277" s="10" t="s">
        <v>824</v>
      </c>
      <c r="E277" s="10" t="s">
        <v>826</v>
      </c>
      <c r="F277" s="10" t="s">
        <v>2020</v>
      </c>
      <c r="G277" s="10" t="s">
        <v>722</v>
      </c>
      <c r="H277" s="13">
        <v>12</v>
      </c>
      <c r="I277" s="10" t="s">
        <v>759</v>
      </c>
      <c r="J277" s="10">
        <v>15</v>
      </c>
      <c r="K277" s="10">
        <v>14</v>
      </c>
      <c r="L277" s="10">
        <v>13</v>
      </c>
      <c r="M277" s="10">
        <v>12</v>
      </c>
      <c r="N277" s="204"/>
      <c r="O277" s="204"/>
      <c r="P277" s="204"/>
      <c r="Q277" s="204"/>
      <c r="R277" s="10"/>
      <c r="S277" s="10" t="s">
        <v>761</v>
      </c>
      <c r="T277" s="271">
        <v>0.1</v>
      </c>
      <c r="U277" s="18">
        <v>42767</v>
      </c>
      <c r="V277" s="18">
        <v>43100</v>
      </c>
      <c r="W277" s="10">
        <v>333</v>
      </c>
      <c r="X277" s="10"/>
      <c r="Y277" s="10">
        <v>0.08</v>
      </c>
      <c r="Z277" s="10">
        <v>0.17</v>
      </c>
      <c r="AA277" s="10">
        <v>0.26</v>
      </c>
      <c r="AB277" s="10">
        <v>0.36</v>
      </c>
      <c r="AC277" s="10">
        <v>0.45</v>
      </c>
      <c r="AD277" s="10">
        <v>0.54</v>
      </c>
      <c r="AE277" s="10">
        <v>0.63</v>
      </c>
      <c r="AF277" s="10">
        <v>0.72</v>
      </c>
      <c r="AG277" s="10">
        <v>0.82</v>
      </c>
      <c r="AH277" s="10">
        <v>0.91</v>
      </c>
      <c r="AI277" s="10">
        <v>1</v>
      </c>
      <c r="AJ277" s="10"/>
      <c r="AK277" s="188" t="s">
        <v>724</v>
      </c>
    </row>
    <row r="278" spans="1:37" x14ac:dyDescent="0.25">
      <c r="A278" s="10" t="s">
        <v>2367</v>
      </c>
      <c r="B278" s="10" t="s">
        <v>642</v>
      </c>
      <c r="C278" s="10" t="s">
        <v>686</v>
      </c>
      <c r="D278" s="10" t="s">
        <v>824</v>
      </c>
      <c r="E278" s="10" t="s">
        <v>826</v>
      </c>
      <c r="F278" s="10" t="s">
        <v>2020</v>
      </c>
      <c r="G278" s="10" t="s">
        <v>722</v>
      </c>
      <c r="H278" s="13">
        <v>12</v>
      </c>
      <c r="I278" s="10" t="s">
        <v>759</v>
      </c>
      <c r="J278" s="10">
        <v>15</v>
      </c>
      <c r="K278" s="10">
        <v>14</v>
      </c>
      <c r="L278" s="10">
        <v>13</v>
      </c>
      <c r="M278" s="10">
        <v>12</v>
      </c>
      <c r="N278" s="204"/>
      <c r="O278" s="204"/>
      <c r="P278" s="204"/>
      <c r="Q278" s="204"/>
      <c r="R278" s="10"/>
      <c r="S278" s="10" t="s">
        <v>762</v>
      </c>
      <c r="T278" s="271">
        <v>0.25</v>
      </c>
      <c r="U278" s="18">
        <v>43009</v>
      </c>
      <c r="V278" s="18">
        <v>43100</v>
      </c>
      <c r="W278" s="10">
        <v>91</v>
      </c>
      <c r="X278" s="10"/>
      <c r="Y278" s="10"/>
      <c r="Z278" s="10"/>
      <c r="AA278" s="10"/>
      <c r="AB278" s="10"/>
      <c r="AC278" s="10"/>
      <c r="AD278" s="10"/>
      <c r="AE278" s="10"/>
      <c r="AF278" s="10"/>
      <c r="AG278" s="10">
        <v>0.33</v>
      </c>
      <c r="AH278" s="10">
        <v>0.66</v>
      </c>
      <c r="AI278" s="10">
        <v>1</v>
      </c>
      <c r="AJ278" s="10" t="s">
        <v>2450</v>
      </c>
      <c r="AK278" s="188" t="s">
        <v>696</v>
      </c>
    </row>
    <row r="279" spans="1:37" x14ac:dyDescent="0.25">
      <c r="A279" s="10" t="s">
        <v>2367</v>
      </c>
      <c r="B279" s="10" t="s">
        <v>642</v>
      </c>
      <c r="C279" s="10" t="s">
        <v>686</v>
      </c>
      <c r="D279" s="10" t="s">
        <v>824</v>
      </c>
      <c r="E279" s="10" t="s">
        <v>826</v>
      </c>
      <c r="F279" s="10" t="s">
        <v>2020</v>
      </c>
      <c r="G279" s="10" t="s">
        <v>763</v>
      </c>
      <c r="H279" s="13">
        <v>4</v>
      </c>
      <c r="I279" s="10" t="s">
        <v>759</v>
      </c>
      <c r="J279" s="10">
        <v>0</v>
      </c>
      <c r="K279" s="10">
        <v>0</v>
      </c>
      <c r="L279" s="10">
        <v>2</v>
      </c>
      <c r="M279" s="10">
        <v>4</v>
      </c>
      <c r="N279" s="204"/>
      <c r="O279" s="204"/>
      <c r="P279" s="204"/>
      <c r="Q279" s="204"/>
      <c r="R279" s="10"/>
      <c r="S279" s="10" t="s">
        <v>764</v>
      </c>
      <c r="T279" s="271">
        <v>0.3</v>
      </c>
      <c r="U279" s="18">
        <v>42767</v>
      </c>
      <c r="V279" s="18">
        <v>42855</v>
      </c>
      <c r="W279" s="10">
        <v>88</v>
      </c>
      <c r="X279" s="10"/>
      <c r="Y279" s="10">
        <v>0.31</v>
      </c>
      <c r="Z279" s="10">
        <v>0.66</v>
      </c>
      <c r="AA279" s="10">
        <v>1</v>
      </c>
      <c r="AB279" s="10"/>
      <c r="AC279" s="10"/>
      <c r="AD279" s="10"/>
      <c r="AE279" s="10"/>
      <c r="AF279" s="10"/>
      <c r="AG279" s="10"/>
      <c r="AH279" s="10"/>
      <c r="AI279" s="10"/>
      <c r="AJ279" s="10" t="s">
        <v>765</v>
      </c>
      <c r="AK279" s="188" t="s">
        <v>766</v>
      </c>
    </row>
    <row r="280" spans="1:37" x14ac:dyDescent="0.25">
      <c r="A280" s="10" t="s">
        <v>2367</v>
      </c>
      <c r="B280" s="10" t="s">
        <v>642</v>
      </c>
      <c r="C280" s="10" t="s">
        <v>686</v>
      </c>
      <c r="D280" s="10" t="s">
        <v>824</v>
      </c>
      <c r="E280" s="10" t="s">
        <v>826</v>
      </c>
      <c r="F280" s="10" t="s">
        <v>2020</v>
      </c>
      <c r="G280" s="10" t="s">
        <v>763</v>
      </c>
      <c r="H280" s="13">
        <v>4</v>
      </c>
      <c r="I280" s="10" t="s">
        <v>759</v>
      </c>
      <c r="J280" s="10">
        <v>0</v>
      </c>
      <c r="K280" s="10">
        <v>0</v>
      </c>
      <c r="L280" s="10">
        <v>2</v>
      </c>
      <c r="M280" s="10">
        <v>4</v>
      </c>
      <c r="N280" s="204"/>
      <c r="O280" s="204"/>
      <c r="P280" s="204"/>
      <c r="Q280" s="204"/>
      <c r="R280" s="10"/>
      <c r="S280" s="10" t="s">
        <v>767</v>
      </c>
      <c r="T280" s="271">
        <v>0.3</v>
      </c>
      <c r="U280" s="18">
        <v>42767</v>
      </c>
      <c r="V280" s="18">
        <v>42916</v>
      </c>
      <c r="W280" s="10">
        <v>149</v>
      </c>
      <c r="X280" s="10"/>
      <c r="Y280" s="10">
        <v>0.18</v>
      </c>
      <c r="Z280" s="10">
        <v>0.39</v>
      </c>
      <c r="AA280" s="10">
        <v>0.59</v>
      </c>
      <c r="AB280" s="10">
        <v>0.8</v>
      </c>
      <c r="AC280" s="10">
        <v>1</v>
      </c>
      <c r="AD280" s="10"/>
      <c r="AE280" s="10"/>
      <c r="AF280" s="10"/>
      <c r="AG280" s="10"/>
      <c r="AH280" s="10"/>
      <c r="AI280" s="10"/>
      <c r="AJ280" s="10" t="s">
        <v>768</v>
      </c>
      <c r="AK280" s="188" t="s">
        <v>769</v>
      </c>
    </row>
    <row r="281" spans="1:37" x14ac:dyDescent="0.25">
      <c r="A281" s="10" t="s">
        <v>2367</v>
      </c>
      <c r="B281" s="10" t="s">
        <v>642</v>
      </c>
      <c r="C281" s="10" t="s">
        <v>686</v>
      </c>
      <c r="D281" s="10" t="s">
        <v>824</v>
      </c>
      <c r="E281" s="10" t="s">
        <v>826</v>
      </c>
      <c r="F281" s="10" t="s">
        <v>2020</v>
      </c>
      <c r="G281" s="10" t="s">
        <v>763</v>
      </c>
      <c r="H281" s="13">
        <v>4</v>
      </c>
      <c r="I281" s="10" t="s">
        <v>759</v>
      </c>
      <c r="J281" s="10">
        <v>0</v>
      </c>
      <c r="K281" s="10">
        <v>0</v>
      </c>
      <c r="L281" s="10">
        <v>2</v>
      </c>
      <c r="M281" s="10">
        <v>4</v>
      </c>
      <c r="N281" s="204"/>
      <c r="O281" s="204"/>
      <c r="P281" s="204"/>
      <c r="Q281" s="204"/>
      <c r="R281" s="10"/>
      <c r="S281" s="10" t="s">
        <v>770</v>
      </c>
      <c r="T281" s="271">
        <v>0.1</v>
      </c>
      <c r="U281" s="18">
        <v>42917</v>
      </c>
      <c r="V281" s="18">
        <v>42946</v>
      </c>
      <c r="W281" s="10">
        <v>29</v>
      </c>
      <c r="X281" s="10"/>
      <c r="Y281" s="10"/>
      <c r="Z281" s="10"/>
      <c r="AA281" s="10"/>
      <c r="AB281" s="10"/>
      <c r="AC281" s="10"/>
      <c r="AD281" s="10">
        <v>1</v>
      </c>
      <c r="AE281" s="10"/>
      <c r="AF281" s="10"/>
      <c r="AG281" s="10"/>
      <c r="AH281" s="10"/>
      <c r="AI281" s="10"/>
      <c r="AJ281" s="10" t="s">
        <v>771</v>
      </c>
      <c r="AK281" s="188" t="s">
        <v>772</v>
      </c>
    </row>
    <row r="282" spans="1:37" ht="30" x14ac:dyDescent="0.25">
      <c r="A282" s="10" t="s">
        <v>2367</v>
      </c>
      <c r="B282" s="10" t="s">
        <v>642</v>
      </c>
      <c r="C282" s="10" t="s">
        <v>686</v>
      </c>
      <c r="D282" s="10" t="s">
        <v>824</v>
      </c>
      <c r="E282" s="10" t="s">
        <v>826</v>
      </c>
      <c r="F282" s="10" t="s">
        <v>2020</v>
      </c>
      <c r="G282" s="10" t="s">
        <v>763</v>
      </c>
      <c r="H282" s="13">
        <v>4</v>
      </c>
      <c r="I282" s="10" t="s">
        <v>759</v>
      </c>
      <c r="J282" s="10">
        <v>0</v>
      </c>
      <c r="K282" s="10">
        <v>0</v>
      </c>
      <c r="L282" s="10">
        <v>2</v>
      </c>
      <c r="M282" s="10">
        <v>4</v>
      </c>
      <c r="N282" s="204"/>
      <c r="O282" s="204"/>
      <c r="P282" s="204"/>
      <c r="Q282" s="204"/>
      <c r="R282" s="10"/>
      <c r="S282" s="10" t="s">
        <v>773</v>
      </c>
      <c r="T282" s="271">
        <v>0.3</v>
      </c>
      <c r="U282" s="18">
        <v>42917</v>
      </c>
      <c r="V282" s="18">
        <v>43100</v>
      </c>
      <c r="W282" s="10">
        <v>183</v>
      </c>
      <c r="X282" s="10"/>
      <c r="Y282" s="10"/>
      <c r="Z282" s="10"/>
      <c r="AA282" s="10"/>
      <c r="AB282" s="10"/>
      <c r="AC282" s="10"/>
      <c r="AD282" s="10">
        <v>0.16</v>
      </c>
      <c r="AE282" s="10">
        <v>0.33</v>
      </c>
      <c r="AF282" s="10">
        <v>0.5</v>
      </c>
      <c r="AG282" s="10">
        <v>0.67</v>
      </c>
      <c r="AH282" s="10">
        <v>0.83</v>
      </c>
      <c r="AI282" s="10">
        <v>1</v>
      </c>
      <c r="AJ282" s="10" t="s">
        <v>774</v>
      </c>
      <c r="AK282" s="188" t="s">
        <v>775</v>
      </c>
    </row>
    <row r="283" spans="1:37" x14ac:dyDescent="0.25">
      <c r="A283" s="10" t="s">
        <v>2367</v>
      </c>
      <c r="B283" s="10" t="s">
        <v>642</v>
      </c>
      <c r="C283" s="10" t="s">
        <v>686</v>
      </c>
      <c r="D283" s="10" t="s">
        <v>824</v>
      </c>
      <c r="E283" s="10" t="s">
        <v>826</v>
      </c>
      <c r="F283" s="10" t="s">
        <v>2020</v>
      </c>
      <c r="G283" s="10" t="s">
        <v>776</v>
      </c>
      <c r="H283" s="13">
        <v>1</v>
      </c>
      <c r="I283" s="10" t="s">
        <v>190</v>
      </c>
      <c r="J283" s="10">
        <v>0</v>
      </c>
      <c r="K283" s="10">
        <v>0</v>
      </c>
      <c r="L283" s="10">
        <v>1</v>
      </c>
      <c r="M283" s="10">
        <v>1</v>
      </c>
      <c r="N283" s="204"/>
      <c r="O283" s="204"/>
      <c r="P283" s="204"/>
      <c r="Q283" s="204"/>
      <c r="R283" s="10"/>
      <c r="S283" s="10" t="s">
        <v>777</v>
      </c>
      <c r="T283" s="271">
        <v>0.3</v>
      </c>
      <c r="U283" s="18">
        <v>42768</v>
      </c>
      <c r="V283" s="18">
        <v>42855</v>
      </c>
      <c r="W283" s="10">
        <v>87</v>
      </c>
      <c r="X283" s="10"/>
      <c r="Y283" s="10">
        <v>0.3</v>
      </c>
      <c r="Z283" s="10">
        <v>0.66</v>
      </c>
      <c r="AA283" s="10">
        <v>1</v>
      </c>
      <c r="AB283" s="10"/>
      <c r="AC283" s="10"/>
      <c r="AD283" s="10"/>
      <c r="AE283" s="10"/>
      <c r="AF283" s="10"/>
      <c r="AG283" s="10"/>
      <c r="AH283" s="10"/>
      <c r="AI283" s="10"/>
      <c r="AJ283" s="10" t="s">
        <v>2451</v>
      </c>
      <c r="AK283" s="188" t="s">
        <v>778</v>
      </c>
    </row>
    <row r="284" spans="1:37" ht="30" x14ac:dyDescent="0.25">
      <c r="A284" s="10" t="s">
        <v>2367</v>
      </c>
      <c r="B284" s="10" t="s">
        <v>642</v>
      </c>
      <c r="C284" s="10" t="s">
        <v>686</v>
      </c>
      <c r="D284" s="10" t="s">
        <v>824</v>
      </c>
      <c r="E284" s="10" t="s">
        <v>826</v>
      </c>
      <c r="F284" s="10" t="s">
        <v>2020</v>
      </c>
      <c r="G284" s="10" t="s">
        <v>776</v>
      </c>
      <c r="H284" s="13">
        <v>1</v>
      </c>
      <c r="I284" s="10" t="s">
        <v>190</v>
      </c>
      <c r="J284" s="10">
        <v>0</v>
      </c>
      <c r="K284" s="10">
        <v>0</v>
      </c>
      <c r="L284" s="10">
        <v>1</v>
      </c>
      <c r="M284" s="10">
        <v>1</v>
      </c>
      <c r="N284" s="204"/>
      <c r="O284" s="204"/>
      <c r="P284" s="204"/>
      <c r="Q284" s="204"/>
      <c r="R284" s="10"/>
      <c r="S284" s="10" t="s">
        <v>779</v>
      </c>
      <c r="T284" s="271">
        <v>0.3</v>
      </c>
      <c r="U284" s="18">
        <v>42856</v>
      </c>
      <c r="V284" s="18">
        <v>42946</v>
      </c>
      <c r="W284" s="10">
        <v>90</v>
      </c>
      <c r="X284" s="10"/>
      <c r="Y284" s="10"/>
      <c r="Z284" s="10"/>
      <c r="AA284" s="10"/>
      <c r="AB284" s="10">
        <v>0.33</v>
      </c>
      <c r="AC284" s="10">
        <v>0.67</v>
      </c>
      <c r="AD284" s="10">
        <v>1</v>
      </c>
      <c r="AE284" s="10"/>
      <c r="AF284" s="10"/>
      <c r="AG284" s="10"/>
      <c r="AH284" s="10"/>
      <c r="AI284" s="10"/>
      <c r="AJ284" s="10"/>
      <c r="AK284" s="188" t="s">
        <v>780</v>
      </c>
    </row>
    <row r="285" spans="1:37" ht="30" x14ac:dyDescent="0.25">
      <c r="A285" s="10" t="s">
        <v>2367</v>
      </c>
      <c r="B285" s="10" t="s">
        <v>642</v>
      </c>
      <c r="C285" s="10" t="s">
        <v>686</v>
      </c>
      <c r="D285" s="10" t="s">
        <v>824</v>
      </c>
      <c r="E285" s="10" t="s">
        <v>826</v>
      </c>
      <c r="F285" s="10" t="s">
        <v>2020</v>
      </c>
      <c r="G285" s="10" t="s">
        <v>776</v>
      </c>
      <c r="H285" s="13">
        <v>1</v>
      </c>
      <c r="I285" s="10" t="s">
        <v>190</v>
      </c>
      <c r="J285" s="10">
        <v>0</v>
      </c>
      <c r="K285" s="10">
        <v>0</v>
      </c>
      <c r="L285" s="10">
        <v>1</v>
      </c>
      <c r="M285" s="10">
        <v>1</v>
      </c>
      <c r="N285" s="204"/>
      <c r="O285" s="204"/>
      <c r="P285" s="204"/>
      <c r="Q285" s="204"/>
      <c r="R285" s="10"/>
      <c r="S285" s="10" t="s">
        <v>781</v>
      </c>
      <c r="T285" s="271">
        <v>0.2</v>
      </c>
      <c r="U285" s="18">
        <v>42917</v>
      </c>
      <c r="V285" s="18">
        <v>43008</v>
      </c>
      <c r="W285" s="10">
        <v>91</v>
      </c>
      <c r="X285" s="10"/>
      <c r="Y285" s="10"/>
      <c r="Z285" s="10"/>
      <c r="AA285" s="10"/>
      <c r="AB285" s="10"/>
      <c r="AC285" s="10"/>
      <c r="AD285" s="10">
        <v>0.33</v>
      </c>
      <c r="AE285" s="10">
        <v>0.67</v>
      </c>
      <c r="AF285" s="10">
        <v>1</v>
      </c>
      <c r="AG285" s="10"/>
      <c r="AH285" s="10"/>
      <c r="AI285" s="10"/>
      <c r="AJ285" s="10"/>
      <c r="AK285" s="188" t="s">
        <v>782</v>
      </c>
    </row>
    <row r="286" spans="1:37" x14ac:dyDescent="0.25">
      <c r="A286" s="10" t="s">
        <v>2367</v>
      </c>
      <c r="B286" s="10" t="s">
        <v>642</v>
      </c>
      <c r="C286" s="10" t="s">
        <v>686</v>
      </c>
      <c r="D286" s="10" t="s">
        <v>824</v>
      </c>
      <c r="E286" s="10" t="s">
        <v>826</v>
      </c>
      <c r="F286" s="10" t="s">
        <v>2020</v>
      </c>
      <c r="G286" s="10" t="s">
        <v>776</v>
      </c>
      <c r="H286" s="13">
        <v>1</v>
      </c>
      <c r="I286" s="10" t="s">
        <v>190</v>
      </c>
      <c r="J286" s="10">
        <v>0</v>
      </c>
      <c r="K286" s="10">
        <v>0</v>
      </c>
      <c r="L286" s="10">
        <v>1</v>
      </c>
      <c r="M286" s="10">
        <v>1</v>
      </c>
      <c r="N286" s="204"/>
      <c r="O286" s="204"/>
      <c r="P286" s="204"/>
      <c r="Q286" s="204"/>
      <c r="R286" s="10"/>
      <c r="S286" s="10" t="s">
        <v>783</v>
      </c>
      <c r="T286" s="271">
        <v>0.2</v>
      </c>
      <c r="U286" s="18">
        <v>43009</v>
      </c>
      <c r="V286" s="18">
        <v>43100</v>
      </c>
      <c r="W286" s="10">
        <v>91</v>
      </c>
      <c r="X286" s="10"/>
      <c r="Y286" s="10"/>
      <c r="Z286" s="10"/>
      <c r="AA286" s="10"/>
      <c r="AB286" s="10"/>
      <c r="AC286" s="10"/>
      <c r="AD286" s="10"/>
      <c r="AE286" s="10"/>
      <c r="AF286" s="10"/>
      <c r="AG286" s="10">
        <v>0.33</v>
      </c>
      <c r="AH286" s="10">
        <v>0.66</v>
      </c>
      <c r="AI286" s="10">
        <v>1</v>
      </c>
      <c r="AJ286" s="10"/>
      <c r="AK286" s="188" t="s">
        <v>784</v>
      </c>
    </row>
    <row r="287" spans="1:37" x14ac:dyDescent="0.25">
      <c r="A287" s="10" t="s">
        <v>2367</v>
      </c>
      <c r="B287" s="10" t="s">
        <v>642</v>
      </c>
      <c r="C287" s="10" t="s">
        <v>686</v>
      </c>
      <c r="D287" s="10" t="s">
        <v>824</v>
      </c>
      <c r="E287" s="10" t="s">
        <v>826</v>
      </c>
      <c r="F287" s="10" t="s">
        <v>2020</v>
      </c>
      <c r="G287" s="10" t="s">
        <v>785</v>
      </c>
      <c r="H287" s="13">
        <v>90</v>
      </c>
      <c r="I287" s="10" t="s">
        <v>786</v>
      </c>
      <c r="J287" s="265">
        <v>0</v>
      </c>
      <c r="K287" s="265">
        <v>0</v>
      </c>
      <c r="L287" s="265">
        <v>0</v>
      </c>
      <c r="M287" s="265">
        <v>0.9</v>
      </c>
      <c r="N287" s="205"/>
      <c r="O287" s="205"/>
      <c r="P287" s="205"/>
      <c r="Q287" s="205"/>
      <c r="R287" s="10"/>
      <c r="S287" s="10" t="s">
        <v>2452</v>
      </c>
      <c r="T287" s="271">
        <v>0.1</v>
      </c>
      <c r="U287" s="18">
        <v>42767</v>
      </c>
      <c r="V287" s="18">
        <v>42824</v>
      </c>
      <c r="W287" s="10">
        <v>57</v>
      </c>
      <c r="X287" s="10"/>
      <c r="Y287" s="10">
        <v>0.47</v>
      </c>
      <c r="Z287" s="10">
        <v>1</v>
      </c>
      <c r="AA287" s="10"/>
      <c r="AB287" s="10"/>
      <c r="AC287" s="10"/>
      <c r="AD287" s="10"/>
      <c r="AE287" s="10"/>
      <c r="AF287" s="10"/>
      <c r="AG287" s="10"/>
      <c r="AH287" s="10"/>
      <c r="AI287" s="10"/>
      <c r="AJ287" s="10" t="s">
        <v>787</v>
      </c>
      <c r="AK287" s="188" t="s">
        <v>2453</v>
      </c>
    </row>
    <row r="288" spans="1:37" x14ac:dyDescent="0.25">
      <c r="A288" s="10" t="s">
        <v>2367</v>
      </c>
      <c r="B288" s="10" t="s">
        <v>642</v>
      </c>
      <c r="C288" s="10" t="s">
        <v>686</v>
      </c>
      <c r="D288" s="10" t="s">
        <v>824</v>
      </c>
      <c r="E288" s="10" t="s">
        <v>826</v>
      </c>
      <c r="F288" s="10" t="s">
        <v>2020</v>
      </c>
      <c r="G288" s="10" t="s">
        <v>785</v>
      </c>
      <c r="H288" s="13">
        <v>90</v>
      </c>
      <c r="I288" s="10" t="s">
        <v>786</v>
      </c>
      <c r="J288" s="265">
        <v>0</v>
      </c>
      <c r="K288" s="265">
        <v>0</v>
      </c>
      <c r="L288" s="265">
        <v>0</v>
      </c>
      <c r="M288" s="265">
        <v>0.9</v>
      </c>
      <c r="N288" s="205"/>
      <c r="O288" s="205"/>
      <c r="P288" s="205"/>
      <c r="Q288" s="205"/>
      <c r="R288" s="10"/>
      <c r="S288" s="10" t="s">
        <v>2454</v>
      </c>
      <c r="T288" s="271">
        <v>0.1</v>
      </c>
      <c r="U288" s="18">
        <v>42767</v>
      </c>
      <c r="V288" s="18">
        <v>43099</v>
      </c>
      <c r="W288" s="10">
        <v>332</v>
      </c>
      <c r="X288" s="10"/>
      <c r="Y288" s="10">
        <v>0.08</v>
      </c>
      <c r="Z288" s="10">
        <v>0.17</v>
      </c>
      <c r="AA288" s="10">
        <v>0.27</v>
      </c>
      <c r="AB288" s="10">
        <v>0.36</v>
      </c>
      <c r="AC288" s="10">
        <v>0.45</v>
      </c>
      <c r="AD288" s="10">
        <v>0.54</v>
      </c>
      <c r="AE288" s="10">
        <v>0.64</v>
      </c>
      <c r="AF288" s="10">
        <v>0.73</v>
      </c>
      <c r="AG288" s="10">
        <v>0.82</v>
      </c>
      <c r="AH288" s="10">
        <v>0.91</v>
      </c>
      <c r="AI288" s="10">
        <v>1</v>
      </c>
      <c r="AJ288" s="10" t="s">
        <v>788</v>
      </c>
      <c r="AK288" s="188" t="s">
        <v>789</v>
      </c>
    </row>
    <row r="289" spans="1:37" x14ac:dyDescent="0.25">
      <c r="A289" s="10" t="s">
        <v>2367</v>
      </c>
      <c r="B289" s="10" t="s">
        <v>642</v>
      </c>
      <c r="C289" s="10" t="s">
        <v>686</v>
      </c>
      <c r="D289" s="10" t="s">
        <v>824</v>
      </c>
      <c r="E289" s="10" t="s">
        <v>826</v>
      </c>
      <c r="F289" s="10" t="s">
        <v>2020</v>
      </c>
      <c r="G289" s="10" t="s">
        <v>785</v>
      </c>
      <c r="H289" s="13">
        <v>90</v>
      </c>
      <c r="I289" s="10" t="s">
        <v>786</v>
      </c>
      <c r="J289" s="265">
        <v>0</v>
      </c>
      <c r="K289" s="265">
        <v>0</v>
      </c>
      <c r="L289" s="265">
        <v>0</v>
      </c>
      <c r="M289" s="265">
        <v>0.9</v>
      </c>
      <c r="N289" s="205"/>
      <c r="O289" s="205"/>
      <c r="P289" s="205"/>
      <c r="Q289" s="205"/>
      <c r="R289" s="10"/>
      <c r="S289" s="10" t="s">
        <v>790</v>
      </c>
      <c r="T289" s="271">
        <v>0.1</v>
      </c>
      <c r="U289" s="18">
        <v>42795</v>
      </c>
      <c r="V289" s="18">
        <v>42916</v>
      </c>
      <c r="W289" s="10">
        <v>121</v>
      </c>
      <c r="X289" s="10"/>
      <c r="Y289" s="10"/>
      <c r="Z289" s="10">
        <v>0.25</v>
      </c>
      <c r="AA289" s="10">
        <v>0.5</v>
      </c>
      <c r="AB289" s="10">
        <v>0.75</v>
      </c>
      <c r="AC289" s="10">
        <v>1</v>
      </c>
      <c r="AD289" s="10"/>
      <c r="AE289" s="10"/>
      <c r="AF289" s="10"/>
      <c r="AG289" s="10"/>
      <c r="AH289" s="10"/>
      <c r="AI289" s="10"/>
      <c r="AJ289" s="10"/>
      <c r="AK289" s="188" t="s">
        <v>791</v>
      </c>
    </row>
    <row r="290" spans="1:37" x14ac:dyDescent="0.25">
      <c r="A290" s="10" t="s">
        <v>2367</v>
      </c>
      <c r="B290" s="10" t="s">
        <v>642</v>
      </c>
      <c r="C290" s="10" t="s">
        <v>686</v>
      </c>
      <c r="D290" s="10" t="s">
        <v>824</v>
      </c>
      <c r="E290" s="10" t="s">
        <v>826</v>
      </c>
      <c r="F290" s="10" t="s">
        <v>2020</v>
      </c>
      <c r="G290" s="10" t="s">
        <v>785</v>
      </c>
      <c r="H290" s="13">
        <v>90</v>
      </c>
      <c r="I290" s="10" t="s">
        <v>786</v>
      </c>
      <c r="J290" s="265">
        <v>0</v>
      </c>
      <c r="K290" s="265">
        <v>0</v>
      </c>
      <c r="L290" s="265">
        <v>0</v>
      </c>
      <c r="M290" s="265">
        <v>0.9</v>
      </c>
      <c r="N290" s="205"/>
      <c r="O290" s="205"/>
      <c r="P290" s="205"/>
      <c r="Q290" s="205"/>
      <c r="R290" s="10"/>
      <c r="S290" s="10" t="s">
        <v>792</v>
      </c>
      <c r="T290" s="271">
        <v>0.2</v>
      </c>
      <c r="U290" s="18">
        <v>42887</v>
      </c>
      <c r="V290" s="18">
        <v>43069</v>
      </c>
      <c r="W290" s="10">
        <v>182</v>
      </c>
      <c r="X290" s="10"/>
      <c r="Y290" s="10"/>
      <c r="Z290" s="10"/>
      <c r="AA290" s="10"/>
      <c r="AB290" s="10"/>
      <c r="AC290" s="10">
        <v>0.16</v>
      </c>
      <c r="AD290" s="10">
        <v>0.33</v>
      </c>
      <c r="AE290" s="10">
        <v>0.5</v>
      </c>
      <c r="AF290" s="10">
        <v>0.66</v>
      </c>
      <c r="AG290" s="10">
        <v>0.84</v>
      </c>
      <c r="AH290" s="10">
        <v>1</v>
      </c>
      <c r="AI290" s="10"/>
      <c r="AJ290" s="10"/>
      <c r="AK290" s="188" t="s">
        <v>793</v>
      </c>
    </row>
    <row r="291" spans="1:37" x14ac:dyDescent="0.25">
      <c r="A291" s="10" t="s">
        <v>2367</v>
      </c>
      <c r="B291" s="10" t="s">
        <v>642</v>
      </c>
      <c r="C291" s="10" t="s">
        <v>686</v>
      </c>
      <c r="D291" s="10" t="s">
        <v>824</v>
      </c>
      <c r="E291" s="10" t="s">
        <v>826</v>
      </c>
      <c r="F291" s="10" t="s">
        <v>2020</v>
      </c>
      <c r="G291" s="10" t="s">
        <v>785</v>
      </c>
      <c r="H291" s="13">
        <v>90</v>
      </c>
      <c r="I291" s="10" t="s">
        <v>786</v>
      </c>
      <c r="J291" s="265">
        <v>0</v>
      </c>
      <c r="K291" s="265">
        <v>0</v>
      </c>
      <c r="L291" s="265">
        <v>0</v>
      </c>
      <c r="M291" s="265">
        <v>0.9</v>
      </c>
      <c r="N291" s="205"/>
      <c r="O291" s="205"/>
      <c r="P291" s="205"/>
      <c r="Q291" s="205"/>
      <c r="R291" s="10"/>
      <c r="S291" s="10" t="s">
        <v>794</v>
      </c>
      <c r="T291" s="271">
        <v>0.05</v>
      </c>
      <c r="U291" s="18">
        <v>43070</v>
      </c>
      <c r="V291" s="18">
        <v>43099</v>
      </c>
      <c r="W291" s="10">
        <v>29</v>
      </c>
      <c r="X291" s="10"/>
      <c r="Y291" s="10"/>
      <c r="Z291" s="10"/>
      <c r="AA291" s="10"/>
      <c r="AB291" s="10"/>
      <c r="AC291" s="10"/>
      <c r="AD291" s="10"/>
      <c r="AE291" s="10"/>
      <c r="AF291" s="10"/>
      <c r="AG291" s="10"/>
      <c r="AH291" s="10"/>
      <c r="AI291" s="10">
        <v>1</v>
      </c>
      <c r="AJ291" s="10"/>
      <c r="AK291" s="188" t="s">
        <v>795</v>
      </c>
    </row>
    <row r="292" spans="1:37" x14ac:dyDescent="0.25">
      <c r="A292" s="10" t="s">
        <v>2367</v>
      </c>
      <c r="B292" s="10" t="s">
        <v>642</v>
      </c>
      <c r="C292" s="10" t="s">
        <v>686</v>
      </c>
      <c r="D292" s="10" t="s">
        <v>824</v>
      </c>
      <c r="E292" s="10" t="s">
        <v>826</v>
      </c>
      <c r="F292" s="10" t="s">
        <v>2020</v>
      </c>
      <c r="G292" s="10" t="s">
        <v>785</v>
      </c>
      <c r="H292" s="13">
        <v>90</v>
      </c>
      <c r="I292" s="10" t="s">
        <v>786</v>
      </c>
      <c r="J292" s="265">
        <v>0</v>
      </c>
      <c r="K292" s="265">
        <v>0</v>
      </c>
      <c r="L292" s="265">
        <v>0</v>
      </c>
      <c r="M292" s="265">
        <v>0.9</v>
      </c>
      <c r="N292" s="205"/>
      <c r="O292" s="205"/>
      <c r="P292" s="205"/>
      <c r="Q292" s="205"/>
      <c r="R292" s="10"/>
      <c r="S292" s="10" t="s">
        <v>796</v>
      </c>
      <c r="T292" s="271">
        <v>0.05</v>
      </c>
      <c r="U292" s="18">
        <v>42768</v>
      </c>
      <c r="V292" s="18">
        <v>43099</v>
      </c>
      <c r="W292" s="10">
        <v>331</v>
      </c>
      <c r="X292" s="10"/>
      <c r="Y292" s="10">
        <v>0.08</v>
      </c>
      <c r="Z292" s="10">
        <v>0.17</v>
      </c>
      <c r="AA292" s="10">
        <v>0.26</v>
      </c>
      <c r="AB292" s="10">
        <v>0.36</v>
      </c>
      <c r="AC292" s="10">
        <v>0.45</v>
      </c>
      <c r="AD292" s="10">
        <v>0.54</v>
      </c>
      <c r="AE292" s="10">
        <v>0.63</v>
      </c>
      <c r="AF292" s="10">
        <v>0.73</v>
      </c>
      <c r="AG292" s="10">
        <v>0.82</v>
      </c>
      <c r="AH292" s="10">
        <v>0.91</v>
      </c>
      <c r="AI292" s="10">
        <v>1</v>
      </c>
      <c r="AJ292" s="10" t="s">
        <v>2455</v>
      </c>
      <c r="AK292" s="188" t="s">
        <v>2456</v>
      </c>
    </row>
    <row r="293" spans="1:37" x14ac:dyDescent="0.25">
      <c r="A293" s="10" t="s">
        <v>2367</v>
      </c>
      <c r="B293" s="10" t="s">
        <v>642</v>
      </c>
      <c r="C293" s="10" t="s">
        <v>686</v>
      </c>
      <c r="D293" s="10" t="s">
        <v>824</v>
      </c>
      <c r="E293" s="10" t="s">
        <v>826</v>
      </c>
      <c r="F293" s="10" t="s">
        <v>2020</v>
      </c>
      <c r="G293" s="10" t="s">
        <v>785</v>
      </c>
      <c r="H293" s="13">
        <v>90</v>
      </c>
      <c r="I293" s="10" t="s">
        <v>786</v>
      </c>
      <c r="J293" s="265">
        <v>0</v>
      </c>
      <c r="K293" s="265">
        <v>0</v>
      </c>
      <c r="L293" s="265">
        <v>0</v>
      </c>
      <c r="M293" s="265">
        <v>0.9</v>
      </c>
      <c r="N293" s="205"/>
      <c r="O293" s="205"/>
      <c r="P293" s="205"/>
      <c r="Q293" s="205"/>
      <c r="R293" s="10"/>
      <c r="S293" s="10" t="s">
        <v>797</v>
      </c>
      <c r="T293" s="271">
        <v>0.05</v>
      </c>
      <c r="U293" s="18">
        <v>42737</v>
      </c>
      <c r="V293" s="18">
        <v>43008</v>
      </c>
      <c r="W293" s="10">
        <v>271</v>
      </c>
      <c r="X293" s="10">
        <v>0.11</v>
      </c>
      <c r="Y293" s="10">
        <v>0.21</v>
      </c>
      <c r="Z293" s="10">
        <v>0.32</v>
      </c>
      <c r="AA293" s="10">
        <v>0.44</v>
      </c>
      <c r="AB293" s="10">
        <v>0.55000000000000004</v>
      </c>
      <c r="AC293" s="10">
        <v>0.66</v>
      </c>
      <c r="AD293" s="10">
        <v>0.77</v>
      </c>
      <c r="AE293" s="10">
        <v>0.89</v>
      </c>
      <c r="AF293" s="10">
        <v>1</v>
      </c>
      <c r="AG293" s="10"/>
      <c r="AH293" s="10"/>
      <c r="AI293" s="10"/>
      <c r="AJ293" s="10" t="s">
        <v>2457</v>
      </c>
      <c r="AK293" s="188" t="s">
        <v>798</v>
      </c>
    </row>
    <row r="294" spans="1:37" x14ac:dyDescent="0.25">
      <c r="A294" s="10" t="s">
        <v>2367</v>
      </c>
      <c r="B294" s="10" t="s">
        <v>642</v>
      </c>
      <c r="C294" s="10" t="s">
        <v>686</v>
      </c>
      <c r="D294" s="10" t="s">
        <v>824</v>
      </c>
      <c r="E294" s="10" t="s">
        <v>826</v>
      </c>
      <c r="F294" s="10" t="s">
        <v>2020</v>
      </c>
      <c r="G294" s="10" t="s">
        <v>785</v>
      </c>
      <c r="H294" s="13">
        <v>90</v>
      </c>
      <c r="I294" s="10" t="s">
        <v>786</v>
      </c>
      <c r="J294" s="265">
        <v>0</v>
      </c>
      <c r="K294" s="265">
        <v>0</v>
      </c>
      <c r="L294" s="265">
        <v>0</v>
      </c>
      <c r="M294" s="265">
        <v>0.9</v>
      </c>
      <c r="N294" s="205"/>
      <c r="O294" s="205"/>
      <c r="P294" s="205"/>
      <c r="Q294" s="205"/>
      <c r="R294" s="10"/>
      <c r="S294" s="10" t="s">
        <v>799</v>
      </c>
      <c r="T294" s="271">
        <v>0.1</v>
      </c>
      <c r="U294" s="18">
        <v>42768</v>
      </c>
      <c r="V294" s="18">
        <v>43099</v>
      </c>
      <c r="W294" s="10">
        <v>331</v>
      </c>
      <c r="X294" s="10"/>
      <c r="Y294" s="10">
        <v>0.08</v>
      </c>
      <c r="Z294" s="10">
        <v>0.17</v>
      </c>
      <c r="AA294" s="10">
        <v>0.26</v>
      </c>
      <c r="AB294" s="10">
        <v>0.36</v>
      </c>
      <c r="AC294" s="10">
        <v>0.45</v>
      </c>
      <c r="AD294" s="10">
        <v>0.54</v>
      </c>
      <c r="AE294" s="10">
        <v>0.63</v>
      </c>
      <c r="AF294" s="10">
        <v>0.73</v>
      </c>
      <c r="AG294" s="10">
        <v>0.82</v>
      </c>
      <c r="AH294" s="10">
        <v>0.91</v>
      </c>
      <c r="AI294" s="10">
        <v>1</v>
      </c>
      <c r="AJ294" s="10" t="s">
        <v>2458</v>
      </c>
      <c r="AK294" s="188" t="s">
        <v>800</v>
      </c>
    </row>
    <row r="295" spans="1:37" ht="45" x14ac:dyDescent="0.25">
      <c r="A295" s="10" t="s">
        <v>2367</v>
      </c>
      <c r="B295" s="10" t="s">
        <v>642</v>
      </c>
      <c r="C295" s="10" t="s">
        <v>686</v>
      </c>
      <c r="D295" s="10" t="s">
        <v>824</v>
      </c>
      <c r="E295" s="10" t="s">
        <v>826</v>
      </c>
      <c r="F295" s="10" t="s">
        <v>2020</v>
      </c>
      <c r="G295" s="10" t="s">
        <v>785</v>
      </c>
      <c r="H295" s="13">
        <v>90</v>
      </c>
      <c r="I295" s="10" t="s">
        <v>786</v>
      </c>
      <c r="J295" s="265">
        <v>0</v>
      </c>
      <c r="K295" s="265">
        <v>0</v>
      </c>
      <c r="L295" s="265">
        <v>0</v>
      </c>
      <c r="M295" s="265">
        <v>0.9</v>
      </c>
      <c r="N295" s="205"/>
      <c r="O295" s="205"/>
      <c r="P295" s="205"/>
      <c r="Q295" s="205"/>
      <c r="R295" s="10"/>
      <c r="S295" s="10" t="s">
        <v>801</v>
      </c>
      <c r="T295" s="271">
        <v>0.1</v>
      </c>
      <c r="U295" s="18">
        <v>42768</v>
      </c>
      <c r="V295" s="18">
        <v>43099</v>
      </c>
      <c r="W295" s="10">
        <v>331</v>
      </c>
      <c r="X295" s="10"/>
      <c r="Y295" s="10">
        <v>0.08</v>
      </c>
      <c r="Z295" s="10">
        <v>0.17</v>
      </c>
      <c r="AA295" s="10">
        <v>0.26</v>
      </c>
      <c r="AB295" s="10">
        <v>0.36</v>
      </c>
      <c r="AC295" s="10">
        <v>0.45</v>
      </c>
      <c r="AD295" s="10">
        <v>0.54</v>
      </c>
      <c r="AE295" s="10">
        <v>0.63</v>
      </c>
      <c r="AF295" s="10">
        <v>0.73</v>
      </c>
      <c r="AG295" s="10">
        <v>0.82</v>
      </c>
      <c r="AH295" s="10">
        <v>0.91</v>
      </c>
      <c r="AI295" s="10">
        <v>1</v>
      </c>
      <c r="AJ295" s="10" t="s">
        <v>2459</v>
      </c>
      <c r="AK295" s="188" t="s">
        <v>2460</v>
      </c>
    </row>
    <row r="296" spans="1:37" ht="60" x14ac:dyDescent="0.25">
      <c r="A296" s="10" t="s">
        <v>2367</v>
      </c>
      <c r="B296" s="10" t="s">
        <v>642</v>
      </c>
      <c r="C296" s="10" t="s">
        <v>686</v>
      </c>
      <c r="D296" s="10" t="s">
        <v>824</v>
      </c>
      <c r="E296" s="10" t="s">
        <v>826</v>
      </c>
      <c r="F296" s="10" t="s">
        <v>2020</v>
      </c>
      <c r="G296" s="10" t="s">
        <v>785</v>
      </c>
      <c r="H296" s="13">
        <v>90</v>
      </c>
      <c r="I296" s="10" t="s">
        <v>786</v>
      </c>
      <c r="J296" s="265">
        <v>0</v>
      </c>
      <c r="K296" s="265">
        <v>0</v>
      </c>
      <c r="L296" s="265">
        <v>0</v>
      </c>
      <c r="M296" s="265">
        <v>0.9</v>
      </c>
      <c r="N296" s="205"/>
      <c r="O296" s="205"/>
      <c r="P296" s="205"/>
      <c r="Q296" s="205"/>
      <c r="R296" s="10"/>
      <c r="S296" s="10" t="s">
        <v>802</v>
      </c>
      <c r="T296" s="271">
        <v>0.05</v>
      </c>
      <c r="U296" s="18">
        <v>42768</v>
      </c>
      <c r="V296" s="18">
        <v>43099</v>
      </c>
      <c r="W296" s="10">
        <v>331</v>
      </c>
      <c r="X296" s="10"/>
      <c r="Y296" s="10">
        <v>0.08</v>
      </c>
      <c r="Z296" s="10">
        <v>0.17</v>
      </c>
      <c r="AA296" s="10">
        <v>0.26</v>
      </c>
      <c r="AB296" s="10">
        <v>0.36</v>
      </c>
      <c r="AC296" s="10">
        <v>0.45</v>
      </c>
      <c r="AD296" s="10">
        <v>0.54</v>
      </c>
      <c r="AE296" s="10">
        <v>0.63</v>
      </c>
      <c r="AF296" s="10">
        <v>0.73</v>
      </c>
      <c r="AG296" s="10">
        <v>0.82</v>
      </c>
      <c r="AH296" s="10">
        <v>0.91</v>
      </c>
      <c r="AI296" s="10">
        <v>1</v>
      </c>
      <c r="AJ296" s="10" t="s">
        <v>2461</v>
      </c>
      <c r="AK296" s="188" t="s">
        <v>803</v>
      </c>
    </row>
    <row r="297" spans="1:37" ht="30" x14ac:dyDescent="0.25">
      <c r="A297" s="10" t="s">
        <v>2367</v>
      </c>
      <c r="B297" s="10" t="s">
        <v>642</v>
      </c>
      <c r="C297" s="10" t="s">
        <v>686</v>
      </c>
      <c r="D297" s="10" t="s">
        <v>824</v>
      </c>
      <c r="E297" s="10" t="s">
        <v>826</v>
      </c>
      <c r="F297" s="10" t="s">
        <v>2020</v>
      </c>
      <c r="G297" s="10" t="s">
        <v>785</v>
      </c>
      <c r="H297" s="13">
        <v>90</v>
      </c>
      <c r="I297" s="10" t="s">
        <v>786</v>
      </c>
      <c r="J297" s="265">
        <v>0</v>
      </c>
      <c r="K297" s="265">
        <v>0</v>
      </c>
      <c r="L297" s="265">
        <v>0</v>
      </c>
      <c r="M297" s="265">
        <v>0.9</v>
      </c>
      <c r="N297" s="205"/>
      <c r="O297" s="205"/>
      <c r="P297" s="205"/>
      <c r="Q297" s="205"/>
      <c r="R297" s="10"/>
      <c r="S297" s="10" t="s">
        <v>804</v>
      </c>
      <c r="T297" s="271">
        <v>0.1</v>
      </c>
      <c r="U297" s="18">
        <v>42781</v>
      </c>
      <c r="V297" s="18">
        <v>42916</v>
      </c>
      <c r="W297" s="10">
        <v>135</v>
      </c>
      <c r="X297" s="10"/>
      <c r="Y297" s="10">
        <v>0.1</v>
      </c>
      <c r="Z297" s="10">
        <v>0.33</v>
      </c>
      <c r="AA297" s="10">
        <v>0.55000000000000004</v>
      </c>
      <c r="AB297" s="10">
        <v>0.78</v>
      </c>
      <c r="AC297" s="10">
        <v>1</v>
      </c>
      <c r="AD297" s="10"/>
      <c r="AE297" s="10"/>
      <c r="AF297" s="10"/>
      <c r="AG297" s="10"/>
      <c r="AH297" s="10"/>
      <c r="AI297" s="10"/>
      <c r="AJ297" s="10" t="s">
        <v>2463</v>
      </c>
      <c r="AK297" s="188" t="s">
        <v>805</v>
      </c>
    </row>
    <row r="298" spans="1:37" x14ac:dyDescent="0.25">
      <c r="A298" s="10" t="s">
        <v>2367</v>
      </c>
      <c r="B298" s="10" t="s">
        <v>642</v>
      </c>
      <c r="C298" s="10" t="s">
        <v>686</v>
      </c>
      <c r="D298" s="10" t="s">
        <v>824</v>
      </c>
      <c r="E298" s="10" t="s">
        <v>826</v>
      </c>
      <c r="F298" s="10" t="s">
        <v>2020</v>
      </c>
      <c r="G298" s="10" t="s">
        <v>2462</v>
      </c>
      <c r="H298" s="13">
        <v>2</v>
      </c>
      <c r="I298" s="10" t="s">
        <v>190</v>
      </c>
      <c r="J298" s="10">
        <v>5</v>
      </c>
      <c r="K298" s="10">
        <v>4</v>
      </c>
      <c r="L298" s="10">
        <v>2</v>
      </c>
      <c r="M298" s="10">
        <v>2</v>
      </c>
      <c r="N298" s="204"/>
      <c r="O298" s="204"/>
      <c r="P298" s="204"/>
      <c r="Q298" s="204"/>
      <c r="R298" s="10"/>
      <c r="S298" s="10" t="s">
        <v>806</v>
      </c>
      <c r="T298" s="271">
        <v>0.3</v>
      </c>
      <c r="U298" s="18">
        <v>42737</v>
      </c>
      <c r="V298" s="18">
        <v>42822</v>
      </c>
      <c r="W298" s="10">
        <v>85</v>
      </c>
      <c r="X298" s="10">
        <v>0.34</v>
      </c>
      <c r="Y298" s="10">
        <v>0.67</v>
      </c>
      <c r="Z298" s="10">
        <v>1</v>
      </c>
      <c r="AA298" s="10"/>
      <c r="AB298" s="10"/>
      <c r="AC298" s="10"/>
      <c r="AD298" s="10"/>
      <c r="AE298" s="10"/>
      <c r="AF298" s="10"/>
      <c r="AG298" s="10"/>
      <c r="AH298" s="10"/>
      <c r="AI298" s="10"/>
      <c r="AJ298" s="10" t="s">
        <v>2464</v>
      </c>
      <c r="AK298" s="188" t="s">
        <v>807</v>
      </c>
    </row>
    <row r="299" spans="1:37" x14ac:dyDescent="0.25">
      <c r="A299" s="10" t="s">
        <v>2367</v>
      </c>
      <c r="B299" s="10" t="s">
        <v>642</v>
      </c>
      <c r="C299" s="10" t="s">
        <v>686</v>
      </c>
      <c r="D299" s="10" t="s">
        <v>824</v>
      </c>
      <c r="E299" s="10" t="s">
        <v>826</v>
      </c>
      <c r="F299" s="10" t="s">
        <v>2020</v>
      </c>
      <c r="G299" s="10" t="s">
        <v>2462</v>
      </c>
      <c r="H299" s="13">
        <v>2</v>
      </c>
      <c r="I299" s="10" t="s">
        <v>190</v>
      </c>
      <c r="J299" s="10">
        <v>5</v>
      </c>
      <c r="K299" s="10">
        <v>4</v>
      </c>
      <c r="L299" s="10">
        <v>2</v>
      </c>
      <c r="M299" s="10">
        <v>2</v>
      </c>
      <c r="N299" s="204"/>
      <c r="O299" s="204"/>
      <c r="P299" s="204"/>
      <c r="Q299" s="204"/>
      <c r="R299" s="10"/>
      <c r="S299" s="10" t="s">
        <v>808</v>
      </c>
      <c r="T299" s="271">
        <v>0.1</v>
      </c>
      <c r="U299" s="18">
        <v>42826</v>
      </c>
      <c r="V299" s="18">
        <v>42855</v>
      </c>
      <c r="W299" s="10">
        <v>29</v>
      </c>
      <c r="X299" s="10"/>
      <c r="Y299" s="10"/>
      <c r="Z299" s="10"/>
      <c r="AA299" s="10">
        <v>1</v>
      </c>
      <c r="AB299" s="10"/>
      <c r="AC299" s="10"/>
      <c r="AD299" s="10"/>
      <c r="AE299" s="10"/>
      <c r="AF299" s="10"/>
      <c r="AG299" s="10"/>
      <c r="AH299" s="10"/>
      <c r="AI299" s="10"/>
      <c r="AJ299" s="10"/>
      <c r="AK299" s="188" t="s">
        <v>809</v>
      </c>
    </row>
    <row r="300" spans="1:37" x14ac:dyDescent="0.25">
      <c r="A300" s="10" t="s">
        <v>2367</v>
      </c>
      <c r="B300" s="10" t="s">
        <v>642</v>
      </c>
      <c r="C300" s="10" t="s">
        <v>686</v>
      </c>
      <c r="D300" s="10" t="s">
        <v>824</v>
      </c>
      <c r="E300" s="10" t="s">
        <v>826</v>
      </c>
      <c r="F300" s="10" t="s">
        <v>2020</v>
      </c>
      <c r="G300" s="10" t="s">
        <v>2462</v>
      </c>
      <c r="H300" s="13">
        <v>2</v>
      </c>
      <c r="I300" s="10" t="s">
        <v>190</v>
      </c>
      <c r="J300" s="10">
        <v>5</v>
      </c>
      <c r="K300" s="10">
        <v>4</v>
      </c>
      <c r="L300" s="10">
        <v>2</v>
      </c>
      <c r="M300" s="10">
        <v>2</v>
      </c>
      <c r="N300" s="204"/>
      <c r="O300" s="204"/>
      <c r="P300" s="204"/>
      <c r="Q300" s="204"/>
      <c r="R300" s="10"/>
      <c r="S300" s="10" t="s">
        <v>810</v>
      </c>
      <c r="T300" s="271">
        <v>0.3</v>
      </c>
      <c r="U300" s="18">
        <v>42826</v>
      </c>
      <c r="V300" s="18">
        <v>42859</v>
      </c>
      <c r="W300" s="10">
        <v>33</v>
      </c>
      <c r="X300" s="10"/>
      <c r="Y300" s="10"/>
      <c r="Z300" s="10"/>
      <c r="AA300" s="10">
        <v>0.88</v>
      </c>
      <c r="AB300" s="10">
        <v>1</v>
      </c>
      <c r="AC300" s="10"/>
      <c r="AD300" s="10"/>
      <c r="AE300" s="10"/>
      <c r="AF300" s="10"/>
      <c r="AG300" s="10"/>
      <c r="AH300" s="10"/>
      <c r="AI300" s="10"/>
      <c r="AJ300" s="10"/>
      <c r="AK300" s="188" t="s">
        <v>2465</v>
      </c>
    </row>
    <row r="301" spans="1:37" ht="30" x14ac:dyDescent="0.25">
      <c r="A301" s="10" t="s">
        <v>2367</v>
      </c>
      <c r="B301" s="10" t="s">
        <v>642</v>
      </c>
      <c r="C301" s="10" t="s">
        <v>686</v>
      </c>
      <c r="D301" s="10" t="s">
        <v>824</v>
      </c>
      <c r="E301" s="10" t="s">
        <v>826</v>
      </c>
      <c r="F301" s="10" t="s">
        <v>2020</v>
      </c>
      <c r="G301" s="10" t="s">
        <v>2462</v>
      </c>
      <c r="H301" s="13">
        <v>2</v>
      </c>
      <c r="I301" s="10" t="s">
        <v>190</v>
      </c>
      <c r="J301" s="10">
        <v>5</v>
      </c>
      <c r="K301" s="10">
        <v>4</v>
      </c>
      <c r="L301" s="10">
        <v>2</v>
      </c>
      <c r="M301" s="10">
        <v>2</v>
      </c>
      <c r="N301" s="204"/>
      <c r="O301" s="204"/>
      <c r="P301" s="204"/>
      <c r="Q301" s="204"/>
      <c r="R301" s="10"/>
      <c r="S301" s="10" t="s">
        <v>811</v>
      </c>
      <c r="T301" s="271">
        <v>0.3</v>
      </c>
      <c r="U301" s="18">
        <v>42795</v>
      </c>
      <c r="V301" s="18">
        <v>43038</v>
      </c>
      <c r="W301" s="10">
        <v>243</v>
      </c>
      <c r="X301" s="10"/>
      <c r="Y301" s="10"/>
      <c r="Z301" s="10">
        <v>0.12</v>
      </c>
      <c r="AA301" s="10">
        <v>0.25</v>
      </c>
      <c r="AB301" s="10">
        <v>0.37</v>
      </c>
      <c r="AC301" s="10">
        <v>0.5</v>
      </c>
      <c r="AD301" s="10">
        <v>0.63</v>
      </c>
      <c r="AE301" s="10">
        <v>0.75</v>
      </c>
      <c r="AF301" s="10">
        <v>0.88</v>
      </c>
      <c r="AG301" s="10">
        <v>1</v>
      </c>
      <c r="AH301" s="10"/>
      <c r="AI301" s="10"/>
      <c r="AJ301" s="10"/>
      <c r="AK301" s="188" t="s">
        <v>812</v>
      </c>
    </row>
    <row r="302" spans="1:37" ht="30" x14ac:dyDescent="0.25">
      <c r="A302" s="10" t="s">
        <v>2367</v>
      </c>
      <c r="B302" s="10" t="s">
        <v>642</v>
      </c>
      <c r="C302" s="10" t="s">
        <v>686</v>
      </c>
      <c r="D302" s="10" t="s">
        <v>824</v>
      </c>
      <c r="E302" s="10" t="s">
        <v>826</v>
      </c>
      <c r="F302" s="10" t="s">
        <v>2020</v>
      </c>
      <c r="G302" s="10" t="s">
        <v>813</v>
      </c>
      <c r="H302" s="13" t="s">
        <v>814</v>
      </c>
      <c r="I302" s="10" t="s">
        <v>190</v>
      </c>
      <c r="J302" s="10">
        <v>14.3</v>
      </c>
      <c r="K302" s="10">
        <v>13.5</v>
      </c>
      <c r="L302" s="10">
        <v>13</v>
      </c>
      <c r="M302" s="10">
        <v>12.5</v>
      </c>
      <c r="N302" s="204"/>
      <c r="O302" s="204"/>
      <c r="P302" s="204"/>
      <c r="Q302" s="204"/>
      <c r="R302" s="10"/>
      <c r="S302" s="10" t="s">
        <v>815</v>
      </c>
      <c r="T302" s="271">
        <v>0.5</v>
      </c>
      <c r="U302" s="18">
        <v>42768</v>
      </c>
      <c r="V302" s="18">
        <v>43100</v>
      </c>
      <c r="W302" s="10">
        <v>332</v>
      </c>
      <c r="X302" s="10"/>
      <c r="Y302" s="10">
        <v>0.08</v>
      </c>
      <c r="Z302" s="10">
        <v>0.17</v>
      </c>
      <c r="AA302" s="10">
        <v>0.26</v>
      </c>
      <c r="AB302" s="10">
        <v>0.36</v>
      </c>
      <c r="AC302" s="10">
        <v>0.45</v>
      </c>
      <c r="AD302" s="10">
        <v>0.54</v>
      </c>
      <c r="AE302" s="10">
        <v>0.63</v>
      </c>
      <c r="AF302" s="10">
        <v>0.72</v>
      </c>
      <c r="AG302" s="10">
        <v>0.82</v>
      </c>
      <c r="AH302" s="10">
        <v>0.91</v>
      </c>
      <c r="AI302" s="10">
        <v>1</v>
      </c>
      <c r="AJ302" s="10" t="s">
        <v>816</v>
      </c>
      <c r="AK302" s="188" t="s">
        <v>2466</v>
      </c>
    </row>
    <row r="303" spans="1:37" ht="30" x14ac:dyDescent="0.25">
      <c r="A303" s="10" t="s">
        <v>2367</v>
      </c>
      <c r="B303" s="10" t="s">
        <v>642</v>
      </c>
      <c r="C303" s="10" t="s">
        <v>686</v>
      </c>
      <c r="D303" s="10" t="s">
        <v>824</v>
      </c>
      <c r="E303" s="10" t="s">
        <v>826</v>
      </c>
      <c r="F303" s="10" t="s">
        <v>2020</v>
      </c>
      <c r="G303" s="10" t="s">
        <v>813</v>
      </c>
      <c r="H303" s="13" t="s">
        <v>814</v>
      </c>
      <c r="I303" s="10" t="s">
        <v>190</v>
      </c>
      <c r="J303" s="10">
        <v>14.3</v>
      </c>
      <c r="K303" s="10">
        <v>13.5</v>
      </c>
      <c r="L303" s="10">
        <v>13</v>
      </c>
      <c r="M303" s="10">
        <v>12.5</v>
      </c>
      <c r="N303" s="204"/>
      <c r="O303" s="204"/>
      <c r="P303" s="204"/>
      <c r="Q303" s="204"/>
      <c r="R303" s="10"/>
      <c r="S303" s="10" t="s">
        <v>817</v>
      </c>
      <c r="T303" s="271">
        <v>0.5</v>
      </c>
      <c r="U303" s="18">
        <v>42768</v>
      </c>
      <c r="V303" s="18">
        <v>43099</v>
      </c>
      <c r="W303" s="10">
        <v>331</v>
      </c>
      <c r="X303" s="10"/>
      <c r="Y303" s="10">
        <v>0.08</v>
      </c>
      <c r="Z303" s="10">
        <v>0.17</v>
      </c>
      <c r="AA303" s="10">
        <v>0.26</v>
      </c>
      <c r="AB303" s="10">
        <v>0.36</v>
      </c>
      <c r="AC303" s="10">
        <v>0.45</v>
      </c>
      <c r="AD303" s="10">
        <v>0.54</v>
      </c>
      <c r="AE303" s="10">
        <v>0.63</v>
      </c>
      <c r="AF303" s="10">
        <v>0.73</v>
      </c>
      <c r="AG303" s="10">
        <v>0.82</v>
      </c>
      <c r="AH303" s="10">
        <v>0.91</v>
      </c>
      <c r="AI303" s="10">
        <v>1</v>
      </c>
      <c r="AJ303" s="10"/>
      <c r="AK303" s="188" t="s">
        <v>2467</v>
      </c>
    </row>
    <row r="304" spans="1:37" x14ac:dyDescent="0.25">
      <c r="A304" s="10" t="s">
        <v>2367</v>
      </c>
      <c r="B304" s="10" t="s">
        <v>642</v>
      </c>
      <c r="C304" s="10" t="s">
        <v>686</v>
      </c>
      <c r="D304" s="10" t="s">
        <v>824</v>
      </c>
      <c r="E304" s="10" t="s">
        <v>826</v>
      </c>
      <c r="F304" s="10" t="s">
        <v>2020</v>
      </c>
      <c r="G304" s="10" t="s">
        <v>818</v>
      </c>
      <c r="H304" s="13">
        <v>100</v>
      </c>
      <c r="I304" s="10" t="s">
        <v>786</v>
      </c>
      <c r="J304" s="280">
        <v>0.5</v>
      </c>
      <c r="K304" s="265">
        <v>1</v>
      </c>
      <c r="L304" s="265">
        <v>1</v>
      </c>
      <c r="M304" s="265">
        <v>1</v>
      </c>
      <c r="N304" s="211"/>
      <c r="O304" s="205"/>
      <c r="P304" s="205"/>
      <c r="Q304" s="205"/>
      <c r="R304" s="10"/>
      <c r="S304" s="10" t="s">
        <v>819</v>
      </c>
      <c r="T304" s="271">
        <v>0.8</v>
      </c>
      <c r="U304" s="18">
        <v>42826</v>
      </c>
      <c r="V304" s="18">
        <v>43084</v>
      </c>
      <c r="W304" s="10">
        <v>258</v>
      </c>
      <c r="X304" s="10"/>
      <c r="Y304" s="10"/>
      <c r="Z304" s="10"/>
      <c r="AA304" s="10">
        <v>0.11</v>
      </c>
      <c r="AB304" s="10">
        <v>0.23</v>
      </c>
      <c r="AC304" s="10">
        <v>0.35</v>
      </c>
      <c r="AD304" s="10">
        <v>0.47</v>
      </c>
      <c r="AE304" s="10">
        <v>0.59</v>
      </c>
      <c r="AF304" s="10">
        <v>0.71</v>
      </c>
      <c r="AG304" s="10">
        <v>0.83</v>
      </c>
      <c r="AH304" s="10">
        <v>0.94</v>
      </c>
      <c r="AI304" s="10">
        <v>1</v>
      </c>
      <c r="AJ304" s="10" t="s">
        <v>2468</v>
      </c>
      <c r="AK304" s="188" t="s">
        <v>820</v>
      </c>
    </row>
    <row r="305" spans="1:37" x14ac:dyDescent="0.25">
      <c r="A305" s="10" t="s">
        <v>2367</v>
      </c>
      <c r="B305" s="10" t="s">
        <v>642</v>
      </c>
      <c r="C305" s="10" t="s">
        <v>686</v>
      </c>
      <c r="D305" s="10" t="s">
        <v>824</v>
      </c>
      <c r="E305" s="10" t="s">
        <v>826</v>
      </c>
      <c r="F305" s="10" t="s">
        <v>2020</v>
      </c>
      <c r="G305" s="10" t="s">
        <v>818</v>
      </c>
      <c r="H305" s="13">
        <v>100</v>
      </c>
      <c r="I305" s="10" t="s">
        <v>786</v>
      </c>
      <c r="J305" s="280">
        <v>0.5</v>
      </c>
      <c r="K305" s="265">
        <v>1</v>
      </c>
      <c r="L305" s="265">
        <v>1</v>
      </c>
      <c r="M305" s="265">
        <v>1</v>
      </c>
      <c r="N305" s="211"/>
      <c r="O305" s="205"/>
      <c r="P305" s="205"/>
      <c r="Q305" s="205"/>
      <c r="R305" s="10"/>
      <c r="S305" s="10" t="s">
        <v>821</v>
      </c>
      <c r="T305" s="271">
        <v>0.1</v>
      </c>
      <c r="U305" s="18">
        <v>42767</v>
      </c>
      <c r="V305" s="18">
        <v>42916</v>
      </c>
      <c r="W305" s="10">
        <v>149</v>
      </c>
      <c r="X305" s="10"/>
      <c r="Y305" s="10">
        <v>0.18</v>
      </c>
      <c r="Z305" s="10">
        <v>0.39</v>
      </c>
      <c r="AA305" s="10">
        <v>0.59</v>
      </c>
      <c r="AB305" s="10">
        <v>0.8</v>
      </c>
      <c r="AC305" s="10">
        <v>1</v>
      </c>
      <c r="AD305" s="10"/>
      <c r="AE305" s="10"/>
      <c r="AF305" s="10"/>
      <c r="AG305" s="10"/>
      <c r="AH305" s="10"/>
      <c r="AI305" s="10"/>
      <c r="AJ305" s="10" t="s">
        <v>2469</v>
      </c>
      <c r="AK305" s="188" t="s">
        <v>822</v>
      </c>
    </row>
    <row r="306" spans="1:37" x14ac:dyDescent="0.25">
      <c r="A306" s="10" t="s">
        <v>2367</v>
      </c>
      <c r="B306" s="10" t="s">
        <v>642</v>
      </c>
      <c r="C306" s="10" t="s">
        <v>686</v>
      </c>
      <c r="D306" s="10" t="s">
        <v>824</v>
      </c>
      <c r="E306" s="10" t="s">
        <v>826</v>
      </c>
      <c r="F306" s="10" t="s">
        <v>2020</v>
      </c>
      <c r="G306" s="10" t="s">
        <v>818</v>
      </c>
      <c r="H306" s="13">
        <v>100</v>
      </c>
      <c r="I306" s="10" t="s">
        <v>786</v>
      </c>
      <c r="J306" s="280">
        <v>0.5</v>
      </c>
      <c r="K306" s="265">
        <v>1</v>
      </c>
      <c r="L306" s="265">
        <v>1</v>
      </c>
      <c r="M306" s="265">
        <v>1</v>
      </c>
      <c r="N306" s="211"/>
      <c r="O306" s="205"/>
      <c r="P306" s="205"/>
      <c r="Q306" s="205"/>
      <c r="R306" s="10"/>
      <c r="S306" s="10" t="s">
        <v>823</v>
      </c>
      <c r="T306" s="271">
        <v>0.1</v>
      </c>
      <c r="U306" s="18">
        <v>42838</v>
      </c>
      <c r="V306" s="18">
        <v>42885</v>
      </c>
      <c r="W306" s="10">
        <v>47</v>
      </c>
      <c r="X306" s="10"/>
      <c r="Y306" s="10"/>
      <c r="Z306" s="10"/>
      <c r="AA306" s="10">
        <v>0.36</v>
      </c>
      <c r="AB306" s="10">
        <v>1</v>
      </c>
      <c r="AC306" s="10"/>
      <c r="AD306" s="10"/>
      <c r="AE306" s="10"/>
      <c r="AF306" s="10"/>
      <c r="AG306" s="10"/>
      <c r="AH306" s="10"/>
      <c r="AI306" s="10"/>
      <c r="AJ306" s="10"/>
      <c r="AK306" s="188" t="s">
        <v>2470</v>
      </c>
    </row>
    <row r="307" spans="1:37" x14ac:dyDescent="0.25">
      <c r="A307" s="10" t="s">
        <v>2367</v>
      </c>
      <c r="B307" s="10" t="s">
        <v>642</v>
      </c>
      <c r="C307" s="10" t="s">
        <v>686</v>
      </c>
      <c r="D307" s="10" t="s">
        <v>855</v>
      </c>
      <c r="E307" s="10" t="s">
        <v>2471</v>
      </c>
      <c r="F307" s="10" t="s">
        <v>825</v>
      </c>
      <c r="G307" s="10" t="s">
        <v>827</v>
      </c>
      <c r="H307" s="13">
        <v>6825555</v>
      </c>
      <c r="I307" s="10" t="s">
        <v>837</v>
      </c>
      <c r="J307" s="10">
        <v>1160344</v>
      </c>
      <c r="K307" s="10">
        <v>3071500</v>
      </c>
      <c r="L307" s="10">
        <v>4914400</v>
      </c>
      <c r="M307" s="10">
        <v>6825555</v>
      </c>
      <c r="N307" s="204"/>
      <c r="O307" s="204"/>
      <c r="P307" s="204"/>
      <c r="Q307" s="204"/>
      <c r="R307" s="10"/>
      <c r="S307" s="10" t="s">
        <v>838</v>
      </c>
      <c r="T307" s="271">
        <v>0.25</v>
      </c>
      <c r="U307" s="18">
        <v>42767</v>
      </c>
      <c r="V307" s="18">
        <v>43100</v>
      </c>
      <c r="W307" s="10">
        <v>333</v>
      </c>
      <c r="X307" s="10"/>
      <c r="Y307" s="10">
        <v>0.08</v>
      </c>
      <c r="Z307" s="10">
        <v>0.17</v>
      </c>
      <c r="AA307" s="10">
        <v>0.26</v>
      </c>
      <c r="AB307" s="10">
        <v>0.36</v>
      </c>
      <c r="AC307" s="10">
        <v>0.45</v>
      </c>
      <c r="AD307" s="10">
        <v>0.54</v>
      </c>
      <c r="AE307" s="10">
        <v>0.63</v>
      </c>
      <c r="AF307" s="10">
        <v>0.72</v>
      </c>
      <c r="AG307" s="10">
        <v>0.82</v>
      </c>
      <c r="AH307" s="10">
        <v>0.91</v>
      </c>
      <c r="AI307" s="10">
        <v>1</v>
      </c>
      <c r="AJ307" s="10" t="s">
        <v>828</v>
      </c>
      <c r="AK307" s="188" t="s">
        <v>839</v>
      </c>
    </row>
    <row r="308" spans="1:37" x14ac:dyDescent="0.25">
      <c r="A308" s="10" t="s">
        <v>2367</v>
      </c>
      <c r="B308" s="10" t="s">
        <v>642</v>
      </c>
      <c r="C308" s="10" t="s">
        <v>686</v>
      </c>
      <c r="D308" s="10" t="s">
        <v>855</v>
      </c>
      <c r="E308" s="10" t="s">
        <v>2471</v>
      </c>
      <c r="F308" s="10" t="s">
        <v>825</v>
      </c>
      <c r="G308" s="10" t="s">
        <v>827</v>
      </c>
      <c r="H308" s="13">
        <v>6825555</v>
      </c>
      <c r="I308" s="10" t="s">
        <v>837</v>
      </c>
      <c r="J308" s="10">
        <v>1160344</v>
      </c>
      <c r="K308" s="10">
        <v>3071500</v>
      </c>
      <c r="L308" s="10">
        <v>4914400</v>
      </c>
      <c r="M308" s="10">
        <v>6825555</v>
      </c>
      <c r="N308" s="204"/>
      <c r="O308" s="204"/>
      <c r="P308" s="204"/>
      <c r="Q308" s="204"/>
      <c r="R308" s="10"/>
      <c r="S308" s="10" t="s">
        <v>840</v>
      </c>
      <c r="T308" s="271">
        <v>0.25</v>
      </c>
      <c r="U308" s="18">
        <v>42767</v>
      </c>
      <c r="V308" s="18">
        <v>43100</v>
      </c>
      <c r="W308" s="10">
        <v>333</v>
      </c>
      <c r="X308" s="10"/>
      <c r="Y308" s="10">
        <v>0.08</v>
      </c>
      <c r="Z308" s="10">
        <v>0.17</v>
      </c>
      <c r="AA308" s="10">
        <v>0.26</v>
      </c>
      <c r="AB308" s="10">
        <v>0.36</v>
      </c>
      <c r="AC308" s="10">
        <v>0.45</v>
      </c>
      <c r="AD308" s="10">
        <v>0.54</v>
      </c>
      <c r="AE308" s="10">
        <v>0.63</v>
      </c>
      <c r="AF308" s="10">
        <v>0.72</v>
      </c>
      <c r="AG308" s="10">
        <v>0.82</v>
      </c>
      <c r="AH308" s="10">
        <v>0.91</v>
      </c>
      <c r="AI308" s="10">
        <v>1</v>
      </c>
      <c r="AJ308" s="10"/>
      <c r="AK308" s="188" t="s">
        <v>839</v>
      </c>
    </row>
    <row r="309" spans="1:37" x14ac:dyDescent="0.25">
      <c r="A309" s="10" t="s">
        <v>2367</v>
      </c>
      <c r="B309" s="10" t="s">
        <v>642</v>
      </c>
      <c r="C309" s="10" t="s">
        <v>686</v>
      </c>
      <c r="D309" s="10" t="s">
        <v>855</v>
      </c>
      <c r="E309" s="10" t="s">
        <v>2471</v>
      </c>
      <c r="F309" s="10" t="s">
        <v>825</v>
      </c>
      <c r="G309" s="10" t="s">
        <v>827</v>
      </c>
      <c r="H309" s="13">
        <v>6825555</v>
      </c>
      <c r="I309" s="10" t="s">
        <v>837</v>
      </c>
      <c r="J309" s="10">
        <v>1160344</v>
      </c>
      <c r="K309" s="10">
        <v>3071500</v>
      </c>
      <c r="L309" s="10">
        <v>4914400</v>
      </c>
      <c r="M309" s="10">
        <v>6825555</v>
      </c>
      <c r="N309" s="204"/>
      <c r="O309" s="204"/>
      <c r="P309" s="204"/>
      <c r="Q309" s="204"/>
      <c r="R309" s="10"/>
      <c r="S309" s="10" t="s">
        <v>841</v>
      </c>
      <c r="T309" s="271">
        <v>0.25</v>
      </c>
      <c r="U309" s="18">
        <v>42767</v>
      </c>
      <c r="V309" s="18">
        <v>43100</v>
      </c>
      <c r="W309" s="10">
        <v>333</v>
      </c>
      <c r="X309" s="10"/>
      <c r="Y309" s="10">
        <v>0.08</v>
      </c>
      <c r="Z309" s="10">
        <v>0.17</v>
      </c>
      <c r="AA309" s="10">
        <v>0.26</v>
      </c>
      <c r="AB309" s="10">
        <v>0.36</v>
      </c>
      <c r="AC309" s="10">
        <v>0.45</v>
      </c>
      <c r="AD309" s="10">
        <v>0.54</v>
      </c>
      <c r="AE309" s="10">
        <v>0.63</v>
      </c>
      <c r="AF309" s="10">
        <v>0.72</v>
      </c>
      <c r="AG309" s="10">
        <v>0.82</v>
      </c>
      <c r="AH309" s="10">
        <v>0.91</v>
      </c>
      <c r="AI309" s="10">
        <v>1</v>
      </c>
      <c r="AJ309" s="10" t="s">
        <v>829</v>
      </c>
      <c r="AK309" s="188" t="s">
        <v>842</v>
      </c>
    </row>
    <row r="310" spans="1:37" x14ac:dyDescent="0.25">
      <c r="A310" s="10" t="s">
        <v>2367</v>
      </c>
      <c r="B310" s="10" t="s">
        <v>642</v>
      </c>
      <c r="C310" s="10" t="s">
        <v>686</v>
      </c>
      <c r="D310" s="10" t="s">
        <v>855</v>
      </c>
      <c r="E310" s="10" t="s">
        <v>2471</v>
      </c>
      <c r="F310" s="10" t="s">
        <v>825</v>
      </c>
      <c r="G310" s="10" t="s">
        <v>827</v>
      </c>
      <c r="H310" s="13">
        <v>6825555</v>
      </c>
      <c r="I310" s="10" t="s">
        <v>837</v>
      </c>
      <c r="J310" s="10">
        <v>1160344</v>
      </c>
      <c r="K310" s="10">
        <v>3071500</v>
      </c>
      <c r="L310" s="10">
        <v>4914400</v>
      </c>
      <c r="M310" s="10">
        <v>6825555</v>
      </c>
      <c r="N310" s="204"/>
      <c r="O310" s="204"/>
      <c r="P310" s="204"/>
      <c r="Q310" s="204"/>
      <c r="R310" s="10"/>
      <c r="S310" s="10" t="s">
        <v>843</v>
      </c>
      <c r="T310" s="271">
        <v>0.25</v>
      </c>
      <c r="U310" s="18">
        <v>42767</v>
      </c>
      <c r="V310" s="18">
        <v>43100</v>
      </c>
      <c r="W310" s="10">
        <v>333</v>
      </c>
      <c r="X310" s="10"/>
      <c r="Y310" s="10">
        <v>0.08</v>
      </c>
      <c r="Z310" s="10">
        <v>0.17</v>
      </c>
      <c r="AA310" s="10">
        <v>0.26</v>
      </c>
      <c r="AB310" s="10">
        <v>0.36</v>
      </c>
      <c r="AC310" s="10">
        <v>0.45</v>
      </c>
      <c r="AD310" s="10">
        <v>0.54</v>
      </c>
      <c r="AE310" s="10">
        <v>0.63</v>
      </c>
      <c r="AF310" s="10">
        <v>0.72</v>
      </c>
      <c r="AG310" s="10">
        <v>0.82</v>
      </c>
      <c r="AH310" s="10">
        <v>0.91</v>
      </c>
      <c r="AI310" s="10">
        <v>1</v>
      </c>
      <c r="AJ310" s="10"/>
      <c r="AK310" s="188" t="s">
        <v>842</v>
      </c>
    </row>
    <row r="311" spans="1:37" x14ac:dyDescent="0.25">
      <c r="A311" s="10" t="s">
        <v>2367</v>
      </c>
      <c r="B311" s="10" t="s">
        <v>642</v>
      </c>
      <c r="C311" s="10" t="s">
        <v>686</v>
      </c>
      <c r="D311" s="10" t="s">
        <v>855</v>
      </c>
      <c r="E311" s="10" t="s">
        <v>2471</v>
      </c>
      <c r="F311" s="10" t="s">
        <v>825</v>
      </c>
      <c r="G311" s="10" t="s">
        <v>830</v>
      </c>
      <c r="H311" s="13">
        <v>400</v>
      </c>
      <c r="I311" s="10" t="s">
        <v>844</v>
      </c>
      <c r="J311" s="10">
        <v>40</v>
      </c>
      <c r="K311" s="10">
        <v>160</v>
      </c>
      <c r="L311" s="10">
        <v>280</v>
      </c>
      <c r="M311" s="10">
        <v>400</v>
      </c>
      <c r="N311" s="204"/>
      <c r="O311" s="204"/>
      <c r="P311" s="204"/>
      <c r="Q311" s="204"/>
      <c r="R311" s="10"/>
      <c r="S311" s="10" t="s">
        <v>845</v>
      </c>
      <c r="T311" s="271">
        <v>1</v>
      </c>
      <c r="U311" s="18">
        <v>42795</v>
      </c>
      <c r="V311" s="18">
        <v>43100</v>
      </c>
      <c r="W311" s="10">
        <v>305</v>
      </c>
      <c r="X311" s="10"/>
      <c r="Y311" s="10"/>
      <c r="Z311" s="10">
        <v>0.1</v>
      </c>
      <c r="AA311" s="10">
        <v>0.2</v>
      </c>
      <c r="AB311" s="10">
        <v>0.3</v>
      </c>
      <c r="AC311" s="10">
        <v>0.4</v>
      </c>
      <c r="AD311" s="10">
        <v>0.5</v>
      </c>
      <c r="AE311" s="10">
        <v>0.6</v>
      </c>
      <c r="AF311" s="10">
        <v>0.7</v>
      </c>
      <c r="AG311" s="10">
        <v>0.8</v>
      </c>
      <c r="AH311" s="10">
        <v>0.9</v>
      </c>
      <c r="AI311" s="10">
        <v>1</v>
      </c>
      <c r="AJ311" s="10" t="s">
        <v>832</v>
      </c>
      <c r="AK311" s="188" t="s">
        <v>846</v>
      </c>
    </row>
    <row r="312" spans="1:37" x14ac:dyDescent="0.25">
      <c r="A312" s="10" t="s">
        <v>2367</v>
      </c>
      <c r="B312" s="10" t="s">
        <v>642</v>
      </c>
      <c r="C312" s="10" t="s">
        <v>686</v>
      </c>
      <c r="D312" s="10" t="s">
        <v>855</v>
      </c>
      <c r="E312" s="10" t="s">
        <v>2471</v>
      </c>
      <c r="F312" s="10" t="s">
        <v>825</v>
      </c>
      <c r="G312" s="10" t="s">
        <v>833</v>
      </c>
      <c r="H312" s="13">
        <v>30428</v>
      </c>
      <c r="I312" s="10" t="s">
        <v>844</v>
      </c>
      <c r="J312" s="10">
        <v>7607</v>
      </c>
      <c r="K312" s="10">
        <v>16126</v>
      </c>
      <c r="L312" s="10">
        <v>25255</v>
      </c>
      <c r="M312" s="10">
        <v>30428</v>
      </c>
      <c r="N312" s="204"/>
      <c r="O312" s="204"/>
      <c r="P312" s="204"/>
      <c r="Q312" s="204"/>
      <c r="R312" s="10"/>
      <c r="S312" s="10" t="s">
        <v>847</v>
      </c>
      <c r="T312" s="271">
        <v>1</v>
      </c>
      <c r="U312" s="18">
        <v>42767</v>
      </c>
      <c r="V312" s="18">
        <v>43100</v>
      </c>
      <c r="W312" s="10">
        <v>333</v>
      </c>
      <c r="X312" s="10"/>
      <c r="Y312" s="10">
        <v>0.08</v>
      </c>
      <c r="Z312" s="10">
        <v>0.17</v>
      </c>
      <c r="AA312" s="10">
        <v>0.26</v>
      </c>
      <c r="AB312" s="10">
        <v>0.36</v>
      </c>
      <c r="AC312" s="10">
        <v>0.45</v>
      </c>
      <c r="AD312" s="10">
        <v>0.54</v>
      </c>
      <c r="AE312" s="10">
        <v>0.63</v>
      </c>
      <c r="AF312" s="10">
        <v>0.72</v>
      </c>
      <c r="AG312" s="10">
        <v>0.82</v>
      </c>
      <c r="AH312" s="10">
        <v>0.91</v>
      </c>
      <c r="AI312" s="10">
        <v>1</v>
      </c>
      <c r="AJ312" s="10" t="s">
        <v>834</v>
      </c>
      <c r="AK312" s="188" t="s">
        <v>846</v>
      </c>
    </row>
    <row r="313" spans="1:37" x14ac:dyDescent="0.25">
      <c r="A313" s="10" t="s">
        <v>2367</v>
      </c>
      <c r="B313" s="10" t="s">
        <v>642</v>
      </c>
      <c r="C313" s="10" t="s">
        <v>686</v>
      </c>
      <c r="D313" s="10" t="s">
        <v>855</v>
      </c>
      <c r="E313" s="10" t="s">
        <v>2471</v>
      </c>
      <c r="F313" s="10" t="s">
        <v>825</v>
      </c>
      <c r="G313" s="10" t="s">
        <v>848</v>
      </c>
      <c r="H313" s="13">
        <v>1</v>
      </c>
      <c r="I313" s="10" t="s">
        <v>269</v>
      </c>
      <c r="J313" s="280">
        <v>0.26</v>
      </c>
      <c r="K313" s="265">
        <v>0.46</v>
      </c>
      <c r="L313" s="265">
        <v>0.76</v>
      </c>
      <c r="M313" s="265">
        <v>1</v>
      </c>
      <c r="N313" s="211"/>
      <c r="O313" s="205"/>
      <c r="P313" s="205"/>
      <c r="Q313" s="205"/>
      <c r="R313" s="10"/>
      <c r="S313" s="10" t="s">
        <v>849</v>
      </c>
      <c r="T313" s="271">
        <v>0.3</v>
      </c>
      <c r="U313" s="18">
        <v>42736</v>
      </c>
      <c r="V313" s="18">
        <v>43100</v>
      </c>
      <c r="W313" s="10">
        <v>364</v>
      </c>
      <c r="X313" s="10">
        <v>0.08</v>
      </c>
      <c r="Y313" s="10">
        <v>0.16</v>
      </c>
      <c r="Z313" s="10">
        <v>0.24</v>
      </c>
      <c r="AA313" s="10">
        <v>0.33</v>
      </c>
      <c r="AB313" s="10">
        <v>0.41</v>
      </c>
      <c r="AC313" s="10">
        <v>0.49</v>
      </c>
      <c r="AD313" s="10">
        <v>0.57999999999999996</v>
      </c>
      <c r="AE313" s="10">
        <v>0.66</v>
      </c>
      <c r="AF313" s="10">
        <v>0.75</v>
      </c>
      <c r="AG313" s="10">
        <v>0.83</v>
      </c>
      <c r="AH313" s="10">
        <v>0.91</v>
      </c>
      <c r="AI313" s="10">
        <v>1</v>
      </c>
      <c r="AJ313" s="10" t="s">
        <v>835</v>
      </c>
      <c r="AK313" s="188" t="s">
        <v>850</v>
      </c>
    </row>
    <row r="314" spans="1:37" x14ac:dyDescent="0.25">
      <c r="A314" s="10" t="s">
        <v>2367</v>
      </c>
      <c r="B314" s="10" t="s">
        <v>642</v>
      </c>
      <c r="C314" s="10" t="s">
        <v>686</v>
      </c>
      <c r="D314" s="10" t="s">
        <v>855</v>
      </c>
      <c r="E314" s="10" t="s">
        <v>2471</v>
      </c>
      <c r="F314" s="10" t="s">
        <v>825</v>
      </c>
      <c r="G314" s="10" t="s">
        <v>848</v>
      </c>
      <c r="H314" s="13">
        <v>1</v>
      </c>
      <c r="I314" s="10" t="s">
        <v>269</v>
      </c>
      <c r="J314" s="280">
        <v>0.26</v>
      </c>
      <c r="K314" s="265">
        <v>0.46</v>
      </c>
      <c r="L314" s="265">
        <v>0.76</v>
      </c>
      <c r="M314" s="265">
        <v>1</v>
      </c>
      <c r="N314" s="211"/>
      <c r="O314" s="205"/>
      <c r="P314" s="205"/>
      <c r="Q314" s="205"/>
      <c r="R314" s="10"/>
      <c r="S314" s="10" t="s">
        <v>851</v>
      </c>
      <c r="T314" s="271">
        <v>0.4</v>
      </c>
      <c r="U314" s="18">
        <v>42736</v>
      </c>
      <c r="V314" s="18">
        <v>43100</v>
      </c>
      <c r="W314" s="10">
        <v>364</v>
      </c>
      <c r="X314" s="10">
        <v>0.08</v>
      </c>
      <c r="Y314" s="10">
        <v>0.16</v>
      </c>
      <c r="Z314" s="10">
        <v>0.24</v>
      </c>
      <c r="AA314" s="10">
        <v>0.33</v>
      </c>
      <c r="AB314" s="10">
        <v>0.41</v>
      </c>
      <c r="AC314" s="10">
        <v>0.49</v>
      </c>
      <c r="AD314" s="10">
        <v>0.57999999999999996</v>
      </c>
      <c r="AE314" s="10">
        <v>0.66</v>
      </c>
      <c r="AF314" s="10">
        <v>0.75</v>
      </c>
      <c r="AG314" s="10">
        <v>0.83</v>
      </c>
      <c r="AH314" s="10">
        <v>0.91</v>
      </c>
      <c r="AI314" s="10">
        <v>1</v>
      </c>
      <c r="AJ314" s="10" t="s">
        <v>2472</v>
      </c>
      <c r="AK314" s="188" t="s">
        <v>852</v>
      </c>
    </row>
    <row r="315" spans="1:37" x14ac:dyDescent="0.25">
      <c r="A315" s="10" t="s">
        <v>2367</v>
      </c>
      <c r="B315" s="10" t="s">
        <v>642</v>
      </c>
      <c r="C315" s="10" t="s">
        <v>686</v>
      </c>
      <c r="D315" s="10" t="s">
        <v>855</v>
      </c>
      <c r="E315" s="10" t="s">
        <v>2471</v>
      </c>
      <c r="F315" s="10" t="s">
        <v>825</v>
      </c>
      <c r="G315" s="10" t="s">
        <v>848</v>
      </c>
      <c r="H315" s="13">
        <v>1</v>
      </c>
      <c r="I315" s="10" t="s">
        <v>269</v>
      </c>
      <c r="J315" s="280">
        <v>0.26</v>
      </c>
      <c r="K315" s="265">
        <v>0.46</v>
      </c>
      <c r="L315" s="265">
        <v>0.76</v>
      </c>
      <c r="M315" s="265">
        <v>1</v>
      </c>
      <c r="N315" s="211"/>
      <c r="O315" s="205"/>
      <c r="P315" s="205"/>
      <c r="Q315" s="205"/>
      <c r="R315" s="10"/>
      <c r="S315" s="10" t="s">
        <v>853</v>
      </c>
      <c r="T315" s="271">
        <v>0.3</v>
      </c>
      <c r="U315" s="18">
        <v>42736</v>
      </c>
      <c r="V315" s="18">
        <v>43100</v>
      </c>
      <c r="W315" s="10">
        <v>364</v>
      </c>
      <c r="X315" s="10">
        <v>0.08</v>
      </c>
      <c r="Y315" s="10">
        <v>0.16</v>
      </c>
      <c r="Z315" s="10">
        <v>0.24</v>
      </c>
      <c r="AA315" s="10">
        <v>0.33</v>
      </c>
      <c r="AB315" s="10">
        <v>0.41</v>
      </c>
      <c r="AC315" s="10">
        <v>0.49</v>
      </c>
      <c r="AD315" s="10">
        <v>0.57999999999999996</v>
      </c>
      <c r="AE315" s="10">
        <v>0.66</v>
      </c>
      <c r="AF315" s="10">
        <v>0.75</v>
      </c>
      <c r="AG315" s="10">
        <v>0.83</v>
      </c>
      <c r="AH315" s="10">
        <v>0.91</v>
      </c>
      <c r="AI315" s="10">
        <v>1</v>
      </c>
      <c r="AJ315" s="10" t="s">
        <v>836</v>
      </c>
      <c r="AK315" s="188" t="s">
        <v>854</v>
      </c>
    </row>
    <row r="316" spans="1:37" ht="45" x14ac:dyDescent="0.25">
      <c r="A316" s="10" t="s">
        <v>2367</v>
      </c>
      <c r="B316" s="10" t="s">
        <v>642</v>
      </c>
      <c r="C316" s="10" t="s">
        <v>2356</v>
      </c>
      <c r="D316" s="10" t="s">
        <v>2357</v>
      </c>
      <c r="E316" s="10" t="s">
        <v>2358</v>
      </c>
      <c r="F316" s="10" t="s">
        <v>2727</v>
      </c>
      <c r="G316" s="10" t="s">
        <v>2359</v>
      </c>
      <c r="H316" s="13">
        <v>14</v>
      </c>
      <c r="I316" s="10" t="s">
        <v>2360</v>
      </c>
      <c r="J316" s="230">
        <v>5</v>
      </c>
      <c r="K316" s="230">
        <v>10</v>
      </c>
      <c r="L316" s="230">
        <v>10</v>
      </c>
      <c r="M316" s="230">
        <v>14</v>
      </c>
      <c r="N316" s="231"/>
      <c r="O316" s="204"/>
      <c r="P316" s="204"/>
      <c r="Q316" s="215"/>
      <c r="R316" s="10"/>
      <c r="S316" s="10" t="s">
        <v>2361</v>
      </c>
      <c r="T316" s="271">
        <v>1</v>
      </c>
      <c r="U316" s="18">
        <v>42736</v>
      </c>
      <c r="V316" s="18">
        <v>43100</v>
      </c>
      <c r="W316" s="10">
        <v>360</v>
      </c>
      <c r="X316" s="173" t="s">
        <v>2362</v>
      </c>
      <c r="Y316" s="10">
        <v>0.04</v>
      </c>
      <c r="Z316" s="10">
        <v>0.05</v>
      </c>
      <c r="AA316" s="10">
        <v>0.1</v>
      </c>
      <c r="AB316" s="10">
        <v>0.1</v>
      </c>
      <c r="AC316" s="10">
        <v>0.1</v>
      </c>
      <c r="AD316" s="10">
        <v>0.1</v>
      </c>
      <c r="AE316" s="10">
        <v>0.1</v>
      </c>
      <c r="AF316" s="10">
        <v>0.1</v>
      </c>
      <c r="AG316" s="10">
        <v>0.05</v>
      </c>
      <c r="AH316" s="10">
        <v>0.1</v>
      </c>
      <c r="AI316" s="10">
        <v>0.05</v>
      </c>
      <c r="AJ316" s="10" t="s">
        <v>2363</v>
      </c>
      <c r="AK316" s="188" t="s">
        <v>2728</v>
      </c>
    </row>
    <row r="317" spans="1:37" x14ac:dyDescent="0.25">
      <c r="A317" s="10" t="s">
        <v>2366</v>
      </c>
      <c r="B317" s="10" t="s">
        <v>858</v>
      </c>
      <c r="C317" s="10" t="s">
        <v>2474</v>
      </c>
      <c r="D317" s="10" t="s">
        <v>859</v>
      </c>
      <c r="E317" s="10" t="s">
        <v>860</v>
      </c>
      <c r="F317" s="10" t="s">
        <v>861</v>
      </c>
      <c r="G317" s="10" t="s">
        <v>862</v>
      </c>
      <c r="H317" s="13">
        <v>10</v>
      </c>
      <c r="I317" s="10" t="s">
        <v>74</v>
      </c>
      <c r="J317" s="230">
        <v>10</v>
      </c>
      <c r="K317" s="230">
        <v>10</v>
      </c>
      <c r="L317" s="230">
        <v>10</v>
      </c>
      <c r="M317" s="230">
        <v>10</v>
      </c>
      <c r="N317" s="231"/>
      <c r="O317" s="204"/>
      <c r="P317" s="204"/>
      <c r="Q317" s="215"/>
      <c r="R317" s="10"/>
      <c r="S317" s="10" t="s">
        <v>2473</v>
      </c>
      <c r="T317" s="271">
        <v>0.15</v>
      </c>
      <c r="U317" s="18">
        <v>42826</v>
      </c>
      <c r="V317" s="18">
        <v>42916</v>
      </c>
      <c r="W317" s="10">
        <v>90</v>
      </c>
      <c r="X317" s="173">
        <v>0</v>
      </c>
      <c r="Y317" s="10">
        <v>0</v>
      </c>
      <c r="Z317" s="10">
        <v>0</v>
      </c>
      <c r="AA317" s="10">
        <v>0.32222222222222224</v>
      </c>
      <c r="AB317" s="10">
        <v>0.66666666666666663</v>
      </c>
      <c r="AC317" s="10">
        <v>1</v>
      </c>
      <c r="AD317" s="10">
        <v>0</v>
      </c>
      <c r="AE317" s="10">
        <v>0</v>
      </c>
      <c r="AF317" s="10">
        <v>0</v>
      </c>
      <c r="AG317" s="10">
        <v>0</v>
      </c>
      <c r="AH317" s="10">
        <v>0</v>
      </c>
      <c r="AI317" s="10">
        <v>0</v>
      </c>
      <c r="AJ317" s="10"/>
      <c r="AK317" s="188" t="s">
        <v>863</v>
      </c>
    </row>
    <row r="318" spans="1:37" x14ac:dyDescent="0.25">
      <c r="A318" s="10" t="s">
        <v>2366</v>
      </c>
      <c r="B318" s="10" t="s">
        <v>858</v>
      </c>
      <c r="C318" s="10" t="s">
        <v>2474</v>
      </c>
      <c r="D318" s="10" t="s">
        <v>859</v>
      </c>
      <c r="E318" s="10" t="s">
        <v>860</v>
      </c>
      <c r="F318" s="10" t="s">
        <v>861</v>
      </c>
      <c r="G318" s="10" t="s">
        <v>862</v>
      </c>
      <c r="H318" s="13">
        <v>10</v>
      </c>
      <c r="I318" s="10" t="s">
        <v>74</v>
      </c>
      <c r="J318" s="230">
        <v>10</v>
      </c>
      <c r="K318" s="230">
        <v>10</v>
      </c>
      <c r="L318" s="230">
        <v>10</v>
      </c>
      <c r="M318" s="230">
        <v>10</v>
      </c>
      <c r="N318" s="231"/>
      <c r="O318" s="204"/>
      <c r="P318" s="204"/>
      <c r="Q318" s="215"/>
      <c r="R318" s="10"/>
      <c r="S318" s="10" t="s">
        <v>864</v>
      </c>
      <c r="T318" s="271">
        <v>0.15</v>
      </c>
      <c r="U318" s="18">
        <v>42826</v>
      </c>
      <c r="V318" s="18">
        <v>43069</v>
      </c>
      <c r="W318" s="10">
        <v>243</v>
      </c>
      <c r="X318" s="173">
        <v>0</v>
      </c>
      <c r="Y318" s="10">
        <v>0</v>
      </c>
      <c r="Z318" s="10">
        <v>0</v>
      </c>
      <c r="AA318" s="10">
        <v>0.11934156378600823</v>
      </c>
      <c r="AB318" s="10">
        <v>0.24691358024691357</v>
      </c>
      <c r="AC318" s="10">
        <v>0.37037037037037035</v>
      </c>
      <c r="AD318" s="10">
        <v>0.49794238683127573</v>
      </c>
      <c r="AE318" s="10">
        <v>0.62551440329218111</v>
      </c>
      <c r="AF318" s="10">
        <v>0.74897119341563789</v>
      </c>
      <c r="AG318" s="10">
        <v>0.87654320987654322</v>
      </c>
      <c r="AH318" s="10">
        <v>1</v>
      </c>
      <c r="AI318" s="10">
        <v>0</v>
      </c>
      <c r="AJ318" s="10"/>
      <c r="AK318" s="188" t="s">
        <v>863</v>
      </c>
    </row>
    <row r="319" spans="1:37" x14ac:dyDescent="0.25">
      <c r="A319" s="10" t="s">
        <v>2366</v>
      </c>
      <c r="B319" s="10" t="s">
        <v>858</v>
      </c>
      <c r="C319" s="10" t="s">
        <v>2474</v>
      </c>
      <c r="D319" s="10" t="s">
        <v>859</v>
      </c>
      <c r="E319" s="10" t="s">
        <v>860</v>
      </c>
      <c r="F319" s="10" t="s">
        <v>861</v>
      </c>
      <c r="G319" s="10" t="s">
        <v>862</v>
      </c>
      <c r="H319" s="13">
        <v>10</v>
      </c>
      <c r="I319" s="10" t="s">
        <v>74</v>
      </c>
      <c r="J319" s="230">
        <v>10</v>
      </c>
      <c r="K319" s="230">
        <v>10</v>
      </c>
      <c r="L319" s="230">
        <v>10</v>
      </c>
      <c r="M319" s="230">
        <v>10</v>
      </c>
      <c r="N319" s="231"/>
      <c r="O319" s="204"/>
      <c r="P319" s="204"/>
      <c r="Q319" s="215"/>
      <c r="R319" s="10"/>
      <c r="S319" s="10" t="s">
        <v>865</v>
      </c>
      <c r="T319" s="271">
        <v>0.15</v>
      </c>
      <c r="U319" s="18">
        <v>42736</v>
      </c>
      <c r="V319" s="18">
        <v>42766</v>
      </c>
      <c r="W319" s="10">
        <v>30</v>
      </c>
      <c r="X319" s="173">
        <v>1</v>
      </c>
      <c r="Y319" s="10">
        <v>0</v>
      </c>
      <c r="Z319" s="10">
        <v>0</v>
      </c>
      <c r="AA319" s="10">
        <v>0</v>
      </c>
      <c r="AB319" s="10">
        <v>0</v>
      </c>
      <c r="AC319" s="10">
        <v>0</v>
      </c>
      <c r="AD319" s="10">
        <v>0</v>
      </c>
      <c r="AE319" s="10">
        <v>0</v>
      </c>
      <c r="AF319" s="10">
        <v>0</v>
      </c>
      <c r="AG319" s="10">
        <v>0</v>
      </c>
      <c r="AH319" s="10">
        <v>0</v>
      </c>
      <c r="AI319" s="10">
        <v>0</v>
      </c>
      <c r="AJ319" s="10" t="s">
        <v>866</v>
      </c>
      <c r="AK319" s="188" t="s">
        <v>2475</v>
      </c>
    </row>
    <row r="320" spans="1:37" x14ac:dyDescent="0.25">
      <c r="A320" s="10" t="s">
        <v>2366</v>
      </c>
      <c r="B320" s="10" t="s">
        <v>858</v>
      </c>
      <c r="C320" s="10" t="s">
        <v>2474</v>
      </c>
      <c r="D320" s="10" t="s">
        <v>859</v>
      </c>
      <c r="E320" s="10" t="s">
        <v>860</v>
      </c>
      <c r="F320" s="10" t="s">
        <v>861</v>
      </c>
      <c r="G320" s="10" t="s">
        <v>862</v>
      </c>
      <c r="H320" s="13">
        <v>10</v>
      </c>
      <c r="I320" s="10" t="s">
        <v>74</v>
      </c>
      <c r="J320" s="230">
        <v>10</v>
      </c>
      <c r="K320" s="230">
        <v>10</v>
      </c>
      <c r="L320" s="230">
        <v>10</v>
      </c>
      <c r="M320" s="230">
        <v>10</v>
      </c>
      <c r="N320" s="231"/>
      <c r="O320" s="204"/>
      <c r="P320" s="204"/>
      <c r="Q320" s="215"/>
      <c r="R320" s="10"/>
      <c r="S320" s="10" t="s">
        <v>867</v>
      </c>
      <c r="T320" s="271">
        <v>0.15</v>
      </c>
      <c r="U320" s="18">
        <v>42767</v>
      </c>
      <c r="V320" s="18">
        <v>43069</v>
      </c>
      <c r="W320" s="10">
        <v>302</v>
      </c>
      <c r="X320" s="173">
        <v>0</v>
      </c>
      <c r="Y320" s="10">
        <v>8.9403973509933773E-2</v>
      </c>
      <c r="Z320" s="10">
        <v>0.19205298013245034</v>
      </c>
      <c r="AA320" s="10">
        <v>0.29139072847682118</v>
      </c>
      <c r="AB320" s="10">
        <v>0.39403973509933776</v>
      </c>
      <c r="AC320" s="10">
        <v>0.49337748344370863</v>
      </c>
      <c r="AD320" s="10">
        <v>0.59602649006622521</v>
      </c>
      <c r="AE320" s="10">
        <v>0.69867549668874174</v>
      </c>
      <c r="AF320" s="10">
        <v>0.79801324503311255</v>
      </c>
      <c r="AG320" s="10">
        <v>0.90066225165562919</v>
      </c>
      <c r="AH320" s="10">
        <v>1</v>
      </c>
      <c r="AI320" s="10">
        <v>0</v>
      </c>
      <c r="AJ320" s="10" t="s">
        <v>2476</v>
      </c>
      <c r="AK320" s="188" t="s">
        <v>868</v>
      </c>
    </row>
    <row r="321" spans="1:37" x14ac:dyDescent="0.25">
      <c r="A321" s="10" t="s">
        <v>2366</v>
      </c>
      <c r="B321" s="10" t="s">
        <v>858</v>
      </c>
      <c r="C321" s="10" t="s">
        <v>2474</v>
      </c>
      <c r="D321" s="10" t="s">
        <v>859</v>
      </c>
      <c r="E321" s="10" t="s">
        <v>860</v>
      </c>
      <c r="F321" s="10" t="s">
        <v>861</v>
      </c>
      <c r="G321" s="10" t="s">
        <v>862</v>
      </c>
      <c r="H321" s="13">
        <v>10</v>
      </c>
      <c r="I321" s="10" t="s">
        <v>74</v>
      </c>
      <c r="J321" s="230">
        <v>10</v>
      </c>
      <c r="K321" s="230">
        <v>10</v>
      </c>
      <c r="L321" s="230">
        <v>10</v>
      </c>
      <c r="M321" s="230">
        <v>10</v>
      </c>
      <c r="N321" s="231"/>
      <c r="O321" s="204"/>
      <c r="P321" s="204"/>
      <c r="Q321" s="215"/>
      <c r="R321" s="10"/>
      <c r="S321" s="10" t="s">
        <v>869</v>
      </c>
      <c r="T321" s="271">
        <v>0.15</v>
      </c>
      <c r="U321" s="18">
        <v>42771</v>
      </c>
      <c r="V321" s="18">
        <v>43084</v>
      </c>
      <c r="W321" s="10">
        <v>313</v>
      </c>
      <c r="X321" s="173">
        <v>0</v>
      </c>
      <c r="Y321" s="10">
        <v>7.3482428115015971E-2</v>
      </c>
      <c r="Z321" s="10">
        <v>0.17252396166134185</v>
      </c>
      <c r="AA321" s="10">
        <v>0.26837060702875398</v>
      </c>
      <c r="AB321" s="10">
        <v>0.36741214057507987</v>
      </c>
      <c r="AC321" s="10">
        <v>0.46325878594249204</v>
      </c>
      <c r="AD321" s="10">
        <v>0.56230031948881787</v>
      </c>
      <c r="AE321" s="10">
        <v>0.66134185303514381</v>
      </c>
      <c r="AF321" s="10">
        <v>0.75718849840255587</v>
      </c>
      <c r="AG321" s="10">
        <v>0.85623003194888181</v>
      </c>
      <c r="AH321" s="10">
        <v>0.95207667731629397</v>
      </c>
      <c r="AI321" s="10">
        <v>1</v>
      </c>
      <c r="AJ321" s="10" t="s">
        <v>870</v>
      </c>
      <c r="AK321" s="188" t="s">
        <v>871</v>
      </c>
    </row>
    <row r="322" spans="1:37" x14ac:dyDescent="0.25">
      <c r="A322" s="10" t="s">
        <v>2366</v>
      </c>
      <c r="B322" s="10" t="s">
        <v>858</v>
      </c>
      <c r="C322" s="10" t="s">
        <v>2474</v>
      </c>
      <c r="D322" s="10" t="s">
        <v>859</v>
      </c>
      <c r="E322" s="10" t="s">
        <v>860</v>
      </c>
      <c r="F322" s="10" t="s">
        <v>861</v>
      </c>
      <c r="G322" s="10" t="s">
        <v>862</v>
      </c>
      <c r="H322" s="13">
        <v>10</v>
      </c>
      <c r="I322" s="10" t="s">
        <v>74</v>
      </c>
      <c r="J322" s="230">
        <v>10</v>
      </c>
      <c r="K322" s="230">
        <v>10</v>
      </c>
      <c r="L322" s="230">
        <v>10</v>
      </c>
      <c r="M322" s="230">
        <v>10</v>
      </c>
      <c r="N322" s="231"/>
      <c r="O322" s="204"/>
      <c r="P322" s="204"/>
      <c r="Q322" s="215"/>
      <c r="R322" s="10"/>
      <c r="S322" s="10" t="s">
        <v>872</v>
      </c>
      <c r="T322" s="271">
        <v>0.05</v>
      </c>
      <c r="U322" s="18">
        <v>43010</v>
      </c>
      <c r="V322" s="18">
        <v>43039</v>
      </c>
      <c r="W322" s="10">
        <v>29</v>
      </c>
      <c r="X322" s="173">
        <v>0</v>
      </c>
      <c r="Y322" s="10">
        <v>0</v>
      </c>
      <c r="Z322" s="10">
        <v>0</v>
      </c>
      <c r="AA322" s="10">
        <v>0</v>
      </c>
      <c r="AB322" s="10">
        <v>0</v>
      </c>
      <c r="AC322" s="10">
        <v>0</v>
      </c>
      <c r="AD322" s="10">
        <v>0</v>
      </c>
      <c r="AE322" s="10">
        <v>0</v>
      </c>
      <c r="AF322" s="10">
        <v>0</v>
      </c>
      <c r="AG322" s="10">
        <v>1</v>
      </c>
      <c r="AH322" s="10">
        <v>0</v>
      </c>
      <c r="AI322" s="10">
        <v>0</v>
      </c>
      <c r="AJ322" s="10"/>
      <c r="AK322" s="188" t="s">
        <v>873</v>
      </c>
    </row>
    <row r="323" spans="1:37" x14ac:dyDescent="0.25">
      <c r="A323" s="10" t="s">
        <v>2366</v>
      </c>
      <c r="B323" s="10" t="s">
        <v>858</v>
      </c>
      <c r="C323" s="10" t="s">
        <v>2474</v>
      </c>
      <c r="D323" s="10" t="s">
        <v>859</v>
      </c>
      <c r="E323" s="10" t="s">
        <v>860</v>
      </c>
      <c r="F323" s="10" t="s">
        <v>861</v>
      </c>
      <c r="G323" s="10" t="s">
        <v>862</v>
      </c>
      <c r="H323" s="13">
        <v>10</v>
      </c>
      <c r="I323" s="10" t="s">
        <v>74</v>
      </c>
      <c r="J323" s="230">
        <v>10</v>
      </c>
      <c r="K323" s="230">
        <v>10</v>
      </c>
      <c r="L323" s="230">
        <v>10</v>
      </c>
      <c r="M323" s="230">
        <v>10</v>
      </c>
      <c r="N323" s="231"/>
      <c r="O323" s="204"/>
      <c r="P323" s="204"/>
      <c r="Q323" s="215"/>
      <c r="R323" s="10"/>
      <c r="S323" s="10" t="s">
        <v>874</v>
      </c>
      <c r="T323" s="271">
        <v>0.05</v>
      </c>
      <c r="U323" s="18">
        <v>43039</v>
      </c>
      <c r="V323" s="18">
        <v>43069</v>
      </c>
      <c r="W323" s="10">
        <v>30</v>
      </c>
      <c r="X323" s="173">
        <v>0</v>
      </c>
      <c r="Y323" s="10">
        <v>0</v>
      </c>
      <c r="Z323" s="10">
        <v>0</v>
      </c>
      <c r="AA323" s="10">
        <v>0</v>
      </c>
      <c r="AB323" s="10">
        <v>0</v>
      </c>
      <c r="AC323" s="10">
        <v>0</v>
      </c>
      <c r="AD323" s="10">
        <v>0</v>
      </c>
      <c r="AE323" s="10">
        <v>0</v>
      </c>
      <c r="AF323" s="10">
        <v>0</v>
      </c>
      <c r="AG323" s="10">
        <v>0</v>
      </c>
      <c r="AH323" s="10">
        <v>1</v>
      </c>
      <c r="AI323" s="10">
        <v>0</v>
      </c>
      <c r="AJ323" s="10"/>
      <c r="AK323" s="188" t="s">
        <v>875</v>
      </c>
    </row>
    <row r="324" spans="1:37" ht="30" x14ac:dyDescent="0.25">
      <c r="A324" s="10" t="s">
        <v>2366</v>
      </c>
      <c r="B324" s="10" t="s">
        <v>858</v>
      </c>
      <c r="C324" s="10" t="s">
        <v>2474</v>
      </c>
      <c r="D324" s="10" t="s">
        <v>859</v>
      </c>
      <c r="E324" s="10" t="s">
        <v>860</v>
      </c>
      <c r="F324" s="10" t="s">
        <v>861</v>
      </c>
      <c r="G324" s="10" t="s">
        <v>876</v>
      </c>
      <c r="H324" s="13">
        <v>1</v>
      </c>
      <c r="I324" s="10" t="s">
        <v>74</v>
      </c>
      <c r="J324" s="230">
        <v>0</v>
      </c>
      <c r="K324" s="230"/>
      <c r="L324" s="230"/>
      <c r="M324" s="230">
        <v>1</v>
      </c>
      <c r="N324" s="231"/>
      <c r="O324" s="204"/>
      <c r="P324" s="204"/>
      <c r="Q324" s="215"/>
      <c r="R324" s="10"/>
      <c r="S324" s="10" t="s">
        <v>877</v>
      </c>
      <c r="T324" s="271">
        <v>0.6</v>
      </c>
      <c r="U324" s="18">
        <v>42948</v>
      </c>
      <c r="V324" s="18">
        <v>43008</v>
      </c>
      <c r="W324" s="10">
        <v>60</v>
      </c>
      <c r="X324" s="173">
        <v>0</v>
      </c>
      <c r="Y324" s="10">
        <v>0</v>
      </c>
      <c r="Z324" s="10">
        <v>0</v>
      </c>
      <c r="AA324" s="10">
        <v>0</v>
      </c>
      <c r="AB324" s="10">
        <v>0</v>
      </c>
      <c r="AC324" s="10">
        <v>0</v>
      </c>
      <c r="AD324" s="10">
        <v>0</v>
      </c>
      <c r="AE324" s="10">
        <v>0.5</v>
      </c>
      <c r="AF324" s="10">
        <v>1</v>
      </c>
      <c r="AG324" s="10">
        <v>0</v>
      </c>
      <c r="AH324" s="10">
        <v>0</v>
      </c>
      <c r="AI324" s="10">
        <v>0</v>
      </c>
      <c r="AJ324" s="10"/>
      <c r="AK324" s="188" t="s">
        <v>878</v>
      </c>
    </row>
    <row r="325" spans="1:37" x14ac:dyDescent="0.25">
      <c r="A325" s="10" t="s">
        <v>2366</v>
      </c>
      <c r="B325" s="10" t="s">
        <v>858</v>
      </c>
      <c r="C325" s="10" t="s">
        <v>2474</v>
      </c>
      <c r="D325" s="10" t="s">
        <v>859</v>
      </c>
      <c r="E325" s="10" t="s">
        <v>860</v>
      </c>
      <c r="F325" s="10" t="s">
        <v>861</v>
      </c>
      <c r="G325" s="10" t="s">
        <v>876</v>
      </c>
      <c r="H325" s="13">
        <v>1</v>
      </c>
      <c r="I325" s="10" t="s">
        <v>74</v>
      </c>
      <c r="J325" s="230">
        <v>0</v>
      </c>
      <c r="K325" s="230"/>
      <c r="L325" s="230"/>
      <c r="M325" s="230">
        <v>1</v>
      </c>
      <c r="N325" s="231"/>
      <c r="O325" s="204"/>
      <c r="P325" s="204"/>
      <c r="Q325" s="215"/>
      <c r="R325" s="10"/>
      <c r="S325" s="10" t="s">
        <v>879</v>
      </c>
      <c r="T325" s="271">
        <v>0.05</v>
      </c>
      <c r="U325" s="18">
        <v>43069</v>
      </c>
      <c r="V325" s="18">
        <v>43100</v>
      </c>
      <c r="W325" s="10">
        <v>31</v>
      </c>
      <c r="X325" s="173">
        <v>0</v>
      </c>
      <c r="Y325" s="10">
        <v>0</v>
      </c>
      <c r="Z325" s="10">
        <v>0</v>
      </c>
      <c r="AA325" s="10">
        <v>0</v>
      </c>
      <c r="AB325" s="10">
        <v>0</v>
      </c>
      <c r="AC325" s="10">
        <v>0</v>
      </c>
      <c r="AD325" s="10">
        <v>0</v>
      </c>
      <c r="AE325" s="10">
        <v>0</v>
      </c>
      <c r="AF325" s="10">
        <v>0</v>
      </c>
      <c r="AG325" s="10">
        <v>0</v>
      </c>
      <c r="AH325" s="10">
        <v>0</v>
      </c>
      <c r="AI325" s="10">
        <v>1</v>
      </c>
      <c r="AJ325" s="10"/>
      <c r="AK325" s="188" t="s">
        <v>880</v>
      </c>
    </row>
    <row r="326" spans="1:37" x14ac:dyDescent="0.25">
      <c r="A326" s="10" t="s">
        <v>2366</v>
      </c>
      <c r="B326" s="10" t="s">
        <v>858</v>
      </c>
      <c r="C326" s="10" t="s">
        <v>2474</v>
      </c>
      <c r="D326" s="10" t="s">
        <v>859</v>
      </c>
      <c r="E326" s="10" t="s">
        <v>860</v>
      </c>
      <c r="F326" s="10" t="s">
        <v>861</v>
      </c>
      <c r="G326" s="10" t="s">
        <v>876</v>
      </c>
      <c r="H326" s="13">
        <v>1</v>
      </c>
      <c r="I326" s="10" t="s">
        <v>74</v>
      </c>
      <c r="J326" s="230">
        <v>0</v>
      </c>
      <c r="K326" s="230"/>
      <c r="L326" s="230"/>
      <c r="M326" s="230">
        <v>1</v>
      </c>
      <c r="N326" s="231"/>
      <c r="O326" s="204"/>
      <c r="P326" s="204"/>
      <c r="Q326" s="215"/>
      <c r="R326" s="10"/>
      <c r="S326" s="10" t="s">
        <v>881</v>
      </c>
      <c r="T326" s="271">
        <v>0.05</v>
      </c>
      <c r="U326" s="18">
        <v>43040</v>
      </c>
      <c r="V326" s="18">
        <v>43069</v>
      </c>
      <c r="W326" s="10">
        <v>29</v>
      </c>
      <c r="X326" s="173">
        <v>0</v>
      </c>
      <c r="Y326" s="10">
        <v>0</v>
      </c>
      <c r="Z326" s="10">
        <v>0</v>
      </c>
      <c r="AA326" s="10">
        <v>0</v>
      </c>
      <c r="AB326" s="10">
        <v>0</v>
      </c>
      <c r="AC326" s="10">
        <v>0</v>
      </c>
      <c r="AD326" s="10">
        <v>0</v>
      </c>
      <c r="AE326" s="10">
        <v>0</v>
      </c>
      <c r="AF326" s="10">
        <v>0</v>
      </c>
      <c r="AG326" s="10">
        <v>0</v>
      </c>
      <c r="AH326" s="10">
        <v>1</v>
      </c>
      <c r="AI326" s="10">
        <v>0</v>
      </c>
      <c r="AJ326" s="10"/>
      <c r="AK326" s="188" t="s">
        <v>882</v>
      </c>
    </row>
    <row r="327" spans="1:37" x14ac:dyDescent="0.25">
      <c r="A327" s="10" t="s">
        <v>2366</v>
      </c>
      <c r="B327" s="10" t="s">
        <v>858</v>
      </c>
      <c r="C327" s="10" t="s">
        <v>2474</v>
      </c>
      <c r="D327" s="10" t="s">
        <v>859</v>
      </c>
      <c r="E327" s="10" t="s">
        <v>860</v>
      </c>
      <c r="F327" s="10" t="s">
        <v>861</v>
      </c>
      <c r="G327" s="10" t="s">
        <v>876</v>
      </c>
      <c r="H327" s="13">
        <v>1</v>
      </c>
      <c r="I327" s="10" t="s">
        <v>74</v>
      </c>
      <c r="J327" s="230">
        <v>0</v>
      </c>
      <c r="K327" s="230"/>
      <c r="L327" s="230"/>
      <c r="M327" s="230">
        <v>1</v>
      </c>
      <c r="N327" s="231"/>
      <c r="O327" s="204"/>
      <c r="P327" s="204"/>
      <c r="Q327" s="215"/>
      <c r="R327" s="10"/>
      <c r="S327" s="10" t="s">
        <v>883</v>
      </c>
      <c r="T327" s="271">
        <v>0.3</v>
      </c>
      <c r="U327" s="18">
        <v>42745</v>
      </c>
      <c r="V327" s="18">
        <v>43100</v>
      </c>
      <c r="W327" s="10">
        <v>355</v>
      </c>
      <c r="X327" s="173">
        <v>5.9154929577464786E-2</v>
      </c>
      <c r="Y327" s="10">
        <v>0.13802816901408452</v>
      </c>
      <c r="Z327" s="10">
        <v>0.22535211267605634</v>
      </c>
      <c r="AA327" s="10">
        <v>0.30985915492957744</v>
      </c>
      <c r="AB327" s="10">
        <v>0.39718309859154932</v>
      </c>
      <c r="AC327" s="10">
        <v>0.48169014084507045</v>
      </c>
      <c r="AD327" s="10">
        <v>0.56901408450704227</v>
      </c>
      <c r="AE327" s="10">
        <v>0.6563380281690141</v>
      </c>
      <c r="AF327" s="10">
        <v>0.74084507042253522</v>
      </c>
      <c r="AG327" s="10">
        <v>0.82816901408450705</v>
      </c>
      <c r="AH327" s="10">
        <v>0.91267605633802817</v>
      </c>
      <c r="AI327" s="10">
        <v>1</v>
      </c>
      <c r="AJ327" s="10" t="s">
        <v>2477</v>
      </c>
      <c r="AK327" s="188" t="s">
        <v>884</v>
      </c>
    </row>
    <row r="328" spans="1:37" x14ac:dyDescent="0.25">
      <c r="A328" s="10" t="s">
        <v>2366</v>
      </c>
      <c r="B328" s="10" t="s">
        <v>858</v>
      </c>
      <c r="C328" s="10" t="s">
        <v>2474</v>
      </c>
      <c r="D328" s="10" t="s">
        <v>885</v>
      </c>
      <c r="E328" s="10" t="s">
        <v>886</v>
      </c>
      <c r="F328" s="10" t="s">
        <v>861</v>
      </c>
      <c r="G328" s="10" t="s">
        <v>2478</v>
      </c>
      <c r="H328" s="13">
        <v>1</v>
      </c>
      <c r="I328" s="10" t="s">
        <v>269</v>
      </c>
      <c r="J328" s="232"/>
      <c r="K328" s="232"/>
      <c r="L328" s="232"/>
      <c r="M328" s="232">
        <v>1</v>
      </c>
      <c r="N328" s="233"/>
      <c r="O328" s="205"/>
      <c r="P328" s="205"/>
      <c r="Q328" s="205"/>
      <c r="R328" s="10"/>
      <c r="S328" s="10" t="s">
        <v>887</v>
      </c>
      <c r="T328" s="271">
        <v>0.1</v>
      </c>
      <c r="U328" s="18">
        <v>42737</v>
      </c>
      <c r="V328" s="18">
        <v>42751</v>
      </c>
      <c r="W328" s="10">
        <v>14</v>
      </c>
      <c r="X328" s="173">
        <v>1</v>
      </c>
      <c r="Y328" s="10">
        <v>0</v>
      </c>
      <c r="Z328" s="10">
        <v>0</v>
      </c>
      <c r="AA328" s="10">
        <v>0</v>
      </c>
      <c r="AB328" s="10">
        <v>0</v>
      </c>
      <c r="AC328" s="10">
        <v>0</v>
      </c>
      <c r="AD328" s="10">
        <v>0</v>
      </c>
      <c r="AE328" s="10">
        <v>0</v>
      </c>
      <c r="AF328" s="10">
        <v>0</v>
      </c>
      <c r="AG328" s="10">
        <v>0</v>
      </c>
      <c r="AH328" s="10">
        <v>0</v>
      </c>
      <c r="AI328" s="10">
        <v>0</v>
      </c>
      <c r="AJ328" s="10" t="s">
        <v>888</v>
      </c>
      <c r="AK328" s="188" t="s">
        <v>889</v>
      </c>
    </row>
    <row r="329" spans="1:37" x14ac:dyDescent="0.25">
      <c r="A329" s="10" t="s">
        <v>2366</v>
      </c>
      <c r="B329" s="10" t="s">
        <v>858</v>
      </c>
      <c r="C329" s="10" t="s">
        <v>2474</v>
      </c>
      <c r="D329" s="10" t="s">
        <v>885</v>
      </c>
      <c r="E329" s="10" t="s">
        <v>886</v>
      </c>
      <c r="F329" s="10" t="s">
        <v>861</v>
      </c>
      <c r="G329" s="10" t="s">
        <v>2478</v>
      </c>
      <c r="H329" s="13">
        <v>1</v>
      </c>
      <c r="I329" s="10" t="s">
        <v>269</v>
      </c>
      <c r="J329" s="232"/>
      <c r="K329" s="232"/>
      <c r="L329" s="232"/>
      <c r="M329" s="232">
        <v>1</v>
      </c>
      <c r="N329" s="233"/>
      <c r="O329" s="205"/>
      <c r="P329" s="205"/>
      <c r="Q329" s="205"/>
      <c r="R329" s="10"/>
      <c r="S329" s="10" t="s">
        <v>890</v>
      </c>
      <c r="T329" s="271">
        <v>0.08</v>
      </c>
      <c r="U329" s="18">
        <v>42751</v>
      </c>
      <c r="V329" s="18">
        <v>42946</v>
      </c>
      <c r="W329" s="10">
        <v>195</v>
      </c>
      <c r="X329" s="173">
        <v>7.6923076923076927E-2</v>
      </c>
      <c r="Y329" s="10">
        <v>0.22051282051282051</v>
      </c>
      <c r="Z329" s="10">
        <v>0.37948717948717947</v>
      </c>
      <c r="AA329" s="10">
        <v>0.53333333333333333</v>
      </c>
      <c r="AB329" s="10">
        <v>0.69230769230769229</v>
      </c>
      <c r="AC329" s="10">
        <v>0.84615384615384615</v>
      </c>
      <c r="AD329" s="10">
        <v>1</v>
      </c>
      <c r="AE329" s="10">
        <v>0</v>
      </c>
      <c r="AF329" s="10">
        <v>0</v>
      </c>
      <c r="AG329" s="10">
        <v>0</v>
      </c>
      <c r="AH329" s="10">
        <v>0</v>
      </c>
      <c r="AI329" s="10">
        <v>0</v>
      </c>
      <c r="AJ329" s="10" t="s">
        <v>891</v>
      </c>
      <c r="AK329" s="188" t="s">
        <v>892</v>
      </c>
    </row>
    <row r="330" spans="1:37" x14ac:dyDescent="0.25">
      <c r="A330" s="10" t="s">
        <v>2366</v>
      </c>
      <c r="B330" s="10" t="s">
        <v>858</v>
      </c>
      <c r="C330" s="10" t="s">
        <v>2474</v>
      </c>
      <c r="D330" s="10" t="s">
        <v>885</v>
      </c>
      <c r="E330" s="10" t="s">
        <v>886</v>
      </c>
      <c r="F330" s="10" t="s">
        <v>861</v>
      </c>
      <c r="G330" s="10" t="s">
        <v>2478</v>
      </c>
      <c r="H330" s="13">
        <v>1</v>
      </c>
      <c r="I330" s="10" t="s">
        <v>269</v>
      </c>
      <c r="J330" s="232"/>
      <c r="K330" s="232"/>
      <c r="L330" s="232"/>
      <c r="M330" s="232">
        <v>1</v>
      </c>
      <c r="N330" s="233"/>
      <c r="O330" s="205"/>
      <c r="P330" s="205"/>
      <c r="Q330" s="205"/>
      <c r="R330" s="10"/>
      <c r="S330" s="10" t="s">
        <v>893</v>
      </c>
      <c r="T330" s="271">
        <v>0.1</v>
      </c>
      <c r="U330" s="18">
        <v>42795</v>
      </c>
      <c r="V330" s="18">
        <v>42804</v>
      </c>
      <c r="W330" s="10">
        <v>9</v>
      </c>
      <c r="X330" s="173">
        <v>0</v>
      </c>
      <c r="Y330" s="10">
        <v>0</v>
      </c>
      <c r="Z330" s="10">
        <v>1</v>
      </c>
      <c r="AA330" s="10">
        <v>0</v>
      </c>
      <c r="AB330" s="10">
        <v>0</v>
      </c>
      <c r="AC330" s="10">
        <v>0</v>
      </c>
      <c r="AD330" s="10">
        <v>0</v>
      </c>
      <c r="AE330" s="10">
        <v>0</v>
      </c>
      <c r="AF330" s="10">
        <v>0</v>
      </c>
      <c r="AG330" s="10">
        <v>0</v>
      </c>
      <c r="AH330" s="10">
        <v>0</v>
      </c>
      <c r="AI330" s="10">
        <v>0</v>
      </c>
      <c r="AJ330" s="10" t="s">
        <v>2479</v>
      </c>
      <c r="AK330" s="188" t="s">
        <v>889</v>
      </c>
    </row>
    <row r="331" spans="1:37" x14ac:dyDescent="0.25">
      <c r="A331" s="10" t="s">
        <v>2366</v>
      </c>
      <c r="B331" s="10" t="s">
        <v>858</v>
      </c>
      <c r="C331" s="10" t="s">
        <v>2474</v>
      </c>
      <c r="D331" s="10" t="s">
        <v>885</v>
      </c>
      <c r="E331" s="10" t="s">
        <v>886</v>
      </c>
      <c r="F331" s="10" t="s">
        <v>861</v>
      </c>
      <c r="G331" s="10" t="s">
        <v>2478</v>
      </c>
      <c r="H331" s="13">
        <v>1</v>
      </c>
      <c r="I331" s="10" t="s">
        <v>269</v>
      </c>
      <c r="J331" s="232"/>
      <c r="K331" s="232"/>
      <c r="L331" s="232"/>
      <c r="M331" s="232">
        <v>1</v>
      </c>
      <c r="N331" s="233"/>
      <c r="O331" s="205"/>
      <c r="P331" s="205"/>
      <c r="Q331" s="205"/>
      <c r="R331" s="10"/>
      <c r="S331" s="10" t="s">
        <v>894</v>
      </c>
      <c r="T331" s="271">
        <v>0.08</v>
      </c>
      <c r="U331" s="18">
        <v>42828</v>
      </c>
      <c r="V331" s="18">
        <v>42896</v>
      </c>
      <c r="W331" s="10">
        <v>68</v>
      </c>
      <c r="X331" s="173">
        <v>0</v>
      </c>
      <c r="Y331" s="10">
        <v>0</v>
      </c>
      <c r="Z331" s="10">
        <v>0</v>
      </c>
      <c r="AA331" s="10">
        <v>0.39705882352941174</v>
      </c>
      <c r="AB331" s="10">
        <v>0.8529411764705882</v>
      </c>
      <c r="AC331" s="10">
        <v>1</v>
      </c>
      <c r="AD331" s="10">
        <v>0</v>
      </c>
      <c r="AE331" s="10">
        <v>0</v>
      </c>
      <c r="AF331" s="10">
        <v>0</v>
      </c>
      <c r="AG331" s="10">
        <v>0</v>
      </c>
      <c r="AH331" s="10">
        <v>0</v>
      </c>
      <c r="AI331" s="10">
        <v>0</v>
      </c>
      <c r="AJ331" s="10"/>
      <c r="AK331" s="188" t="s">
        <v>892</v>
      </c>
    </row>
    <row r="332" spans="1:37" x14ac:dyDescent="0.25">
      <c r="A332" s="10" t="s">
        <v>2366</v>
      </c>
      <c r="B332" s="10" t="s">
        <v>858</v>
      </c>
      <c r="C332" s="10" t="s">
        <v>2474</v>
      </c>
      <c r="D332" s="10" t="s">
        <v>885</v>
      </c>
      <c r="E332" s="10" t="s">
        <v>886</v>
      </c>
      <c r="F332" s="10" t="s">
        <v>861</v>
      </c>
      <c r="G332" s="10" t="s">
        <v>2478</v>
      </c>
      <c r="H332" s="13">
        <v>1</v>
      </c>
      <c r="I332" s="10" t="s">
        <v>269</v>
      </c>
      <c r="J332" s="232"/>
      <c r="K332" s="232"/>
      <c r="L332" s="232"/>
      <c r="M332" s="232">
        <v>1</v>
      </c>
      <c r="N332" s="233"/>
      <c r="O332" s="205"/>
      <c r="P332" s="205"/>
      <c r="Q332" s="205"/>
      <c r="R332" s="10"/>
      <c r="S332" s="10" t="s">
        <v>895</v>
      </c>
      <c r="T332" s="271">
        <v>0.08</v>
      </c>
      <c r="U332" s="18">
        <v>42800</v>
      </c>
      <c r="V332" s="18">
        <v>42839</v>
      </c>
      <c r="W332" s="10">
        <v>39</v>
      </c>
      <c r="X332" s="173">
        <v>0</v>
      </c>
      <c r="Y332" s="10">
        <v>0</v>
      </c>
      <c r="Z332" s="10">
        <v>0.64102564102564108</v>
      </c>
      <c r="AA332" s="10">
        <v>1</v>
      </c>
      <c r="AB332" s="10">
        <v>0</v>
      </c>
      <c r="AC332" s="10">
        <v>0</v>
      </c>
      <c r="AD332" s="10">
        <v>0</v>
      </c>
      <c r="AE332" s="10">
        <v>0</v>
      </c>
      <c r="AF332" s="10">
        <v>0</v>
      </c>
      <c r="AG332" s="10">
        <v>0</v>
      </c>
      <c r="AH332" s="10">
        <v>0</v>
      </c>
      <c r="AI332" s="10">
        <v>0</v>
      </c>
      <c r="AJ332" s="10" t="s">
        <v>896</v>
      </c>
      <c r="AK332" s="188" t="s">
        <v>897</v>
      </c>
    </row>
    <row r="333" spans="1:37" x14ac:dyDescent="0.25">
      <c r="A333" s="10" t="s">
        <v>2366</v>
      </c>
      <c r="B333" s="10" t="s">
        <v>858</v>
      </c>
      <c r="C333" s="10" t="s">
        <v>2474</v>
      </c>
      <c r="D333" s="10" t="s">
        <v>885</v>
      </c>
      <c r="E333" s="10" t="s">
        <v>886</v>
      </c>
      <c r="F333" s="10" t="s">
        <v>861</v>
      </c>
      <c r="G333" s="10" t="s">
        <v>2478</v>
      </c>
      <c r="H333" s="13">
        <v>1</v>
      </c>
      <c r="I333" s="10" t="s">
        <v>269</v>
      </c>
      <c r="J333" s="232"/>
      <c r="K333" s="232"/>
      <c r="L333" s="232"/>
      <c r="M333" s="232">
        <v>1</v>
      </c>
      <c r="N333" s="233"/>
      <c r="O333" s="205"/>
      <c r="P333" s="205"/>
      <c r="Q333" s="205"/>
      <c r="R333" s="10"/>
      <c r="S333" s="10" t="s">
        <v>898</v>
      </c>
      <c r="T333" s="271">
        <v>0.1</v>
      </c>
      <c r="U333" s="18">
        <v>42842</v>
      </c>
      <c r="V333" s="18">
        <v>42849</v>
      </c>
      <c r="W333" s="10">
        <v>7</v>
      </c>
      <c r="X333" s="173">
        <v>0</v>
      </c>
      <c r="Y333" s="10">
        <v>0</v>
      </c>
      <c r="Z333" s="10">
        <v>0</v>
      </c>
      <c r="AA333" s="10">
        <v>1</v>
      </c>
      <c r="AB333" s="10">
        <v>0</v>
      </c>
      <c r="AC333" s="10">
        <v>0</v>
      </c>
      <c r="AD333" s="10">
        <v>0</v>
      </c>
      <c r="AE333" s="10">
        <v>0</v>
      </c>
      <c r="AF333" s="10">
        <v>0</v>
      </c>
      <c r="AG333" s="10">
        <v>0</v>
      </c>
      <c r="AH333" s="10">
        <v>0</v>
      </c>
      <c r="AI333" s="10">
        <v>0</v>
      </c>
      <c r="AJ333" s="10"/>
      <c r="AK333" s="188" t="s">
        <v>889</v>
      </c>
    </row>
    <row r="334" spans="1:37" x14ac:dyDescent="0.25">
      <c r="A334" s="10" t="s">
        <v>2366</v>
      </c>
      <c r="B334" s="10" t="s">
        <v>858</v>
      </c>
      <c r="C334" s="10" t="s">
        <v>2474</v>
      </c>
      <c r="D334" s="10" t="s">
        <v>885</v>
      </c>
      <c r="E334" s="10" t="s">
        <v>886</v>
      </c>
      <c r="F334" s="10" t="s">
        <v>861</v>
      </c>
      <c r="G334" s="10" t="s">
        <v>2478</v>
      </c>
      <c r="H334" s="13">
        <v>1</v>
      </c>
      <c r="I334" s="10" t="s">
        <v>269</v>
      </c>
      <c r="J334" s="232"/>
      <c r="K334" s="232"/>
      <c r="L334" s="232"/>
      <c r="M334" s="232">
        <v>1</v>
      </c>
      <c r="N334" s="233"/>
      <c r="O334" s="205"/>
      <c r="P334" s="205"/>
      <c r="Q334" s="205"/>
      <c r="R334" s="10"/>
      <c r="S334" s="10" t="s">
        <v>899</v>
      </c>
      <c r="T334" s="271">
        <v>0.18</v>
      </c>
      <c r="U334" s="18">
        <v>43000</v>
      </c>
      <c r="V334" s="18">
        <v>43035</v>
      </c>
      <c r="W334" s="10">
        <v>35</v>
      </c>
      <c r="X334" s="173">
        <v>0</v>
      </c>
      <c r="Y334" s="10">
        <v>0</v>
      </c>
      <c r="Z334" s="10">
        <v>0</v>
      </c>
      <c r="AA334" s="10">
        <v>0</v>
      </c>
      <c r="AB334" s="10">
        <v>0</v>
      </c>
      <c r="AC334" s="10">
        <v>0</v>
      </c>
      <c r="AD334" s="10">
        <v>0</v>
      </c>
      <c r="AE334" s="10">
        <v>0</v>
      </c>
      <c r="AF334" s="10">
        <v>0.22857142857142856</v>
      </c>
      <c r="AG334" s="10">
        <v>1</v>
      </c>
      <c r="AH334" s="10">
        <v>0</v>
      </c>
      <c r="AI334" s="10">
        <v>0</v>
      </c>
      <c r="AJ334" s="10"/>
      <c r="AK334" s="188" t="s">
        <v>900</v>
      </c>
    </row>
    <row r="335" spans="1:37" x14ac:dyDescent="0.25">
      <c r="A335" s="10" t="s">
        <v>2366</v>
      </c>
      <c r="B335" s="10" t="s">
        <v>858</v>
      </c>
      <c r="C335" s="10" t="s">
        <v>2474</v>
      </c>
      <c r="D335" s="10" t="s">
        <v>885</v>
      </c>
      <c r="E335" s="10" t="s">
        <v>886</v>
      </c>
      <c r="F335" s="10" t="s">
        <v>861</v>
      </c>
      <c r="G335" s="10" t="s">
        <v>2478</v>
      </c>
      <c r="H335" s="13">
        <v>1</v>
      </c>
      <c r="I335" s="10" t="s">
        <v>269</v>
      </c>
      <c r="J335" s="232"/>
      <c r="K335" s="232"/>
      <c r="L335" s="232"/>
      <c r="M335" s="232">
        <v>1</v>
      </c>
      <c r="N335" s="233"/>
      <c r="O335" s="205"/>
      <c r="P335" s="205"/>
      <c r="Q335" s="205"/>
      <c r="R335" s="10"/>
      <c r="S335" s="10" t="s">
        <v>901</v>
      </c>
      <c r="T335" s="271">
        <v>0.1</v>
      </c>
      <c r="U335" s="18">
        <v>42940</v>
      </c>
      <c r="V335" s="18">
        <v>42958</v>
      </c>
      <c r="W335" s="10">
        <v>18</v>
      </c>
      <c r="X335" s="173">
        <v>0</v>
      </c>
      <c r="Y335" s="10">
        <v>0</v>
      </c>
      <c r="Z335" s="10">
        <v>0</v>
      </c>
      <c r="AA335" s="10">
        <v>0</v>
      </c>
      <c r="AB335" s="10">
        <v>0</v>
      </c>
      <c r="AC335" s="10">
        <v>0</v>
      </c>
      <c r="AD335" s="10">
        <v>0.3888888888888889</v>
      </c>
      <c r="AE335" s="10">
        <v>1</v>
      </c>
      <c r="AF335" s="10">
        <v>0</v>
      </c>
      <c r="AG335" s="10">
        <v>0</v>
      </c>
      <c r="AH335" s="10">
        <v>0</v>
      </c>
      <c r="AI335" s="10">
        <v>0</v>
      </c>
      <c r="AJ335" s="10"/>
      <c r="AK335" s="188" t="s">
        <v>889</v>
      </c>
    </row>
    <row r="336" spans="1:37" x14ac:dyDescent="0.25">
      <c r="A336" s="10" t="s">
        <v>2366</v>
      </c>
      <c r="B336" s="10" t="s">
        <v>858</v>
      </c>
      <c r="C336" s="10" t="s">
        <v>2474</v>
      </c>
      <c r="D336" s="10" t="s">
        <v>885</v>
      </c>
      <c r="E336" s="10" t="s">
        <v>886</v>
      </c>
      <c r="F336" s="10" t="s">
        <v>861</v>
      </c>
      <c r="G336" s="10" t="s">
        <v>2478</v>
      </c>
      <c r="H336" s="13">
        <v>1</v>
      </c>
      <c r="I336" s="10" t="s">
        <v>269</v>
      </c>
      <c r="J336" s="232"/>
      <c r="K336" s="232"/>
      <c r="L336" s="232"/>
      <c r="M336" s="232">
        <v>1</v>
      </c>
      <c r="N336" s="233"/>
      <c r="O336" s="205"/>
      <c r="P336" s="205"/>
      <c r="Q336" s="205"/>
      <c r="R336" s="10"/>
      <c r="S336" s="10" t="s">
        <v>902</v>
      </c>
      <c r="T336" s="271">
        <v>0.08</v>
      </c>
      <c r="U336" s="18">
        <v>43010</v>
      </c>
      <c r="V336" s="18">
        <v>43021</v>
      </c>
      <c r="W336" s="10">
        <v>11</v>
      </c>
      <c r="X336" s="173">
        <v>0</v>
      </c>
      <c r="Y336" s="10">
        <v>0</v>
      </c>
      <c r="Z336" s="10">
        <v>0</v>
      </c>
      <c r="AA336" s="10">
        <v>0</v>
      </c>
      <c r="AB336" s="10">
        <v>0</v>
      </c>
      <c r="AC336" s="10">
        <v>0</v>
      </c>
      <c r="AD336" s="10">
        <v>0</v>
      </c>
      <c r="AE336" s="10">
        <v>0</v>
      </c>
      <c r="AF336" s="10">
        <v>0</v>
      </c>
      <c r="AG336" s="10">
        <v>1</v>
      </c>
      <c r="AH336" s="10">
        <v>0</v>
      </c>
      <c r="AI336" s="10">
        <v>0</v>
      </c>
      <c r="AJ336" s="10"/>
      <c r="AK336" s="188" t="s">
        <v>889</v>
      </c>
    </row>
    <row r="337" spans="1:37" x14ac:dyDescent="0.25">
      <c r="A337" s="10" t="s">
        <v>2366</v>
      </c>
      <c r="B337" s="10" t="s">
        <v>858</v>
      </c>
      <c r="C337" s="10" t="s">
        <v>2474</v>
      </c>
      <c r="D337" s="10" t="s">
        <v>885</v>
      </c>
      <c r="E337" s="10" t="s">
        <v>886</v>
      </c>
      <c r="F337" s="10" t="s">
        <v>861</v>
      </c>
      <c r="G337" s="10" t="s">
        <v>2478</v>
      </c>
      <c r="H337" s="13">
        <v>1</v>
      </c>
      <c r="I337" s="10" t="s">
        <v>269</v>
      </c>
      <c r="J337" s="232"/>
      <c r="K337" s="232"/>
      <c r="L337" s="232"/>
      <c r="M337" s="232">
        <v>1</v>
      </c>
      <c r="N337" s="233"/>
      <c r="O337" s="205"/>
      <c r="P337" s="205"/>
      <c r="Q337" s="205"/>
      <c r="R337" s="10"/>
      <c r="S337" s="10" t="s">
        <v>903</v>
      </c>
      <c r="T337" s="271">
        <v>0.1</v>
      </c>
      <c r="U337" s="18">
        <v>43024</v>
      </c>
      <c r="V337" s="18">
        <v>43039</v>
      </c>
      <c r="W337" s="10">
        <v>15</v>
      </c>
      <c r="X337" s="173">
        <v>0</v>
      </c>
      <c r="Y337" s="10">
        <v>0</v>
      </c>
      <c r="Z337" s="10">
        <v>0</v>
      </c>
      <c r="AA337" s="10">
        <v>0</v>
      </c>
      <c r="AB337" s="10">
        <v>0</v>
      </c>
      <c r="AC337" s="10">
        <v>0</v>
      </c>
      <c r="AD337" s="10">
        <v>0</v>
      </c>
      <c r="AE337" s="10">
        <v>0</v>
      </c>
      <c r="AF337" s="10">
        <v>0</v>
      </c>
      <c r="AG337" s="10">
        <v>1</v>
      </c>
      <c r="AH337" s="10">
        <v>0</v>
      </c>
      <c r="AI337" s="10">
        <v>0</v>
      </c>
      <c r="AJ337" s="10"/>
      <c r="AK337" s="188" t="s">
        <v>889</v>
      </c>
    </row>
    <row r="338" spans="1:37" x14ac:dyDescent="0.25">
      <c r="A338" s="10" t="s">
        <v>2366</v>
      </c>
      <c r="B338" s="10" t="s">
        <v>858</v>
      </c>
      <c r="C338" s="10" t="s">
        <v>2474</v>
      </c>
      <c r="D338" s="10" t="s">
        <v>885</v>
      </c>
      <c r="E338" s="10" t="s">
        <v>886</v>
      </c>
      <c r="F338" s="10" t="s">
        <v>861</v>
      </c>
      <c r="G338" s="10" t="s">
        <v>904</v>
      </c>
      <c r="H338" s="13">
        <v>1</v>
      </c>
      <c r="I338" s="10" t="s">
        <v>269</v>
      </c>
      <c r="J338" s="234">
        <v>0.3</v>
      </c>
      <c r="K338" s="232">
        <v>0.6</v>
      </c>
      <c r="L338" s="232">
        <v>0.9</v>
      </c>
      <c r="M338" s="232">
        <v>1</v>
      </c>
      <c r="N338" s="235"/>
      <c r="O338" s="205"/>
      <c r="P338" s="205"/>
      <c r="Q338" s="205"/>
      <c r="R338" s="10"/>
      <c r="S338" s="10" t="s">
        <v>905</v>
      </c>
      <c r="T338" s="271">
        <v>0.1</v>
      </c>
      <c r="U338" s="18">
        <v>42795</v>
      </c>
      <c r="V338" s="18">
        <v>42809</v>
      </c>
      <c r="W338" s="10">
        <v>14</v>
      </c>
      <c r="X338" s="173">
        <v>0</v>
      </c>
      <c r="Y338" s="10">
        <v>0</v>
      </c>
      <c r="Z338" s="10">
        <v>1</v>
      </c>
      <c r="AA338" s="10">
        <v>0</v>
      </c>
      <c r="AB338" s="10">
        <v>0</v>
      </c>
      <c r="AC338" s="10">
        <v>0</v>
      </c>
      <c r="AD338" s="10">
        <v>0</v>
      </c>
      <c r="AE338" s="10">
        <v>0</v>
      </c>
      <c r="AF338" s="10">
        <v>0</v>
      </c>
      <c r="AG338" s="10">
        <v>0</v>
      </c>
      <c r="AH338" s="10">
        <v>0</v>
      </c>
      <c r="AI338" s="10">
        <v>0</v>
      </c>
      <c r="AJ338" s="10" t="s">
        <v>2480</v>
      </c>
      <c r="AK338" s="188" t="s">
        <v>889</v>
      </c>
    </row>
    <row r="339" spans="1:37" x14ac:dyDescent="0.25">
      <c r="A339" s="10" t="s">
        <v>2366</v>
      </c>
      <c r="B339" s="10" t="s">
        <v>858</v>
      </c>
      <c r="C339" s="10" t="s">
        <v>2474</v>
      </c>
      <c r="D339" s="10" t="s">
        <v>885</v>
      </c>
      <c r="E339" s="10" t="s">
        <v>886</v>
      </c>
      <c r="F339" s="10" t="s">
        <v>861</v>
      </c>
      <c r="G339" s="10" t="s">
        <v>904</v>
      </c>
      <c r="H339" s="13">
        <v>1</v>
      </c>
      <c r="I339" s="10" t="s">
        <v>269</v>
      </c>
      <c r="J339" s="234">
        <v>0.3</v>
      </c>
      <c r="K339" s="232">
        <v>0.6</v>
      </c>
      <c r="L339" s="232">
        <v>0.9</v>
      </c>
      <c r="M339" s="232">
        <v>1</v>
      </c>
      <c r="N339" s="235"/>
      <c r="O339" s="205"/>
      <c r="P339" s="205"/>
      <c r="Q339" s="205"/>
      <c r="R339" s="10"/>
      <c r="S339" s="10" t="s">
        <v>906</v>
      </c>
      <c r="T339" s="271">
        <v>0.15</v>
      </c>
      <c r="U339" s="18">
        <v>42815</v>
      </c>
      <c r="V339" s="18">
        <v>42825</v>
      </c>
      <c r="W339" s="10">
        <v>10</v>
      </c>
      <c r="X339" s="173">
        <v>0</v>
      </c>
      <c r="Y339" s="10">
        <v>0</v>
      </c>
      <c r="Z339" s="10">
        <v>1</v>
      </c>
      <c r="AA339" s="10">
        <v>0</v>
      </c>
      <c r="AB339" s="10">
        <v>0</v>
      </c>
      <c r="AC339" s="10">
        <v>0</v>
      </c>
      <c r="AD339" s="10">
        <v>0</v>
      </c>
      <c r="AE339" s="10">
        <v>0</v>
      </c>
      <c r="AF339" s="10">
        <v>0</v>
      </c>
      <c r="AG339" s="10">
        <v>0</v>
      </c>
      <c r="AH339" s="10">
        <v>0</v>
      </c>
      <c r="AI339" s="10">
        <v>0</v>
      </c>
      <c r="AJ339" s="10" t="s">
        <v>2481</v>
      </c>
      <c r="AK339" s="188" t="s">
        <v>907</v>
      </c>
    </row>
    <row r="340" spans="1:37" ht="30" x14ac:dyDescent="0.25">
      <c r="A340" s="10" t="s">
        <v>2366</v>
      </c>
      <c r="B340" s="10" t="s">
        <v>858</v>
      </c>
      <c r="C340" s="10" t="s">
        <v>2474</v>
      </c>
      <c r="D340" s="10" t="s">
        <v>885</v>
      </c>
      <c r="E340" s="10" t="s">
        <v>886</v>
      </c>
      <c r="F340" s="10" t="s">
        <v>861</v>
      </c>
      <c r="G340" s="10" t="s">
        <v>904</v>
      </c>
      <c r="H340" s="13">
        <v>1</v>
      </c>
      <c r="I340" s="10" t="s">
        <v>269</v>
      </c>
      <c r="J340" s="234">
        <v>0.3</v>
      </c>
      <c r="K340" s="232">
        <v>0.6</v>
      </c>
      <c r="L340" s="232">
        <v>0.9</v>
      </c>
      <c r="M340" s="232">
        <v>1</v>
      </c>
      <c r="N340" s="235"/>
      <c r="O340" s="205"/>
      <c r="P340" s="205"/>
      <c r="Q340" s="205"/>
      <c r="R340" s="10"/>
      <c r="S340" s="10" t="s">
        <v>908</v>
      </c>
      <c r="T340" s="271">
        <v>0.15</v>
      </c>
      <c r="U340" s="18">
        <v>42815</v>
      </c>
      <c r="V340" s="18">
        <v>43100</v>
      </c>
      <c r="W340" s="10">
        <v>285</v>
      </c>
      <c r="X340" s="173">
        <v>0</v>
      </c>
      <c r="Y340" s="10">
        <v>0</v>
      </c>
      <c r="Z340" s="10">
        <v>3.5087719298245612E-2</v>
      </c>
      <c r="AA340" s="10">
        <v>0.14035087719298245</v>
      </c>
      <c r="AB340" s="10">
        <v>0.24912280701754386</v>
      </c>
      <c r="AC340" s="10">
        <v>0.35438596491228069</v>
      </c>
      <c r="AD340" s="10">
        <v>0.4631578947368421</v>
      </c>
      <c r="AE340" s="10">
        <v>0.57192982456140351</v>
      </c>
      <c r="AF340" s="10">
        <v>0.67719298245614035</v>
      </c>
      <c r="AG340" s="10">
        <v>0.78596491228070176</v>
      </c>
      <c r="AH340" s="10">
        <v>0.89122807017543859</v>
      </c>
      <c r="AI340" s="10">
        <v>1</v>
      </c>
      <c r="AJ340" s="10" t="s">
        <v>909</v>
      </c>
      <c r="AK340" s="188" t="s">
        <v>910</v>
      </c>
    </row>
    <row r="341" spans="1:37" x14ac:dyDescent="0.25">
      <c r="A341" s="10" t="s">
        <v>2366</v>
      </c>
      <c r="B341" s="10" t="s">
        <v>858</v>
      </c>
      <c r="C341" s="10" t="s">
        <v>2474</v>
      </c>
      <c r="D341" s="10" t="s">
        <v>885</v>
      </c>
      <c r="E341" s="10" t="s">
        <v>886</v>
      </c>
      <c r="F341" s="10" t="s">
        <v>861</v>
      </c>
      <c r="G341" s="10" t="s">
        <v>904</v>
      </c>
      <c r="H341" s="13">
        <v>1</v>
      </c>
      <c r="I341" s="10" t="s">
        <v>269</v>
      </c>
      <c r="J341" s="234">
        <v>0.3</v>
      </c>
      <c r="K341" s="232">
        <v>0.6</v>
      </c>
      <c r="L341" s="232">
        <v>0.9</v>
      </c>
      <c r="M341" s="232">
        <v>1</v>
      </c>
      <c r="N341" s="235"/>
      <c r="O341" s="205"/>
      <c r="P341" s="205"/>
      <c r="Q341" s="205"/>
      <c r="R341" s="10"/>
      <c r="S341" s="10" t="s">
        <v>911</v>
      </c>
      <c r="T341" s="271">
        <v>0.15</v>
      </c>
      <c r="U341" s="18">
        <v>42856</v>
      </c>
      <c r="V341" s="18">
        <v>42870</v>
      </c>
      <c r="W341" s="10">
        <v>14</v>
      </c>
      <c r="X341" s="173">
        <v>0</v>
      </c>
      <c r="Y341" s="10">
        <v>0</v>
      </c>
      <c r="Z341" s="10">
        <v>0</v>
      </c>
      <c r="AA341" s="10">
        <v>0</v>
      </c>
      <c r="AB341" s="10">
        <v>1</v>
      </c>
      <c r="AC341" s="10">
        <v>0</v>
      </c>
      <c r="AD341" s="10">
        <v>0</v>
      </c>
      <c r="AE341" s="10">
        <v>0</v>
      </c>
      <c r="AF341" s="10">
        <v>0</v>
      </c>
      <c r="AG341" s="10">
        <v>0</v>
      </c>
      <c r="AH341" s="10">
        <v>0</v>
      </c>
      <c r="AI341" s="10">
        <v>0</v>
      </c>
      <c r="AJ341" s="10"/>
      <c r="AK341" s="188" t="s">
        <v>889</v>
      </c>
    </row>
    <row r="342" spans="1:37" ht="30" x14ac:dyDescent="0.25">
      <c r="A342" s="10" t="s">
        <v>2366</v>
      </c>
      <c r="B342" s="10" t="s">
        <v>858</v>
      </c>
      <c r="C342" s="10" t="s">
        <v>2474</v>
      </c>
      <c r="D342" s="10" t="s">
        <v>885</v>
      </c>
      <c r="E342" s="10" t="s">
        <v>886</v>
      </c>
      <c r="F342" s="10" t="s">
        <v>861</v>
      </c>
      <c r="G342" s="10" t="s">
        <v>904</v>
      </c>
      <c r="H342" s="13">
        <v>1</v>
      </c>
      <c r="I342" s="10" t="s">
        <v>269</v>
      </c>
      <c r="J342" s="234">
        <v>0.3</v>
      </c>
      <c r="K342" s="232">
        <v>0.6</v>
      </c>
      <c r="L342" s="232">
        <v>0.9</v>
      </c>
      <c r="M342" s="232">
        <v>1</v>
      </c>
      <c r="N342" s="235"/>
      <c r="O342" s="205"/>
      <c r="P342" s="205"/>
      <c r="Q342" s="205"/>
      <c r="R342" s="10"/>
      <c r="S342" s="10" t="s">
        <v>912</v>
      </c>
      <c r="T342" s="271">
        <v>0.15</v>
      </c>
      <c r="U342" s="18">
        <v>42781</v>
      </c>
      <c r="V342" s="18">
        <v>43100</v>
      </c>
      <c r="W342" s="10">
        <v>319</v>
      </c>
      <c r="X342" s="173">
        <v>0</v>
      </c>
      <c r="Y342" s="10">
        <v>4.0752351097178681E-2</v>
      </c>
      <c r="Z342" s="10">
        <v>0.13793103448275862</v>
      </c>
      <c r="AA342" s="10">
        <v>0.23197492163009403</v>
      </c>
      <c r="AB342" s="10">
        <v>0.32915360501567398</v>
      </c>
      <c r="AC342" s="10">
        <v>0.42319749216300939</v>
      </c>
      <c r="AD342" s="10">
        <v>0.52037617554858939</v>
      </c>
      <c r="AE342" s="10">
        <v>0.61755485893416928</v>
      </c>
      <c r="AF342" s="10">
        <v>0.71159874608150475</v>
      </c>
      <c r="AG342" s="10">
        <v>0.80877742946708464</v>
      </c>
      <c r="AH342" s="10">
        <v>0.90282131661442011</v>
      </c>
      <c r="AI342" s="10">
        <v>1</v>
      </c>
      <c r="AJ342" s="10" t="s">
        <v>913</v>
      </c>
      <c r="AK342" s="188" t="s">
        <v>914</v>
      </c>
    </row>
    <row r="343" spans="1:37" x14ac:dyDescent="0.25">
      <c r="A343" s="10" t="s">
        <v>2366</v>
      </c>
      <c r="B343" s="10" t="s">
        <v>858</v>
      </c>
      <c r="C343" s="10" t="s">
        <v>2474</v>
      </c>
      <c r="D343" s="10" t="s">
        <v>885</v>
      </c>
      <c r="E343" s="10" t="s">
        <v>886</v>
      </c>
      <c r="F343" s="10" t="s">
        <v>861</v>
      </c>
      <c r="G343" s="10" t="s">
        <v>904</v>
      </c>
      <c r="H343" s="13">
        <v>1</v>
      </c>
      <c r="I343" s="10" t="s">
        <v>269</v>
      </c>
      <c r="J343" s="234">
        <v>0.3</v>
      </c>
      <c r="K343" s="232">
        <v>0.6</v>
      </c>
      <c r="L343" s="232">
        <v>0.9</v>
      </c>
      <c r="M343" s="232">
        <v>1</v>
      </c>
      <c r="N343" s="235"/>
      <c r="O343" s="205"/>
      <c r="P343" s="205"/>
      <c r="Q343" s="205"/>
      <c r="R343" s="10"/>
      <c r="S343" s="10" t="s">
        <v>915</v>
      </c>
      <c r="T343" s="271">
        <v>0.1</v>
      </c>
      <c r="U343" s="18">
        <v>42917</v>
      </c>
      <c r="V343" s="18">
        <v>42978</v>
      </c>
      <c r="W343" s="10">
        <v>61</v>
      </c>
      <c r="X343" s="173">
        <v>0</v>
      </c>
      <c r="Y343" s="10">
        <v>0</v>
      </c>
      <c r="Z343" s="10">
        <v>0</v>
      </c>
      <c r="AA343" s="10">
        <v>0</v>
      </c>
      <c r="AB343" s="10">
        <v>0</v>
      </c>
      <c r="AC343" s="10">
        <v>0</v>
      </c>
      <c r="AD343" s="10">
        <v>0.49180327868852458</v>
      </c>
      <c r="AE343" s="10">
        <v>1</v>
      </c>
      <c r="AF343" s="10">
        <v>0</v>
      </c>
      <c r="AG343" s="10">
        <v>0</v>
      </c>
      <c r="AH343" s="10">
        <v>0</v>
      </c>
      <c r="AI343" s="10">
        <v>0</v>
      </c>
      <c r="AJ343" s="10"/>
      <c r="AK343" s="188" t="s">
        <v>916</v>
      </c>
    </row>
    <row r="344" spans="1:37" ht="30" x14ac:dyDescent="0.25">
      <c r="A344" s="10" t="s">
        <v>2366</v>
      </c>
      <c r="B344" s="10" t="s">
        <v>858</v>
      </c>
      <c r="C344" s="10" t="s">
        <v>2474</v>
      </c>
      <c r="D344" s="10" t="s">
        <v>885</v>
      </c>
      <c r="E344" s="10" t="s">
        <v>886</v>
      </c>
      <c r="F344" s="10" t="s">
        <v>861</v>
      </c>
      <c r="G344" s="10" t="s">
        <v>904</v>
      </c>
      <c r="H344" s="13">
        <v>1</v>
      </c>
      <c r="I344" s="10" t="s">
        <v>269</v>
      </c>
      <c r="J344" s="234">
        <v>0.3</v>
      </c>
      <c r="K344" s="232">
        <v>0.6</v>
      </c>
      <c r="L344" s="232">
        <v>0.9</v>
      </c>
      <c r="M344" s="232">
        <v>1</v>
      </c>
      <c r="N344" s="235"/>
      <c r="O344" s="205"/>
      <c r="P344" s="205"/>
      <c r="Q344" s="205"/>
      <c r="R344" s="10"/>
      <c r="S344" s="10" t="s">
        <v>917</v>
      </c>
      <c r="T344" s="271">
        <v>0.1</v>
      </c>
      <c r="U344" s="18">
        <v>42979</v>
      </c>
      <c r="V344" s="18">
        <v>43007</v>
      </c>
      <c r="W344" s="10">
        <v>28</v>
      </c>
      <c r="X344" s="173">
        <v>0</v>
      </c>
      <c r="Y344" s="10">
        <v>0</v>
      </c>
      <c r="Z344" s="10">
        <v>0</v>
      </c>
      <c r="AA344" s="10">
        <v>0</v>
      </c>
      <c r="AB344" s="10">
        <v>0</v>
      </c>
      <c r="AC344" s="10">
        <v>0</v>
      </c>
      <c r="AD344" s="10">
        <v>0</v>
      </c>
      <c r="AE344" s="10">
        <v>0</v>
      </c>
      <c r="AF344" s="10">
        <v>1</v>
      </c>
      <c r="AG344" s="10">
        <v>0</v>
      </c>
      <c r="AH344" s="10">
        <v>0</v>
      </c>
      <c r="AI344" s="10">
        <v>0</v>
      </c>
      <c r="AJ344" s="10"/>
      <c r="AK344" s="188" t="s">
        <v>918</v>
      </c>
    </row>
    <row r="345" spans="1:37" x14ac:dyDescent="0.25">
      <c r="A345" s="10" t="s">
        <v>2366</v>
      </c>
      <c r="B345" s="10" t="s">
        <v>858</v>
      </c>
      <c r="C345" s="10" t="s">
        <v>2474</v>
      </c>
      <c r="D345" s="10" t="s">
        <v>885</v>
      </c>
      <c r="E345" s="10" t="s">
        <v>886</v>
      </c>
      <c r="F345" s="10" t="s">
        <v>861</v>
      </c>
      <c r="G345" s="10" t="s">
        <v>904</v>
      </c>
      <c r="H345" s="13">
        <v>1</v>
      </c>
      <c r="I345" s="10" t="s">
        <v>269</v>
      </c>
      <c r="J345" s="234">
        <v>0.3</v>
      </c>
      <c r="K345" s="232">
        <v>0.6</v>
      </c>
      <c r="L345" s="232">
        <v>0.9</v>
      </c>
      <c r="M345" s="232">
        <v>1</v>
      </c>
      <c r="N345" s="235"/>
      <c r="O345" s="205"/>
      <c r="P345" s="205"/>
      <c r="Q345" s="205"/>
      <c r="R345" s="10"/>
      <c r="S345" s="10" t="s">
        <v>919</v>
      </c>
      <c r="T345" s="271">
        <v>0.1</v>
      </c>
      <c r="U345" s="18">
        <v>42737</v>
      </c>
      <c r="V345" s="18">
        <v>43100</v>
      </c>
      <c r="W345" s="10">
        <v>363</v>
      </c>
      <c r="X345" s="173">
        <v>7.9889807162534437E-2</v>
      </c>
      <c r="Y345" s="10">
        <v>0.15702479338842976</v>
      </c>
      <c r="Z345" s="10">
        <v>0.24242424242424243</v>
      </c>
      <c r="AA345" s="10">
        <v>0.32506887052341599</v>
      </c>
      <c r="AB345" s="10">
        <v>0.41046831955922863</v>
      </c>
      <c r="AC345" s="10">
        <v>0.49311294765840219</v>
      </c>
      <c r="AD345" s="10">
        <v>0.57851239669421484</v>
      </c>
      <c r="AE345" s="10">
        <v>0.66391184573002759</v>
      </c>
      <c r="AF345" s="10">
        <v>0.74655647382920109</v>
      </c>
      <c r="AG345" s="10">
        <v>0.83195592286501374</v>
      </c>
      <c r="AH345" s="10">
        <v>0.91460055096418735</v>
      </c>
      <c r="AI345" s="10">
        <v>1</v>
      </c>
      <c r="AJ345" s="10" t="s">
        <v>2482</v>
      </c>
      <c r="AK345" s="188" t="s">
        <v>920</v>
      </c>
    </row>
    <row r="346" spans="1:37" x14ac:dyDescent="0.25">
      <c r="A346" s="10" t="s">
        <v>2366</v>
      </c>
      <c r="B346" s="10" t="s">
        <v>858</v>
      </c>
      <c r="C346" s="10" t="s">
        <v>2474</v>
      </c>
      <c r="D346" s="10" t="s">
        <v>885</v>
      </c>
      <c r="E346" s="10" t="s">
        <v>886</v>
      </c>
      <c r="F346" s="10" t="s">
        <v>861</v>
      </c>
      <c r="G346" s="10" t="s">
        <v>921</v>
      </c>
      <c r="H346" s="13">
        <v>1</v>
      </c>
      <c r="I346" s="10" t="s">
        <v>74</v>
      </c>
      <c r="J346" s="230"/>
      <c r="K346" s="230"/>
      <c r="L346" s="230"/>
      <c r="M346" s="230">
        <v>1</v>
      </c>
      <c r="N346" s="231"/>
      <c r="O346" s="204"/>
      <c r="P346" s="204"/>
      <c r="Q346" s="215"/>
      <c r="R346" s="10"/>
      <c r="S346" s="10" t="s">
        <v>922</v>
      </c>
      <c r="T346" s="271">
        <v>0.2</v>
      </c>
      <c r="U346" s="18">
        <v>42772</v>
      </c>
      <c r="V346" s="18">
        <v>42825</v>
      </c>
      <c r="W346" s="10">
        <v>53</v>
      </c>
      <c r="X346" s="173">
        <v>0</v>
      </c>
      <c r="Y346" s="10">
        <v>0.41509433962264153</v>
      </c>
      <c r="Z346" s="10">
        <v>1</v>
      </c>
      <c r="AA346" s="10">
        <v>0</v>
      </c>
      <c r="AB346" s="10">
        <v>0</v>
      </c>
      <c r="AC346" s="10">
        <v>0</v>
      </c>
      <c r="AD346" s="10">
        <v>0</v>
      </c>
      <c r="AE346" s="10">
        <v>0</v>
      </c>
      <c r="AF346" s="10">
        <v>0</v>
      </c>
      <c r="AG346" s="10">
        <v>0</v>
      </c>
      <c r="AH346" s="10">
        <v>0</v>
      </c>
      <c r="AI346" s="10">
        <v>0</v>
      </c>
      <c r="AJ346" s="10" t="s">
        <v>923</v>
      </c>
      <c r="AK346" s="188" t="s">
        <v>924</v>
      </c>
    </row>
    <row r="347" spans="1:37" x14ac:dyDescent="0.25">
      <c r="A347" s="10" t="s">
        <v>2366</v>
      </c>
      <c r="B347" s="10" t="s">
        <v>858</v>
      </c>
      <c r="C347" s="10" t="s">
        <v>2474</v>
      </c>
      <c r="D347" s="10" t="s">
        <v>885</v>
      </c>
      <c r="E347" s="10" t="s">
        <v>886</v>
      </c>
      <c r="F347" s="10" t="s">
        <v>861</v>
      </c>
      <c r="G347" s="10" t="s">
        <v>921</v>
      </c>
      <c r="H347" s="13">
        <v>1</v>
      </c>
      <c r="I347" s="10" t="s">
        <v>74</v>
      </c>
      <c r="J347" s="230"/>
      <c r="K347" s="230"/>
      <c r="L347" s="230"/>
      <c r="M347" s="230">
        <v>1</v>
      </c>
      <c r="N347" s="231"/>
      <c r="O347" s="204"/>
      <c r="P347" s="204"/>
      <c r="Q347" s="215"/>
      <c r="R347" s="10"/>
      <c r="S347" s="10" t="s">
        <v>925</v>
      </c>
      <c r="T347" s="271">
        <v>0.3</v>
      </c>
      <c r="U347" s="18">
        <v>42826</v>
      </c>
      <c r="V347" s="18">
        <v>42937</v>
      </c>
      <c r="W347" s="10">
        <v>111</v>
      </c>
      <c r="X347" s="173">
        <v>0</v>
      </c>
      <c r="Y347" s="10">
        <v>0</v>
      </c>
      <c r="Z347" s="10">
        <v>0</v>
      </c>
      <c r="AA347" s="10">
        <v>0.26126126126126126</v>
      </c>
      <c r="AB347" s="10">
        <v>0.54054054054054057</v>
      </c>
      <c r="AC347" s="10">
        <v>0.81081081081081086</v>
      </c>
      <c r="AD347" s="10">
        <v>1</v>
      </c>
      <c r="AE347" s="10">
        <v>0</v>
      </c>
      <c r="AF347" s="10">
        <v>0</v>
      </c>
      <c r="AG347" s="10">
        <v>0</v>
      </c>
      <c r="AH347" s="10">
        <v>0</v>
      </c>
      <c r="AI347" s="10">
        <v>0</v>
      </c>
      <c r="AJ347" s="10"/>
      <c r="AK347" s="188" t="s">
        <v>926</v>
      </c>
    </row>
    <row r="348" spans="1:37" x14ac:dyDescent="0.25">
      <c r="A348" s="10" t="s">
        <v>2366</v>
      </c>
      <c r="B348" s="10" t="s">
        <v>858</v>
      </c>
      <c r="C348" s="10" t="s">
        <v>2474</v>
      </c>
      <c r="D348" s="10" t="s">
        <v>885</v>
      </c>
      <c r="E348" s="10" t="s">
        <v>886</v>
      </c>
      <c r="F348" s="10" t="s">
        <v>861</v>
      </c>
      <c r="G348" s="10" t="s">
        <v>921</v>
      </c>
      <c r="H348" s="13">
        <v>1</v>
      </c>
      <c r="I348" s="10" t="s">
        <v>74</v>
      </c>
      <c r="J348" s="230"/>
      <c r="K348" s="230"/>
      <c r="L348" s="230"/>
      <c r="M348" s="230">
        <v>1</v>
      </c>
      <c r="N348" s="231"/>
      <c r="O348" s="204"/>
      <c r="P348" s="204"/>
      <c r="Q348" s="215"/>
      <c r="R348" s="10"/>
      <c r="S348" s="10" t="s">
        <v>927</v>
      </c>
      <c r="T348" s="271">
        <v>0.25</v>
      </c>
      <c r="U348" s="18">
        <v>42955</v>
      </c>
      <c r="V348" s="18">
        <v>43007</v>
      </c>
      <c r="W348" s="10">
        <v>52</v>
      </c>
      <c r="X348" s="173">
        <v>0</v>
      </c>
      <c r="Y348" s="10">
        <v>0</v>
      </c>
      <c r="Z348" s="10">
        <v>0</v>
      </c>
      <c r="AA348" s="10">
        <v>0</v>
      </c>
      <c r="AB348" s="10">
        <v>0</v>
      </c>
      <c r="AC348" s="10">
        <v>0</v>
      </c>
      <c r="AD348" s="10">
        <v>0</v>
      </c>
      <c r="AE348" s="10">
        <v>0.44230769230769229</v>
      </c>
      <c r="AF348" s="10">
        <v>1</v>
      </c>
      <c r="AG348" s="10">
        <v>0</v>
      </c>
      <c r="AH348" s="10">
        <v>0</v>
      </c>
      <c r="AI348" s="10">
        <v>0</v>
      </c>
      <c r="AJ348" s="10"/>
      <c r="AK348" s="188" t="s">
        <v>928</v>
      </c>
    </row>
    <row r="349" spans="1:37" x14ac:dyDescent="0.25">
      <c r="A349" s="10" t="s">
        <v>2366</v>
      </c>
      <c r="B349" s="10" t="s">
        <v>858</v>
      </c>
      <c r="C349" s="10" t="s">
        <v>2474</v>
      </c>
      <c r="D349" s="10" t="s">
        <v>885</v>
      </c>
      <c r="E349" s="10" t="s">
        <v>886</v>
      </c>
      <c r="F349" s="10" t="s">
        <v>861</v>
      </c>
      <c r="G349" s="10" t="s">
        <v>921</v>
      </c>
      <c r="H349" s="13">
        <v>1</v>
      </c>
      <c r="I349" s="10" t="s">
        <v>74</v>
      </c>
      <c r="J349" s="230"/>
      <c r="K349" s="230"/>
      <c r="L349" s="230"/>
      <c r="M349" s="230">
        <v>1</v>
      </c>
      <c r="N349" s="231"/>
      <c r="O349" s="204"/>
      <c r="P349" s="204"/>
      <c r="Q349" s="215"/>
      <c r="R349" s="10"/>
      <c r="S349" s="10" t="s">
        <v>929</v>
      </c>
      <c r="T349" s="271">
        <v>0.25</v>
      </c>
      <c r="U349" s="18">
        <v>43010</v>
      </c>
      <c r="V349" s="18">
        <v>43069</v>
      </c>
      <c r="W349" s="10">
        <v>59</v>
      </c>
      <c r="X349" s="173">
        <v>0</v>
      </c>
      <c r="Y349" s="10">
        <v>0</v>
      </c>
      <c r="Z349" s="10">
        <v>0</v>
      </c>
      <c r="AA349" s="10">
        <v>0</v>
      </c>
      <c r="AB349" s="10">
        <v>0</v>
      </c>
      <c r="AC349" s="10">
        <v>0</v>
      </c>
      <c r="AD349" s="10">
        <v>0</v>
      </c>
      <c r="AE349" s="10">
        <v>0</v>
      </c>
      <c r="AF349" s="10">
        <v>0</v>
      </c>
      <c r="AG349" s="10">
        <v>0.49152542372881358</v>
      </c>
      <c r="AH349" s="10">
        <v>1</v>
      </c>
      <c r="AI349" s="10">
        <v>0</v>
      </c>
      <c r="AJ349" s="10"/>
      <c r="AK349" s="188" t="s">
        <v>930</v>
      </c>
    </row>
    <row r="350" spans="1:37" x14ac:dyDescent="0.25">
      <c r="A350" s="10" t="s">
        <v>2366</v>
      </c>
      <c r="B350" s="10" t="s">
        <v>858</v>
      </c>
      <c r="C350" s="10" t="s">
        <v>2483</v>
      </c>
      <c r="D350" s="10" t="s">
        <v>931</v>
      </c>
      <c r="E350" s="10" t="s">
        <v>932</v>
      </c>
      <c r="F350" s="10" t="s">
        <v>861</v>
      </c>
      <c r="G350" s="10" t="s">
        <v>933</v>
      </c>
      <c r="H350" s="13">
        <v>858</v>
      </c>
      <c r="I350" s="10" t="s">
        <v>74</v>
      </c>
      <c r="J350" s="230">
        <v>319</v>
      </c>
      <c r="K350" s="230">
        <v>550</v>
      </c>
      <c r="L350" s="230">
        <v>677</v>
      </c>
      <c r="M350" s="230">
        <v>858</v>
      </c>
      <c r="N350" s="231"/>
      <c r="O350" s="204"/>
      <c r="P350" s="204"/>
      <c r="Q350" s="215"/>
      <c r="R350" s="10"/>
      <c r="S350" s="10" t="s">
        <v>934</v>
      </c>
      <c r="T350" s="271">
        <v>0.5</v>
      </c>
      <c r="U350" s="18">
        <v>42736</v>
      </c>
      <c r="V350" s="18">
        <v>43099</v>
      </c>
      <c r="W350" s="10">
        <v>363</v>
      </c>
      <c r="X350" s="10">
        <v>8.2644628099173556E-2</v>
      </c>
      <c r="Y350" s="10">
        <v>0.15977961432506887</v>
      </c>
      <c r="Z350" s="10">
        <v>0.24517906336088155</v>
      </c>
      <c r="AA350" s="10">
        <v>0.32782369146005508</v>
      </c>
      <c r="AB350" s="10">
        <v>0.41322314049586778</v>
      </c>
      <c r="AC350" s="10">
        <v>0.49586776859504134</v>
      </c>
      <c r="AD350" s="10">
        <v>0.58126721763085398</v>
      </c>
      <c r="AE350" s="10">
        <v>0.66666666666666663</v>
      </c>
      <c r="AF350" s="10">
        <v>0.74931129476584024</v>
      </c>
      <c r="AG350" s="10">
        <v>0.83471074380165289</v>
      </c>
      <c r="AH350" s="10">
        <v>0.9173553719008265</v>
      </c>
      <c r="AI350" s="10">
        <v>1</v>
      </c>
      <c r="AJ350" s="10" t="s">
        <v>935</v>
      </c>
      <c r="AK350" s="188" t="s">
        <v>936</v>
      </c>
    </row>
    <row r="351" spans="1:37" x14ac:dyDescent="0.25">
      <c r="A351" s="10" t="s">
        <v>2366</v>
      </c>
      <c r="B351" s="10" t="s">
        <v>858</v>
      </c>
      <c r="C351" s="10" t="s">
        <v>2483</v>
      </c>
      <c r="D351" s="10" t="s">
        <v>931</v>
      </c>
      <c r="E351" s="10" t="s">
        <v>932</v>
      </c>
      <c r="F351" s="10" t="s">
        <v>861</v>
      </c>
      <c r="G351" s="10" t="s">
        <v>933</v>
      </c>
      <c r="H351" s="13">
        <v>858</v>
      </c>
      <c r="I351" s="10" t="s">
        <v>74</v>
      </c>
      <c r="J351" s="230">
        <v>319</v>
      </c>
      <c r="K351" s="230">
        <v>550</v>
      </c>
      <c r="L351" s="230">
        <v>677</v>
      </c>
      <c r="M351" s="230">
        <v>858</v>
      </c>
      <c r="N351" s="231"/>
      <c r="O351" s="204"/>
      <c r="P351" s="204"/>
      <c r="Q351" s="215"/>
      <c r="R351" s="10"/>
      <c r="S351" s="10" t="s">
        <v>937</v>
      </c>
      <c r="T351" s="271">
        <v>0.5</v>
      </c>
      <c r="U351" s="18">
        <v>42736</v>
      </c>
      <c r="V351" s="18">
        <v>43099</v>
      </c>
      <c r="W351" s="10">
        <v>363</v>
      </c>
      <c r="X351" s="10">
        <v>8.2644628099173556E-2</v>
      </c>
      <c r="Y351" s="10">
        <v>0.15977961432506887</v>
      </c>
      <c r="Z351" s="10">
        <v>0.24517906336088155</v>
      </c>
      <c r="AA351" s="10">
        <v>0.32782369146005508</v>
      </c>
      <c r="AB351" s="10">
        <v>0.41322314049586778</v>
      </c>
      <c r="AC351" s="10">
        <v>0.49586776859504134</v>
      </c>
      <c r="AD351" s="10">
        <v>0.58126721763085398</v>
      </c>
      <c r="AE351" s="10">
        <v>0.66666666666666663</v>
      </c>
      <c r="AF351" s="10">
        <v>0.74931129476584024</v>
      </c>
      <c r="AG351" s="10">
        <v>0.83471074380165289</v>
      </c>
      <c r="AH351" s="10">
        <v>0.9173553719008265</v>
      </c>
      <c r="AI351" s="10">
        <v>1</v>
      </c>
      <c r="AJ351" s="10" t="s">
        <v>938</v>
      </c>
      <c r="AK351" s="188" t="s">
        <v>939</v>
      </c>
    </row>
    <row r="352" spans="1:37" x14ac:dyDescent="0.25">
      <c r="A352" s="10" t="s">
        <v>2366</v>
      </c>
      <c r="B352" s="10" t="s">
        <v>858</v>
      </c>
      <c r="C352" s="10" t="s">
        <v>2483</v>
      </c>
      <c r="D352" s="10" t="s">
        <v>931</v>
      </c>
      <c r="E352" s="10" t="s">
        <v>932</v>
      </c>
      <c r="F352" s="10" t="s">
        <v>861</v>
      </c>
      <c r="G352" s="10" t="s">
        <v>940</v>
      </c>
      <c r="H352" s="13">
        <v>1046</v>
      </c>
      <c r="I352" s="10" t="s">
        <v>74</v>
      </c>
      <c r="J352" s="230">
        <v>336</v>
      </c>
      <c r="K352" s="230">
        <v>702</v>
      </c>
      <c r="L352" s="230">
        <v>799</v>
      </c>
      <c r="M352" s="230">
        <v>1046</v>
      </c>
      <c r="N352" s="231"/>
      <c r="O352" s="204"/>
      <c r="P352" s="204"/>
      <c r="Q352" s="215"/>
      <c r="R352" s="10"/>
      <c r="S352" s="10" t="s">
        <v>941</v>
      </c>
      <c r="T352" s="271">
        <v>0.5</v>
      </c>
      <c r="U352" s="18">
        <v>42736</v>
      </c>
      <c r="V352" s="18">
        <v>43099</v>
      </c>
      <c r="W352" s="10">
        <v>363</v>
      </c>
      <c r="X352" s="10">
        <v>8.2644628099173556E-2</v>
      </c>
      <c r="Y352" s="10">
        <v>0.15977961432506887</v>
      </c>
      <c r="Z352" s="10">
        <v>0.24517906336088155</v>
      </c>
      <c r="AA352" s="10">
        <v>0.32782369146005508</v>
      </c>
      <c r="AB352" s="10">
        <v>0.41322314049586778</v>
      </c>
      <c r="AC352" s="10">
        <v>0.49586776859504134</v>
      </c>
      <c r="AD352" s="10">
        <v>0.58126721763085398</v>
      </c>
      <c r="AE352" s="10">
        <v>0.66666666666666663</v>
      </c>
      <c r="AF352" s="10">
        <v>0.74931129476584024</v>
      </c>
      <c r="AG352" s="10">
        <v>0.83471074380165289</v>
      </c>
      <c r="AH352" s="10">
        <v>0.9173553719008265</v>
      </c>
      <c r="AI352" s="10">
        <v>1</v>
      </c>
      <c r="AJ352" s="10" t="s">
        <v>942</v>
      </c>
      <c r="AK352" s="188" t="s">
        <v>943</v>
      </c>
    </row>
    <row r="353" spans="1:37" x14ac:dyDescent="0.25">
      <c r="A353" s="10" t="s">
        <v>2366</v>
      </c>
      <c r="B353" s="10" t="s">
        <v>858</v>
      </c>
      <c r="C353" s="10" t="s">
        <v>2483</v>
      </c>
      <c r="D353" s="10" t="s">
        <v>931</v>
      </c>
      <c r="E353" s="10" t="s">
        <v>932</v>
      </c>
      <c r="F353" s="10" t="s">
        <v>861</v>
      </c>
      <c r="G353" s="10" t="s">
        <v>940</v>
      </c>
      <c r="H353" s="13">
        <v>1046</v>
      </c>
      <c r="I353" s="10" t="s">
        <v>74</v>
      </c>
      <c r="J353" s="230">
        <v>336</v>
      </c>
      <c r="K353" s="230">
        <v>702</v>
      </c>
      <c r="L353" s="230">
        <v>799</v>
      </c>
      <c r="M353" s="230">
        <v>1046</v>
      </c>
      <c r="N353" s="231"/>
      <c r="O353" s="204"/>
      <c r="P353" s="204"/>
      <c r="Q353" s="215"/>
      <c r="R353" s="10"/>
      <c r="S353" s="10" t="s">
        <v>944</v>
      </c>
      <c r="T353" s="271">
        <v>0.5</v>
      </c>
      <c r="U353" s="18">
        <v>42736</v>
      </c>
      <c r="V353" s="18">
        <v>43099</v>
      </c>
      <c r="W353" s="10">
        <v>363</v>
      </c>
      <c r="X353" s="10">
        <v>8.2644628099173556E-2</v>
      </c>
      <c r="Y353" s="10">
        <v>0.15977961432506887</v>
      </c>
      <c r="Z353" s="10">
        <v>0.24517906336088155</v>
      </c>
      <c r="AA353" s="10">
        <v>0.32782369146005508</v>
      </c>
      <c r="AB353" s="10">
        <v>0.41322314049586778</v>
      </c>
      <c r="AC353" s="10">
        <v>0.49586776859504134</v>
      </c>
      <c r="AD353" s="10">
        <v>0.58126721763085398</v>
      </c>
      <c r="AE353" s="10">
        <v>0.66666666666666663</v>
      </c>
      <c r="AF353" s="10">
        <v>0.74931129476584024</v>
      </c>
      <c r="AG353" s="10">
        <v>0.83471074380165289</v>
      </c>
      <c r="AH353" s="10">
        <v>0.9173553719008265</v>
      </c>
      <c r="AI353" s="10">
        <v>1</v>
      </c>
      <c r="AJ353" s="10" t="s">
        <v>945</v>
      </c>
      <c r="AK353" s="188" t="s">
        <v>946</v>
      </c>
    </row>
    <row r="354" spans="1:37" x14ac:dyDescent="0.25">
      <c r="A354" s="10" t="s">
        <v>2366</v>
      </c>
      <c r="B354" s="10" t="s">
        <v>858</v>
      </c>
      <c r="C354" s="10" t="s">
        <v>2483</v>
      </c>
      <c r="D354" s="10" t="s">
        <v>931</v>
      </c>
      <c r="E354" s="10" t="s">
        <v>932</v>
      </c>
      <c r="F354" s="10" t="s">
        <v>861</v>
      </c>
      <c r="G354" s="10" t="s">
        <v>947</v>
      </c>
      <c r="H354" s="13">
        <v>65</v>
      </c>
      <c r="I354" s="10" t="s">
        <v>74</v>
      </c>
      <c r="J354" s="230">
        <v>12</v>
      </c>
      <c r="K354" s="230">
        <v>34</v>
      </c>
      <c r="L354" s="230">
        <v>47</v>
      </c>
      <c r="M354" s="230">
        <v>65</v>
      </c>
      <c r="N354" s="231"/>
      <c r="O354" s="204"/>
      <c r="P354" s="204"/>
      <c r="Q354" s="215"/>
      <c r="R354" s="10"/>
      <c r="S354" s="10" t="s">
        <v>948</v>
      </c>
      <c r="T354" s="271">
        <v>1</v>
      </c>
      <c r="U354" s="18">
        <v>42736</v>
      </c>
      <c r="V354" s="18">
        <v>43100</v>
      </c>
      <c r="W354" s="10">
        <v>364</v>
      </c>
      <c r="X354" s="10">
        <v>8.2417582417582416E-2</v>
      </c>
      <c r="Y354" s="10">
        <v>0.15934065934065933</v>
      </c>
      <c r="Z354" s="10">
        <v>0.2445054945054945</v>
      </c>
      <c r="AA354" s="10">
        <v>0.32692307692307693</v>
      </c>
      <c r="AB354" s="10">
        <v>0.41208791208791207</v>
      </c>
      <c r="AC354" s="10">
        <v>0.49450549450549453</v>
      </c>
      <c r="AD354" s="10">
        <v>0.57967032967032972</v>
      </c>
      <c r="AE354" s="10">
        <v>0.6648351648351648</v>
      </c>
      <c r="AF354" s="10">
        <v>0.74725274725274726</v>
      </c>
      <c r="AG354" s="10">
        <v>0.83241758241758246</v>
      </c>
      <c r="AH354" s="10">
        <v>0.9148351648351648</v>
      </c>
      <c r="AI354" s="10">
        <v>1</v>
      </c>
      <c r="AJ354" s="10" t="s">
        <v>949</v>
      </c>
      <c r="AK354" s="188" t="s">
        <v>950</v>
      </c>
    </row>
    <row r="355" spans="1:37" ht="30" x14ac:dyDescent="0.25">
      <c r="A355" s="10" t="s">
        <v>2366</v>
      </c>
      <c r="B355" s="10" t="s">
        <v>858</v>
      </c>
      <c r="C355" s="10" t="s">
        <v>2483</v>
      </c>
      <c r="D355" s="10" t="s">
        <v>951</v>
      </c>
      <c r="E355" s="10" t="s">
        <v>932</v>
      </c>
      <c r="F355" s="10" t="s">
        <v>861</v>
      </c>
      <c r="G355" s="10" t="s">
        <v>952</v>
      </c>
      <c r="H355" s="13">
        <v>4</v>
      </c>
      <c r="I355" s="10" t="s">
        <v>74</v>
      </c>
      <c r="J355" s="230"/>
      <c r="K355" s="230">
        <v>1</v>
      </c>
      <c r="L355" s="230">
        <v>1</v>
      </c>
      <c r="M355" s="230">
        <v>4</v>
      </c>
      <c r="N355" s="231"/>
      <c r="O355" s="204"/>
      <c r="P355" s="204"/>
      <c r="Q355" s="215"/>
      <c r="R355" s="10"/>
      <c r="S355" s="10" t="s">
        <v>953</v>
      </c>
      <c r="T355" s="271">
        <v>0.05</v>
      </c>
      <c r="U355" s="18">
        <v>42751</v>
      </c>
      <c r="V355" s="18">
        <v>42812</v>
      </c>
      <c r="W355" s="10">
        <v>61</v>
      </c>
      <c r="X355" s="10">
        <v>0.24590163934426229</v>
      </c>
      <c r="Y355" s="10">
        <v>0.70491803278688525</v>
      </c>
      <c r="Z355" s="10">
        <v>1</v>
      </c>
      <c r="AA355" s="10">
        <v>0</v>
      </c>
      <c r="AB355" s="10">
        <v>0</v>
      </c>
      <c r="AC355" s="10">
        <v>0</v>
      </c>
      <c r="AD355" s="10">
        <v>0</v>
      </c>
      <c r="AE355" s="10">
        <v>0</v>
      </c>
      <c r="AF355" s="10">
        <v>0</v>
      </c>
      <c r="AG355" s="10">
        <v>0</v>
      </c>
      <c r="AH355" s="10">
        <v>0</v>
      </c>
      <c r="AI355" s="10">
        <v>0</v>
      </c>
      <c r="AJ355" s="10" t="s">
        <v>954</v>
      </c>
      <c r="AK355" s="188" t="s">
        <v>955</v>
      </c>
    </row>
    <row r="356" spans="1:37" x14ac:dyDescent="0.25">
      <c r="A356" s="10" t="s">
        <v>2366</v>
      </c>
      <c r="B356" s="10" t="s">
        <v>858</v>
      </c>
      <c r="C356" s="10" t="s">
        <v>2483</v>
      </c>
      <c r="D356" s="10" t="s">
        <v>951</v>
      </c>
      <c r="E356" s="10" t="s">
        <v>932</v>
      </c>
      <c r="F356" s="10" t="s">
        <v>861</v>
      </c>
      <c r="G356" s="10" t="s">
        <v>952</v>
      </c>
      <c r="H356" s="13">
        <v>4</v>
      </c>
      <c r="I356" s="10" t="s">
        <v>74</v>
      </c>
      <c r="J356" s="230"/>
      <c r="K356" s="230">
        <v>1</v>
      </c>
      <c r="L356" s="230">
        <v>1</v>
      </c>
      <c r="M356" s="230">
        <v>4</v>
      </c>
      <c r="N356" s="231"/>
      <c r="O356" s="204"/>
      <c r="P356" s="204"/>
      <c r="Q356" s="215"/>
      <c r="R356" s="10"/>
      <c r="S356" s="10" t="s">
        <v>956</v>
      </c>
      <c r="T356" s="271">
        <v>0.1</v>
      </c>
      <c r="U356" s="18">
        <v>42813</v>
      </c>
      <c r="V356" s="18">
        <v>42825</v>
      </c>
      <c r="W356" s="10">
        <v>12</v>
      </c>
      <c r="X356" s="10">
        <v>0</v>
      </c>
      <c r="Y356" s="10">
        <v>0</v>
      </c>
      <c r="Z356" s="10">
        <v>1</v>
      </c>
      <c r="AA356" s="10">
        <v>0</v>
      </c>
      <c r="AB356" s="10">
        <v>0</v>
      </c>
      <c r="AC356" s="10">
        <v>0</v>
      </c>
      <c r="AD356" s="10">
        <v>0</v>
      </c>
      <c r="AE356" s="10">
        <v>0</v>
      </c>
      <c r="AF356" s="10">
        <v>0</v>
      </c>
      <c r="AG356" s="10">
        <v>0</v>
      </c>
      <c r="AH356" s="10">
        <v>0</v>
      </c>
      <c r="AI356" s="10">
        <v>0</v>
      </c>
      <c r="AJ356" s="10" t="s">
        <v>957</v>
      </c>
      <c r="AK356" s="188" t="s">
        <v>958</v>
      </c>
    </row>
    <row r="357" spans="1:37" ht="30" x14ac:dyDescent="0.25">
      <c r="A357" s="10" t="s">
        <v>2366</v>
      </c>
      <c r="B357" s="10" t="s">
        <v>858</v>
      </c>
      <c r="C357" s="10" t="s">
        <v>2483</v>
      </c>
      <c r="D357" s="10" t="s">
        <v>951</v>
      </c>
      <c r="E357" s="10" t="s">
        <v>932</v>
      </c>
      <c r="F357" s="10" t="s">
        <v>861</v>
      </c>
      <c r="G357" s="10" t="s">
        <v>952</v>
      </c>
      <c r="H357" s="13">
        <v>4</v>
      </c>
      <c r="I357" s="10" t="s">
        <v>74</v>
      </c>
      <c r="J357" s="230"/>
      <c r="K357" s="230">
        <v>1</v>
      </c>
      <c r="L357" s="230">
        <v>1</v>
      </c>
      <c r="M357" s="230">
        <v>4</v>
      </c>
      <c r="N357" s="231"/>
      <c r="O357" s="204"/>
      <c r="P357" s="204"/>
      <c r="Q357" s="215"/>
      <c r="R357" s="10"/>
      <c r="S357" s="10" t="s">
        <v>959</v>
      </c>
      <c r="T357" s="271">
        <v>0.1</v>
      </c>
      <c r="U357" s="18">
        <v>42826</v>
      </c>
      <c r="V357" s="18">
        <v>42855</v>
      </c>
      <c r="W357" s="10">
        <v>29</v>
      </c>
      <c r="X357" s="10">
        <v>0</v>
      </c>
      <c r="Y357" s="10">
        <v>0</v>
      </c>
      <c r="Z357" s="10">
        <v>0</v>
      </c>
      <c r="AA357" s="10">
        <v>1</v>
      </c>
      <c r="AB357" s="10">
        <v>0</v>
      </c>
      <c r="AC357" s="10">
        <v>0</v>
      </c>
      <c r="AD357" s="10">
        <v>0</v>
      </c>
      <c r="AE357" s="10">
        <v>0</v>
      </c>
      <c r="AF357" s="10">
        <v>0</v>
      </c>
      <c r="AG357" s="10">
        <v>0</v>
      </c>
      <c r="AH357" s="10">
        <v>0</v>
      </c>
      <c r="AI357" s="10">
        <v>0</v>
      </c>
      <c r="AJ357" s="10"/>
      <c r="AK357" s="188" t="s">
        <v>960</v>
      </c>
    </row>
    <row r="358" spans="1:37" ht="30" x14ac:dyDescent="0.25">
      <c r="A358" s="10" t="s">
        <v>2366</v>
      </c>
      <c r="B358" s="10" t="s">
        <v>858</v>
      </c>
      <c r="C358" s="10" t="s">
        <v>2483</v>
      </c>
      <c r="D358" s="10" t="s">
        <v>951</v>
      </c>
      <c r="E358" s="10" t="s">
        <v>932</v>
      </c>
      <c r="F358" s="10" t="s">
        <v>861</v>
      </c>
      <c r="G358" s="10" t="s">
        <v>952</v>
      </c>
      <c r="H358" s="13">
        <v>4</v>
      </c>
      <c r="I358" s="10" t="s">
        <v>74</v>
      </c>
      <c r="J358" s="230"/>
      <c r="K358" s="230">
        <v>1</v>
      </c>
      <c r="L358" s="230">
        <v>1</v>
      </c>
      <c r="M358" s="230">
        <v>4</v>
      </c>
      <c r="N358" s="231"/>
      <c r="O358" s="204"/>
      <c r="P358" s="204"/>
      <c r="Q358" s="215"/>
      <c r="R358" s="10"/>
      <c r="S358" s="10" t="s">
        <v>961</v>
      </c>
      <c r="T358" s="271">
        <v>0.1</v>
      </c>
      <c r="U358" s="18">
        <v>42856</v>
      </c>
      <c r="V358" s="18">
        <v>42868</v>
      </c>
      <c r="W358" s="10">
        <v>12</v>
      </c>
      <c r="X358" s="10">
        <v>0</v>
      </c>
      <c r="Y358" s="10">
        <v>0</v>
      </c>
      <c r="Z358" s="10">
        <v>0</v>
      </c>
      <c r="AA358" s="10">
        <v>0</v>
      </c>
      <c r="AB358" s="10">
        <v>1</v>
      </c>
      <c r="AC358" s="10">
        <v>0</v>
      </c>
      <c r="AD358" s="10">
        <v>0</v>
      </c>
      <c r="AE358" s="10">
        <v>0</v>
      </c>
      <c r="AF358" s="10">
        <v>0</v>
      </c>
      <c r="AG358" s="10">
        <v>0</v>
      </c>
      <c r="AH358" s="10">
        <v>0</v>
      </c>
      <c r="AI358" s="10">
        <v>0</v>
      </c>
      <c r="AJ358" s="10"/>
      <c r="AK358" s="188" t="s">
        <v>962</v>
      </c>
    </row>
    <row r="359" spans="1:37" x14ac:dyDescent="0.25">
      <c r="A359" s="10" t="s">
        <v>2366</v>
      </c>
      <c r="B359" s="10" t="s">
        <v>858</v>
      </c>
      <c r="C359" s="10" t="s">
        <v>2483</v>
      </c>
      <c r="D359" s="10" t="s">
        <v>951</v>
      </c>
      <c r="E359" s="10" t="s">
        <v>932</v>
      </c>
      <c r="F359" s="10" t="s">
        <v>861</v>
      </c>
      <c r="G359" s="10" t="s">
        <v>952</v>
      </c>
      <c r="H359" s="13">
        <v>4</v>
      </c>
      <c r="I359" s="10" t="s">
        <v>74</v>
      </c>
      <c r="J359" s="230"/>
      <c r="K359" s="230">
        <v>1</v>
      </c>
      <c r="L359" s="230">
        <v>1</v>
      </c>
      <c r="M359" s="230">
        <v>4</v>
      </c>
      <c r="N359" s="231"/>
      <c r="O359" s="204"/>
      <c r="P359" s="204"/>
      <c r="Q359" s="215"/>
      <c r="R359" s="10"/>
      <c r="S359" s="10" t="s">
        <v>963</v>
      </c>
      <c r="T359" s="271">
        <v>0.15</v>
      </c>
      <c r="U359" s="18">
        <v>42870</v>
      </c>
      <c r="V359" s="18">
        <v>42991</v>
      </c>
      <c r="W359" s="10">
        <v>121</v>
      </c>
      <c r="X359" s="10">
        <v>0</v>
      </c>
      <c r="Y359" s="10">
        <v>0</v>
      </c>
      <c r="Z359" s="10">
        <v>0</v>
      </c>
      <c r="AA359" s="10">
        <v>0</v>
      </c>
      <c r="AB359" s="10">
        <v>0.13223140495867769</v>
      </c>
      <c r="AC359" s="10">
        <v>0.38016528925619836</v>
      </c>
      <c r="AD359" s="10">
        <v>0.63636363636363635</v>
      </c>
      <c r="AE359" s="10">
        <v>0.8925619834710744</v>
      </c>
      <c r="AF359" s="10">
        <v>1</v>
      </c>
      <c r="AG359" s="10">
        <v>0</v>
      </c>
      <c r="AH359" s="10">
        <v>0</v>
      </c>
      <c r="AI359" s="10">
        <v>0</v>
      </c>
      <c r="AJ359" s="10"/>
      <c r="AK359" s="188" t="s">
        <v>964</v>
      </c>
    </row>
    <row r="360" spans="1:37" x14ac:dyDescent="0.25">
      <c r="A360" s="10" t="s">
        <v>2366</v>
      </c>
      <c r="B360" s="10" t="s">
        <v>858</v>
      </c>
      <c r="C360" s="10" t="s">
        <v>2483</v>
      </c>
      <c r="D360" s="10" t="s">
        <v>951</v>
      </c>
      <c r="E360" s="10" t="s">
        <v>932</v>
      </c>
      <c r="F360" s="10" t="s">
        <v>861</v>
      </c>
      <c r="G360" s="10" t="s">
        <v>952</v>
      </c>
      <c r="H360" s="13">
        <v>4</v>
      </c>
      <c r="I360" s="10" t="s">
        <v>74</v>
      </c>
      <c r="J360" s="230"/>
      <c r="K360" s="230">
        <v>1</v>
      </c>
      <c r="L360" s="230">
        <v>1</v>
      </c>
      <c r="M360" s="230">
        <v>4</v>
      </c>
      <c r="N360" s="231"/>
      <c r="O360" s="204"/>
      <c r="P360" s="204"/>
      <c r="Q360" s="215"/>
      <c r="R360" s="10"/>
      <c r="S360" s="10" t="s">
        <v>965</v>
      </c>
      <c r="T360" s="271">
        <v>0.2</v>
      </c>
      <c r="U360" s="18">
        <v>42976</v>
      </c>
      <c r="V360" s="18">
        <v>43084</v>
      </c>
      <c r="W360" s="10">
        <v>108</v>
      </c>
      <c r="X360" s="10">
        <v>0</v>
      </c>
      <c r="Y360" s="10">
        <v>0</v>
      </c>
      <c r="Z360" s="10">
        <v>0</v>
      </c>
      <c r="AA360" s="10">
        <v>0</v>
      </c>
      <c r="AB360" s="10">
        <v>0</v>
      </c>
      <c r="AC360" s="10">
        <v>0</v>
      </c>
      <c r="AD360" s="10">
        <v>0</v>
      </c>
      <c r="AE360" s="10">
        <v>1.8518518518518517E-2</v>
      </c>
      <c r="AF360" s="10">
        <v>0.29629629629629628</v>
      </c>
      <c r="AG360" s="10">
        <v>0.58333333333333337</v>
      </c>
      <c r="AH360" s="10">
        <v>0.86111111111111116</v>
      </c>
      <c r="AI360" s="10">
        <v>1</v>
      </c>
      <c r="AJ360" s="10"/>
      <c r="AK360" s="188" t="s">
        <v>966</v>
      </c>
    </row>
    <row r="361" spans="1:37" x14ac:dyDescent="0.25">
      <c r="A361" s="10" t="s">
        <v>2366</v>
      </c>
      <c r="B361" s="10" t="s">
        <v>858</v>
      </c>
      <c r="C361" s="10" t="s">
        <v>2483</v>
      </c>
      <c r="D361" s="10" t="s">
        <v>951</v>
      </c>
      <c r="E361" s="10" t="s">
        <v>932</v>
      </c>
      <c r="F361" s="10" t="s">
        <v>861</v>
      </c>
      <c r="G361" s="10" t="s">
        <v>952</v>
      </c>
      <c r="H361" s="13">
        <v>4</v>
      </c>
      <c r="I361" s="10" t="s">
        <v>74</v>
      </c>
      <c r="J361" s="230"/>
      <c r="K361" s="230">
        <v>1</v>
      </c>
      <c r="L361" s="230">
        <v>1</v>
      </c>
      <c r="M361" s="230">
        <v>4</v>
      </c>
      <c r="N361" s="231"/>
      <c r="O361" s="204"/>
      <c r="P361" s="204"/>
      <c r="Q361" s="215"/>
      <c r="R361" s="10"/>
      <c r="S361" s="10" t="s">
        <v>967</v>
      </c>
      <c r="T361" s="271">
        <v>0.15</v>
      </c>
      <c r="U361" s="18">
        <v>42766</v>
      </c>
      <c r="V361" s="18">
        <v>43023</v>
      </c>
      <c r="W361" s="10">
        <v>257</v>
      </c>
      <c r="X361" s="10">
        <v>0</v>
      </c>
      <c r="Y361" s="10">
        <v>0.10894941634241245</v>
      </c>
      <c r="Z361" s="10">
        <v>0.22957198443579765</v>
      </c>
      <c r="AA361" s="10">
        <v>0.34630350194552528</v>
      </c>
      <c r="AB361" s="10">
        <v>0.46692607003891051</v>
      </c>
      <c r="AC361" s="10">
        <v>0.58365758754863817</v>
      </c>
      <c r="AD361" s="10">
        <v>0.7042801556420234</v>
      </c>
      <c r="AE361" s="10">
        <v>0.82490272373540852</v>
      </c>
      <c r="AF361" s="10">
        <v>0.94163424124513617</v>
      </c>
      <c r="AG361" s="10">
        <v>1</v>
      </c>
      <c r="AH361" s="10">
        <v>0</v>
      </c>
      <c r="AI361" s="10">
        <v>0</v>
      </c>
      <c r="AJ361" s="10" t="s">
        <v>968</v>
      </c>
      <c r="AK361" s="188" t="s">
        <v>969</v>
      </c>
    </row>
    <row r="362" spans="1:37" x14ac:dyDescent="0.25">
      <c r="A362" s="10" t="s">
        <v>2366</v>
      </c>
      <c r="B362" s="10" t="s">
        <v>858</v>
      </c>
      <c r="C362" s="10" t="s">
        <v>2483</v>
      </c>
      <c r="D362" s="10" t="s">
        <v>951</v>
      </c>
      <c r="E362" s="10" t="s">
        <v>932</v>
      </c>
      <c r="F362" s="10" t="s">
        <v>861</v>
      </c>
      <c r="G362" s="10" t="s">
        <v>952</v>
      </c>
      <c r="H362" s="13">
        <v>4</v>
      </c>
      <c r="I362" s="10" t="s">
        <v>74</v>
      </c>
      <c r="J362" s="230"/>
      <c r="K362" s="230">
        <v>1</v>
      </c>
      <c r="L362" s="230">
        <v>1</v>
      </c>
      <c r="M362" s="230">
        <v>4</v>
      </c>
      <c r="N362" s="231"/>
      <c r="O362" s="204"/>
      <c r="P362" s="204"/>
      <c r="Q362" s="215"/>
      <c r="R362" s="10"/>
      <c r="S362" s="10" t="s">
        <v>970</v>
      </c>
      <c r="T362" s="271">
        <v>0.15</v>
      </c>
      <c r="U362" s="18">
        <v>42809</v>
      </c>
      <c r="V362" s="18">
        <v>43059</v>
      </c>
      <c r="W362" s="10">
        <v>250</v>
      </c>
      <c r="X362" s="10">
        <v>0</v>
      </c>
      <c r="Y362" s="10">
        <v>0</v>
      </c>
      <c r="Z362" s="10">
        <v>6.4000000000000001E-2</v>
      </c>
      <c r="AA362" s="10">
        <v>0.184</v>
      </c>
      <c r="AB362" s="10">
        <v>0.308</v>
      </c>
      <c r="AC362" s="10">
        <v>0.42799999999999999</v>
      </c>
      <c r="AD362" s="10">
        <v>0.55200000000000005</v>
      </c>
      <c r="AE362" s="10">
        <v>0.67600000000000005</v>
      </c>
      <c r="AF362" s="10">
        <v>0.79600000000000004</v>
      </c>
      <c r="AG362" s="10">
        <v>0.92</v>
      </c>
      <c r="AH362" s="10">
        <v>1</v>
      </c>
      <c r="AI362" s="10">
        <v>0</v>
      </c>
      <c r="AJ362" s="10" t="s">
        <v>971</v>
      </c>
      <c r="AK362" s="188" t="s">
        <v>972</v>
      </c>
    </row>
    <row r="363" spans="1:37" ht="45" x14ac:dyDescent="0.25">
      <c r="A363" s="10" t="s">
        <v>2366</v>
      </c>
      <c r="B363" s="10" t="s">
        <v>858</v>
      </c>
      <c r="C363" s="10" t="s">
        <v>2483</v>
      </c>
      <c r="D363" s="10" t="s">
        <v>931</v>
      </c>
      <c r="E363" s="10" t="s">
        <v>932</v>
      </c>
      <c r="F363" s="10" t="s">
        <v>861</v>
      </c>
      <c r="G363" s="10" t="s">
        <v>973</v>
      </c>
      <c r="H363" s="13">
        <v>4</v>
      </c>
      <c r="I363" s="10" t="s">
        <v>74</v>
      </c>
      <c r="J363" s="230"/>
      <c r="K363" s="230"/>
      <c r="L363" s="230">
        <v>2</v>
      </c>
      <c r="M363" s="230">
        <v>4</v>
      </c>
      <c r="N363" s="231"/>
      <c r="O363" s="204"/>
      <c r="P363" s="204"/>
      <c r="Q363" s="215"/>
      <c r="R363" s="10"/>
      <c r="S363" s="10" t="s">
        <v>974</v>
      </c>
      <c r="T363" s="271">
        <v>0.4</v>
      </c>
      <c r="U363" s="18">
        <v>42750</v>
      </c>
      <c r="V363" s="18">
        <v>42978</v>
      </c>
      <c r="W363" s="10">
        <v>228</v>
      </c>
      <c r="X363" s="10">
        <v>7.0175438596491224E-2</v>
      </c>
      <c r="Y363" s="10">
        <v>0.19298245614035087</v>
      </c>
      <c r="Z363" s="10">
        <v>0.32894736842105265</v>
      </c>
      <c r="AA363" s="10">
        <v>0.46052631578947367</v>
      </c>
      <c r="AB363" s="10">
        <v>0.59649122807017541</v>
      </c>
      <c r="AC363" s="10">
        <v>0.72807017543859653</v>
      </c>
      <c r="AD363" s="10">
        <v>0.86403508771929827</v>
      </c>
      <c r="AE363" s="10">
        <v>1</v>
      </c>
      <c r="AF363" s="10">
        <v>0</v>
      </c>
      <c r="AG363" s="10">
        <v>0</v>
      </c>
      <c r="AH363" s="10">
        <v>0</v>
      </c>
      <c r="AI363" s="10">
        <v>0</v>
      </c>
      <c r="AJ363" s="10" t="s">
        <v>975</v>
      </c>
      <c r="AK363" s="188" t="s">
        <v>976</v>
      </c>
    </row>
    <row r="364" spans="1:37" ht="45" x14ac:dyDescent="0.25">
      <c r="A364" s="10" t="s">
        <v>2366</v>
      </c>
      <c r="B364" s="10" t="s">
        <v>858</v>
      </c>
      <c r="C364" s="10" t="s">
        <v>2483</v>
      </c>
      <c r="D364" s="10" t="s">
        <v>931</v>
      </c>
      <c r="E364" s="10" t="s">
        <v>932</v>
      </c>
      <c r="F364" s="10" t="s">
        <v>861</v>
      </c>
      <c r="G364" s="10" t="s">
        <v>973</v>
      </c>
      <c r="H364" s="13">
        <v>4</v>
      </c>
      <c r="I364" s="10" t="s">
        <v>74</v>
      </c>
      <c r="J364" s="230"/>
      <c r="K364" s="230"/>
      <c r="L364" s="230">
        <v>2</v>
      </c>
      <c r="M364" s="230">
        <v>4</v>
      </c>
      <c r="N364" s="231"/>
      <c r="O364" s="204"/>
      <c r="P364" s="204"/>
      <c r="Q364" s="215"/>
      <c r="R364" s="10"/>
      <c r="S364" s="10" t="s">
        <v>977</v>
      </c>
      <c r="T364" s="271">
        <v>0.2</v>
      </c>
      <c r="U364" s="18">
        <v>42767</v>
      </c>
      <c r="V364" s="18">
        <v>42993</v>
      </c>
      <c r="W364" s="10">
        <v>226</v>
      </c>
      <c r="X364" s="10">
        <v>0</v>
      </c>
      <c r="Y364" s="10">
        <v>0.11946902654867257</v>
      </c>
      <c r="Z364" s="10">
        <v>0.25663716814159293</v>
      </c>
      <c r="AA364" s="10">
        <v>0.38938053097345132</v>
      </c>
      <c r="AB364" s="10">
        <v>0.52654867256637172</v>
      </c>
      <c r="AC364" s="10">
        <v>0.65929203539823011</v>
      </c>
      <c r="AD364" s="10">
        <v>0.79646017699115046</v>
      </c>
      <c r="AE364" s="10">
        <v>0.9336283185840708</v>
      </c>
      <c r="AF364" s="10">
        <v>1</v>
      </c>
      <c r="AG364" s="10">
        <v>0</v>
      </c>
      <c r="AH364" s="10">
        <v>0</v>
      </c>
      <c r="AI364" s="10">
        <v>0</v>
      </c>
      <c r="AJ364" s="10" t="s">
        <v>978</v>
      </c>
      <c r="AK364" s="188" t="s">
        <v>979</v>
      </c>
    </row>
    <row r="365" spans="1:37" ht="60" x14ac:dyDescent="0.25">
      <c r="A365" s="10" t="s">
        <v>2366</v>
      </c>
      <c r="B365" s="10" t="s">
        <v>858</v>
      </c>
      <c r="C365" s="10" t="s">
        <v>2483</v>
      </c>
      <c r="D365" s="10" t="s">
        <v>931</v>
      </c>
      <c r="E365" s="10" t="s">
        <v>932</v>
      </c>
      <c r="F365" s="10" t="s">
        <v>861</v>
      </c>
      <c r="G365" s="10" t="s">
        <v>973</v>
      </c>
      <c r="H365" s="13">
        <v>4</v>
      </c>
      <c r="I365" s="10" t="s">
        <v>74</v>
      </c>
      <c r="J365" s="230"/>
      <c r="K365" s="230"/>
      <c r="L365" s="230">
        <v>2</v>
      </c>
      <c r="M365" s="230">
        <v>4</v>
      </c>
      <c r="N365" s="231"/>
      <c r="O365" s="204"/>
      <c r="P365" s="204"/>
      <c r="Q365" s="215"/>
      <c r="R365" s="10"/>
      <c r="S365" s="10" t="s">
        <v>980</v>
      </c>
      <c r="T365" s="271">
        <v>0.2</v>
      </c>
      <c r="U365" s="18">
        <v>42800</v>
      </c>
      <c r="V365" s="18">
        <v>43100</v>
      </c>
      <c r="W365" s="10">
        <v>300</v>
      </c>
      <c r="X365" s="10">
        <v>0</v>
      </c>
      <c r="Y365" s="10">
        <v>0</v>
      </c>
      <c r="Z365" s="10">
        <v>8.3333333333333329E-2</v>
      </c>
      <c r="AA365" s="10">
        <v>0.18333333333333332</v>
      </c>
      <c r="AB365" s="10">
        <v>0.28666666666666668</v>
      </c>
      <c r="AC365" s="10">
        <v>0.38666666666666666</v>
      </c>
      <c r="AD365" s="10">
        <v>0.49</v>
      </c>
      <c r="AE365" s="10">
        <v>0.59333333333333338</v>
      </c>
      <c r="AF365" s="10">
        <v>0.69333333333333336</v>
      </c>
      <c r="AG365" s="10">
        <v>0.79666666666666663</v>
      </c>
      <c r="AH365" s="10">
        <v>0.89666666666666661</v>
      </c>
      <c r="AI365" s="10">
        <v>1</v>
      </c>
      <c r="AJ365" s="10" t="s">
        <v>981</v>
      </c>
      <c r="AK365" s="188" t="s">
        <v>982</v>
      </c>
    </row>
    <row r="366" spans="1:37" ht="45" x14ac:dyDescent="0.25">
      <c r="A366" s="10" t="s">
        <v>2366</v>
      </c>
      <c r="B366" s="10" t="s">
        <v>858</v>
      </c>
      <c r="C366" s="10" t="s">
        <v>2483</v>
      </c>
      <c r="D366" s="10" t="s">
        <v>931</v>
      </c>
      <c r="E366" s="10" t="s">
        <v>932</v>
      </c>
      <c r="F366" s="10" t="s">
        <v>861</v>
      </c>
      <c r="G366" s="10" t="s">
        <v>973</v>
      </c>
      <c r="H366" s="13">
        <v>4</v>
      </c>
      <c r="I366" s="10" t="s">
        <v>74</v>
      </c>
      <c r="J366" s="230"/>
      <c r="K366" s="230"/>
      <c r="L366" s="230">
        <v>2</v>
      </c>
      <c r="M366" s="230">
        <v>4</v>
      </c>
      <c r="N366" s="231"/>
      <c r="O366" s="204"/>
      <c r="P366" s="204"/>
      <c r="Q366" s="215"/>
      <c r="R366" s="10"/>
      <c r="S366" s="10" t="s">
        <v>983</v>
      </c>
      <c r="T366" s="271">
        <v>0.2</v>
      </c>
      <c r="U366" s="18">
        <v>42781</v>
      </c>
      <c r="V366" s="18">
        <v>43054</v>
      </c>
      <c r="W366" s="10">
        <v>273</v>
      </c>
      <c r="X366" s="10">
        <v>0</v>
      </c>
      <c r="Y366" s="10">
        <v>4.7619047619047616E-2</v>
      </c>
      <c r="Z366" s="10">
        <v>0.16117216117216118</v>
      </c>
      <c r="AA366" s="10">
        <v>0.27106227106227104</v>
      </c>
      <c r="AB366" s="10">
        <v>0.38461538461538464</v>
      </c>
      <c r="AC366" s="10">
        <v>0.49450549450549453</v>
      </c>
      <c r="AD366" s="10">
        <v>0.60805860805860801</v>
      </c>
      <c r="AE366" s="10">
        <v>0.7216117216117216</v>
      </c>
      <c r="AF366" s="10">
        <v>0.83150183150183155</v>
      </c>
      <c r="AG366" s="10">
        <v>0.94505494505494503</v>
      </c>
      <c r="AH366" s="10">
        <v>1</v>
      </c>
      <c r="AI366" s="10">
        <v>0</v>
      </c>
      <c r="AJ366" s="10" t="s">
        <v>984</v>
      </c>
      <c r="AK366" s="188" t="s">
        <v>985</v>
      </c>
    </row>
    <row r="367" spans="1:37" ht="30" x14ac:dyDescent="0.25">
      <c r="A367" s="10" t="s">
        <v>2366</v>
      </c>
      <c r="B367" s="10" t="s">
        <v>858</v>
      </c>
      <c r="C367" s="10" t="s">
        <v>2483</v>
      </c>
      <c r="D367" s="10" t="s">
        <v>931</v>
      </c>
      <c r="E367" s="10" t="s">
        <v>932</v>
      </c>
      <c r="F367" s="10" t="s">
        <v>861</v>
      </c>
      <c r="G367" s="10" t="s">
        <v>986</v>
      </c>
      <c r="H367" s="13">
        <v>1</v>
      </c>
      <c r="I367" s="10" t="s">
        <v>269</v>
      </c>
      <c r="J367" s="232"/>
      <c r="K367" s="232">
        <v>0.5</v>
      </c>
      <c r="L367" s="232">
        <v>0.75</v>
      </c>
      <c r="M367" s="232">
        <v>1</v>
      </c>
      <c r="N367" s="233"/>
      <c r="O367" s="205"/>
      <c r="P367" s="205"/>
      <c r="Q367" s="205"/>
      <c r="R367" s="10"/>
      <c r="S367" s="10" t="s">
        <v>987</v>
      </c>
      <c r="T367" s="271">
        <v>0.3</v>
      </c>
      <c r="U367" s="18">
        <v>42781</v>
      </c>
      <c r="V367" s="18">
        <v>43039</v>
      </c>
      <c r="W367" s="10">
        <v>258</v>
      </c>
      <c r="X367" s="10">
        <v>0</v>
      </c>
      <c r="Y367" s="10">
        <v>5.0387596899224806E-2</v>
      </c>
      <c r="Z367" s="10">
        <v>0.17054263565891473</v>
      </c>
      <c r="AA367" s="10">
        <v>0.2868217054263566</v>
      </c>
      <c r="AB367" s="10">
        <v>0.40697674418604651</v>
      </c>
      <c r="AC367" s="10">
        <v>0.52325581395348841</v>
      </c>
      <c r="AD367" s="10">
        <v>0.64341085271317833</v>
      </c>
      <c r="AE367" s="10">
        <v>0.76356589147286824</v>
      </c>
      <c r="AF367" s="10">
        <v>0.87984496124031009</v>
      </c>
      <c r="AG367" s="10">
        <v>1</v>
      </c>
      <c r="AH367" s="10">
        <v>0</v>
      </c>
      <c r="AI367" s="10">
        <v>0</v>
      </c>
      <c r="AJ367" s="10" t="s">
        <v>988</v>
      </c>
      <c r="AK367" s="188" t="s">
        <v>989</v>
      </c>
    </row>
    <row r="368" spans="1:37" x14ac:dyDescent="0.25">
      <c r="A368" s="10" t="s">
        <v>2366</v>
      </c>
      <c r="B368" s="10" t="s">
        <v>858</v>
      </c>
      <c r="C368" s="10" t="s">
        <v>2483</v>
      </c>
      <c r="D368" s="10" t="s">
        <v>931</v>
      </c>
      <c r="E368" s="10" t="s">
        <v>932</v>
      </c>
      <c r="F368" s="10" t="s">
        <v>861</v>
      </c>
      <c r="G368" s="10" t="s">
        <v>986</v>
      </c>
      <c r="H368" s="13">
        <v>1</v>
      </c>
      <c r="I368" s="10" t="s">
        <v>269</v>
      </c>
      <c r="J368" s="232"/>
      <c r="K368" s="232">
        <v>0.5</v>
      </c>
      <c r="L368" s="232">
        <v>0.75</v>
      </c>
      <c r="M368" s="232">
        <v>1</v>
      </c>
      <c r="N368" s="233"/>
      <c r="O368" s="205"/>
      <c r="P368" s="205"/>
      <c r="Q368" s="205"/>
      <c r="R368" s="10"/>
      <c r="S368" s="10" t="s">
        <v>990</v>
      </c>
      <c r="T368" s="271">
        <v>0.4</v>
      </c>
      <c r="U368" s="18">
        <v>42815</v>
      </c>
      <c r="V368" s="18">
        <v>43100</v>
      </c>
      <c r="W368" s="10">
        <v>285</v>
      </c>
      <c r="X368" s="10">
        <v>0</v>
      </c>
      <c r="Y368" s="10">
        <v>0</v>
      </c>
      <c r="Z368" s="10">
        <v>3.5087719298245612E-2</v>
      </c>
      <c r="AA368" s="10">
        <v>0.14035087719298245</v>
      </c>
      <c r="AB368" s="10">
        <v>0.24912280701754386</v>
      </c>
      <c r="AC368" s="10">
        <v>0.35438596491228069</v>
      </c>
      <c r="AD368" s="10">
        <v>0.4631578947368421</v>
      </c>
      <c r="AE368" s="10">
        <v>0.57192982456140351</v>
      </c>
      <c r="AF368" s="10">
        <v>0.67719298245614035</v>
      </c>
      <c r="AG368" s="10">
        <v>0.78596491228070176</v>
      </c>
      <c r="AH368" s="10">
        <v>0.89122807017543859</v>
      </c>
      <c r="AI368" s="10">
        <v>1</v>
      </c>
      <c r="AJ368" s="10" t="s">
        <v>988</v>
      </c>
      <c r="AK368" s="188" t="s">
        <v>991</v>
      </c>
    </row>
    <row r="369" spans="1:37" ht="30" x14ac:dyDescent="0.25">
      <c r="A369" s="10" t="s">
        <v>2366</v>
      </c>
      <c r="B369" s="10" t="s">
        <v>858</v>
      </c>
      <c r="C369" s="10" t="s">
        <v>2483</v>
      </c>
      <c r="D369" s="10" t="s">
        <v>931</v>
      </c>
      <c r="E369" s="10" t="s">
        <v>932</v>
      </c>
      <c r="F369" s="10" t="s">
        <v>861</v>
      </c>
      <c r="G369" s="10" t="s">
        <v>986</v>
      </c>
      <c r="H369" s="13">
        <v>1</v>
      </c>
      <c r="I369" s="10" t="s">
        <v>269</v>
      </c>
      <c r="J369" s="232"/>
      <c r="K369" s="232">
        <v>0.5</v>
      </c>
      <c r="L369" s="232">
        <v>0.75</v>
      </c>
      <c r="M369" s="232">
        <v>1</v>
      </c>
      <c r="N369" s="233"/>
      <c r="O369" s="205"/>
      <c r="P369" s="205"/>
      <c r="Q369" s="205"/>
      <c r="R369" s="10"/>
      <c r="S369" s="10" t="s">
        <v>992</v>
      </c>
      <c r="T369" s="271">
        <v>0.3</v>
      </c>
      <c r="U369" s="18">
        <v>42815</v>
      </c>
      <c r="V369" s="18">
        <v>43100</v>
      </c>
      <c r="W369" s="10">
        <v>285</v>
      </c>
      <c r="X369" s="10">
        <v>0</v>
      </c>
      <c r="Y369" s="10">
        <v>0</v>
      </c>
      <c r="Z369" s="10">
        <v>3.5087719298245612E-2</v>
      </c>
      <c r="AA369" s="10">
        <v>0.14035087719298245</v>
      </c>
      <c r="AB369" s="10">
        <v>0.24912280701754386</v>
      </c>
      <c r="AC369" s="10">
        <v>0.35438596491228069</v>
      </c>
      <c r="AD369" s="10">
        <v>0.4631578947368421</v>
      </c>
      <c r="AE369" s="10">
        <v>0.57192982456140351</v>
      </c>
      <c r="AF369" s="10">
        <v>0.67719298245614035</v>
      </c>
      <c r="AG369" s="10">
        <v>0.78596491228070176</v>
      </c>
      <c r="AH369" s="10">
        <v>0.89122807017543859</v>
      </c>
      <c r="AI369" s="10">
        <v>1</v>
      </c>
      <c r="AJ369" s="10" t="s">
        <v>993</v>
      </c>
      <c r="AK369" s="188" t="s">
        <v>994</v>
      </c>
    </row>
    <row r="370" spans="1:37" x14ac:dyDescent="0.25">
      <c r="A370" s="10" t="s">
        <v>2366</v>
      </c>
      <c r="B370" s="10" t="s">
        <v>858</v>
      </c>
      <c r="C370" s="10" t="s">
        <v>2369</v>
      </c>
      <c r="D370" s="10" t="s">
        <v>995</v>
      </c>
      <c r="E370" s="10" t="s">
        <v>996</v>
      </c>
      <c r="F370" s="10" t="s">
        <v>997</v>
      </c>
      <c r="G370" s="10" t="s">
        <v>998</v>
      </c>
      <c r="H370" s="13">
        <v>1</v>
      </c>
      <c r="I370" s="10" t="s">
        <v>269</v>
      </c>
      <c r="J370" s="232"/>
      <c r="K370" s="232">
        <v>0.9</v>
      </c>
      <c r="L370" s="232">
        <v>1</v>
      </c>
      <c r="M370" s="232">
        <v>1</v>
      </c>
      <c r="N370" s="233"/>
      <c r="O370" s="205"/>
      <c r="P370" s="205"/>
      <c r="Q370" s="205"/>
      <c r="R370" s="10"/>
      <c r="S370" s="10" t="s">
        <v>999</v>
      </c>
      <c r="T370" s="271">
        <v>0.3</v>
      </c>
      <c r="U370" s="18">
        <v>42760</v>
      </c>
      <c r="V370" s="18">
        <v>42885</v>
      </c>
      <c r="W370" s="10">
        <v>125</v>
      </c>
      <c r="X370" s="10">
        <v>4.8000000000000001E-2</v>
      </c>
      <c r="Y370" s="10">
        <v>0.27200000000000002</v>
      </c>
      <c r="Z370" s="10">
        <v>0.52</v>
      </c>
      <c r="AA370" s="10">
        <v>0.76</v>
      </c>
      <c r="AB370" s="10">
        <v>1</v>
      </c>
      <c r="AC370" s="10">
        <v>0</v>
      </c>
      <c r="AD370" s="10">
        <v>0</v>
      </c>
      <c r="AE370" s="10">
        <v>0</v>
      </c>
      <c r="AF370" s="10">
        <v>0</v>
      </c>
      <c r="AG370" s="10">
        <v>0</v>
      </c>
      <c r="AH370" s="10">
        <v>0</v>
      </c>
      <c r="AI370" s="10">
        <v>0</v>
      </c>
      <c r="AJ370" s="10" t="s">
        <v>2484</v>
      </c>
      <c r="AK370" s="188" t="s">
        <v>1000</v>
      </c>
    </row>
    <row r="371" spans="1:37" x14ac:dyDescent="0.25">
      <c r="A371" s="10" t="s">
        <v>2366</v>
      </c>
      <c r="B371" s="10" t="s">
        <v>858</v>
      </c>
      <c r="C371" s="10" t="s">
        <v>2369</v>
      </c>
      <c r="D371" s="10" t="s">
        <v>995</v>
      </c>
      <c r="E371" s="10" t="s">
        <v>996</v>
      </c>
      <c r="F371" s="10" t="s">
        <v>997</v>
      </c>
      <c r="G371" s="10" t="s">
        <v>998</v>
      </c>
      <c r="H371" s="13">
        <v>1</v>
      </c>
      <c r="I371" s="10" t="s">
        <v>269</v>
      </c>
      <c r="J371" s="232"/>
      <c r="K371" s="232">
        <v>0.9</v>
      </c>
      <c r="L371" s="232">
        <v>1</v>
      </c>
      <c r="M371" s="232">
        <v>1</v>
      </c>
      <c r="N371" s="233"/>
      <c r="O371" s="205"/>
      <c r="P371" s="205"/>
      <c r="Q371" s="205"/>
      <c r="R371" s="10"/>
      <c r="S371" s="10" t="s">
        <v>1001</v>
      </c>
      <c r="T371" s="271">
        <v>0.2</v>
      </c>
      <c r="U371" s="18">
        <v>42761</v>
      </c>
      <c r="V371" s="18">
        <v>42885</v>
      </c>
      <c r="W371" s="10">
        <v>124</v>
      </c>
      <c r="X371" s="10">
        <v>4.0322580645161289E-2</v>
      </c>
      <c r="Y371" s="10">
        <v>0.2661290322580645</v>
      </c>
      <c r="Z371" s="10">
        <v>0.5161290322580645</v>
      </c>
      <c r="AA371" s="10">
        <v>0.75806451612903225</v>
      </c>
      <c r="AB371" s="10">
        <v>1</v>
      </c>
      <c r="AC371" s="10">
        <v>0</v>
      </c>
      <c r="AD371" s="10">
        <v>0</v>
      </c>
      <c r="AE371" s="10">
        <v>0</v>
      </c>
      <c r="AF371" s="10">
        <v>0</v>
      </c>
      <c r="AG371" s="10">
        <v>0</v>
      </c>
      <c r="AH371" s="10">
        <v>0</v>
      </c>
      <c r="AI371" s="10">
        <v>0</v>
      </c>
      <c r="AJ371" s="10" t="s">
        <v>2485</v>
      </c>
      <c r="AK371" s="188" t="s">
        <v>114</v>
      </c>
    </row>
    <row r="372" spans="1:37" x14ac:dyDescent="0.25">
      <c r="A372" s="10" t="s">
        <v>2366</v>
      </c>
      <c r="B372" s="10" t="s">
        <v>858</v>
      </c>
      <c r="C372" s="10" t="s">
        <v>2369</v>
      </c>
      <c r="D372" s="10" t="s">
        <v>995</v>
      </c>
      <c r="E372" s="10" t="s">
        <v>996</v>
      </c>
      <c r="F372" s="10" t="s">
        <v>997</v>
      </c>
      <c r="G372" s="10" t="s">
        <v>998</v>
      </c>
      <c r="H372" s="13">
        <v>1</v>
      </c>
      <c r="I372" s="10" t="s">
        <v>269</v>
      </c>
      <c r="J372" s="232"/>
      <c r="K372" s="232">
        <v>0.9</v>
      </c>
      <c r="L372" s="232">
        <v>1</v>
      </c>
      <c r="M372" s="232">
        <v>1</v>
      </c>
      <c r="N372" s="233"/>
      <c r="O372" s="205"/>
      <c r="P372" s="205"/>
      <c r="Q372" s="205"/>
      <c r="R372" s="10"/>
      <c r="S372" s="10" t="s">
        <v>1002</v>
      </c>
      <c r="T372" s="271">
        <v>0.4</v>
      </c>
      <c r="U372" s="18">
        <v>42885</v>
      </c>
      <c r="V372" s="18">
        <v>42916</v>
      </c>
      <c r="W372" s="10">
        <v>31</v>
      </c>
      <c r="X372" s="10">
        <v>0</v>
      </c>
      <c r="Y372" s="10">
        <v>0</v>
      </c>
      <c r="Z372" s="10">
        <v>0</v>
      </c>
      <c r="AA372" s="10">
        <v>0</v>
      </c>
      <c r="AB372" s="10">
        <v>3.2258064516129031E-2</v>
      </c>
      <c r="AC372" s="10">
        <v>1</v>
      </c>
      <c r="AD372" s="10">
        <v>0</v>
      </c>
      <c r="AE372" s="10">
        <v>0</v>
      </c>
      <c r="AF372" s="10">
        <v>0</v>
      </c>
      <c r="AG372" s="10">
        <v>0</v>
      </c>
      <c r="AH372" s="10">
        <v>0</v>
      </c>
      <c r="AI372" s="10">
        <v>0</v>
      </c>
      <c r="AJ372" s="10"/>
      <c r="AK372" s="188" t="s">
        <v>1003</v>
      </c>
    </row>
    <row r="373" spans="1:37" x14ac:dyDescent="0.25">
      <c r="A373" s="10" t="s">
        <v>2366</v>
      </c>
      <c r="B373" s="10" t="s">
        <v>858</v>
      </c>
      <c r="C373" s="10" t="s">
        <v>2369</v>
      </c>
      <c r="D373" s="10" t="s">
        <v>995</v>
      </c>
      <c r="E373" s="10" t="s">
        <v>996</v>
      </c>
      <c r="F373" s="10" t="s">
        <v>997</v>
      </c>
      <c r="G373" s="10" t="s">
        <v>998</v>
      </c>
      <c r="H373" s="13">
        <v>1</v>
      </c>
      <c r="I373" s="10" t="s">
        <v>269</v>
      </c>
      <c r="J373" s="232"/>
      <c r="K373" s="232">
        <v>0.9</v>
      </c>
      <c r="L373" s="232">
        <v>1</v>
      </c>
      <c r="M373" s="232">
        <v>1</v>
      </c>
      <c r="N373" s="233"/>
      <c r="O373" s="205"/>
      <c r="P373" s="205"/>
      <c r="Q373" s="205"/>
      <c r="R373" s="10"/>
      <c r="S373" s="10" t="s">
        <v>1004</v>
      </c>
      <c r="T373" s="271">
        <v>0.1</v>
      </c>
      <c r="U373" s="18">
        <v>42917</v>
      </c>
      <c r="V373" s="18">
        <v>42947</v>
      </c>
      <c r="W373" s="10">
        <v>30</v>
      </c>
      <c r="X373" s="10">
        <v>0</v>
      </c>
      <c r="Y373" s="10">
        <v>0</v>
      </c>
      <c r="Z373" s="10">
        <v>0</v>
      </c>
      <c r="AA373" s="10">
        <v>0</v>
      </c>
      <c r="AB373" s="10">
        <v>0</v>
      </c>
      <c r="AC373" s="10">
        <v>0</v>
      </c>
      <c r="AD373" s="10">
        <v>1</v>
      </c>
      <c r="AE373" s="10">
        <v>0</v>
      </c>
      <c r="AF373" s="10">
        <v>0</v>
      </c>
      <c r="AG373" s="10">
        <v>0</v>
      </c>
      <c r="AH373" s="10">
        <v>0</v>
      </c>
      <c r="AI373" s="10">
        <v>0</v>
      </c>
      <c r="AJ373" s="10"/>
      <c r="AK373" s="188" t="s">
        <v>1003</v>
      </c>
    </row>
    <row r="374" spans="1:37" x14ac:dyDescent="0.25">
      <c r="A374" s="10" t="s">
        <v>2366</v>
      </c>
      <c r="B374" s="10" t="s">
        <v>858</v>
      </c>
      <c r="C374" s="10" t="s">
        <v>2369</v>
      </c>
      <c r="D374" s="10" t="s">
        <v>995</v>
      </c>
      <c r="E374" s="10" t="s">
        <v>996</v>
      </c>
      <c r="F374" s="10" t="s">
        <v>997</v>
      </c>
      <c r="G374" s="10" t="s">
        <v>1005</v>
      </c>
      <c r="H374" s="13">
        <v>1</v>
      </c>
      <c r="I374" s="10" t="s">
        <v>269</v>
      </c>
      <c r="J374" s="232"/>
      <c r="K374" s="232">
        <v>0.2</v>
      </c>
      <c r="L374" s="232">
        <v>1</v>
      </c>
      <c r="M374" s="232">
        <v>1</v>
      </c>
      <c r="N374" s="233"/>
      <c r="O374" s="205"/>
      <c r="P374" s="205"/>
      <c r="Q374" s="205"/>
      <c r="R374" s="10"/>
      <c r="S374" s="10" t="s">
        <v>1006</v>
      </c>
      <c r="T374" s="271">
        <v>0.3</v>
      </c>
      <c r="U374" s="18">
        <v>42792</v>
      </c>
      <c r="V374" s="18">
        <v>42855</v>
      </c>
      <c r="W374" s="10">
        <v>63</v>
      </c>
      <c r="X374" s="10">
        <v>0</v>
      </c>
      <c r="Y374" s="10">
        <v>3.1746031746031744E-2</v>
      </c>
      <c r="Z374" s="10">
        <v>0.52380952380952384</v>
      </c>
      <c r="AA374" s="10">
        <v>1</v>
      </c>
      <c r="AB374" s="10">
        <v>0</v>
      </c>
      <c r="AC374" s="10">
        <v>0</v>
      </c>
      <c r="AD374" s="10">
        <v>0</v>
      </c>
      <c r="AE374" s="10">
        <v>0</v>
      </c>
      <c r="AF374" s="10">
        <v>0</v>
      </c>
      <c r="AG374" s="10">
        <v>0</v>
      </c>
      <c r="AH374" s="10">
        <v>0</v>
      </c>
      <c r="AI374" s="10">
        <v>0</v>
      </c>
      <c r="AJ374" s="10" t="s">
        <v>1007</v>
      </c>
      <c r="AK374" s="188" t="s">
        <v>1008</v>
      </c>
    </row>
    <row r="375" spans="1:37" x14ac:dyDescent="0.25">
      <c r="A375" s="10" t="s">
        <v>2366</v>
      </c>
      <c r="B375" s="10" t="s">
        <v>858</v>
      </c>
      <c r="C375" s="10" t="s">
        <v>2369</v>
      </c>
      <c r="D375" s="10" t="s">
        <v>995</v>
      </c>
      <c r="E375" s="10" t="s">
        <v>996</v>
      </c>
      <c r="F375" s="10" t="s">
        <v>997</v>
      </c>
      <c r="G375" s="10" t="s">
        <v>1005</v>
      </c>
      <c r="H375" s="13">
        <v>1</v>
      </c>
      <c r="I375" s="10" t="s">
        <v>269</v>
      </c>
      <c r="J375" s="232"/>
      <c r="K375" s="232">
        <v>0.2</v>
      </c>
      <c r="L375" s="232">
        <v>1</v>
      </c>
      <c r="M375" s="232">
        <v>1</v>
      </c>
      <c r="N375" s="233"/>
      <c r="O375" s="205"/>
      <c r="P375" s="205"/>
      <c r="Q375" s="205"/>
      <c r="R375" s="10"/>
      <c r="S375" s="10" t="s">
        <v>1009</v>
      </c>
      <c r="T375" s="271">
        <v>0.2</v>
      </c>
      <c r="U375" s="18">
        <v>42793</v>
      </c>
      <c r="V375" s="18">
        <v>42885</v>
      </c>
      <c r="W375" s="10">
        <v>92</v>
      </c>
      <c r="X375" s="10">
        <v>0</v>
      </c>
      <c r="Y375" s="10">
        <v>1.0869565217391304E-2</v>
      </c>
      <c r="Z375" s="10">
        <v>0.34782608695652173</v>
      </c>
      <c r="AA375" s="10">
        <v>0.67391304347826086</v>
      </c>
      <c r="AB375" s="10">
        <v>1</v>
      </c>
      <c r="AC375" s="10">
        <v>0</v>
      </c>
      <c r="AD375" s="10">
        <v>0</v>
      </c>
      <c r="AE375" s="10">
        <v>0</v>
      </c>
      <c r="AF375" s="10">
        <v>0</v>
      </c>
      <c r="AG375" s="10">
        <v>0</v>
      </c>
      <c r="AH375" s="10">
        <v>0</v>
      </c>
      <c r="AI375" s="10">
        <v>0</v>
      </c>
      <c r="AJ375" s="10" t="s">
        <v>1010</v>
      </c>
      <c r="AK375" s="188" t="s">
        <v>1011</v>
      </c>
    </row>
    <row r="376" spans="1:37" x14ac:dyDescent="0.25">
      <c r="A376" s="10" t="s">
        <v>2366</v>
      </c>
      <c r="B376" s="10" t="s">
        <v>858</v>
      </c>
      <c r="C376" s="10" t="s">
        <v>2369</v>
      </c>
      <c r="D376" s="10" t="s">
        <v>995</v>
      </c>
      <c r="E376" s="10" t="s">
        <v>996</v>
      </c>
      <c r="F376" s="10" t="s">
        <v>997</v>
      </c>
      <c r="G376" s="10" t="s">
        <v>1005</v>
      </c>
      <c r="H376" s="13">
        <v>1</v>
      </c>
      <c r="I376" s="10" t="s">
        <v>269</v>
      </c>
      <c r="J376" s="232"/>
      <c r="K376" s="232">
        <v>0.2</v>
      </c>
      <c r="L376" s="232">
        <v>1</v>
      </c>
      <c r="M376" s="232">
        <v>1</v>
      </c>
      <c r="N376" s="233"/>
      <c r="O376" s="205"/>
      <c r="P376" s="205"/>
      <c r="Q376" s="205"/>
      <c r="R376" s="10"/>
      <c r="S376" s="10" t="s">
        <v>1012</v>
      </c>
      <c r="T376" s="271">
        <v>0.5</v>
      </c>
      <c r="U376" s="18">
        <v>42794</v>
      </c>
      <c r="V376" s="18">
        <v>43008</v>
      </c>
      <c r="W376" s="10">
        <v>214</v>
      </c>
      <c r="X376" s="10">
        <v>0</v>
      </c>
      <c r="Y376" s="10">
        <v>0</v>
      </c>
      <c r="Z376" s="10">
        <v>0.14485981308411214</v>
      </c>
      <c r="AA376" s="10">
        <v>0.28504672897196259</v>
      </c>
      <c r="AB376" s="10">
        <v>0.42990654205607476</v>
      </c>
      <c r="AC376" s="10">
        <v>0.57009345794392519</v>
      </c>
      <c r="AD376" s="10">
        <v>0.71495327102803741</v>
      </c>
      <c r="AE376" s="10">
        <v>0.85981308411214952</v>
      </c>
      <c r="AF376" s="10">
        <v>1</v>
      </c>
      <c r="AG376" s="10">
        <v>0</v>
      </c>
      <c r="AH376" s="10">
        <v>0</v>
      </c>
      <c r="AI376" s="10">
        <v>0</v>
      </c>
      <c r="AJ376" s="10" t="s">
        <v>1013</v>
      </c>
      <c r="AK376" s="188" t="s">
        <v>1014</v>
      </c>
    </row>
    <row r="377" spans="1:37" x14ac:dyDescent="0.25">
      <c r="A377" s="10" t="s">
        <v>2366</v>
      </c>
      <c r="B377" s="10" t="s">
        <v>858</v>
      </c>
      <c r="C377" s="10" t="s">
        <v>2369</v>
      </c>
      <c r="D377" s="10" t="s">
        <v>995</v>
      </c>
      <c r="E377" s="10" t="s">
        <v>996</v>
      </c>
      <c r="F377" s="10" t="s">
        <v>997</v>
      </c>
      <c r="G377" s="10" t="s">
        <v>1015</v>
      </c>
      <c r="H377" s="13">
        <v>80</v>
      </c>
      <c r="I377" s="10" t="s">
        <v>74</v>
      </c>
      <c r="J377" s="230"/>
      <c r="K377" s="230"/>
      <c r="L377" s="230">
        <v>40</v>
      </c>
      <c r="M377" s="230">
        <v>80</v>
      </c>
      <c r="N377" s="231"/>
      <c r="O377" s="204"/>
      <c r="P377" s="204"/>
      <c r="Q377" s="215"/>
      <c r="R377" s="10"/>
      <c r="S377" s="10" t="s">
        <v>1016</v>
      </c>
      <c r="T377" s="271">
        <v>0.15</v>
      </c>
      <c r="U377" s="18">
        <v>42801</v>
      </c>
      <c r="V377" s="18">
        <v>42901</v>
      </c>
      <c r="W377" s="10">
        <v>100</v>
      </c>
      <c r="X377" s="10">
        <v>0</v>
      </c>
      <c r="Y377" s="10">
        <v>0</v>
      </c>
      <c r="Z377" s="10">
        <v>0.24</v>
      </c>
      <c r="AA377" s="10">
        <v>0.54</v>
      </c>
      <c r="AB377" s="10">
        <v>0.85</v>
      </c>
      <c r="AC377" s="10">
        <v>1</v>
      </c>
      <c r="AD377" s="10">
        <v>0</v>
      </c>
      <c r="AE377" s="10">
        <v>0</v>
      </c>
      <c r="AF377" s="10">
        <v>0</v>
      </c>
      <c r="AG377" s="10">
        <v>0</v>
      </c>
      <c r="AH377" s="10">
        <v>0</v>
      </c>
      <c r="AI377" s="10">
        <v>0</v>
      </c>
      <c r="AJ377" s="10" t="s">
        <v>1017</v>
      </c>
      <c r="AK377" s="188" t="s">
        <v>1018</v>
      </c>
    </row>
    <row r="378" spans="1:37" x14ac:dyDescent="0.25">
      <c r="A378" s="10" t="s">
        <v>2366</v>
      </c>
      <c r="B378" s="10" t="s">
        <v>858</v>
      </c>
      <c r="C378" s="10" t="s">
        <v>2369</v>
      </c>
      <c r="D378" s="10" t="s">
        <v>995</v>
      </c>
      <c r="E378" s="10" t="s">
        <v>996</v>
      </c>
      <c r="F378" s="10" t="s">
        <v>997</v>
      </c>
      <c r="G378" s="10" t="s">
        <v>1015</v>
      </c>
      <c r="H378" s="13">
        <v>80</v>
      </c>
      <c r="I378" s="10" t="s">
        <v>74</v>
      </c>
      <c r="J378" s="230"/>
      <c r="K378" s="230"/>
      <c r="L378" s="230">
        <v>40</v>
      </c>
      <c r="M378" s="230">
        <v>80</v>
      </c>
      <c r="N378" s="231"/>
      <c r="O378" s="204"/>
      <c r="P378" s="204"/>
      <c r="Q378" s="215"/>
      <c r="R378" s="10"/>
      <c r="S378" s="10" t="s">
        <v>1019</v>
      </c>
      <c r="T378" s="271">
        <v>0.35</v>
      </c>
      <c r="U378" s="18">
        <v>42833</v>
      </c>
      <c r="V378" s="18">
        <v>42916</v>
      </c>
      <c r="W378" s="10">
        <v>83</v>
      </c>
      <c r="X378" s="10">
        <v>0</v>
      </c>
      <c r="Y378" s="10">
        <v>0</v>
      </c>
      <c r="Z378" s="10">
        <v>0</v>
      </c>
      <c r="AA378" s="10">
        <v>0.26506024096385544</v>
      </c>
      <c r="AB378" s="10">
        <v>0.63855421686746983</v>
      </c>
      <c r="AC378" s="10">
        <v>1</v>
      </c>
      <c r="AD378" s="10">
        <v>0</v>
      </c>
      <c r="AE378" s="10">
        <v>0</v>
      </c>
      <c r="AF378" s="10">
        <v>0</v>
      </c>
      <c r="AG378" s="10">
        <v>0</v>
      </c>
      <c r="AH378" s="10">
        <v>0</v>
      </c>
      <c r="AI378" s="10">
        <v>0</v>
      </c>
      <c r="AJ378" s="10"/>
      <c r="AK378" s="188" t="s">
        <v>1020</v>
      </c>
    </row>
    <row r="379" spans="1:37" x14ac:dyDescent="0.25">
      <c r="A379" s="10" t="s">
        <v>2366</v>
      </c>
      <c r="B379" s="10" t="s">
        <v>858</v>
      </c>
      <c r="C379" s="10" t="s">
        <v>2369</v>
      </c>
      <c r="D379" s="10" t="s">
        <v>995</v>
      </c>
      <c r="E379" s="10" t="s">
        <v>996</v>
      </c>
      <c r="F379" s="10" t="s">
        <v>997</v>
      </c>
      <c r="G379" s="10" t="s">
        <v>1015</v>
      </c>
      <c r="H379" s="13">
        <v>80</v>
      </c>
      <c r="I379" s="10" t="s">
        <v>74</v>
      </c>
      <c r="J379" s="230"/>
      <c r="K379" s="230"/>
      <c r="L379" s="230">
        <v>40</v>
      </c>
      <c r="M379" s="230">
        <v>80</v>
      </c>
      <c r="N379" s="231"/>
      <c r="O379" s="204"/>
      <c r="P379" s="204"/>
      <c r="Q379" s="215"/>
      <c r="R379" s="10"/>
      <c r="S379" s="10" t="s">
        <v>1021</v>
      </c>
      <c r="T379" s="271">
        <v>0.5</v>
      </c>
      <c r="U379" s="18">
        <v>42936</v>
      </c>
      <c r="V379" s="18">
        <v>43069</v>
      </c>
      <c r="W379" s="10">
        <v>133</v>
      </c>
      <c r="X379" s="10">
        <v>0</v>
      </c>
      <c r="Y379" s="10">
        <v>0</v>
      </c>
      <c r="Z379" s="10">
        <v>0</v>
      </c>
      <c r="AA379" s="10">
        <v>0</v>
      </c>
      <c r="AB379" s="10">
        <v>0</v>
      </c>
      <c r="AC379" s="10">
        <v>0</v>
      </c>
      <c r="AD379" s="10">
        <v>8.2706766917293228E-2</v>
      </c>
      <c r="AE379" s="10">
        <v>0.31578947368421051</v>
      </c>
      <c r="AF379" s="10">
        <v>0.54135338345864659</v>
      </c>
      <c r="AG379" s="10">
        <v>0.77443609022556392</v>
      </c>
      <c r="AH379" s="10">
        <v>1</v>
      </c>
      <c r="AI379" s="10">
        <v>0</v>
      </c>
      <c r="AJ379" s="10"/>
      <c r="AK379" s="188" t="s">
        <v>1022</v>
      </c>
    </row>
    <row r="380" spans="1:37" x14ac:dyDescent="0.25">
      <c r="A380" s="10" t="s">
        <v>2366</v>
      </c>
      <c r="B380" s="10" t="s">
        <v>858</v>
      </c>
      <c r="C380" s="10" t="s">
        <v>2369</v>
      </c>
      <c r="D380" s="10" t="s">
        <v>995</v>
      </c>
      <c r="E380" s="10" t="s">
        <v>996</v>
      </c>
      <c r="F380" s="10" t="s">
        <v>997</v>
      </c>
      <c r="G380" s="10" t="s">
        <v>1023</v>
      </c>
      <c r="H380" s="13">
        <v>95</v>
      </c>
      <c r="I380" s="10" t="s">
        <v>74</v>
      </c>
      <c r="J380" s="230"/>
      <c r="K380" s="230"/>
      <c r="L380" s="230">
        <v>20</v>
      </c>
      <c r="M380" s="230">
        <v>95</v>
      </c>
      <c r="N380" s="231"/>
      <c r="O380" s="204"/>
      <c r="P380" s="204"/>
      <c r="Q380" s="215"/>
      <c r="R380" s="10"/>
      <c r="S380" s="10" t="s">
        <v>1024</v>
      </c>
      <c r="T380" s="271">
        <v>0.1</v>
      </c>
      <c r="U380" s="18">
        <v>42737</v>
      </c>
      <c r="V380" s="18">
        <v>42916</v>
      </c>
      <c r="W380" s="10">
        <v>179</v>
      </c>
      <c r="X380" s="10">
        <v>0.16201117318435754</v>
      </c>
      <c r="Y380" s="10">
        <v>0.31843575418994413</v>
      </c>
      <c r="Z380" s="10">
        <v>0.49162011173184356</v>
      </c>
      <c r="AA380" s="10">
        <v>0.65921787709497204</v>
      </c>
      <c r="AB380" s="10">
        <v>0.83240223463687146</v>
      </c>
      <c r="AC380" s="10">
        <v>1</v>
      </c>
      <c r="AD380" s="10">
        <v>0</v>
      </c>
      <c r="AE380" s="10">
        <v>0</v>
      </c>
      <c r="AF380" s="10">
        <v>0</v>
      </c>
      <c r="AG380" s="10">
        <v>0</v>
      </c>
      <c r="AH380" s="10">
        <v>0</v>
      </c>
      <c r="AI380" s="10">
        <v>0</v>
      </c>
      <c r="AJ380" s="10" t="s">
        <v>2486</v>
      </c>
      <c r="AK380" s="188" t="s">
        <v>1025</v>
      </c>
    </row>
    <row r="381" spans="1:37" x14ac:dyDescent="0.25">
      <c r="A381" s="10" t="s">
        <v>2366</v>
      </c>
      <c r="B381" s="10" t="s">
        <v>858</v>
      </c>
      <c r="C381" s="10" t="s">
        <v>2369</v>
      </c>
      <c r="D381" s="10" t="s">
        <v>995</v>
      </c>
      <c r="E381" s="10" t="s">
        <v>996</v>
      </c>
      <c r="F381" s="10" t="s">
        <v>997</v>
      </c>
      <c r="G381" s="10" t="s">
        <v>1023</v>
      </c>
      <c r="H381" s="13">
        <v>95</v>
      </c>
      <c r="I381" s="10" t="s">
        <v>74</v>
      </c>
      <c r="J381" s="230"/>
      <c r="K381" s="230"/>
      <c r="L381" s="230">
        <v>20</v>
      </c>
      <c r="M381" s="230">
        <v>95</v>
      </c>
      <c r="N381" s="231"/>
      <c r="O381" s="204"/>
      <c r="P381" s="204"/>
      <c r="Q381" s="215"/>
      <c r="R381" s="10"/>
      <c r="S381" s="10" t="s">
        <v>1026</v>
      </c>
      <c r="T381" s="271">
        <v>0.2</v>
      </c>
      <c r="U381" s="18">
        <v>42767</v>
      </c>
      <c r="V381" s="18">
        <v>42825</v>
      </c>
      <c r="W381" s="10">
        <v>58</v>
      </c>
      <c r="X381" s="10">
        <v>0</v>
      </c>
      <c r="Y381" s="10">
        <v>0.46551724137931033</v>
      </c>
      <c r="Z381" s="10">
        <v>1</v>
      </c>
      <c r="AA381" s="10">
        <v>0</v>
      </c>
      <c r="AB381" s="10">
        <v>0</v>
      </c>
      <c r="AC381" s="10">
        <v>0</v>
      </c>
      <c r="AD381" s="10">
        <v>0</v>
      </c>
      <c r="AE381" s="10">
        <v>0</v>
      </c>
      <c r="AF381" s="10">
        <v>0</v>
      </c>
      <c r="AG381" s="10">
        <v>0</v>
      </c>
      <c r="AH381" s="10">
        <v>0</v>
      </c>
      <c r="AI381" s="10">
        <v>0</v>
      </c>
      <c r="AJ381" s="10" t="s">
        <v>1027</v>
      </c>
      <c r="AK381" s="188" t="s">
        <v>1028</v>
      </c>
    </row>
    <row r="382" spans="1:37" x14ac:dyDescent="0.25">
      <c r="A382" s="10" t="s">
        <v>2366</v>
      </c>
      <c r="B382" s="10" t="s">
        <v>858</v>
      </c>
      <c r="C382" s="10" t="s">
        <v>2369</v>
      </c>
      <c r="D382" s="10" t="s">
        <v>995</v>
      </c>
      <c r="E382" s="10" t="s">
        <v>996</v>
      </c>
      <c r="F382" s="10" t="s">
        <v>997</v>
      </c>
      <c r="G382" s="10" t="s">
        <v>1023</v>
      </c>
      <c r="H382" s="13">
        <v>95</v>
      </c>
      <c r="I382" s="10" t="s">
        <v>74</v>
      </c>
      <c r="J382" s="230"/>
      <c r="K382" s="230"/>
      <c r="L382" s="230">
        <v>20</v>
      </c>
      <c r="M382" s="230">
        <v>95</v>
      </c>
      <c r="N382" s="231"/>
      <c r="O382" s="204"/>
      <c r="P382" s="204"/>
      <c r="Q382" s="215"/>
      <c r="R382" s="10"/>
      <c r="S382" s="10" t="s">
        <v>1029</v>
      </c>
      <c r="T382" s="271">
        <v>0.3</v>
      </c>
      <c r="U382" s="18">
        <v>42835</v>
      </c>
      <c r="V382" s="18">
        <v>42977</v>
      </c>
      <c r="W382" s="10">
        <v>142</v>
      </c>
      <c r="X382" s="10">
        <v>0</v>
      </c>
      <c r="Y382" s="10">
        <v>0</v>
      </c>
      <c r="Z382" s="10">
        <v>0</v>
      </c>
      <c r="AA382" s="10">
        <v>0.14084507042253522</v>
      </c>
      <c r="AB382" s="10">
        <v>0.35915492957746481</v>
      </c>
      <c r="AC382" s="10">
        <v>0.57042253521126762</v>
      </c>
      <c r="AD382" s="10">
        <v>0.78873239436619713</v>
      </c>
      <c r="AE382" s="10">
        <v>1</v>
      </c>
      <c r="AF382" s="10">
        <v>0</v>
      </c>
      <c r="AG382" s="10">
        <v>0</v>
      </c>
      <c r="AH382" s="10">
        <v>0</v>
      </c>
      <c r="AI382" s="10">
        <v>0</v>
      </c>
      <c r="AJ382" s="10" t="s">
        <v>2487</v>
      </c>
      <c r="AK382" s="188" t="s">
        <v>1030</v>
      </c>
    </row>
    <row r="383" spans="1:37" x14ac:dyDescent="0.25">
      <c r="A383" s="10" t="s">
        <v>2366</v>
      </c>
      <c r="B383" s="10" t="s">
        <v>858</v>
      </c>
      <c r="C383" s="10" t="s">
        <v>2369</v>
      </c>
      <c r="D383" s="10" t="s">
        <v>995</v>
      </c>
      <c r="E383" s="10" t="s">
        <v>996</v>
      </c>
      <c r="F383" s="10" t="s">
        <v>997</v>
      </c>
      <c r="G383" s="10" t="s">
        <v>1023</v>
      </c>
      <c r="H383" s="13">
        <v>95</v>
      </c>
      <c r="I383" s="10" t="s">
        <v>74</v>
      </c>
      <c r="J383" s="230"/>
      <c r="K383" s="230"/>
      <c r="L383" s="230">
        <v>20</v>
      </c>
      <c r="M383" s="230">
        <v>95</v>
      </c>
      <c r="N383" s="231"/>
      <c r="O383" s="204"/>
      <c r="P383" s="204"/>
      <c r="Q383" s="215"/>
      <c r="R383" s="10"/>
      <c r="S383" s="10" t="s">
        <v>1031</v>
      </c>
      <c r="T383" s="271">
        <v>0.3</v>
      </c>
      <c r="U383" s="18">
        <v>42979</v>
      </c>
      <c r="V383" s="18">
        <v>43100</v>
      </c>
      <c r="W383" s="10">
        <v>121</v>
      </c>
      <c r="X383" s="10">
        <v>0</v>
      </c>
      <c r="Y383" s="10">
        <v>0</v>
      </c>
      <c r="Z383" s="10">
        <v>0</v>
      </c>
      <c r="AA383" s="10">
        <v>0</v>
      </c>
      <c r="AB383" s="10">
        <v>0</v>
      </c>
      <c r="AC383" s="10">
        <v>0</v>
      </c>
      <c r="AD383" s="10">
        <v>0</v>
      </c>
      <c r="AE383" s="10">
        <v>0</v>
      </c>
      <c r="AF383" s="10">
        <v>0.23966942148760331</v>
      </c>
      <c r="AG383" s="10">
        <v>0.49586776859504134</v>
      </c>
      <c r="AH383" s="10">
        <v>0.74380165289256195</v>
      </c>
      <c r="AI383" s="10">
        <v>1</v>
      </c>
      <c r="AJ383" s="10"/>
      <c r="AK383" s="188" t="s">
        <v>2488</v>
      </c>
    </row>
    <row r="384" spans="1:37" x14ac:dyDescent="0.25">
      <c r="A384" s="10" t="s">
        <v>2366</v>
      </c>
      <c r="B384" s="10" t="s">
        <v>858</v>
      </c>
      <c r="C384" s="10" t="s">
        <v>2369</v>
      </c>
      <c r="D384" s="10" t="s">
        <v>995</v>
      </c>
      <c r="E384" s="10" t="s">
        <v>996</v>
      </c>
      <c r="F384" s="10" t="s">
        <v>997</v>
      </c>
      <c r="G384" s="10" t="s">
        <v>1023</v>
      </c>
      <c r="H384" s="13">
        <v>95</v>
      </c>
      <c r="I384" s="10" t="s">
        <v>74</v>
      </c>
      <c r="J384" s="230"/>
      <c r="K384" s="230"/>
      <c r="L384" s="230">
        <v>20</v>
      </c>
      <c r="M384" s="230">
        <v>95</v>
      </c>
      <c r="N384" s="231"/>
      <c r="O384" s="204"/>
      <c r="P384" s="204"/>
      <c r="Q384" s="215"/>
      <c r="R384" s="10"/>
      <c r="S384" s="10" t="s">
        <v>1032</v>
      </c>
      <c r="T384" s="271">
        <v>0.1</v>
      </c>
      <c r="U384" s="18">
        <v>43009</v>
      </c>
      <c r="V384" s="18">
        <v>43100</v>
      </c>
      <c r="W384" s="10">
        <v>91</v>
      </c>
      <c r="X384" s="10">
        <v>0</v>
      </c>
      <c r="Y384" s="10">
        <v>0</v>
      </c>
      <c r="Z384" s="10">
        <v>0</v>
      </c>
      <c r="AA384" s="10">
        <v>0</v>
      </c>
      <c r="AB384" s="10">
        <v>0</v>
      </c>
      <c r="AC384" s="10">
        <v>0</v>
      </c>
      <c r="AD384" s="10">
        <v>0</v>
      </c>
      <c r="AE384" s="10">
        <v>0</v>
      </c>
      <c r="AF384" s="10">
        <v>0</v>
      </c>
      <c r="AG384" s="10">
        <v>0.32967032967032966</v>
      </c>
      <c r="AH384" s="10">
        <v>0.65934065934065933</v>
      </c>
      <c r="AI384" s="10">
        <v>1</v>
      </c>
      <c r="AJ384" s="10"/>
      <c r="AK384" s="188" t="s">
        <v>1033</v>
      </c>
    </row>
    <row r="385" spans="1:37" ht="30" x14ac:dyDescent="0.25">
      <c r="A385" s="10" t="s">
        <v>2366</v>
      </c>
      <c r="B385" s="10" t="s">
        <v>858</v>
      </c>
      <c r="C385" s="10" t="s">
        <v>2369</v>
      </c>
      <c r="D385" s="10" t="s">
        <v>995</v>
      </c>
      <c r="E385" s="10" t="s">
        <v>996</v>
      </c>
      <c r="F385" s="10" t="s">
        <v>997</v>
      </c>
      <c r="G385" s="10" t="s">
        <v>1034</v>
      </c>
      <c r="H385" s="13">
        <v>95</v>
      </c>
      <c r="I385" s="10" t="s">
        <v>74</v>
      </c>
      <c r="J385" s="230"/>
      <c r="K385" s="230">
        <v>24</v>
      </c>
      <c r="L385" s="230">
        <v>60</v>
      </c>
      <c r="M385" s="230">
        <v>95</v>
      </c>
      <c r="N385" s="231"/>
      <c r="O385" s="204"/>
      <c r="P385" s="204"/>
      <c r="Q385" s="215"/>
      <c r="R385" s="10"/>
      <c r="S385" s="10" t="s">
        <v>1035</v>
      </c>
      <c r="T385" s="271">
        <v>0.3</v>
      </c>
      <c r="U385" s="18">
        <v>42755</v>
      </c>
      <c r="V385" s="18">
        <v>42824</v>
      </c>
      <c r="W385" s="10">
        <v>69</v>
      </c>
      <c r="X385" s="10">
        <v>0.15942028985507245</v>
      </c>
      <c r="Y385" s="10">
        <v>0.56521739130434778</v>
      </c>
      <c r="Z385" s="10">
        <v>1</v>
      </c>
      <c r="AA385" s="10">
        <v>0</v>
      </c>
      <c r="AB385" s="10">
        <v>0</v>
      </c>
      <c r="AC385" s="10">
        <v>0</v>
      </c>
      <c r="AD385" s="10">
        <v>0</v>
      </c>
      <c r="AE385" s="10">
        <v>0</v>
      </c>
      <c r="AF385" s="10">
        <v>0</v>
      </c>
      <c r="AG385" s="10">
        <v>0</v>
      </c>
      <c r="AH385" s="10">
        <v>0</v>
      </c>
      <c r="AI385" s="10">
        <v>0</v>
      </c>
      <c r="AJ385" s="10" t="s">
        <v>2489</v>
      </c>
      <c r="AK385" s="188" t="s">
        <v>2490</v>
      </c>
    </row>
    <row r="386" spans="1:37" x14ac:dyDescent="0.25">
      <c r="A386" s="10" t="s">
        <v>2366</v>
      </c>
      <c r="B386" s="10" t="s">
        <v>858</v>
      </c>
      <c r="C386" s="10" t="s">
        <v>2369</v>
      </c>
      <c r="D386" s="10" t="s">
        <v>995</v>
      </c>
      <c r="E386" s="10" t="s">
        <v>996</v>
      </c>
      <c r="F386" s="10" t="s">
        <v>997</v>
      </c>
      <c r="G386" s="10" t="s">
        <v>1034</v>
      </c>
      <c r="H386" s="13">
        <v>95</v>
      </c>
      <c r="I386" s="10" t="s">
        <v>74</v>
      </c>
      <c r="J386" s="230"/>
      <c r="K386" s="230">
        <v>24</v>
      </c>
      <c r="L386" s="230">
        <v>60</v>
      </c>
      <c r="M386" s="230">
        <v>95</v>
      </c>
      <c r="N386" s="231"/>
      <c r="O386" s="204"/>
      <c r="P386" s="204"/>
      <c r="Q386" s="215"/>
      <c r="R386" s="10"/>
      <c r="S386" s="10" t="s">
        <v>1036</v>
      </c>
      <c r="T386" s="271">
        <v>0.2</v>
      </c>
      <c r="U386" s="18">
        <v>42767</v>
      </c>
      <c r="V386" s="18">
        <v>42855</v>
      </c>
      <c r="W386" s="10">
        <v>88</v>
      </c>
      <c r="X386" s="10">
        <v>0</v>
      </c>
      <c r="Y386" s="10">
        <v>0.30681818181818182</v>
      </c>
      <c r="Z386" s="10">
        <v>0.65909090909090906</v>
      </c>
      <c r="AA386" s="10">
        <v>1</v>
      </c>
      <c r="AB386" s="10">
        <v>0</v>
      </c>
      <c r="AC386" s="10">
        <v>0</v>
      </c>
      <c r="AD386" s="10">
        <v>0</v>
      </c>
      <c r="AE386" s="10">
        <v>0</v>
      </c>
      <c r="AF386" s="10">
        <v>0</v>
      </c>
      <c r="AG386" s="10">
        <v>0</v>
      </c>
      <c r="AH386" s="10">
        <v>0</v>
      </c>
      <c r="AI386" s="10">
        <v>0</v>
      </c>
      <c r="AJ386" s="10" t="s">
        <v>2491</v>
      </c>
      <c r="AK386" s="188" t="s">
        <v>1037</v>
      </c>
    </row>
    <row r="387" spans="1:37" x14ac:dyDescent="0.25">
      <c r="A387" s="10" t="s">
        <v>2366</v>
      </c>
      <c r="B387" s="10" t="s">
        <v>858</v>
      </c>
      <c r="C387" s="10" t="s">
        <v>2369</v>
      </c>
      <c r="D387" s="10" t="s">
        <v>995</v>
      </c>
      <c r="E387" s="10" t="s">
        <v>996</v>
      </c>
      <c r="F387" s="10" t="s">
        <v>997</v>
      </c>
      <c r="G387" s="10" t="s">
        <v>1034</v>
      </c>
      <c r="H387" s="13">
        <v>95</v>
      </c>
      <c r="I387" s="10" t="s">
        <v>74</v>
      </c>
      <c r="J387" s="230"/>
      <c r="K387" s="230">
        <v>24</v>
      </c>
      <c r="L387" s="230">
        <v>60</v>
      </c>
      <c r="M387" s="230">
        <v>95</v>
      </c>
      <c r="N387" s="231"/>
      <c r="O387" s="204"/>
      <c r="P387" s="204"/>
      <c r="Q387" s="215"/>
      <c r="R387" s="10"/>
      <c r="S387" s="10" t="s">
        <v>1038</v>
      </c>
      <c r="T387" s="271">
        <v>0.2</v>
      </c>
      <c r="U387" s="18">
        <v>42887</v>
      </c>
      <c r="V387" s="18">
        <v>43099</v>
      </c>
      <c r="W387" s="10">
        <v>212</v>
      </c>
      <c r="X387" s="10">
        <v>0</v>
      </c>
      <c r="Y387" s="10">
        <v>0</v>
      </c>
      <c r="Z387" s="10">
        <v>0</v>
      </c>
      <c r="AA387" s="10">
        <v>0</v>
      </c>
      <c r="AB387" s="10">
        <v>0</v>
      </c>
      <c r="AC387" s="10">
        <v>0.13679245283018868</v>
      </c>
      <c r="AD387" s="10">
        <v>0.28301886792452829</v>
      </c>
      <c r="AE387" s="10">
        <v>0.42924528301886794</v>
      </c>
      <c r="AF387" s="10">
        <v>0.57075471698113212</v>
      </c>
      <c r="AG387" s="10">
        <v>0.71698113207547165</v>
      </c>
      <c r="AH387" s="10">
        <v>0.85849056603773588</v>
      </c>
      <c r="AI387" s="10">
        <v>1</v>
      </c>
      <c r="AJ387" s="10"/>
      <c r="AK387" s="188" t="s">
        <v>1037</v>
      </c>
    </row>
    <row r="388" spans="1:37" x14ac:dyDescent="0.25">
      <c r="A388" s="10" t="s">
        <v>2366</v>
      </c>
      <c r="B388" s="10" t="s">
        <v>858</v>
      </c>
      <c r="C388" s="10" t="s">
        <v>2369</v>
      </c>
      <c r="D388" s="10" t="s">
        <v>995</v>
      </c>
      <c r="E388" s="10" t="s">
        <v>996</v>
      </c>
      <c r="F388" s="10" t="s">
        <v>997</v>
      </c>
      <c r="G388" s="10" t="s">
        <v>1034</v>
      </c>
      <c r="H388" s="13">
        <v>95</v>
      </c>
      <c r="I388" s="10" t="s">
        <v>74</v>
      </c>
      <c r="J388" s="230"/>
      <c r="K388" s="230">
        <v>24</v>
      </c>
      <c r="L388" s="230">
        <v>60</v>
      </c>
      <c r="M388" s="230">
        <v>95</v>
      </c>
      <c r="N388" s="231"/>
      <c r="O388" s="204"/>
      <c r="P388" s="204"/>
      <c r="Q388" s="215"/>
      <c r="R388" s="10"/>
      <c r="S388" s="10" t="s">
        <v>1039</v>
      </c>
      <c r="T388" s="271">
        <v>0.3</v>
      </c>
      <c r="U388" s="18">
        <v>42755</v>
      </c>
      <c r="V388" s="18">
        <v>43099</v>
      </c>
      <c r="W388" s="10">
        <v>344</v>
      </c>
      <c r="X388" s="10">
        <v>3.1976744186046513E-2</v>
      </c>
      <c r="Y388" s="10">
        <v>0.11337209302325581</v>
      </c>
      <c r="Z388" s="10">
        <v>0.20348837209302326</v>
      </c>
      <c r="AA388" s="10">
        <v>0.29069767441860467</v>
      </c>
      <c r="AB388" s="10">
        <v>0.3808139534883721</v>
      </c>
      <c r="AC388" s="10">
        <v>0.46802325581395349</v>
      </c>
      <c r="AD388" s="10">
        <v>0.55813953488372092</v>
      </c>
      <c r="AE388" s="10">
        <v>0.64825581395348841</v>
      </c>
      <c r="AF388" s="10">
        <v>0.73546511627906974</v>
      </c>
      <c r="AG388" s="10">
        <v>0.82558139534883723</v>
      </c>
      <c r="AH388" s="10">
        <v>0.91279069767441856</v>
      </c>
      <c r="AI388" s="10">
        <v>1</v>
      </c>
      <c r="AJ388" s="10" t="s">
        <v>2492</v>
      </c>
      <c r="AK388" s="188" t="s">
        <v>1040</v>
      </c>
    </row>
    <row r="389" spans="1:37" x14ac:dyDescent="0.25">
      <c r="A389" s="10" t="s">
        <v>2366</v>
      </c>
      <c r="B389" s="10" t="s">
        <v>858</v>
      </c>
      <c r="C389" s="10" t="s">
        <v>2369</v>
      </c>
      <c r="D389" s="10" t="s">
        <v>1041</v>
      </c>
      <c r="E389" s="10" t="s">
        <v>1042</v>
      </c>
      <c r="F389" s="10" t="s">
        <v>1043</v>
      </c>
      <c r="G389" s="10" t="s">
        <v>1044</v>
      </c>
      <c r="H389" s="13">
        <v>1</v>
      </c>
      <c r="I389" s="10" t="s">
        <v>269</v>
      </c>
      <c r="J389" s="232"/>
      <c r="K389" s="232"/>
      <c r="L389" s="232">
        <v>0.4</v>
      </c>
      <c r="M389" s="232">
        <v>1</v>
      </c>
      <c r="N389" s="233"/>
      <c r="O389" s="205"/>
      <c r="P389" s="205"/>
      <c r="Q389" s="205"/>
      <c r="R389" s="10"/>
      <c r="S389" s="10" t="s">
        <v>1045</v>
      </c>
      <c r="T389" s="271">
        <v>0.1</v>
      </c>
      <c r="U389" s="18">
        <v>42736</v>
      </c>
      <c r="V389" s="18">
        <v>42804</v>
      </c>
      <c r="W389" s="10">
        <v>68</v>
      </c>
      <c r="X389" s="10">
        <v>0.44117647058823528</v>
      </c>
      <c r="Y389" s="10">
        <v>0.8529411764705882</v>
      </c>
      <c r="Z389" s="10">
        <v>1</v>
      </c>
      <c r="AA389" s="10">
        <v>0</v>
      </c>
      <c r="AB389" s="10">
        <v>0</v>
      </c>
      <c r="AC389" s="10">
        <v>0</v>
      </c>
      <c r="AD389" s="10">
        <v>0</v>
      </c>
      <c r="AE389" s="10">
        <v>0</v>
      </c>
      <c r="AF389" s="10">
        <v>0</v>
      </c>
      <c r="AG389" s="10">
        <v>0</v>
      </c>
      <c r="AH389" s="10">
        <v>0</v>
      </c>
      <c r="AI389" s="10">
        <v>0</v>
      </c>
      <c r="AJ389" s="10" t="s">
        <v>2493</v>
      </c>
      <c r="AK389" s="188" t="s">
        <v>1046</v>
      </c>
    </row>
    <row r="390" spans="1:37" x14ac:dyDescent="0.25">
      <c r="A390" s="10" t="s">
        <v>2366</v>
      </c>
      <c r="B390" s="10" t="s">
        <v>858</v>
      </c>
      <c r="C390" s="10" t="s">
        <v>2369</v>
      </c>
      <c r="D390" s="10" t="s">
        <v>1041</v>
      </c>
      <c r="E390" s="10" t="s">
        <v>1042</v>
      </c>
      <c r="F390" s="10" t="s">
        <v>1043</v>
      </c>
      <c r="G390" s="10" t="s">
        <v>1044</v>
      </c>
      <c r="H390" s="13">
        <v>1</v>
      </c>
      <c r="I390" s="10" t="s">
        <v>269</v>
      </c>
      <c r="J390" s="232"/>
      <c r="K390" s="232"/>
      <c r="L390" s="232">
        <v>0.4</v>
      </c>
      <c r="M390" s="232">
        <v>1</v>
      </c>
      <c r="N390" s="233"/>
      <c r="O390" s="205"/>
      <c r="P390" s="205"/>
      <c r="Q390" s="205"/>
      <c r="R390" s="10"/>
      <c r="S390" s="10" t="s">
        <v>1047</v>
      </c>
      <c r="T390" s="271">
        <v>0.25</v>
      </c>
      <c r="U390" s="18">
        <v>42781</v>
      </c>
      <c r="V390" s="18">
        <v>42840</v>
      </c>
      <c r="W390" s="10">
        <v>59</v>
      </c>
      <c r="X390" s="10">
        <v>0</v>
      </c>
      <c r="Y390" s="10">
        <v>0.22033898305084745</v>
      </c>
      <c r="Z390" s="10">
        <v>0.74576271186440679</v>
      </c>
      <c r="AA390" s="10">
        <v>1</v>
      </c>
      <c r="AB390" s="10">
        <v>0</v>
      </c>
      <c r="AC390" s="10">
        <v>0</v>
      </c>
      <c r="AD390" s="10">
        <v>0</v>
      </c>
      <c r="AE390" s="10">
        <v>0</v>
      </c>
      <c r="AF390" s="10">
        <v>0</v>
      </c>
      <c r="AG390" s="10">
        <v>0</v>
      </c>
      <c r="AH390" s="10">
        <v>0</v>
      </c>
      <c r="AI390" s="10">
        <v>0</v>
      </c>
      <c r="AJ390" s="10" t="s">
        <v>1048</v>
      </c>
      <c r="AK390" s="188" t="s">
        <v>1049</v>
      </c>
    </row>
    <row r="391" spans="1:37" x14ac:dyDescent="0.25">
      <c r="A391" s="10" t="s">
        <v>2366</v>
      </c>
      <c r="B391" s="10" t="s">
        <v>858</v>
      </c>
      <c r="C391" s="10" t="s">
        <v>2369</v>
      </c>
      <c r="D391" s="10" t="s">
        <v>1041</v>
      </c>
      <c r="E391" s="10" t="s">
        <v>1042</v>
      </c>
      <c r="F391" s="10" t="s">
        <v>1043</v>
      </c>
      <c r="G391" s="10" t="s">
        <v>1044</v>
      </c>
      <c r="H391" s="13">
        <v>1</v>
      </c>
      <c r="I391" s="10" t="s">
        <v>269</v>
      </c>
      <c r="J391" s="232"/>
      <c r="K391" s="232"/>
      <c r="L391" s="232">
        <v>0.4</v>
      </c>
      <c r="M391" s="232">
        <v>1</v>
      </c>
      <c r="N391" s="233"/>
      <c r="O391" s="205"/>
      <c r="P391" s="205"/>
      <c r="Q391" s="205"/>
      <c r="R391" s="10"/>
      <c r="S391" s="10" t="s">
        <v>1050</v>
      </c>
      <c r="T391" s="271">
        <v>0.25</v>
      </c>
      <c r="U391" s="18">
        <v>42826</v>
      </c>
      <c r="V391" s="18">
        <v>42914</v>
      </c>
      <c r="W391" s="10">
        <v>88</v>
      </c>
      <c r="X391" s="10">
        <v>0</v>
      </c>
      <c r="Y391" s="10">
        <v>0</v>
      </c>
      <c r="Z391" s="10">
        <v>0</v>
      </c>
      <c r="AA391" s="10">
        <v>0.32954545454545453</v>
      </c>
      <c r="AB391" s="10">
        <v>0.68181818181818177</v>
      </c>
      <c r="AC391" s="10">
        <v>1</v>
      </c>
      <c r="AD391" s="10">
        <v>0</v>
      </c>
      <c r="AE391" s="10">
        <v>0</v>
      </c>
      <c r="AF391" s="10">
        <v>0</v>
      </c>
      <c r="AG391" s="10">
        <v>0</v>
      </c>
      <c r="AH391" s="10">
        <v>0</v>
      </c>
      <c r="AI391" s="10">
        <v>0</v>
      </c>
      <c r="AJ391" s="10" t="s">
        <v>2494</v>
      </c>
      <c r="AK391" s="188" t="s">
        <v>1051</v>
      </c>
    </row>
    <row r="392" spans="1:37" x14ac:dyDescent="0.25">
      <c r="A392" s="10" t="s">
        <v>2366</v>
      </c>
      <c r="B392" s="10" t="s">
        <v>858</v>
      </c>
      <c r="C392" s="10" t="s">
        <v>2369</v>
      </c>
      <c r="D392" s="10" t="s">
        <v>1041</v>
      </c>
      <c r="E392" s="10" t="s">
        <v>1042</v>
      </c>
      <c r="F392" s="10" t="s">
        <v>1043</v>
      </c>
      <c r="G392" s="10" t="s">
        <v>1044</v>
      </c>
      <c r="H392" s="13">
        <v>1</v>
      </c>
      <c r="I392" s="10" t="s">
        <v>269</v>
      </c>
      <c r="J392" s="232"/>
      <c r="K392" s="232"/>
      <c r="L392" s="232">
        <v>0.4</v>
      </c>
      <c r="M392" s="232">
        <v>1</v>
      </c>
      <c r="N392" s="233"/>
      <c r="O392" s="205"/>
      <c r="P392" s="205"/>
      <c r="Q392" s="205"/>
      <c r="R392" s="10"/>
      <c r="S392" s="10" t="s">
        <v>1052</v>
      </c>
      <c r="T392" s="271">
        <v>0.4</v>
      </c>
      <c r="U392" s="18">
        <v>42917</v>
      </c>
      <c r="V392" s="18">
        <v>43054</v>
      </c>
      <c r="W392" s="10">
        <v>137</v>
      </c>
      <c r="X392" s="10">
        <v>0</v>
      </c>
      <c r="Y392" s="10">
        <v>0</v>
      </c>
      <c r="Z392" s="10">
        <v>0</v>
      </c>
      <c r="AA392" s="10">
        <v>0</v>
      </c>
      <c r="AB392" s="10">
        <v>0</v>
      </c>
      <c r="AC392" s="10">
        <v>0</v>
      </c>
      <c r="AD392" s="10">
        <v>0.21897810218978103</v>
      </c>
      <c r="AE392" s="10">
        <v>0.44525547445255476</v>
      </c>
      <c r="AF392" s="10">
        <v>0.66423357664233573</v>
      </c>
      <c r="AG392" s="10">
        <v>0.89051094890510951</v>
      </c>
      <c r="AH392" s="10">
        <v>1</v>
      </c>
      <c r="AI392" s="10">
        <v>0</v>
      </c>
      <c r="AJ392" s="10"/>
      <c r="AK392" s="188" t="s">
        <v>1053</v>
      </c>
    </row>
    <row r="393" spans="1:37" ht="30" x14ac:dyDescent="0.25">
      <c r="A393" s="10" t="s">
        <v>2366</v>
      </c>
      <c r="B393" s="10" t="s">
        <v>858</v>
      </c>
      <c r="C393" s="10" t="s">
        <v>2369</v>
      </c>
      <c r="D393" s="10" t="s">
        <v>1041</v>
      </c>
      <c r="E393" s="10" t="s">
        <v>1042</v>
      </c>
      <c r="F393" s="10" t="s">
        <v>1043</v>
      </c>
      <c r="G393" s="10" t="s">
        <v>1054</v>
      </c>
      <c r="H393" s="13">
        <v>44</v>
      </c>
      <c r="I393" s="10" t="s">
        <v>74</v>
      </c>
      <c r="J393" s="230">
        <v>10</v>
      </c>
      <c r="K393" s="230">
        <v>20</v>
      </c>
      <c r="L393" s="230">
        <v>30</v>
      </c>
      <c r="M393" s="230">
        <v>44</v>
      </c>
      <c r="N393" s="231"/>
      <c r="O393" s="204"/>
      <c r="P393" s="204"/>
      <c r="Q393" s="215"/>
      <c r="R393" s="10"/>
      <c r="S393" s="10" t="s">
        <v>1055</v>
      </c>
      <c r="T393" s="271">
        <v>0.25</v>
      </c>
      <c r="U393" s="18">
        <v>42737</v>
      </c>
      <c r="V393" s="18">
        <v>42794</v>
      </c>
      <c r="W393" s="10">
        <v>57</v>
      </c>
      <c r="X393" s="10">
        <v>0.50877192982456143</v>
      </c>
      <c r="Y393" s="10">
        <v>1</v>
      </c>
      <c r="Z393" s="10">
        <f>Y393</f>
        <v>1</v>
      </c>
      <c r="AA393" s="10">
        <v>0</v>
      </c>
      <c r="AB393" s="10">
        <v>0</v>
      </c>
      <c r="AC393" s="10">
        <v>0</v>
      </c>
      <c r="AD393" s="10">
        <v>0</v>
      </c>
      <c r="AE393" s="10">
        <v>0</v>
      </c>
      <c r="AF393" s="10">
        <v>0</v>
      </c>
      <c r="AG393" s="10">
        <v>0</v>
      </c>
      <c r="AH393" s="10">
        <v>0</v>
      </c>
      <c r="AI393" s="10">
        <v>0</v>
      </c>
      <c r="AJ393" s="10" t="s">
        <v>1056</v>
      </c>
      <c r="AK393" s="188" t="s">
        <v>1057</v>
      </c>
    </row>
    <row r="394" spans="1:37" ht="30" x14ac:dyDescent="0.25">
      <c r="A394" s="10" t="s">
        <v>2366</v>
      </c>
      <c r="B394" s="10" t="s">
        <v>858</v>
      </c>
      <c r="C394" s="10" t="s">
        <v>2369</v>
      </c>
      <c r="D394" s="10" t="s">
        <v>1041</v>
      </c>
      <c r="E394" s="10" t="s">
        <v>1042</v>
      </c>
      <c r="F394" s="10" t="s">
        <v>1043</v>
      </c>
      <c r="G394" s="10" t="s">
        <v>1054</v>
      </c>
      <c r="H394" s="13">
        <v>44</v>
      </c>
      <c r="I394" s="10" t="s">
        <v>74</v>
      </c>
      <c r="J394" s="230">
        <v>10</v>
      </c>
      <c r="K394" s="230">
        <v>20</v>
      </c>
      <c r="L394" s="230">
        <v>30</v>
      </c>
      <c r="M394" s="230">
        <v>44</v>
      </c>
      <c r="N394" s="231"/>
      <c r="O394" s="204"/>
      <c r="P394" s="204"/>
      <c r="Q394" s="215"/>
      <c r="R394" s="10"/>
      <c r="S394" s="10" t="s">
        <v>1058</v>
      </c>
      <c r="T394" s="271">
        <v>0.15</v>
      </c>
      <c r="U394" s="18">
        <v>42767</v>
      </c>
      <c r="V394" s="18">
        <v>43047</v>
      </c>
      <c r="W394" s="10">
        <v>280</v>
      </c>
      <c r="X394" s="10">
        <v>0</v>
      </c>
      <c r="Y394" s="10">
        <v>9.6428571428571433E-2</v>
      </c>
      <c r="Z394" s="10">
        <v>0.20714285714285716</v>
      </c>
      <c r="AA394" s="10">
        <v>0.31428571428571428</v>
      </c>
      <c r="AB394" s="10">
        <v>0.42499999999999999</v>
      </c>
      <c r="AC394" s="10">
        <v>0.53214285714285714</v>
      </c>
      <c r="AD394" s="10">
        <v>0.6428571428571429</v>
      </c>
      <c r="AE394" s="10">
        <v>0.75357142857142856</v>
      </c>
      <c r="AF394" s="10">
        <v>0.86071428571428577</v>
      </c>
      <c r="AG394" s="10">
        <v>0.97142857142857142</v>
      </c>
      <c r="AH394" s="10">
        <v>1</v>
      </c>
      <c r="AI394" s="10">
        <v>0</v>
      </c>
      <c r="AJ394" s="10" t="s">
        <v>1059</v>
      </c>
      <c r="AK394" s="188" t="s">
        <v>1060</v>
      </c>
    </row>
    <row r="395" spans="1:37" ht="30" x14ac:dyDescent="0.25">
      <c r="A395" s="10" t="s">
        <v>2366</v>
      </c>
      <c r="B395" s="10" t="s">
        <v>858</v>
      </c>
      <c r="C395" s="10" t="s">
        <v>2369</v>
      </c>
      <c r="D395" s="10" t="s">
        <v>1041</v>
      </c>
      <c r="E395" s="10" t="s">
        <v>1042</v>
      </c>
      <c r="F395" s="10" t="s">
        <v>1043</v>
      </c>
      <c r="G395" s="10" t="s">
        <v>1054</v>
      </c>
      <c r="H395" s="13">
        <v>44</v>
      </c>
      <c r="I395" s="10" t="s">
        <v>74</v>
      </c>
      <c r="J395" s="230">
        <v>10</v>
      </c>
      <c r="K395" s="230">
        <v>20</v>
      </c>
      <c r="L395" s="230">
        <v>30</v>
      </c>
      <c r="M395" s="230">
        <v>44</v>
      </c>
      <c r="N395" s="231"/>
      <c r="O395" s="204"/>
      <c r="P395" s="204"/>
      <c r="Q395" s="215"/>
      <c r="R395" s="10"/>
      <c r="S395" s="10" t="s">
        <v>1061</v>
      </c>
      <c r="T395" s="271">
        <v>0.06</v>
      </c>
      <c r="U395" s="18">
        <v>42767</v>
      </c>
      <c r="V395" s="18">
        <v>43023</v>
      </c>
      <c r="W395" s="10">
        <v>256</v>
      </c>
      <c r="X395" s="10">
        <v>0</v>
      </c>
      <c r="Y395" s="10">
        <v>0.10546875</v>
      </c>
      <c r="Z395" s="10">
        <v>0.2265625</v>
      </c>
      <c r="AA395" s="10">
        <v>0.34375</v>
      </c>
      <c r="AB395" s="10">
        <v>0.46484375</v>
      </c>
      <c r="AC395" s="10">
        <v>0.58203125</v>
      </c>
      <c r="AD395" s="10">
        <v>0.703125</v>
      </c>
      <c r="AE395" s="10">
        <v>0.82421875</v>
      </c>
      <c r="AF395" s="10">
        <v>0.94140625</v>
      </c>
      <c r="AG395" s="10">
        <v>1</v>
      </c>
      <c r="AH395" s="10">
        <v>0</v>
      </c>
      <c r="AI395" s="10">
        <v>0</v>
      </c>
      <c r="AJ395" s="10" t="s">
        <v>1062</v>
      </c>
      <c r="AK395" s="188" t="s">
        <v>1063</v>
      </c>
    </row>
    <row r="396" spans="1:37" ht="30" x14ac:dyDescent="0.25">
      <c r="A396" s="10" t="s">
        <v>2366</v>
      </c>
      <c r="B396" s="10" t="s">
        <v>858</v>
      </c>
      <c r="C396" s="10" t="s">
        <v>2369</v>
      </c>
      <c r="D396" s="10" t="s">
        <v>1041</v>
      </c>
      <c r="E396" s="10" t="s">
        <v>1042</v>
      </c>
      <c r="F396" s="10" t="s">
        <v>1043</v>
      </c>
      <c r="G396" s="10" t="s">
        <v>1054</v>
      </c>
      <c r="H396" s="13">
        <v>44</v>
      </c>
      <c r="I396" s="10" t="s">
        <v>74</v>
      </c>
      <c r="J396" s="230">
        <v>10</v>
      </c>
      <c r="K396" s="230">
        <v>20</v>
      </c>
      <c r="L396" s="230">
        <v>30</v>
      </c>
      <c r="M396" s="230">
        <v>44</v>
      </c>
      <c r="N396" s="231"/>
      <c r="O396" s="204"/>
      <c r="P396" s="204"/>
      <c r="Q396" s="215"/>
      <c r="R396" s="10"/>
      <c r="S396" s="10" t="s">
        <v>1064</v>
      </c>
      <c r="T396" s="271">
        <v>0.04</v>
      </c>
      <c r="U396" s="18">
        <v>42767</v>
      </c>
      <c r="V396" s="18">
        <v>43023</v>
      </c>
      <c r="W396" s="10">
        <v>256</v>
      </c>
      <c r="X396" s="10">
        <v>0</v>
      </c>
      <c r="Y396" s="10">
        <v>0.10546875</v>
      </c>
      <c r="Z396" s="10">
        <v>0.2265625</v>
      </c>
      <c r="AA396" s="10">
        <v>0.34375</v>
      </c>
      <c r="AB396" s="10">
        <v>0.46484375</v>
      </c>
      <c r="AC396" s="10">
        <v>0.58203125</v>
      </c>
      <c r="AD396" s="10">
        <v>0.703125</v>
      </c>
      <c r="AE396" s="10">
        <v>0.82421875</v>
      </c>
      <c r="AF396" s="10">
        <v>0.94140625</v>
      </c>
      <c r="AG396" s="10">
        <v>1</v>
      </c>
      <c r="AH396" s="10">
        <v>0</v>
      </c>
      <c r="AI396" s="10">
        <v>0</v>
      </c>
      <c r="AJ396" s="10" t="s">
        <v>2495</v>
      </c>
      <c r="AK396" s="188" t="s">
        <v>2496</v>
      </c>
    </row>
    <row r="397" spans="1:37" ht="30" x14ac:dyDescent="0.25">
      <c r="A397" s="10" t="s">
        <v>2366</v>
      </c>
      <c r="B397" s="10" t="s">
        <v>858</v>
      </c>
      <c r="C397" s="10" t="s">
        <v>2369</v>
      </c>
      <c r="D397" s="10" t="s">
        <v>1041</v>
      </c>
      <c r="E397" s="10" t="s">
        <v>1042</v>
      </c>
      <c r="F397" s="10" t="s">
        <v>1043</v>
      </c>
      <c r="G397" s="10" t="s">
        <v>1054</v>
      </c>
      <c r="H397" s="13">
        <v>44</v>
      </c>
      <c r="I397" s="10" t="s">
        <v>74</v>
      </c>
      <c r="J397" s="230">
        <v>10</v>
      </c>
      <c r="K397" s="230">
        <v>20</v>
      </c>
      <c r="L397" s="230">
        <v>30</v>
      </c>
      <c r="M397" s="230">
        <v>44</v>
      </c>
      <c r="N397" s="231"/>
      <c r="O397" s="204"/>
      <c r="P397" s="204"/>
      <c r="Q397" s="215"/>
      <c r="R397" s="10"/>
      <c r="S397" s="10" t="s">
        <v>1065</v>
      </c>
      <c r="T397" s="271">
        <v>0.25</v>
      </c>
      <c r="U397" s="18">
        <v>42877</v>
      </c>
      <c r="V397" s="18">
        <v>43069</v>
      </c>
      <c r="W397" s="10">
        <v>192</v>
      </c>
      <c r="X397" s="10">
        <v>0</v>
      </c>
      <c r="Y397" s="10">
        <v>0</v>
      </c>
      <c r="Z397" s="10">
        <v>0</v>
      </c>
      <c r="AA397" s="10">
        <v>0</v>
      </c>
      <c r="AB397" s="10">
        <v>4.6875E-2</v>
      </c>
      <c r="AC397" s="10">
        <v>0.203125</v>
      </c>
      <c r="AD397" s="10">
        <v>0.36458333333333331</v>
      </c>
      <c r="AE397" s="10">
        <v>0.52604166666666663</v>
      </c>
      <c r="AF397" s="10">
        <v>0.68229166666666663</v>
      </c>
      <c r="AG397" s="10">
        <v>0.84375</v>
      </c>
      <c r="AH397" s="10">
        <v>1</v>
      </c>
      <c r="AI397" s="10">
        <v>0</v>
      </c>
      <c r="AJ397" s="10"/>
      <c r="AK397" s="188" t="s">
        <v>2497</v>
      </c>
    </row>
    <row r="398" spans="1:37" ht="30" x14ac:dyDescent="0.25">
      <c r="A398" s="10" t="s">
        <v>2366</v>
      </c>
      <c r="B398" s="10" t="s">
        <v>858</v>
      </c>
      <c r="C398" s="10" t="s">
        <v>2369</v>
      </c>
      <c r="D398" s="10" t="s">
        <v>1041</v>
      </c>
      <c r="E398" s="10" t="s">
        <v>1042</v>
      </c>
      <c r="F398" s="10" t="s">
        <v>1043</v>
      </c>
      <c r="G398" s="10" t="s">
        <v>1054</v>
      </c>
      <c r="H398" s="13">
        <v>44</v>
      </c>
      <c r="I398" s="10" t="s">
        <v>74</v>
      </c>
      <c r="J398" s="230">
        <v>10</v>
      </c>
      <c r="K398" s="230">
        <v>20</v>
      </c>
      <c r="L398" s="230">
        <v>30</v>
      </c>
      <c r="M398" s="230">
        <v>44</v>
      </c>
      <c r="N398" s="231"/>
      <c r="O398" s="204"/>
      <c r="P398" s="204"/>
      <c r="Q398" s="215"/>
      <c r="R398" s="10"/>
      <c r="S398" s="10" t="s">
        <v>1066</v>
      </c>
      <c r="T398" s="271">
        <v>0.25</v>
      </c>
      <c r="U398" s="18">
        <v>42877</v>
      </c>
      <c r="V398" s="18">
        <v>43069</v>
      </c>
      <c r="W398" s="10">
        <v>192</v>
      </c>
      <c r="X398" s="10">
        <v>0</v>
      </c>
      <c r="Y398" s="10">
        <v>0</v>
      </c>
      <c r="Z398" s="10">
        <v>0</v>
      </c>
      <c r="AA398" s="10">
        <v>0</v>
      </c>
      <c r="AB398" s="10">
        <v>4.6875E-2</v>
      </c>
      <c r="AC398" s="10">
        <v>0.203125</v>
      </c>
      <c r="AD398" s="10">
        <v>0.36458333333333331</v>
      </c>
      <c r="AE398" s="10">
        <v>0.52604166666666663</v>
      </c>
      <c r="AF398" s="10">
        <v>0.68229166666666663</v>
      </c>
      <c r="AG398" s="10">
        <v>0.84375</v>
      </c>
      <c r="AH398" s="10">
        <v>1</v>
      </c>
      <c r="AI398" s="10">
        <v>0</v>
      </c>
      <c r="AJ398" s="10"/>
      <c r="AK398" s="188" t="s">
        <v>2498</v>
      </c>
    </row>
    <row r="399" spans="1:37" ht="30" x14ac:dyDescent="0.25">
      <c r="A399" s="10" t="s">
        <v>2366</v>
      </c>
      <c r="B399" s="10" t="s">
        <v>858</v>
      </c>
      <c r="C399" s="10" t="s">
        <v>2369</v>
      </c>
      <c r="D399" s="10" t="s">
        <v>1041</v>
      </c>
      <c r="E399" s="10" t="s">
        <v>1042</v>
      </c>
      <c r="F399" s="10" t="s">
        <v>1043</v>
      </c>
      <c r="G399" s="10" t="s">
        <v>1067</v>
      </c>
      <c r="H399" s="13">
        <v>15</v>
      </c>
      <c r="I399" s="10" t="s">
        <v>74</v>
      </c>
      <c r="J399" s="230"/>
      <c r="K399" s="230">
        <v>4</v>
      </c>
      <c r="L399" s="230">
        <v>15</v>
      </c>
      <c r="M399" s="230">
        <v>15</v>
      </c>
      <c r="N399" s="231"/>
      <c r="O399" s="204"/>
      <c r="P399" s="204"/>
      <c r="Q399" s="215"/>
      <c r="R399" s="10"/>
      <c r="S399" s="10" t="s">
        <v>1068</v>
      </c>
      <c r="T399" s="271">
        <v>0.3</v>
      </c>
      <c r="U399" s="18">
        <v>42751</v>
      </c>
      <c r="V399" s="18">
        <v>42809</v>
      </c>
      <c r="W399" s="10">
        <v>58</v>
      </c>
      <c r="X399" s="10">
        <v>0.25862068965517243</v>
      </c>
      <c r="Y399" s="10">
        <v>0.74137931034482762</v>
      </c>
      <c r="Z399" s="10">
        <v>1</v>
      </c>
      <c r="AA399" s="10">
        <v>0</v>
      </c>
      <c r="AB399" s="10">
        <v>0</v>
      </c>
      <c r="AC399" s="10">
        <v>0</v>
      </c>
      <c r="AD399" s="10">
        <v>0</v>
      </c>
      <c r="AE399" s="10">
        <v>0</v>
      </c>
      <c r="AF399" s="10">
        <v>0</v>
      </c>
      <c r="AG399" s="10">
        <v>0</v>
      </c>
      <c r="AH399" s="10">
        <v>0</v>
      </c>
      <c r="AI399" s="10">
        <v>0</v>
      </c>
      <c r="AJ399" s="10" t="s">
        <v>1069</v>
      </c>
      <c r="AK399" s="188" t="s">
        <v>1070</v>
      </c>
    </row>
    <row r="400" spans="1:37" x14ac:dyDescent="0.25">
      <c r="A400" s="10" t="s">
        <v>2366</v>
      </c>
      <c r="B400" s="10" t="s">
        <v>858</v>
      </c>
      <c r="C400" s="10" t="s">
        <v>2369</v>
      </c>
      <c r="D400" s="10" t="s">
        <v>1041</v>
      </c>
      <c r="E400" s="10" t="s">
        <v>1042</v>
      </c>
      <c r="F400" s="10" t="s">
        <v>1043</v>
      </c>
      <c r="G400" s="10" t="s">
        <v>1067</v>
      </c>
      <c r="H400" s="13">
        <v>15</v>
      </c>
      <c r="I400" s="10" t="s">
        <v>74</v>
      </c>
      <c r="J400" s="230"/>
      <c r="K400" s="230">
        <v>4</v>
      </c>
      <c r="L400" s="230">
        <v>15</v>
      </c>
      <c r="M400" s="230">
        <v>15</v>
      </c>
      <c r="N400" s="231"/>
      <c r="O400" s="204"/>
      <c r="P400" s="204"/>
      <c r="Q400" s="215"/>
      <c r="R400" s="10"/>
      <c r="S400" s="10" t="s">
        <v>1071</v>
      </c>
      <c r="T400" s="271">
        <v>0.4</v>
      </c>
      <c r="U400" s="18">
        <v>42826</v>
      </c>
      <c r="V400" s="18">
        <v>42979</v>
      </c>
      <c r="W400" s="10">
        <v>153</v>
      </c>
      <c r="X400" s="10">
        <v>0</v>
      </c>
      <c r="Y400" s="10">
        <v>0</v>
      </c>
      <c r="Z400" s="10">
        <v>0</v>
      </c>
      <c r="AA400" s="10">
        <v>0.18954248366013071</v>
      </c>
      <c r="AB400" s="10">
        <v>0.39215686274509803</v>
      </c>
      <c r="AC400" s="10">
        <v>0.58823529411764708</v>
      </c>
      <c r="AD400" s="10">
        <v>0.79084967320261434</v>
      </c>
      <c r="AE400" s="10">
        <v>0.99346405228758172</v>
      </c>
      <c r="AF400" s="10">
        <v>1</v>
      </c>
      <c r="AG400" s="10">
        <v>0</v>
      </c>
      <c r="AH400" s="10">
        <v>0</v>
      </c>
      <c r="AI400" s="10">
        <v>0</v>
      </c>
      <c r="AJ400" s="10"/>
      <c r="AK400" s="188" t="s">
        <v>1072</v>
      </c>
    </row>
    <row r="401" spans="1:37" x14ac:dyDescent="0.25">
      <c r="A401" s="10" t="s">
        <v>2366</v>
      </c>
      <c r="B401" s="10" t="s">
        <v>858</v>
      </c>
      <c r="C401" s="10" t="s">
        <v>2369</v>
      </c>
      <c r="D401" s="10" t="s">
        <v>1041</v>
      </c>
      <c r="E401" s="10" t="s">
        <v>1042</v>
      </c>
      <c r="F401" s="10" t="s">
        <v>1043</v>
      </c>
      <c r="G401" s="10" t="s">
        <v>1067</v>
      </c>
      <c r="H401" s="13">
        <v>15</v>
      </c>
      <c r="I401" s="10" t="s">
        <v>74</v>
      </c>
      <c r="J401" s="230"/>
      <c r="K401" s="230">
        <v>4</v>
      </c>
      <c r="L401" s="230">
        <v>15</v>
      </c>
      <c r="M401" s="230">
        <v>15</v>
      </c>
      <c r="N401" s="231"/>
      <c r="O401" s="204"/>
      <c r="P401" s="204"/>
      <c r="Q401" s="215"/>
      <c r="R401" s="10"/>
      <c r="S401" s="10" t="s">
        <v>1073</v>
      </c>
      <c r="T401" s="271">
        <v>0.15</v>
      </c>
      <c r="U401" s="18">
        <v>42840</v>
      </c>
      <c r="V401" s="18">
        <v>42993</v>
      </c>
      <c r="W401" s="10">
        <v>153</v>
      </c>
      <c r="X401" s="10">
        <v>0</v>
      </c>
      <c r="Y401" s="10">
        <v>0</v>
      </c>
      <c r="Z401" s="10">
        <v>0</v>
      </c>
      <c r="AA401" s="10">
        <v>9.8039215686274508E-2</v>
      </c>
      <c r="AB401" s="10">
        <v>0.30065359477124182</v>
      </c>
      <c r="AC401" s="10">
        <v>0.49673202614379086</v>
      </c>
      <c r="AD401" s="10">
        <v>0.69934640522875813</v>
      </c>
      <c r="AE401" s="10">
        <v>0.90196078431372551</v>
      </c>
      <c r="AF401" s="10">
        <v>1</v>
      </c>
      <c r="AG401" s="10">
        <v>0</v>
      </c>
      <c r="AH401" s="10">
        <v>0</v>
      </c>
      <c r="AI401" s="10">
        <v>0</v>
      </c>
      <c r="AJ401" s="10"/>
      <c r="AK401" s="188" t="s">
        <v>1074</v>
      </c>
    </row>
    <row r="402" spans="1:37" x14ac:dyDescent="0.25">
      <c r="A402" s="10" t="s">
        <v>2366</v>
      </c>
      <c r="B402" s="10" t="s">
        <v>858</v>
      </c>
      <c r="C402" s="10" t="s">
        <v>2369</v>
      </c>
      <c r="D402" s="10" t="s">
        <v>1041</v>
      </c>
      <c r="E402" s="10" t="s">
        <v>1042</v>
      </c>
      <c r="F402" s="10" t="s">
        <v>1043</v>
      </c>
      <c r="G402" s="10" t="s">
        <v>1067</v>
      </c>
      <c r="H402" s="13">
        <v>15</v>
      </c>
      <c r="I402" s="10" t="s">
        <v>74</v>
      </c>
      <c r="J402" s="230"/>
      <c r="K402" s="230">
        <v>4</v>
      </c>
      <c r="L402" s="230">
        <v>15</v>
      </c>
      <c r="M402" s="230">
        <v>15</v>
      </c>
      <c r="N402" s="231"/>
      <c r="O402" s="204"/>
      <c r="P402" s="204"/>
      <c r="Q402" s="215"/>
      <c r="R402" s="10"/>
      <c r="S402" s="10" t="s">
        <v>1075</v>
      </c>
      <c r="T402" s="271">
        <v>0.15</v>
      </c>
      <c r="U402" s="18">
        <v>42979</v>
      </c>
      <c r="V402" s="18">
        <v>43008</v>
      </c>
      <c r="W402" s="10">
        <v>29</v>
      </c>
      <c r="X402" s="10">
        <v>0</v>
      </c>
      <c r="Y402" s="10">
        <v>0</v>
      </c>
      <c r="Z402" s="10">
        <v>0</v>
      </c>
      <c r="AA402" s="10">
        <v>0</v>
      </c>
      <c r="AB402" s="10">
        <v>0</v>
      </c>
      <c r="AC402" s="10">
        <v>0</v>
      </c>
      <c r="AD402" s="10">
        <v>0</v>
      </c>
      <c r="AE402" s="10">
        <v>0</v>
      </c>
      <c r="AF402" s="10">
        <v>1</v>
      </c>
      <c r="AG402" s="10">
        <v>0</v>
      </c>
      <c r="AH402" s="10">
        <v>0</v>
      </c>
      <c r="AI402" s="10">
        <v>0</v>
      </c>
      <c r="AJ402" s="10"/>
      <c r="AK402" s="188" t="s">
        <v>1076</v>
      </c>
    </row>
    <row r="403" spans="1:37" ht="30" x14ac:dyDescent="0.25">
      <c r="A403" s="10" t="s">
        <v>2366</v>
      </c>
      <c r="B403" s="10" t="s">
        <v>858</v>
      </c>
      <c r="C403" s="10" t="s">
        <v>2369</v>
      </c>
      <c r="D403" s="10" t="s">
        <v>1077</v>
      </c>
      <c r="E403" s="10" t="s">
        <v>1078</v>
      </c>
      <c r="F403" s="10" t="s">
        <v>1079</v>
      </c>
      <c r="G403" s="10" t="s">
        <v>1080</v>
      </c>
      <c r="H403" s="13">
        <v>1</v>
      </c>
      <c r="I403" s="10" t="s">
        <v>269</v>
      </c>
      <c r="J403" s="232"/>
      <c r="K403" s="232"/>
      <c r="L403" s="232">
        <v>0.8</v>
      </c>
      <c r="M403" s="232">
        <v>1</v>
      </c>
      <c r="N403" s="233"/>
      <c r="O403" s="205"/>
      <c r="P403" s="205"/>
      <c r="Q403" s="205"/>
      <c r="R403" s="10"/>
      <c r="S403" s="10" t="s">
        <v>2499</v>
      </c>
      <c r="T403" s="271">
        <v>0.2</v>
      </c>
      <c r="U403" s="18">
        <v>42795</v>
      </c>
      <c r="V403" s="18">
        <v>42886</v>
      </c>
      <c r="W403" s="10">
        <v>91</v>
      </c>
      <c r="X403" s="10">
        <v>0</v>
      </c>
      <c r="Y403" s="10">
        <v>0</v>
      </c>
      <c r="Z403" s="10">
        <v>0.32967032967032966</v>
      </c>
      <c r="AA403" s="10">
        <v>0.65934065934065933</v>
      </c>
      <c r="AB403" s="10">
        <v>1</v>
      </c>
      <c r="AC403" s="10">
        <v>0</v>
      </c>
      <c r="AD403" s="10">
        <v>0</v>
      </c>
      <c r="AE403" s="10">
        <v>0</v>
      </c>
      <c r="AF403" s="10">
        <v>0</v>
      </c>
      <c r="AG403" s="10">
        <v>0</v>
      </c>
      <c r="AH403" s="10">
        <v>0</v>
      </c>
      <c r="AI403" s="10">
        <v>0</v>
      </c>
      <c r="AJ403" s="10" t="s">
        <v>2500</v>
      </c>
      <c r="AK403" s="188" t="s">
        <v>2501</v>
      </c>
    </row>
    <row r="404" spans="1:37" ht="30" x14ac:dyDescent="0.25">
      <c r="A404" s="10" t="s">
        <v>2366</v>
      </c>
      <c r="B404" s="10" t="s">
        <v>858</v>
      </c>
      <c r="C404" s="10" t="s">
        <v>2369</v>
      </c>
      <c r="D404" s="10" t="s">
        <v>1077</v>
      </c>
      <c r="E404" s="10" t="s">
        <v>1078</v>
      </c>
      <c r="F404" s="10" t="s">
        <v>1079</v>
      </c>
      <c r="G404" s="10" t="s">
        <v>1080</v>
      </c>
      <c r="H404" s="13">
        <v>1</v>
      </c>
      <c r="I404" s="10" t="s">
        <v>269</v>
      </c>
      <c r="J404" s="232"/>
      <c r="K404" s="232"/>
      <c r="L404" s="232">
        <v>0.8</v>
      </c>
      <c r="M404" s="232">
        <v>1</v>
      </c>
      <c r="N404" s="233"/>
      <c r="O404" s="205"/>
      <c r="P404" s="205"/>
      <c r="Q404" s="205"/>
      <c r="R404" s="10"/>
      <c r="S404" s="10" t="s">
        <v>1081</v>
      </c>
      <c r="T404" s="271">
        <v>0.2</v>
      </c>
      <c r="U404" s="18">
        <v>42887</v>
      </c>
      <c r="V404" s="18">
        <v>42916</v>
      </c>
      <c r="W404" s="10">
        <v>29</v>
      </c>
      <c r="X404" s="10">
        <v>0</v>
      </c>
      <c r="Y404" s="10">
        <v>0</v>
      </c>
      <c r="Z404" s="10">
        <v>0</v>
      </c>
      <c r="AA404" s="10">
        <v>0</v>
      </c>
      <c r="AB404" s="10">
        <v>0</v>
      </c>
      <c r="AC404" s="10">
        <v>1</v>
      </c>
      <c r="AD404" s="10">
        <v>0</v>
      </c>
      <c r="AE404" s="10">
        <v>0</v>
      </c>
      <c r="AF404" s="10">
        <v>0</v>
      </c>
      <c r="AG404" s="10">
        <v>0</v>
      </c>
      <c r="AH404" s="10">
        <v>0</v>
      </c>
      <c r="AI404" s="10">
        <v>0</v>
      </c>
      <c r="AJ404" s="10"/>
      <c r="AK404" s="188" t="s">
        <v>1082</v>
      </c>
    </row>
    <row r="405" spans="1:37" x14ac:dyDescent="0.25">
      <c r="A405" s="10" t="s">
        <v>2366</v>
      </c>
      <c r="B405" s="10" t="s">
        <v>858</v>
      </c>
      <c r="C405" s="10" t="s">
        <v>2369</v>
      </c>
      <c r="D405" s="10" t="s">
        <v>1077</v>
      </c>
      <c r="E405" s="10" t="s">
        <v>1078</v>
      </c>
      <c r="F405" s="10" t="s">
        <v>1079</v>
      </c>
      <c r="G405" s="10" t="s">
        <v>1080</v>
      </c>
      <c r="H405" s="13">
        <v>1</v>
      </c>
      <c r="I405" s="10" t="s">
        <v>269</v>
      </c>
      <c r="J405" s="232"/>
      <c r="K405" s="232"/>
      <c r="L405" s="232">
        <v>0.8</v>
      </c>
      <c r="M405" s="232">
        <v>1</v>
      </c>
      <c r="N405" s="233"/>
      <c r="O405" s="205"/>
      <c r="P405" s="205"/>
      <c r="Q405" s="205"/>
      <c r="R405" s="10"/>
      <c r="S405" s="10" t="s">
        <v>1083</v>
      </c>
      <c r="T405" s="271">
        <v>0.2</v>
      </c>
      <c r="U405" s="18">
        <v>42917</v>
      </c>
      <c r="V405" s="18">
        <v>42977</v>
      </c>
      <c r="W405" s="10">
        <v>60</v>
      </c>
      <c r="X405" s="10">
        <v>0</v>
      </c>
      <c r="Y405" s="10">
        <v>0</v>
      </c>
      <c r="Z405" s="10">
        <v>0</v>
      </c>
      <c r="AA405" s="10">
        <v>0</v>
      </c>
      <c r="AB405" s="10">
        <v>0</v>
      </c>
      <c r="AC405" s="10">
        <v>0</v>
      </c>
      <c r="AD405" s="10">
        <v>0.5</v>
      </c>
      <c r="AE405" s="10">
        <v>1</v>
      </c>
      <c r="AF405" s="10">
        <v>0</v>
      </c>
      <c r="AG405" s="10">
        <v>0</v>
      </c>
      <c r="AH405" s="10">
        <v>0</v>
      </c>
      <c r="AI405" s="10">
        <v>0</v>
      </c>
      <c r="AJ405" s="10"/>
      <c r="AK405" s="188" t="s">
        <v>1084</v>
      </c>
    </row>
    <row r="406" spans="1:37" x14ac:dyDescent="0.25">
      <c r="A406" s="10" t="s">
        <v>2366</v>
      </c>
      <c r="B406" s="10" t="s">
        <v>858</v>
      </c>
      <c r="C406" s="10" t="s">
        <v>2369</v>
      </c>
      <c r="D406" s="10" t="s">
        <v>1077</v>
      </c>
      <c r="E406" s="10" t="s">
        <v>1078</v>
      </c>
      <c r="F406" s="10" t="s">
        <v>1079</v>
      </c>
      <c r="G406" s="10" t="s">
        <v>1080</v>
      </c>
      <c r="H406" s="13">
        <v>1</v>
      </c>
      <c r="I406" s="10" t="s">
        <v>269</v>
      </c>
      <c r="J406" s="232"/>
      <c r="K406" s="232"/>
      <c r="L406" s="232">
        <v>0.8</v>
      </c>
      <c r="M406" s="232">
        <v>1</v>
      </c>
      <c r="N406" s="233"/>
      <c r="O406" s="205"/>
      <c r="P406" s="205"/>
      <c r="Q406" s="205"/>
      <c r="R406" s="10"/>
      <c r="S406" s="10" t="s">
        <v>1085</v>
      </c>
      <c r="T406" s="271">
        <v>0.2</v>
      </c>
      <c r="U406" s="18">
        <v>42917</v>
      </c>
      <c r="V406" s="18">
        <v>42977</v>
      </c>
      <c r="W406" s="10">
        <v>60</v>
      </c>
      <c r="X406" s="10">
        <v>0</v>
      </c>
      <c r="Y406" s="10">
        <v>0</v>
      </c>
      <c r="Z406" s="10">
        <v>0</v>
      </c>
      <c r="AA406" s="10">
        <v>0</v>
      </c>
      <c r="AB406" s="10">
        <v>0</v>
      </c>
      <c r="AC406" s="10">
        <v>0</v>
      </c>
      <c r="AD406" s="10">
        <v>0.5</v>
      </c>
      <c r="AE406" s="10">
        <v>1</v>
      </c>
      <c r="AF406" s="10">
        <v>0</v>
      </c>
      <c r="AG406" s="10">
        <v>0</v>
      </c>
      <c r="AH406" s="10">
        <v>0</v>
      </c>
      <c r="AI406" s="10">
        <v>0</v>
      </c>
      <c r="AJ406" s="10"/>
      <c r="AK406" s="188" t="s">
        <v>1086</v>
      </c>
    </row>
    <row r="407" spans="1:37" x14ac:dyDescent="0.25">
      <c r="A407" s="10" t="s">
        <v>2366</v>
      </c>
      <c r="B407" s="10" t="s">
        <v>858</v>
      </c>
      <c r="C407" s="10" t="s">
        <v>2369</v>
      </c>
      <c r="D407" s="10" t="s">
        <v>1077</v>
      </c>
      <c r="E407" s="10" t="s">
        <v>1078</v>
      </c>
      <c r="F407" s="10" t="s">
        <v>1079</v>
      </c>
      <c r="G407" s="10" t="s">
        <v>1080</v>
      </c>
      <c r="H407" s="13">
        <v>1</v>
      </c>
      <c r="I407" s="10" t="s">
        <v>269</v>
      </c>
      <c r="J407" s="232"/>
      <c r="K407" s="232"/>
      <c r="L407" s="232">
        <v>0.8</v>
      </c>
      <c r="M407" s="232">
        <v>1</v>
      </c>
      <c r="N407" s="233"/>
      <c r="O407" s="205"/>
      <c r="P407" s="205"/>
      <c r="Q407" s="205"/>
      <c r="R407" s="10"/>
      <c r="S407" s="10" t="s">
        <v>1087</v>
      </c>
      <c r="T407" s="271">
        <v>0.2</v>
      </c>
      <c r="U407" s="18">
        <v>42979</v>
      </c>
      <c r="V407" s="18">
        <v>43038</v>
      </c>
      <c r="W407" s="10">
        <v>59</v>
      </c>
      <c r="X407" s="10">
        <v>0</v>
      </c>
      <c r="Y407" s="10">
        <v>0</v>
      </c>
      <c r="Z407" s="10">
        <v>0</v>
      </c>
      <c r="AA407" s="10">
        <v>0</v>
      </c>
      <c r="AB407" s="10">
        <v>0</v>
      </c>
      <c r="AC407" s="10">
        <v>0</v>
      </c>
      <c r="AD407" s="10">
        <v>0</v>
      </c>
      <c r="AE407" s="10">
        <v>0</v>
      </c>
      <c r="AF407" s="10">
        <v>0.49152542372881358</v>
      </c>
      <c r="AG407" s="10">
        <v>1</v>
      </c>
      <c r="AH407" s="10">
        <v>0</v>
      </c>
      <c r="AI407" s="10">
        <v>0</v>
      </c>
      <c r="AJ407" s="10"/>
      <c r="AK407" s="188" t="s">
        <v>1088</v>
      </c>
    </row>
    <row r="408" spans="1:37" x14ac:dyDescent="0.25">
      <c r="A408" s="10" t="s">
        <v>2366</v>
      </c>
      <c r="B408" s="10" t="s">
        <v>858</v>
      </c>
      <c r="C408" s="10" t="s">
        <v>2369</v>
      </c>
      <c r="D408" s="10" t="s">
        <v>1077</v>
      </c>
      <c r="E408" s="10" t="s">
        <v>1078</v>
      </c>
      <c r="F408" s="10" t="s">
        <v>1079</v>
      </c>
      <c r="G408" s="10" t="s">
        <v>1089</v>
      </c>
      <c r="H408" s="13">
        <v>22030</v>
      </c>
      <c r="I408" s="10" t="s">
        <v>74</v>
      </c>
      <c r="J408" s="230">
        <v>18726</v>
      </c>
      <c r="K408" s="230">
        <v>21974</v>
      </c>
      <c r="L408" s="230">
        <v>21974</v>
      </c>
      <c r="M408" s="230">
        <v>22030</v>
      </c>
      <c r="N408" s="231"/>
      <c r="O408" s="204"/>
      <c r="P408" s="204"/>
      <c r="Q408" s="215"/>
      <c r="R408" s="10"/>
      <c r="S408" s="10" t="s">
        <v>1090</v>
      </c>
      <c r="T408" s="271">
        <v>0.15</v>
      </c>
      <c r="U408" s="18">
        <v>42749</v>
      </c>
      <c r="V408" s="18">
        <v>42855</v>
      </c>
      <c r="W408" s="10">
        <v>106</v>
      </c>
      <c r="X408" s="10">
        <v>0.16037735849056603</v>
      </c>
      <c r="Y408" s="10">
        <v>0.42452830188679247</v>
      </c>
      <c r="Z408" s="10">
        <v>0.71698113207547165</v>
      </c>
      <c r="AA408" s="10">
        <v>1</v>
      </c>
      <c r="AB408" s="10">
        <v>0</v>
      </c>
      <c r="AC408" s="10">
        <v>0</v>
      </c>
      <c r="AD408" s="10">
        <v>0</v>
      </c>
      <c r="AE408" s="10">
        <v>0</v>
      </c>
      <c r="AF408" s="10">
        <v>0</v>
      </c>
      <c r="AG408" s="10">
        <v>0</v>
      </c>
      <c r="AH408" s="10">
        <v>0</v>
      </c>
      <c r="AI408" s="10">
        <v>0</v>
      </c>
      <c r="AJ408" s="10" t="s">
        <v>2502</v>
      </c>
      <c r="AK408" s="188" t="s">
        <v>1091</v>
      </c>
    </row>
    <row r="409" spans="1:37" x14ac:dyDescent="0.25">
      <c r="A409" s="10" t="s">
        <v>2366</v>
      </c>
      <c r="B409" s="10" t="s">
        <v>858</v>
      </c>
      <c r="C409" s="10" t="s">
        <v>2369</v>
      </c>
      <c r="D409" s="10" t="s">
        <v>1077</v>
      </c>
      <c r="E409" s="10" t="s">
        <v>1078</v>
      </c>
      <c r="F409" s="10" t="s">
        <v>1079</v>
      </c>
      <c r="G409" s="10" t="s">
        <v>1089</v>
      </c>
      <c r="H409" s="13">
        <v>22030</v>
      </c>
      <c r="I409" s="10" t="s">
        <v>74</v>
      </c>
      <c r="J409" s="230">
        <v>18726</v>
      </c>
      <c r="K409" s="230">
        <v>21974</v>
      </c>
      <c r="L409" s="230">
        <v>21974</v>
      </c>
      <c r="M409" s="230">
        <v>22030</v>
      </c>
      <c r="N409" s="231"/>
      <c r="O409" s="204"/>
      <c r="P409" s="204"/>
      <c r="Q409" s="215"/>
      <c r="R409" s="10"/>
      <c r="S409" s="10" t="s">
        <v>1092</v>
      </c>
      <c r="T409" s="271">
        <v>0.15</v>
      </c>
      <c r="U409" s="18">
        <v>42749</v>
      </c>
      <c r="V409" s="18">
        <v>42855</v>
      </c>
      <c r="W409" s="10">
        <v>106</v>
      </c>
      <c r="X409" s="10">
        <v>0.16037735849056603</v>
      </c>
      <c r="Y409" s="10">
        <v>0.42452830188679247</v>
      </c>
      <c r="Z409" s="10">
        <v>0.71698113207547165</v>
      </c>
      <c r="AA409" s="10">
        <v>1</v>
      </c>
      <c r="AB409" s="10">
        <v>0</v>
      </c>
      <c r="AC409" s="10">
        <v>0</v>
      </c>
      <c r="AD409" s="10">
        <v>0</v>
      </c>
      <c r="AE409" s="10">
        <v>0</v>
      </c>
      <c r="AF409" s="10">
        <v>0</v>
      </c>
      <c r="AG409" s="10">
        <v>0</v>
      </c>
      <c r="AH409" s="10">
        <v>0</v>
      </c>
      <c r="AI409" s="10">
        <v>0</v>
      </c>
      <c r="AJ409" s="10" t="s">
        <v>2502</v>
      </c>
      <c r="AK409" s="188" t="s">
        <v>1091</v>
      </c>
    </row>
    <row r="410" spans="1:37" x14ac:dyDescent="0.25">
      <c r="A410" s="10" t="s">
        <v>2366</v>
      </c>
      <c r="B410" s="10" t="s">
        <v>858</v>
      </c>
      <c r="C410" s="10" t="s">
        <v>2369</v>
      </c>
      <c r="D410" s="10" t="s">
        <v>1077</v>
      </c>
      <c r="E410" s="10" t="s">
        <v>1078</v>
      </c>
      <c r="F410" s="10" t="s">
        <v>1079</v>
      </c>
      <c r="G410" s="10" t="s">
        <v>1089</v>
      </c>
      <c r="H410" s="13">
        <v>22030</v>
      </c>
      <c r="I410" s="10" t="s">
        <v>74</v>
      </c>
      <c r="J410" s="230">
        <v>18726</v>
      </c>
      <c r="K410" s="230">
        <v>21974</v>
      </c>
      <c r="L410" s="230">
        <v>21974</v>
      </c>
      <c r="M410" s="230">
        <v>22030</v>
      </c>
      <c r="N410" s="231"/>
      <c r="O410" s="204"/>
      <c r="P410" s="204"/>
      <c r="Q410" s="215"/>
      <c r="R410" s="10"/>
      <c r="S410" s="10" t="s">
        <v>1093</v>
      </c>
      <c r="T410" s="271">
        <v>0.15</v>
      </c>
      <c r="U410" s="18">
        <v>42749</v>
      </c>
      <c r="V410" s="18">
        <v>42855</v>
      </c>
      <c r="W410" s="10">
        <v>106</v>
      </c>
      <c r="X410" s="10">
        <v>0.16037735849056603</v>
      </c>
      <c r="Y410" s="10">
        <v>0.42452830188679247</v>
      </c>
      <c r="Z410" s="10">
        <v>0.71698113207547165</v>
      </c>
      <c r="AA410" s="10">
        <v>1</v>
      </c>
      <c r="AB410" s="10">
        <v>0</v>
      </c>
      <c r="AC410" s="10">
        <v>0</v>
      </c>
      <c r="AD410" s="10">
        <v>0</v>
      </c>
      <c r="AE410" s="10">
        <v>0</v>
      </c>
      <c r="AF410" s="10">
        <v>0</v>
      </c>
      <c r="AG410" s="10">
        <v>0</v>
      </c>
      <c r="AH410" s="10">
        <v>0</v>
      </c>
      <c r="AI410" s="10">
        <v>0</v>
      </c>
      <c r="AJ410" s="10" t="s">
        <v>2503</v>
      </c>
      <c r="AK410" s="188" t="s">
        <v>1091</v>
      </c>
    </row>
    <row r="411" spans="1:37" x14ac:dyDescent="0.25">
      <c r="A411" s="10" t="s">
        <v>2366</v>
      </c>
      <c r="B411" s="10" t="s">
        <v>858</v>
      </c>
      <c r="C411" s="10" t="s">
        <v>2369</v>
      </c>
      <c r="D411" s="10" t="s">
        <v>1077</v>
      </c>
      <c r="E411" s="10" t="s">
        <v>1078</v>
      </c>
      <c r="F411" s="10" t="s">
        <v>1079</v>
      </c>
      <c r="G411" s="10" t="s">
        <v>1089</v>
      </c>
      <c r="H411" s="13">
        <v>22030</v>
      </c>
      <c r="I411" s="10" t="s">
        <v>74</v>
      </c>
      <c r="J411" s="230">
        <v>18726</v>
      </c>
      <c r="K411" s="230">
        <v>21974</v>
      </c>
      <c r="L411" s="230">
        <v>21974</v>
      </c>
      <c r="M411" s="230">
        <v>22030</v>
      </c>
      <c r="N411" s="231"/>
      <c r="O411" s="204"/>
      <c r="P411" s="204"/>
      <c r="Q411" s="215"/>
      <c r="R411" s="10"/>
      <c r="S411" s="10" t="s">
        <v>1094</v>
      </c>
      <c r="T411" s="271">
        <v>0.1</v>
      </c>
      <c r="U411" s="18">
        <v>42749</v>
      </c>
      <c r="V411" s="18">
        <v>42855</v>
      </c>
      <c r="W411" s="10">
        <v>106</v>
      </c>
      <c r="X411" s="10">
        <v>0.16037735849056603</v>
      </c>
      <c r="Y411" s="10">
        <v>0.42452830188679247</v>
      </c>
      <c r="Z411" s="10">
        <v>0.71698113207547165</v>
      </c>
      <c r="AA411" s="10">
        <v>1</v>
      </c>
      <c r="AB411" s="10">
        <v>0</v>
      </c>
      <c r="AC411" s="10">
        <v>0</v>
      </c>
      <c r="AD411" s="10">
        <v>0</v>
      </c>
      <c r="AE411" s="10">
        <v>0</v>
      </c>
      <c r="AF411" s="10">
        <v>0</v>
      </c>
      <c r="AG411" s="10">
        <v>0</v>
      </c>
      <c r="AH411" s="10">
        <v>0</v>
      </c>
      <c r="AI411" s="10">
        <v>0</v>
      </c>
      <c r="AJ411" s="10" t="s">
        <v>2503</v>
      </c>
      <c r="AK411" s="188" t="s">
        <v>1091</v>
      </c>
    </row>
    <row r="412" spans="1:37" x14ac:dyDescent="0.25">
      <c r="A412" s="10" t="s">
        <v>2366</v>
      </c>
      <c r="B412" s="10" t="s">
        <v>858</v>
      </c>
      <c r="C412" s="10" t="s">
        <v>2369</v>
      </c>
      <c r="D412" s="10" t="s">
        <v>1077</v>
      </c>
      <c r="E412" s="10" t="s">
        <v>1078</v>
      </c>
      <c r="F412" s="10" t="s">
        <v>1079</v>
      </c>
      <c r="G412" s="10" t="s">
        <v>1089</v>
      </c>
      <c r="H412" s="13">
        <v>22030</v>
      </c>
      <c r="I412" s="10" t="s">
        <v>74</v>
      </c>
      <c r="J412" s="230">
        <v>18726</v>
      </c>
      <c r="K412" s="230">
        <v>21974</v>
      </c>
      <c r="L412" s="230">
        <v>21974</v>
      </c>
      <c r="M412" s="230">
        <v>22030</v>
      </c>
      <c r="N412" s="231"/>
      <c r="O412" s="204"/>
      <c r="P412" s="204"/>
      <c r="Q412" s="215"/>
      <c r="R412" s="10"/>
      <c r="S412" s="10" t="s">
        <v>1095</v>
      </c>
      <c r="T412" s="271">
        <v>0.05</v>
      </c>
      <c r="U412" s="18">
        <v>42795</v>
      </c>
      <c r="V412" s="18">
        <v>42814</v>
      </c>
      <c r="W412" s="10">
        <v>19</v>
      </c>
      <c r="X412" s="10">
        <v>0</v>
      </c>
      <c r="Y412" s="10">
        <v>0</v>
      </c>
      <c r="Z412" s="10">
        <v>1</v>
      </c>
      <c r="AA412" s="10">
        <v>0</v>
      </c>
      <c r="AB412" s="10">
        <v>0</v>
      </c>
      <c r="AC412" s="10">
        <v>0</v>
      </c>
      <c r="AD412" s="10">
        <v>0</v>
      </c>
      <c r="AE412" s="10">
        <v>0</v>
      </c>
      <c r="AF412" s="10">
        <v>0</v>
      </c>
      <c r="AG412" s="10">
        <v>0</v>
      </c>
      <c r="AH412" s="10">
        <v>0</v>
      </c>
      <c r="AI412" s="10">
        <v>0</v>
      </c>
      <c r="AJ412" s="10" t="s">
        <v>1096</v>
      </c>
      <c r="AK412" s="188" t="s">
        <v>1091</v>
      </c>
    </row>
    <row r="413" spans="1:37" x14ac:dyDescent="0.25">
      <c r="A413" s="10" t="s">
        <v>2366</v>
      </c>
      <c r="B413" s="10" t="s">
        <v>858</v>
      </c>
      <c r="C413" s="10" t="s">
        <v>2369</v>
      </c>
      <c r="D413" s="10" t="s">
        <v>1077</v>
      </c>
      <c r="E413" s="10" t="s">
        <v>1078</v>
      </c>
      <c r="F413" s="10" t="s">
        <v>1079</v>
      </c>
      <c r="G413" s="10" t="s">
        <v>1089</v>
      </c>
      <c r="H413" s="13">
        <v>22030</v>
      </c>
      <c r="I413" s="10" t="s">
        <v>74</v>
      </c>
      <c r="J413" s="230">
        <v>18726</v>
      </c>
      <c r="K413" s="230">
        <v>21974</v>
      </c>
      <c r="L413" s="230">
        <v>21974</v>
      </c>
      <c r="M413" s="230">
        <v>22030</v>
      </c>
      <c r="N413" s="231"/>
      <c r="O413" s="204"/>
      <c r="P413" s="204"/>
      <c r="Q413" s="215"/>
      <c r="R413" s="10"/>
      <c r="S413" s="10" t="s">
        <v>1097</v>
      </c>
      <c r="T413" s="271">
        <v>0.05</v>
      </c>
      <c r="U413" s="18">
        <v>42840</v>
      </c>
      <c r="V413" s="18">
        <v>42855</v>
      </c>
      <c r="W413" s="10">
        <v>15</v>
      </c>
      <c r="X413" s="10">
        <v>0</v>
      </c>
      <c r="Y413" s="10">
        <v>0</v>
      </c>
      <c r="Z413" s="10">
        <v>0</v>
      </c>
      <c r="AA413" s="10">
        <v>1</v>
      </c>
      <c r="AB413" s="10">
        <v>0</v>
      </c>
      <c r="AC413" s="10">
        <v>0</v>
      </c>
      <c r="AD413" s="10">
        <v>0</v>
      </c>
      <c r="AE413" s="10">
        <v>0</v>
      </c>
      <c r="AF413" s="10">
        <v>0</v>
      </c>
      <c r="AG413" s="10">
        <v>0</v>
      </c>
      <c r="AH413" s="10">
        <v>0</v>
      </c>
      <c r="AI413" s="10">
        <v>0</v>
      </c>
      <c r="AJ413" s="10" t="s">
        <v>1098</v>
      </c>
      <c r="AK413" s="188" t="s">
        <v>1091</v>
      </c>
    </row>
    <row r="414" spans="1:37" x14ac:dyDescent="0.25">
      <c r="A414" s="10" t="s">
        <v>2366</v>
      </c>
      <c r="B414" s="10" t="s">
        <v>858</v>
      </c>
      <c r="C414" s="10" t="s">
        <v>2369</v>
      </c>
      <c r="D414" s="10" t="s">
        <v>1077</v>
      </c>
      <c r="E414" s="10" t="s">
        <v>1078</v>
      </c>
      <c r="F414" s="10" t="s">
        <v>1079</v>
      </c>
      <c r="G414" s="10" t="s">
        <v>1089</v>
      </c>
      <c r="H414" s="13">
        <v>22030</v>
      </c>
      <c r="I414" s="10" t="s">
        <v>74</v>
      </c>
      <c r="J414" s="230">
        <v>18726</v>
      </c>
      <c r="K414" s="230">
        <v>21974</v>
      </c>
      <c r="L414" s="230">
        <v>21974</v>
      </c>
      <c r="M414" s="230">
        <v>22030</v>
      </c>
      <c r="N414" s="231"/>
      <c r="O414" s="204"/>
      <c r="P414" s="204"/>
      <c r="Q414" s="215"/>
      <c r="R414" s="10"/>
      <c r="S414" s="10" t="s">
        <v>1099</v>
      </c>
      <c r="T414" s="271">
        <v>0.05</v>
      </c>
      <c r="U414" s="18">
        <v>42917</v>
      </c>
      <c r="V414" s="18">
        <v>42931</v>
      </c>
      <c r="W414" s="10">
        <v>14</v>
      </c>
      <c r="X414" s="10">
        <v>0</v>
      </c>
      <c r="Y414" s="10">
        <v>0</v>
      </c>
      <c r="Z414" s="10">
        <v>0</v>
      </c>
      <c r="AA414" s="10">
        <v>0</v>
      </c>
      <c r="AB414" s="10">
        <v>0</v>
      </c>
      <c r="AC414" s="10">
        <v>0</v>
      </c>
      <c r="AD414" s="10">
        <v>1</v>
      </c>
      <c r="AE414" s="10">
        <v>0</v>
      </c>
      <c r="AF414" s="10">
        <v>0</v>
      </c>
      <c r="AG414" s="10">
        <v>0</v>
      </c>
      <c r="AH414" s="10">
        <v>0</v>
      </c>
      <c r="AI414" s="10">
        <v>0</v>
      </c>
      <c r="AJ414" s="10"/>
      <c r="AK414" s="188" t="s">
        <v>1091</v>
      </c>
    </row>
    <row r="415" spans="1:37" x14ac:dyDescent="0.25">
      <c r="A415" s="10" t="s">
        <v>2366</v>
      </c>
      <c r="B415" s="10" t="s">
        <v>858</v>
      </c>
      <c r="C415" s="10" t="s">
        <v>2369</v>
      </c>
      <c r="D415" s="10" t="s">
        <v>1077</v>
      </c>
      <c r="E415" s="10" t="s">
        <v>1078</v>
      </c>
      <c r="F415" s="10" t="s">
        <v>1079</v>
      </c>
      <c r="G415" s="10" t="s">
        <v>1089</v>
      </c>
      <c r="H415" s="13">
        <v>22030</v>
      </c>
      <c r="I415" s="10" t="s">
        <v>74</v>
      </c>
      <c r="J415" s="230">
        <v>18726</v>
      </c>
      <c r="K415" s="230">
        <v>21974</v>
      </c>
      <c r="L415" s="230">
        <v>21974</v>
      </c>
      <c r="M415" s="230">
        <v>22030</v>
      </c>
      <c r="N415" s="231"/>
      <c r="O415" s="204"/>
      <c r="P415" s="204"/>
      <c r="Q415" s="215"/>
      <c r="R415" s="10"/>
      <c r="S415" s="10" t="s">
        <v>1100</v>
      </c>
      <c r="T415" s="271">
        <v>0.05</v>
      </c>
      <c r="U415" s="18">
        <v>42993</v>
      </c>
      <c r="V415" s="18">
        <v>43008</v>
      </c>
      <c r="W415" s="10">
        <v>15</v>
      </c>
      <c r="X415" s="10">
        <v>0</v>
      </c>
      <c r="Y415" s="10">
        <v>0</v>
      </c>
      <c r="Z415" s="10">
        <v>0</v>
      </c>
      <c r="AA415" s="10">
        <v>0</v>
      </c>
      <c r="AB415" s="10">
        <v>0</v>
      </c>
      <c r="AC415" s="10">
        <v>0</v>
      </c>
      <c r="AD415" s="10">
        <v>0</v>
      </c>
      <c r="AE415" s="10">
        <v>0</v>
      </c>
      <c r="AF415" s="10">
        <v>1</v>
      </c>
      <c r="AG415" s="10">
        <v>0</v>
      </c>
      <c r="AH415" s="10">
        <v>0</v>
      </c>
      <c r="AI415" s="10">
        <v>0</v>
      </c>
      <c r="AJ415" s="10"/>
      <c r="AK415" s="188" t="s">
        <v>1091</v>
      </c>
    </row>
    <row r="416" spans="1:37" x14ac:dyDescent="0.25">
      <c r="A416" s="10" t="s">
        <v>2366</v>
      </c>
      <c r="B416" s="10" t="s">
        <v>858</v>
      </c>
      <c r="C416" s="10" t="s">
        <v>2369</v>
      </c>
      <c r="D416" s="10" t="s">
        <v>1077</v>
      </c>
      <c r="E416" s="10" t="s">
        <v>1078</v>
      </c>
      <c r="F416" s="10" t="s">
        <v>1079</v>
      </c>
      <c r="G416" s="10" t="s">
        <v>1089</v>
      </c>
      <c r="H416" s="13">
        <v>22030</v>
      </c>
      <c r="I416" s="10" t="s">
        <v>74</v>
      </c>
      <c r="J416" s="230">
        <v>18726</v>
      </c>
      <c r="K416" s="230">
        <v>21974</v>
      </c>
      <c r="L416" s="230">
        <v>21974</v>
      </c>
      <c r="M416" s="230">
        <v>22030</v>
      </c>
      <c r="N416" s="231"/>
      <c r="O416" s="204"/>
      <c r="P416" s="204"/>
      <c r="Q416" s="215"/>
      <c r="R416" s="10"/>
      <c r="S416" s="10" t="s">
        <v>1101</v>
      </c>
      <c r="T416" s="271">
        <v>0.05</v>
      </c>
      <c r="U416" s="18">
        <v>43070</v>
      </c>
      <c r="V416" s="18">
        <v>43084</v>
      </c>
      <c r="W416" s="10">
        <v>14</v>
      </c>
      <c r="X416" s="10">
        <v>0</v>
      </c>
      <c r="Y416" s="10">
        <v>0</v>
      </c>
      <c r="Z416" s="10">
        <v>0</v>
      </c>
      <c r="AA416" s="10">
        <v>0</v>
      </c>
      <c r="AB416" s="10">
        <v>0</v>
      </c>
      <c r="AC416" s="10">
        <v>0</v>
      </c>
      <c r="AD416" s="10">
        <v>0</v>
      </c>
      <c r="AE416" s="10">
        <v>0</v>
      </c>
      <c r="AF416" s="10">
        <v>0</v>
      </c>
      <c r="AG416" s="10">
        <v>0</v>
      </c>
      <c r="AH416" s="10">
        <v>0</v>
      </c>
      <c r="AI416" s="10">
        <v>1</v>
      </c>
      <c r="AJ416" s="10"/>
      <c r="AK416" s="188" t="s">
        <v>1091</v>
      </c>
    </row>
    <row r="417" spans="1:37" x14ac:dyDescent="0.25">
      <c r="A417" s="10" t="s">
        <v>2366</v>
      </c>
      <c r="B417" s="10" t="s">
        <v>858</v>
      </c>
      <c r="C417" s="10" t="s">
        <v>2369</v>
      </c>
      <c r="D417" s="10" t="s">
        <v>1077</v>
      </c>
      <c r="E417" s="10" t="s">
        <v>1078</v>
      </c>
      <c r="F417" s="10" t="s">
        <v>1079</v>
      </c>
      <c r="G417" s="10" t="s">
        <v>1089</v>
      </c>
      <c r="H417" s="13">
        <v>22030</v>
      </c>
      <c r="I417" s="10" t="s">
        <v>74</v>
      </c>
      <c r="J417" s="230">
        <v>18726</v>
      </c>
      <c r="K417" s="230">
        <v>21974</v>
      </c>
      <c r="L417" s="230">
        <v>21974</v>
      </c>
      <c r="M417" s="230">
        <v>22030</v>
      </c>
      <c r="N417" s="231"/>
      <c r="O417" s="204"/>
      <c r="P417" s="204"/>
      <c r="Q417" s="215"/>
      <c r="R417" s="10"/>
      <c r="S417" s="10" t="s">
        <v>1102</v>
      </c>
      <c r="T417" s="271">
        <v>0.1</v>
      </c>
      <c r="U417" s="18">
        <v>42749</v>
      </c>
      <c r="V417" s="18">
        <v>42855</v>
      </c>
      <c r="W417" s="10">
        <v>106</v>
      </c>
      <c r="X417" s="10">
        <v>0.16037735849056603</v>
      </c>
      <c r="Y417" s="10">
        <v>0.42452830188679247</v>
      </c>
      <c r="Z417" s="10">
        <v>0.71698113207547165</v>
      </c>
      <c r="AA417" s="10">
        <v>1</v>
      </c>
      <c r="AB417" s="10">
        <v>0</v>
      </c>
      <c r="AC417" s="10">
        <v>0</v>
      </c>
      <c r="AD417" s="10">
        <v>0</v>
      </c>
      <c r="AE417" s="10">
        <v>0</v>
      </c>
      <c r="AF417" s="10">
        <v>0</v>
      </c>
      <c r="AG417" s="10">
        <v>0</v>
      </c>
      <c r="AH417" s="10">
        <v>0</v>
      </c>
      <c r="AI417" s="10">
        <v>0</v>
      </c>
      <c r="AJ417" s="10" t="s">
        <v>2504</v>
      </c>
      <c r="AK417" s="188" t="s">
        <v>1091</v>
      </c>
    </row>
    <row r="418" spans="1:37" x14ac:dyDescent="0.25">
      <c r="A418" s="10" t="s">
        <v>2366</v>
      </c>
      <c r="B418" s="10" t="s">
        <v>858</v>
      </c>
      <c r="C418" s="10" t="s">
        <v>2369</v>
      </c>
      <c r="D418" s="10" t="s">
        <v>1077</v>
      </c>
      <c r="E418" s="10" t="s">
        <v>1078</v>
      </c>
      <c r="F418" s="10" t="s">
        <v>1079</v>
      </c>
      <c r="G418" s="10" t="s">
        <v>1089</v>
      </c>
      <c r="H418" s="13">
        <v>22030</v>
      </c>
      <c r="I418" s="10" t="s">
        <v>74</v>
      </c>
      <c r="J418" s="230">
        <v>18726</v>
      </c>
      <c r="K418" s="230">
        <v>21974</v>
      </c>
      <c r="L418" s="230">
        <v>21974</v>
      </c>
      <c r="M418" s="230">
        <v>22030</v>
      </c>
      <c r="N418" s="231"/>
      <c r="O418" s="204"/>
      <c r="P418" s="204"/>
      <c r="Q418" s="215"/>
      <c r="R418" s="10"/>
      <c r="S418" s="10" t="s">
        <v>1103</v>
      </c>
      <c r="T418" s="271">
        <v>0.1</v>
      </c>
      <c r="U418" s="18">
        <v>42749</v>
      </c>
      <c r="V418" s="18">
        <v>42855</v>
      </c>
      <c r="W418" s="10">
        <v>106</v>
      </c>
      <c r="X418" s="10">
        <v>0.16037735849056603</v>
      </c>
      <c r="Y418" s="10">
        <v>0.42452830188679247</v>
      </c>
      <c r="Z418" s="10">
        <v>0.71698113207547165</v>
      </c>
      <c r="AA418" s="10">
        <v>1</v>
      </c>
      <c r="AB418" s="10">
        <v>0</v>
      </c>
      <c r="AC418" s="10">
        <v>0</v>
      </c>
      <c r="AD418" s="10">
        <v>0</v>
      </c>
      <c r="AE418" s="10">
        <v>0</v>
      </c>
      <c r="AF418" s="10">
        <v>0</v>
      </c>
      <c r="AG418" s="10">
        <v>0</v>
      </c>
      <c r="AH418" s="10">
        <v>0</v>
      </c>
      <c r="AI418" s="10">
        <v>0</v>
      </c>
      <c r="AJ418" s="10" t="s">
        <v>2505</v>
      </c>
      <c r="AK418" s="188" t="s">
        <v>1091</v>
      </c>
    </row>
    <row r="419" spans="1:37" ht="30" x14ac:dyDescent="0.25">
      <c r="A419" s="10" t="s">
        <v>2366</v>
      </c>
      <c r="B419" s="10" t="s">
        <v>858</v>
      </c>
      <c r="C419" s="10" t="s">
        <v>2369</v>
      </c>
      <c r="D419" s="10" t="s">
        <v>1077</v>
      </c>
      <c r="E419" s="10" t="s">
        <v>1078</v>
      </c>
      <c r="F419" s="10" t="s">
        <v>1079</v>
      </c>
      <c r="G419" s="10" t="s">
        <v>1104</v>
      </c>
      <c r="H419" s="13">
        <v>1</v>
      </c>
      <c r="I419" s="10" t="s">
        <v>269</v>
      </c>
      <c r="J419" s="232"/>
      <c r="K419" s="232"/>
      <c r="L419" s="232">
        <v>0.9</v>
      </c>
      <c r="M419" s="232">
        <v>1</v>
      </c>
      <c r="N419" s="233"/>
      <c r="O419" s="205"/>
      <c r="P419" s="205"/>
      <c r="Q419" s="205"/>
      <c r="R419" s="10"/>
      <c r="S419" s="10" t="s">
        <v>1105</v>
      </c>
      <c r="T419" s="271">
        <v>0.25</v>
      </c>
      <c r="U419" s="18">
        <v>42826</v>
      </c>
      <c r="V419" s="18">
        <v>42870</v>
      </c>
      <c r="W419" s="10">
        <v>44</v>
      </c>
      <c r="X419" s="10">
        <v>0</v>
      </c>
      <c r="Y419" s="10">
        <v>0</v>
      </c>
      <c r="Z419" s="10">
        <v>0</v>
      </c>
      <c r="AA419" s="10">
        <v>0.65909090909090906</v>
      </c>
      <c r="AB419" s="10">
        <v>1</v>
      </c>
      <c r="AC419" s="10">
        <v>0</v>
      </c>
      <c r="AD419" s="10">
        <v>0</v>
      </c>
      <c r="AE419" s="10">
        <v>0</v>
      </c>
      <c r="AF419" s="10">
        <v>0</v>
      </c>
      <c r="AG419" s="10">
        <v>0</v>
      </c>
      <c r="AH419" s="10">
        <v>0</v>
      </c>
      <c r="AI419" s="10">
        <v>0</v>
      </c>
      <c r="AJ419" s="10" t="s">
        <v>2506</v>
      </c>
      <c r="AK419" s="188" t="s">
        <v>1106</v>
      </c>
    </row>
    <row r="420" spans="1:37" x14ac:dyDescent="0.25">
      <c r="A420" s="10" t="s">
        <v>2366</v>
      </c>
      <c r="B420" s="10" t="s">
        <v>858</v>
      </c>
      <c r="C420" s="10" t="s">
        <v>2369</v>
      </c>
      <c r="D420" s="10" t="s">
        <v>1077</v>
      </c>
      <c r="E420" s="10" t="s">
        <v>1078</v>
      </c>
      <c r="F420" s="10" t="s">
        <v>1079</v>
      </c>
      <c r="G420" s="10" t="s">
        <v>1104</v>
      </c>
      <c r="H420" s="13">
        <v>1</v>
      </c>
      <c r="I420" s="10" t="s">
        <v>269</v>
      </c>
      <c r="J420" s="232"/>
      <c r="K420" s="232"/>
      <c r="L420" s="232">
        <v>0.9</v>
      </c>
      <c r="M420" s="232">
        <v>1</v>
      </c>
      <c r="N420" s="233"/>
      <c r="O420" s="205"/>
      <c r="P420" s="205"/>
      <c r="Q420" s="205"/>
      <c r="R420" s="10"/>
      <c r="S420" s="10" t="s">
        <v>1107</v>
      </c>
      <c r="T420" s="271">
        <v>0.2</v>
      </c>
      <c r="U420" s="18">
        <v>42871</v>
      </c>
      <c r="V420" s="18">
        <v>42916</v>
      </c>
      <c r="W420" s="10">
        <v>45</v>
      </c>
      <c r="X420" s="10">
        <v>0</v>
      </c>
      <c r="Y420" s="10">
        <v>0</v>
      </c>
      <c r="Z420" s="10">
        <v>0</v>
      </c>
      <c r="AA420" s="10">
        <v>0</v>
      </c>
      <c r="AB420" s="10">
        <v>0.33333333333333331</v>
      </c>
      <c r="AC420" s="10">
        <v>1</v>
      </c>
      <c r="AD420" s="10">
        <v>0</v>
      </c>
      <c r="AE420" s="10">
        <v>0</v>
      </c>
      <c r="AF420" s="10">
        <v>0</v>
      </c>
      <c r="AG420" s="10">
        <v>0</v>
      </c>
      <c r="AH420" s="10">
        <v>0</v>
      </c>
      <c r="AI420" s="10">
        <v>0</v>
      </c>
      <c r="AJ420" s="10"/>
      <c r="AK420" s="188" t="s">
        <v>1108</v>
      </c>
    </row>
    <row r="421" spans="1:37" ht="30" x14ac:dyDescent="0.25">
      <c r="A421" s="10" t="s">
        <v>2366</v>
      </c>
      <c r="B421" s="10" t="s">
        <v>858</v>
      </c>
      <c r="C421" s="10" t="s">
        <v>2369</v>
      </c>
      <c r="D421" s="10" t="s">
        <v>1077</v>
      </c>
      <c r="E421" s="10" t="s">
        <v>1078</v>
      </c>
      <c r="F421" s="10" t="s">
        <v>1079</v>
      </c>
      <c r="G421" s="10" t="s">
        <v>1104</v>
      </c>
      <c r="H421" s="13"/>
      <c r="I421" s="10"/>
      <c r="J421" s="230"/>
      <c r="K421" s="230"/>
      <c r="L421" s="230"/>
      <c r="M421" s="230"/>
      <c r="N421" s="231"/>
      <c r="O421" s="204"/>
      <c r="P421" s="204"/>
      <c r="Q421" s="215"/>
      <c r="R421" s="10"/>
      <c r="S421" s="10" t="s">
        <v>1109</v>
      </c>
      <c r="T421" s="271">
        <v>0.2</v>
      </c>
      <c r="U421" s="18">
        <v>42917</v>
      </c>
      <c r="V421" s="18">
        <v>42977</v>
      </c>
      <c r="W421" s="10">
        <v>60</v>
      </c>
      <c r="X421" s="10">
        <v>0</v>
      </c>
      <c r="Y421" s="10">
        <v>0</v>
      </c>
      <c r="Z421" s="10">
        <v>0</v>
      </c>
      <c r="AA421" s="10">
        <v>0</v>
      </c>
      <c r="AB421" s="10">
        <v>0</v>
      </c>
      <c r="AC421" s="10">
        <v>0</v>
      </c>
      <c r="AD421" s="10">
        <v>0.5</v>
      </c>
      <c r="AE421" s="10">
        <v>1</v>
      </c>
      <c r="AF421" s="10">
        <v>0</v>
      </c>
      <c r="AG421" s="10">
        <v>0</v>
      </c>
      <c r="AH421" s="10">
        <v>0</v>
      </c>
      <c r="AI421" s="10">
        <v>0</v>
      </c>
      <c r="AJ421" s="10"/>
      <c r="AK421" s="188" t="s">
        <v>1110</v>
      </c>
    </row>
    <row r="422" spans="1:37" ht="30" x14ac:dyDescent="0.25">
      <c r="A422" s="10" t="s">
        <v>2366</v>
      </c>
      <c r="B422" s="10" t="s">
        <v>858</v>
      </c>
      <c r="C422" s="10" t="s">
        <v>2369</v>
      </c>
      <c r="D422" s="10" t="s">
        <v>1077</v>
      </c>
      <c r="E422" s="10" t="s">
        <v>1078</v>
      </c>
      <c r="F422" s="10" t="s">
        <v>1079</v>
      </c>
      <c r="G422" s="10" t="s">
        <v>1104</v>
      </c>
      <c r="H422" s="13"/>
      <c r="I422" s="10"/>
      <c r="J422" s="230"/>
      <c r="K422" s="230"/>
      <c r="L422" s="230"/>
      <c r="M422" s="230"/>
      <c r="N422" s="231"/>
      <c r="O422" s="204"/>
      <c r="P422" s="204"/>
      <c r="Q422" s="215"/>
      <c r="R422" s="10"/>
      <c r="S422" s="10" t="s">
        <v>1111</v>
      </c>
      <c r="T422" s="271">
        <v>0.35</v>
      </c>
      <c r="U422" s="18">
        <v>42948</v>
      </c>
      <c r="V422" s="18">
        <v>43038</v>
      </c>
      <c r="W422" s="10">
        <v>90</v>
      </c>
      <c r="X422" s="10">
        <v>0</v>
      </c>
      <c r="Y422" s="10">
        <v>0</v>
      </c>
      <c r="Z422" s="10">
        <v>0</v>
      </c>
      <c r="AA422" s="10">
        <v>0</v>
      </c>
      <c r="AB422" s="10">
        <v>0</v>
      </c>
      <c r="AC422" s="10">
        <v>0</v>
      </c>
      <c r="AD422" s="10">
        <v>0</v>
      </c>
      <c r="AE422" s="10">
        <v>0.33333333333333331</v>
      </c>
      <c r="AF422" s="10">
        <v>0.66666666666666663</v>
      </c>
      <c r="AG422" s="10">
        <v>1</v>
      </c>
      <c r="AH422" s="10">
        <v>0</v>
      </c>
      <c r="AI422" s="10">
        <v>0</v>
      </c>
      <c r="AJ422" s="10"/>
      <c r="AK422" s="188" t="s">
        <v>1112</v>
      </c>
    </row>
    <row r="423" spans="1:37" ht="30" x14ac:dyDescent="0.25">
      <c r="A423" s="10" t="s">
        <v>2366</v>
      </c>
      <c r="B423" s="10" t="s">
        <v>858</v>
      </c>
      <c r="C423" s="10" t="s">
        <v>2369</v>
      </c>
      <c r="D423" s="10" t="s">
        <v>1077</v>
      </c>
      <c r="E423" s="10" t="s">
        <v>1078</v>
      </c>
      <c r="F423" s="10" t="s">
        <v>1079</v>
      </c>
      <c r="G423" s="10" t="s">
        <v>1113</v>
      </c>
      <c r="H423" s="13">
        <v>20</v>
      </c>
      <c r="I423" s="10" t="s">
        <v>74</v>
      </c>
      <c r="J423" s="230"/>
      <c r="K423" s="230"/>
      <c r="L423" s="230">
        <v>10</v>
      </c>
      <c r="M423" s="230">
        <v>20</v>
      </c>
      <c r="N423" s="231"/>
      <c r="O423" s="204"/>
      <c r="P423" s="204"/>
      <c r="Q423" s="215"/>
      <c r="R423" s="10"/>
      <c r="S423" s="10" t="s">
        <v>1114</v>
      </c>
      <c r="T423" s="271">
        <v>0.3</v>
      </c>
      <c r="U423" s="18">
        <v>42887</v>
      </c>
      <c r="V423" s="18">
        <v>42946</v>
      </c>
      <c r="W423" s="10">
        <v>59</v>
      </c>
      <c r="X423" s="10">
        <v>0</v>
      </c>
      <c r="Y423" s="10">
        <v>0</v>
      </c>
      <c r="Z423" s="10">
        <v>0</v>
      </c>
      <c r="AA423" s="10">
        <v>0</v>
      </c>
      <c r="AB423" s="10">
        <v>0</v>
      </c>
      <c r="AC423" s="10">
        <v>0.49152542372881358</v>
      </c>
      <c r="AD423" s="10">
        <v>1</v>
      </c>
      <c r="AE423" s="10">
        <v>0</v>
      </c>
      <c r="AF423" s="10">
        <v>0</v>
      </c>
      <c r="AG423" s="10">
        <v>0</v>
      </c>
      <c r="AH423" s="10">
        <v>0</v>
      </c>
      <c r="AI423" s="10">
        <v>0</v>
      </c>
      <c r="AJ423" s="10"/>
      <c r="AK423" s="188" t="s">
        <v>1115</v>
      </c>
    </row>
    <row r="424" spans="1:37" ht="30" x14ac:dyDescent="0.25">
      <c r="A424" s="10" t="s">
        <v>2366</v>
      </c>
      <c r="B424" s="10" t="s">
        <v>858</v>
      </c>
      <c r="C424" s="10" t="s">
        <v>2369</v>
      </c>
      <c r="D424" s="10" t="s">
        <v>1077</v>
      </c>
      <c r="E424" s="10" t="s">
        <v>1078</v>
      </c>
      <c r="F424" s="10" t="s">
        <v>1079</v>
      </c>
      <c r="G424" s="10" t="s">
        <v>1113</v>
      </c>
      <c r="H424" s="13">
        <v>20</v>
      </c>
      <c r="I424" s="10" t="s">
        <v>74</v>
      </c>
      <c r="J424" s="230"/>
      <c r="K424" s="230"/>
      <c r="L424" s="230">
        <v>10</v>
      </c>
      <c r="M424" s="230">
        <v>20</v>
      </c>
      <c r="N424" s="231"/>
      <c r="O424" s="204"/>
      <c r="P424" s="204"/>
      <c r="Q424" s="215"/>
      <c r="R424" s="10"/>
      <c r="S424" s="10" t="s">
        <v>1116</v>
      </c>
      <c r="T424" s="271">
        <v>0.35</v>
      </c>
      <c r="U424" s="18">
        <v>42887</v>
      </c>
      <c r="V424" s="18">
        <v>42977</v>
      </c>
      <c r="W424" s="10">
        <v>90</v>
      </c>
      <c r="X424" s="10">
        <v>0</v>
      </c>
      <c r="Y424" s="10">
        <v>0</v>
      </c>
      <c r="Z424" s="10">
        <v>0</v>
      </c>
      <c r="AA424" s="10">
        <v>0</v>
      </c>
      <c r="AB424" s="10">
        <v>0</v>
      </c>
      <c r="AC424" s="10">
        <v>0.32222222222222224</v>
      </c>
      <c r="AD424" s="10">
        <v>0.66666666666666663</v>
      </c>
      <c r="AE424" s="10">
        <v>1</v>
      </c>
      <c r="AF424" s="10">
        <v>0</v>
      </c>
      <c r="AG424" s="10">
        <v>0</v>
      </c>
      <c r="AH424" s="10">
        <v>0</v>
      </c>
      <c r="AI424" s="10">
        <v>0</v>
      </c>
      <c r="AJ424" s="10"/>
      <c r="AK424" s="188" t="s">
        <v>1117</v>
      </c>
    </row>
    <row r="425" spans="1:37" x14ac:dyDescent="0.25">
      <c r="A425" s="10" t="s">
        <v>2366</v>
      </c>
      <c r="B425" s="10" t="s">
        <v>858</v>
      </c>
      <c r="C425" s="10" t="s">
        <v>2369</v>
      </c>
      <c r="D425" s="10" t="s">
        <v>1077</v>
      </c>
      <c r="E425" s="10" t="s">
        <v>1078</v>
      </c>
      <c r="F425" s="10" t="s">
        <v>1079</v>
      </c>
      <c r="G425" s="10" t="s">
        <v>1113</v>
      </c>
      <c r="H425" s="13">
        <v>20</v>
      </c>
      <c r="I425" s="10" t="s">
        <v>74</v>
      </c>
      <c r="J425" s="230"/>
      <c r="K425" s="230"/>
      <c r="L425" s="230">
        <v>10</v>
      </c>
      <c r="M425" s="230">
        <v>20</v>
      </c>
      <c r="N425" s="231"/>
      <c r="O425" s="204"/>
      <c r="P425" s="204"/>
      <c r="Q425" s="215"/>
      <c r="R425" s="10"/>
      <c r="S425" s="10" t="s">
        <v>1118</v>
      </c>
      <c r="T425" s="271">
        <v>0.35</v>
      </c>
      <c r="U425" s="18">
        <v>42979</v>
      </c>
      <c r="V425" s="18">
        <v>43069</v>
      </c>
      <c r="W425" s="10">
        <v>90</v>
      </c>
      <c r="X425" s="10">
        <v>0</v>
      </c>
      <c r="Y425" s="10">
        <v>0</v>
      </c>
      <c r="Z425" s="10">
        <v>0</v>
      </c>
      <c r="AA425" s="10">
        <v>0</v>
      </c>
      <c r="AB425" s="10">
        <v>0</v>
      </c>
      <c r="AC425" s="10">
        <v>0</v>
      </c>
      <c r="AD425" s="10">
        <v>0</v>
      </c>
      <c r="AE425" s="10">
        <v>0</v>
      </c>
      <c r="AF425" s="10">
        <v>0.32222222222222224</v>
      </c>
      <c r="AG425" s="10">
        <v>0.66666666666666663</v>
      </c>
      <c r="AH425" s="10">
        <v>1</v>
      </c>
      <c r="AI425" s="10">
        <v>0</v>
      </c>
      <c r="AJ425" s="10"/>
      <c r="AK425" s="188" t="s">
        <v>1119</v>
      </c>
    </row>
    <row r="426" spans="1:37" x14ac:dyDescent="0.25">
      <c r="A426" s="10" t="s">
        <v>2366</v>
      </c>
      <c r="B426" s="10" t="s">
        <v>858</v>
      </c>
      <c r="C426" s="10" t="s">
        <v>2369</v>
      </c>
      <c r="D426" s="10" t="s">
        <v>1120</v>
      </c>
      <c r="E426" s="10" t="s">
        <v>1121</v>
      </c>
      <c r="F426" s="10" t="s">
        <v>1122</v>
      </c>
      <c r="G426" s="10" t="s">
        <v>1123</v>
      </c>
      <c r="H426" s="13">
        <v>1900</v>
      </c>
      <c r="I426" s="10" t="s">
        <v>74</v>
      </c>
      <c r="J426" s="230">
        <v>380</v>
      </c>
      <c r="K426" s="230">
        <v>760</v>
      </c>
      <c r="L426" s="230">
        <v>1140</v>
      </c>
      <c r="M426" s="230">
        <v>1900</v>
      </c>
      <c r="N426" s="231"/>
      <c r="O426" s="204"/>
      <c r="P426" s="204"/>
      <c r="Q426" s="215"/>
      <c r="R426" s="10"/>
      <c r="S426" s="10" t="s">
        <v>1124</v>
      </c>
      <c r="T426" s="271">
        <v>0.15</v>
      </c>
      <c r="U426" s="18">
        <v>42828</v>
      </c>
      <c r="V426" s="18">
        <v>42832</v>
      </c>
      <c r="W426" s="10">
        <v>4</v>
      </c>
      <c r="X426" s="10">
        <v>0</v>
      </c>
      <c r="Y426" s="10">
        <v>0</v>
      </c>
      <c r="Z426" s="10">
        <v>0</v>
      </c>
      <c r="AA426" s="10">
        <v>1</v>
      </c>
      <c r="AB426" s="10">
        <v>0</v>
      </c>
      <c r="AC426" s="10">
        <v>0</v>
      </c>
      <c r="AD426" s="10">
        <v>0</v>
      </c>
      <c r="AE426" s="10">
        <v>0</v>
      </c>
      <c r="AF426" s="10">
        <v>0</v>
      </c>
      <c r="AG426" s="10">
        <v>0</v>
      </c>
      <c r="AH426" s="10">
        <v>0</v>
      </c>
      <c r="AI426" s="10">
        <v>0</v>
      </c>
      <c r="AJ426" s="10" t="s">
        <v>1125</v>
      </c>
      <c r="AK426" s="188" t="s">
        <v>1126</v>
      </c>
    </row>
    <row r="427" spans="1:37" x14ac:dyDescent="0.25">
      <c r="A427" s="10" t="s">
        <v>2366</v>
      </c>
      <c r="B427" s="10" t="s">
        <v>858</v>
      </c>
      <c r="C427" s="10" t="s">
        <v>2369</v>
      </c>
      <c r="D427" s="10" t="s">
        <v>1120</v>
      </c>
      <c r="E427" s="10" t="s">
        <v>1121</v>
      </c>
      <c r="F427" s="10" t="s">
        <v>1122</v>
      </c>
      <c r="G427" s="10" t="s">
        <v>1123</v>
      </c>
      <c r="H427" s="13">
        <v>1900</v>
      </c>
      <c r="I427" s="10" t="s">
        <v>74</v>
      </c>
      <c r="J427" s="230">
        <v>380</v>
      </c>
      <c r="K427" s="230">
        <v>760</v>
      </c>
      <c r="L427" s="230">
        <v>1140</v>
      </c>
      <c r="M427" s="230">
        <v>1900</v>
      </c>
      <c r="N427" s="231"/>
      <c r="O427" s="204"/>
      <c r="P427" s="204"/>
      <c r="Q427" s="215"/>
      <c r="R427" s="10"/>
      <c r="S427" s="10" t="s">
        <v>1127</v>
      </c>
      <c r="T427" s="271">
        <v>0.15</v>
      </c>
      <c r="U427" s="18">
        <v>42885</v>
      </c>
      <c r="V427" s="18">
        <v>42891</v>
      </c>
      <c r="W427" s="10">
        <v>6</v>
      </c>
      <c r="X427" s="10">
        <v>0</v>
      </c>
      <c r="Y427" s="10">
        <v>0</v>
      </c>
      <c r="Z427" s="10">
        <v>0</v>
      </c>
      <c r="AA427" s="10">
        <v>0</v>
      </c>
      <c r="AB427" s="10">
        <v>0.16666666666666666</v>
      </c>
      <c r="AC427" s="10">
        <v>1</v>
      </c>
      <c r="AD427" s="10">
        <v>0</v>
      </c>
      <c r="AE427" s="10">
        <v>0</v>
      </c>
      <c r="AF427" s="10">
        <v>0</v>
      </c>
      <c r="AG427" s="10">
        <v>0</v>
      </c>
      <c r="AH427" s="10">
        <v>0</v>
      </c>
      <c r="AI427" s="10">
        <v>0</v>
      </c>
      <c r="AJ427" s="10"/>
      <c r="AK427" s="188" t="s">
        <v>1126</v>
      </c>
    </row>
    <row r="428" spans="1:37" x14ac:dyDescent="0.25">
      <c r="A428" s="10" t="s">
        <v>2366</v>
      </c>
      <c r="B428" s="10" t="s">
        <v>858</v>
      </c>
      <c r="C428" s="10" t="s">
        <v>2369</v>
      </c>
      <c r="D428" s="10" t="s">
        <v>1120</v>
      </c>
      <c r="E428" s="10" t="s">
        <v>1121</v>
      </c>
      <c r="F428" s="10" t="s">
        <v>1122</v>
      </c>
      <c r="G428" s="10" t="s">
        <v>1123</v>
      </c>
      <c r="H428" s="13">
        <v>1900</v>
      </c>
      <c r="I428" s="10" t="s">
        <v>74</v>
      </c>
      <c r="J428" s="230">
        <v>380</v>
      </c>
      <c r="K428" s="230">
        <v>760</v>
      </c>
      <c r="L428" s="230">
        <v>1140</v>
      </c>
      <c r="M428" s="230">
        <v>1900</v>
      </c>
      <c r="N428" s="231"/>
      <c r="O428" s="204"/>
      <c r="P428" s="204"/>
      <c r="Q428" s="215"/>
      <c r="R428" s="10"/>
      <c r="S428" s="10" t="s">
        <v>1128</v>
      </c>
      <c r="T428" s="271">
        <v>0.15</v>
      </c>
      <c r="U428" s="18">
        <v>42969</v>
      </c>
      <c r="V428" s="18">
        <v>42975</v>
      </c>
      <c r="W428" s="10">
        <v>6</v>
      </c>
      <c r="X428" s="10">
        <v>0</v>
      </c>
      <c r="Y428" s="10">
        <v>0</v>
      </c>
      <c r="Z428" s="10">
        <v>0</v>
      </c>
      <c r="AA428" s="10">
        <v>0</v>
      </c>
      <c r="AB428" s="10">
        <v>0</v>
      </c>
      <c r="AC428" s="10">
        <v>0</v>
      </c>
      <c r="AD428" s="10">
        <v>0</v>
      </c>
      <c r="AE428" s="10">
        <v>1</v>
      </c>
      <c r="AF428" s="10">
        <v>0</v>
      </c>
      <c r="AG428" s="10">
        <v>0</v>
      </c>
      <c r="AH428" s="10">
        <v>0</v>
      </c>
      <c r="AI428" s="10">
        <v>0</v>
      </c>
      <c r="AJ428" s="10"/>
      <c r="AK428" s="188" t="s">
        <v>1126</v>
      </c>
    </row>
    <row r="429" spans="1:37" ht="30" x14ac:dyDescent="0.25">
      <c r="A429" s="10" t="s">
        <v>2366</v>
      </c>
      <c r="B429" s="10" t="s">
        <v>858</v>
      </c>
      <c r="C429" s="10" t="s">
        <v>2369</v>
      </c>
      <c r="D429" s="10" t="s">
        <v>1120</v>
      </c>
      <c r="E429" s="10" t="s">
        <v>1121</v>
      </c>
      <c r="F429" s="10" t="s">
        <v>1122</v>
      </c>
      <c r="G429" s="10" t="s">
        <v>1123</v>
      </c>
      <c r="H429" s="13">
        <v>1900</v>
      </c>
      <c r="I429" s="10" t="s">
        <v>74</v>
      </c>
      <c r="J429" s="230">
        <v>380</v>
      </c>
      <c r="K429" s="230">
        <v>760</v>
      </c>
      <c r="L429" s="230">
        <v>1140</v>
      </c>
      <c r="M429" s="230">
        <v>1900</v>
      </c>
      <c r="N429" s="231"/>
      <c r="O429" s="204"/>
      <c r="P429" s="204"/>
      <c r="Q429" s="215"/>
      <c r="R429" s="10"/>
      <c r="S429" s="10" t="s">
        <v>1129</v>
      </c>
      <c r="T429" s="271">
        <v>0.3</v>
      </c>
      <c r="U429" s="18">
        <v>43009</v>
      </c>
      <c r="V429" s="18">
        <v>43029</v>
      </c>
      <c r="W429" s="10">
        <v>20</v>
      </c>
      <c r="X429" s="10">
        <v>0</v>
      </c>
      <c r="Y429" s="10">
        <v>0</v>
      </c>
      <c r="Z429" s="10">
        <v>0</v>
      </c>
      <c r="AA429" s="10">
        <v>0</v>
      </c>
      <c r="AB429" s="10">
        <v>0</v>
      </c>
      <c r="AC429" s="10">
        <v>0</v>
      </c>
      <c r="AD429" s="10">
        <v>0</v>
      </c>
      <c r="AE429" s="10">
        <v>0</v>
      </c>
      <c r="AF429" s="10">
        <v>0</v>
      </c>
      <c r="AG429" s="10">
        <v>1</v>
      </c>
      <c r="AH429" s="10">
        <v>0</v>
      </c>
      <c r="AI429" s="10">
        <v>0</v>
      </c>
      <c r="AJ429" s="10"/>
      <c r="AK429" s="188" t="s">
        <v>1130</v>
      </c>
    </row>
    <row r="430" spans="1:37" ht="30" x14ac:dyDescent="0.25">
      <c r="A430" s="10" t="s">
        <v>2366</v>
      </c>
      <c r="B430" s="10" t="s">
        <v>858</v>
      </c>
      <c r="C430" s="10" t="s">
        <v>2369</v>
      </c>
      <c r="D430" s="10" t="s">
        <v>1120</v>
      </c>
      <c r="E430" s="10" t="s">
        <v>1121</v>
      </c>
      <c r="F430" s="10" t="s">
        <v>1122</v>
      </c>
      <c r="G430" s="10" t="s">
        <v>1123</v>
      </c>
      <c r="H430" s="13">
        <v>1900</v>
      </c>
      <c r="I430" s="10" t="s">
        <v>74</v>
      </c>
      <c r="J430" s="230">
        <v>380</v>
      </c>
      <c r="K430" s="230">
        <v>760</v>
      </c>
      <c r="L430" s="230">
        <v>1140</v>
      </c>
      <c r="M430" s="230">
        <v>1900</v>
      </c>
      <c r="N430" s="231"/>
      <c r="O430" s="204"/>
      <c r="P430" s="204"/>
      <c r="Q430" s="215"/>
      <c r="R430" s="10"/>
      <c r="S430" s="10" t="s">
        <v>1131</v>
      </c>
      <c r="T430" s="271">
        <v>0.25</v>
      </c>
      <c r="U430" s="18">
        <v>43040</v>
      </c>
      <c r="V430" s="18">
        <v>43057</v>
      </c>
      <c r="W430" s="10">
        <v>17</v>
      </c>
      <c r="X430" s="10">
        <v>0</v>
      </c>
      <c r="Y430" s="10">
        <v>0</v>
      </c>
      <c r="Z430" s="10">
        <v>0</v>
      </c>
      <c r="AA430" s="10">
        <v>0</v>
      </c>
      <c r="AB430" s="10">
        <v>0</v>
      </c>
      <c r="AC430" s="10">
        <v>0</v>
      </c>
      <c r="AD430" s="10">
        <v>0</v>
      </c>
      <c r="AE430" s="10">
        <v>0</v>
      </c>
      <c r="AF430" s="10">
        <v>0</v>
      </c>
      <c r="AG430" s="10">
        <v>0</v>
      </c>
      <c r="AH430" s="10">
        <v>1</v>
      </c>
      <c r="AI430" s="10">
        <v>0</v>
      </c>
      <c r="AJ430" s="10"/>
      <c r="AK430" s="188" t="s">
        <v>1132</v>
      </c>
    </row>
    <row r="431" spans="1:37" x14ac:dyDescent="0.25">
      <c r="A431" s="10" t="s">
        <v>2366</v>
      </c>
      <c r="B431" s="10" t="s">
        <v>858</v>
      </c>
      <c r="C431" s="10" t="s">
        <v>2369</v>
      </c>
      <c r="D431" s="10" t="s">
        <v>1120</v>
      </c>
      <c r="E431" s="10" t="s">
        <v>1121</v>
      </c>
      <c r="F431" s="10" t="s">
        <v>1122</v>
      </c>
      <c r="G431" s="10" t="s">
        <v>1133</v>
      </c>
      <c r="H431" s="13">
        <v>2000</v>
      </c>
      <c r="I431" s="10" t="s">
        <v>74</v>
      </c>
      <c r="J431" s="230">
        <v>1000</v>
      </c>
      <c r="K431" s="230">
        <v>1000</v>
      </c>
      <c r="L431" s="230">
        <v>1500</v>
      </c>
      <c r="M431" s="230">
        <v>2000</v>
      </c>
      <c r="N431" s="231"/>
      <c r="O431" s="204"/>
      <c r="P431" s="204"/>
      <c r="Q431" s="215"/>
      <c r="R431" s="10"/>
      <c r="S431" s="10" t="s">
        <v>1134</v>
      </c>
      <c r="T431" s="271">
        <v>0.5</v>
      </c>
      <c r="U431" s="18">
        <v>42767</v>
      </c>
      <c r="V431" s="18">
        <v>42794</v>
      </c>
      <c r="W431" s="10">
        <v>27</v>
      </c>
      <c r="X431" s="10">
        <v>0</v>
      </c>
      <c r="Y431" s="10">
        <v>1</v>
      </c>
      <c r="Z431" s="10">
        <f>Y431</f>
        <v>1</v>
      </c>
      <c r="AA431" s="10">
        <v>0</v>
      </c>
      <c r="AB431" s="10">
        <v>0</v>
      </c>
      <c r="AC431" s="10">
        <v>0</v>
      </c>
      <c r="AD431" s="10">
        <v>0</v>
      </c>
      <c r="AE431" s="10">
        <v>0</v>
      </c>
      <c r="AF431" s="10">
        <v>0</v>
      </c>
      <c r="AG431" s="10">
        <v>0</v>
      </c>
      <c r="AH431" s="10">
        <v>0</v>
      </c>
      <c r="AI431" s="10">
        <v>0</v>
      </c>
      <c r="AJ431" s="10" t="s">
        <v>1135</v>
      </c>
      <c r="AK431" s="188" t="s">
        <v>1136</v>
      </c>
    </row>
    <row r="432" spans="1:37" x14ac:dyDescent="0.25">
      <c r="A432" s="10" t="s">
        <v>2366</v>
      </c>
      <c r="B432" s="10" t="s">
        <v>858</v>
      </c>
      <c r="C432" s="10" t="s">
        <v>2369</v>
      </c>
      <c r="D432" s="10" t="s">
        <v>1120</v>
      </c>
      <c r="E432" s="10" t="s">
        <v>1121</v>
      </c>
      <c r="F432" s="10" t="s">
        <v>1122</v>
      </c>
      <c r="G432" s="10" t="s">
        <v>1133</v>
      </c>
      <c r="H432" s="13">
        <v>2000</v>
      </c>
      <c r="I432" s="10" t="s">
        <v>74</v>
      </c>
      <c r="J432" s="230">
        <v>1000</v>
      </c>
      <c r="K432" s="230">
        <v>1000</v>
      </c>
      <c r="L432" s="230">
        <v>1500</v>
      </c>
      <c r="M432" s="230">
        <v>2000</v>
      </c>
      <c r="N432" s="231"/>
      <c r="O432" s="204"/>
      <c r="P432" s="204"/>
      <c r="Q432" s="215"/>
      <c r="R432" s="10"/>
      <c r="S432" s="10" t="s">
        <v>1137</v>
      </c>
      <c r="T432" s="271">
        <v>0.5</v>
      </c>
      <c r="U432" s="18">
        <v>43009</v>
      </c>
      <c r="V432" s="18">
        <v>43038</v>
      </c>
      <c r="W432" s="10">
        <v>29</v>
      </c>
      <c r="X432" s="10">
        <v>0</v>
      </c>
      <c r="Y432" s="10">
        <v>0</v>
      </c>
      <c r="Z432" s="10">
        <v>0</v>
      </c>
      <c r="AA432" s="10">
        <v>0</v>
      </c>
      <c r="AB432" s="10">
        <v>0</v>
      </c>
      <c r="AC432" s="10">
        <v>0</v>
      </c>
      <c r="AD432" s="10">
        <v>0</v>
      </c>
      <c r="AE432" s="10">
        <v>0</v>
      </c>
      <c r="AF432" s="10">
        <v>0</v>
      </c>
      <c r="AG432" s="10">
        <v>1</v>
      </c>
      <c r="AH432" s="10">
        <v>0</v>
      </c>
      <c r="AI432" s="10">
        <v>0</v>
      </c>
      <c r="AJ432" s="10"/>
      <c r="AK432" s="188" t="s">
        <v>1136</v>
      </c>
    </row>
    <row r="433" spans="1:37" x14ac:dyDescent="0.25">
      <c r="A433" s="10" t="s">
        <v>2366</v>
      </c>
      <c r="B433" s="10" t="s">
        <v>858</v>
      </c>
      <c r="C433" s="10" t="s">
        <v>2507</v>
      </c>
      <c r="D433" s="10" t="s">
        <v>1138</v>
      </c>
      <c r="E433" s="10" t="s">
        <v>1139</v>
      </c>
      <c r="F433" s="10" t="s">
        <v>1140</v>
      </c>
      <c r="G433" s="10" t="s">
        <v>1141</v>
      </c>
      <c r="H433" s="13">
        <v>500</v>
      </c>
      <c r="I433" s="10" t="s">
        <v>74</v>
      </c>
      <c r="J433" s="230"/>
      <c r="K433" s="230">
        <v>150</v>
      </c>
      <c r="L433" s="230">
        <v>350</v>
      </c>
      <c r="M433" s="230">
        <v>500</v>
      </c>
      <c r="N433" s="231"/>
      <c r="O433" s="204"/>
      <c r="P433" s="204"/>
      <c r="Q433" s="215"/>
      <c r="R433" s="10"/>
      <c r="S433" s="10" t="s">
        <v>1142</v>
      </c>
      <c r="T433" s="271">
        <v>0.25</v>
      </c>
      <c r="U433" s="18">
        <v>42751</v>
      </c>
      <c r="V433" s="18">
        <v>42809</v>
      </c>
      <c r="W433" s="10">
        <v>58</v>
      </c>
      <c r="X433" s="10">
        <v>0.25862068965517243</v>
      </c>
      <c r="Y433" s="10">
        <v>0.74137931034482762</v>
      </c>
      <c r="Z433" s="10">
        <v>1</v>
      </c>
      <c r="AA433" s="10">
        <v>0</v>
      </c>
      <c r="AB433" s="10">
        <v>0</v>
      </c>
      <c r="AC433" s="10">
        <v>0</v>
      </c>
      <c r="AD433" s="10">
        <v>0</v>
      </c>
      <c r="AE433" s="10">
        <v>0</v>
      </c>
      <c r="AF433" s="10">
        <v>0</v>
      </c>
      <c r="AG433" s="10">
        <v>0</v>
      </c>
      <c r="AH433" s="10">
        <v>0</v>
      </c>
      <c r="AI433" s="10">
        <v>0</v>
      </c>
      <c r="AJ433" s="10" t="s">
        <v>2508</v>
      </c>
      <c r="AK433" s="188" t="s">
        <v>1143</v>
      </c>
    </row>
    <row r="434" spans="1:37" x14ac:dyDescent="0.25">
      <c r="A434" s="10" t="s">
        <v>2366</v>
      </c>
      <c r="B434" s="10" t="s">
        <v>858</v>
      </c>
      <c r="C434" s="10" t="s">
        <v>2507</v>
      </c>
      <c r="D434" s="10" t="s">
        <v>1138</v>
      </c>
      <c r="E434" s="10" t="s">
        <v>1139</v>
      </c>
      <c r="F434" s="10" t="s">
        <v>1140</v>
      </c>
      <c r="G434" s="10" t="s">
        <v>1141</v>
      </c>
      <c r="H434" s="13">
        <v>500</v>
      </c>
      <c r="I434" s="10" t="s">
        <v>74</v>
      </c>
      <c r="J434" s="230"/>
      <c r="K434" s="230">
        <v>150</v>
      </c>
      <c r="L434" s="230">
        <v>350</v>
      </c>
      <c r="M434" s="230">
        <v>500</v>
      </c>
      <c r="N434" s="231"/>
      <c r="O434" s="204"/>
      <c r="P434" s="204"/>
      <c r="Q434" s="215"/>
      <c r="R434" s="10"/>
      <c r="S434" s="10" t="s">
        <v>1144</v>
      </c>
      <c r="T434" s="271">
        <v>0.25</v>
      </c>
      <c r="U434" s="18">
        <v>42751</v>
      </c>
      <c r="V434" s="18">
        <v>42916</v>
      </c>
      <c r="W434" s="10">
        <v>165</v>
      </c>
      <c r="X434" s="10">
        <v>9.0909090909090912E-2</v>
      </c>
      <c r="Y434" s="10">
        <v>0.26060606060606062</v>
      </c>
      <c r="Z434" s="10">
        <v>0.44848484848484849</v>
      </c>
      <c r="AA434" s="10">
        <v>0.63030303030303025</v>
      </c>
      <c r="AB434" s="10">
        <v>0.81818181818181823</v>
      </c>
      <c r="AC434" s="10">
        <v>1</v>
      </c>
      <c r="AD434" s="10">
        <v>0</v>
      </c>
      <c r="AE434" s="10">
        <v>0</v>
      </c>
      <c r="AF434" s="10">
        <v>0</v>
      </c>
      <c r="AG434" s="10">
        <v>0</v>
      </c>
      <c r="AH434" s="10">
        <v>0</v>
      </c>
      <c r="AI434" s="10">
        <v>0</v>
      </c>
      <c r="AJ434" s="10" t="s">
        <v>2509</v>
      </c>
      <c r="AK434" s="188" t="s">
        <v>2510</v>
      </c>
    </row>
    <row r="435" spans="1:37" x14ac:dyDescent="0.25">
      <c r="A435" s="10" t="s">
        <v>2366</v>
      </c>
      <c r="B435" s="10" t="s">
        <v>858</v>
      </c>
      <c r="C435" s="10" t="s">
        <v>2507</v>
      </c>
      <c r="D435" s="10" t="s">
        <v>1138</v>
      </c>
      <c r="E435" s="10" t="s">
        <v>1139</v>
      </c>
      <c r="F435" s="10" t="s">
        <v>1140</v>
      </c>
      <c r="G435" s="10" t="s">
        <v>1141</v>
      </c>
      <c r="H435" s="13">
        <v>500</v>
      </c>
      <c r="I435" s="10" t="s">
        <v>74</v>
      </c>
      <c r="J435" s="230"/>
      <c r="K435" s="230">
        <v>150</v>
      </c>
      <c r="L435" s="230">
        <v>350</v>
      </c>
      <c r="M435" s="230">
        <v>500</v>
      </c>
      <c r="N435" s="231"/>
      <c r="O435" s="204"/>
      <c r="P435" s="204"/>
      <c r="Q435" s="215"/>
      <c r="R435" s="10"/>
      <c r="S435" s="10" t="s">
        <v>1145</v>
      </c>
      <c r="T435" s="271">
        <v>0.25</v>
      </c>
      <c r="U435" s="18">
        <v>42824</v>
      </c>
      <c r="V435" s="18">
        <v>42962</v>
      </c>
      <c r="W435" s="10">
        <v>138</v>
      </c>
      <c r="X435" s="10">
        <v>0</v>
      </c>
      <c r="Y435" s="10">
        <v>0</v>
      </c>
      <c r="Z435" s="10">
        <v>7.246376811594203E-3</v>
      </c>
      <c r="AA435" s="10">
        <v>0.22463768115942029</v>
      </c>
      <c r="AB435" s="10">
        <v>0.44927536231884058</v>
      </c>
      <c r="AC435" s="10">
        <v>0.66666666666666663</v>
      </c>
      <c r="AD435" s="10">
        <v>0.89130434782608692</v>
      </c>
      <c r="AE435" s="10">
        <v>1</v>
      </c>
      <c r="AF435" s="10">
        <v>0</v>
      </c>
      <c r="AG435" s="10">
        <v>0</v>
      </c>
      <c r="AH435" s="10">
        <v>0</v>
      </c>
      <c r="AI435" s="10">
        <v>0</v>
      </c>
      <c r="AJ435" s="10" t="s">
        <v>1146</v>
      </c>
      <c r="AK435" s="188" t="s">
        <v>2511</v>
      </c>
    </row>
    <row r="436" spans="1:37" x14ac:dyDescent="0.25">
      <c r="A436" s="10" t="s">
        <v>2366</v>
      </c>
      <c r="B436" s="10" t="s">
        <v>858</v>
      </c>
      <c r="C436" s="10" t="s">
        <v>2507</v>
      </c>
      <c r="D436" s="10" t="s">
        <v>1138</v>
      </c>
      <c r="E436" s="10" t="s">
        <v>1139</v>
      </c>
      <c r="F436" s="10" t="s">
        <v>1140</v>
      </c>
      <c r="G436" s="10" t="s">
        <v>1141</v>
      </c>
      <c r="H436" s="13">
        <v>500</v>
      </c>
      <c r="I436" s="10" t="s">
        <v>74</v>
      </c>
      <c r="J436" s="230"/>
      <c r="K436" s="230">
        <v>150</v>
      </c>
      <c r="L436" s="230">
        <v>350</v>
      </c>
      <c r="M436" s="230">
        <v>500</v>
      </c>
      <c r="N436" s="231"/>
      <c r="O436" s="204"/>
      <c r="P436" s="204"/>
      <c r="Q436" s="215"/>
      <c r="R436" s="10"/>
      <c r="S436" s="10" t="s">
        <v>1147</v>
      </c>
      <c r="T436" s="271">
        <v>0.25</v>
      </c>
      <c r="U436" s="18">
        <v>42901</v>
      </c>
      <c r="V436" s="18">
        <v>43069</v>
      </c>
      <c r="W436" s="10">
        <v>168</v>
      </c>
      <c r="X436" s="10">
        <v>0</v>
      </c>
      <c r="Y436" s="10">
        <v>0</v>
      </c>
      <c r="Z436" s="10">
        <v>0</v>
      </c>
      <c r="AA436" s="10">
        <v>0</v>
      </c>
      <c r="AB436" s="10">
        <v>0</v>
      </c>
      <c r="AC436" s="10">
        <v>8.9285714285714288E-2</v>
      </c>
      <c r="AD436" s="10">
        <v>0.27380952380952384</v>
      </c>
      <c r="AE436" s="10">
        <v>0.45833333333333331</v>
      </c>
      <c r="AF436" s="10">
        <v>0.63690476190476186</v>
      </c>
      <c r="AG436" s="10">
        <v>0.8214285714285714</v>
      </c>
      <c r="AH436" s="10">
        <v>1</v>
      </c>
      <c r="AI436" s="10">
        <v>0</v>
      </c>
      <c r="AJ436" s="10"/>
      <c r="AK436" s="188" t="s">
        <v>1148</v>
      </c>
    </row>
    <row r="437" spans="1:37" ht="30" x14ac:dyDescent="0.25">
      <c r="A437" s="10" t="s">
        <v>2366</v>
      </c>
      <c r="B437" s="10" t="s">
        <v>858</v>
      </c>
      <c r="C437" s="10" t="s">
        <v>2507</v>
      </c>
      <c r="D437" s="10" t="s">
        <v>1138</v>
      </c>
      <c r="E437" s="10" t="s">
        <v>1139</v>
      </c>
      <c r="F437" s="10" t="s">
        <v>1140</v>
      </c>
      <c r="G437" s="10" t="s">
        <v>1149</v>
      </c>
      <c r="H437" s="13">
        <v>500</v>
      </c>
      <c r="I437" s="10" t="s">
        <v>74</v>
      </c>
      <c r="J437" s="230"/>
      <c r="K437" s="230">
        <v>150</v>
      </c>
      <c r="L437" s="230">
        <v>350</v>
      </c>
      <c r="M437" s="230">
        <v>500</v>
      </c>
      <c r="N437" s="231"/>
      <c r="O437" s="204"/>
      <c r="P437" s="204"/>
      <c r="Q437" s="215"/>
      <c r="R437" s="10"/>
      <c r="S437" s="10" t="s">
        <v>1150</v>
      </c>
      <c r="T437" s="271">
        <v>0.5</v>
      </c>
      <c r="U437" s="18">
        <v>42765</v>
      </c>
      <c r="V437" s="18">
        <v>42962</v>
      </c>
      <c r="W437" s="10">
        <v>197</v>
      </c>
      <c r="X437" s="10">
        <v>5.076142131979695E-3</v>
      </c>
      <c r="Y437" s="10">
        <v>0.14720812182741116</v>
      </c>
      <c r="Z437" s="10">
        <v>0.30456852791878175</v>
      </c>
      <c r="AA437" s="10">
        <v>0.45685279187817257</v>
      </c>
      <c r="AB437" s="10">
        <v>0.6142131979695431</v>
      </c>
      <c r="AC437" s="10">
        <v>0.76649746192893398</v>
      </c>
      <c r="AD437" s="10">
        <v>0.92385786802030456</v>
      </c>
      <c r="AE437" s="10">
        <v>1</v>
      </c>
      <c r="AF437" s="10">
        <v>0</v>
      </c>
      <c r="AG437" s="10">
        <v>0</v>
      </c>
      <c r="AH437" s="10">
        <v>0</v>
      </c>
      <c r="AI437" s="10">
        <v>0</v>
      </c>
      <c r="AJ437" s="10" t="s">
        <v>1151</v>
      </c>
      <c r="AK437" s="188" t="s">
        <v>2512</v>
      </c>
    </row>
    <row r="438" spans="1:37" ht="30" x14ac:dyDescent="0.25">
      <c r="A438" s="10" t="s">
        <v>2366</v>
      </c>
      <c r="B438" s="10" t="s">
        <v>858</v>
      </c>
      <c r="C438" s="10" t="s">
        <v>2507</v>
      </c>
      <c r="D438" s="10" t="s">
        <v>1138</v>
      </c>
      <c r="E438" s="10" t="s">
        <v>1139</v>
      </c>
      <c r="F438" s="10" t="s">
        <v>1140</v>
      </c>
      <c r="G438" s="10" t="s">
        <v>1149</v>
      </c>
      <c r="H438" s="13">
        <v>500</v>
      </c>
      <c r="I438" s="10" t="s">
        <v>74</v>
      </c>
      <c r="J438" s="230"/>
      <c r="K438" s="230">
        <v>150</v>
      </c>
      <c r="L438" s="230">
        <v>350</v>
      </c>
      <c r="M438" s="230">
        <v>500</v>
      </c>
      <c r="N438" s="231"/>
      <c r="O438" s="204"/>
      <c r="P438" s="204"/>
      <c r="Q438" s="215"/>
      <c r="R438" s="10"/>
      <c r="S438" s="10" t="s">
        <v>2513</v>
      </c>
      <c r="T438" s="271">
        <v>0.3</v>
      </c>
      <c r="U438" s="18">
        <v>42810</v>
      </c>
      <c r="V438" s="18">
        <v>43008</v>
      </c>
      <c r="W438" s="10">
        <v>198</v>
      </c>
      <c r="X438" s="10">
        <v>0</v>
      </c>
      <c r="Y438" s="10">
        <v>0</v>
      </c>
      <c r="Z438" s="10">
        <v>7.575757575757576E-2</v>
      </c>
      <c r="AA438" s="10">
        <v>0.22727272727272727</v>
      </c>
      <c r="AB438" s="10">
        <v>0.38383838383838381</v>
      </c>
      <c r="AC438" s="10">
        <v>0.53535353535353536</v>
      </c>
      <c r="AD438" s="10">
        <v>0.69191919191919193</v>
      </c>
      <c r="AE438" s="10">
        <v>0.84848484848484851</v>
      </c>
      <c r="AF438" s="10">
        <v>1</v>
      </c>
      <c r="AG438" s="10">
        <v>0</v>
      </c>
      <c r="AH438" s="10">
        <v>0</v>
      </c>
      <c r="AI438" s="10">
        <v>0</v>
      </c>
      <c r="AJ438" s="10" t="s">
        <v>2514</v>
      </c>
      <c r="AK438" s="188" t="s">
        <v>2515</v>
      </c>
    </row>
    <row r="439" spans="1:37" ht="60" x14ac:dyDescent="0.25">
      <c r="A439" s="10" t="s">
        <v>2366</v>
      </c>
      <c r="B439" s="10" t="s">
        <v>858</v>
      </c>
      <c r="C439" s="10" t="s">
        <v>2507</v>
      </c>
      <c r="D439" s="10" t="s">
        <v>1138</v>
      </c>
      <c r="E439" s="10" t="s">
        <v>1139</v>
      </c>
      <c r="F439" s="10" t="s">
        <v>1140</v>
      </c>
      <c r="G439" s="10" t="s">
        <v>1149</v>
      </c>
      <c r="H439" s="13">
        <v>500</v>
      </c>
      <c r="I439" s="10" t="s">
        <v>74</v>
      </c>
      <c r="J439" s="230"/>
      <c r="K439" s="230">
        <v>150</v>
      </c>
      <c r="L439" s="230">
        <v>350</v>
      </c>
      <c r="M439" s="230">
        <v>500</v>
      </c>
      <c r="N439" s="231"/>
      <c r="O439" s="204"/>
      <c r="P439" s="204"/>
      <c r="Q439" s="215"/>
      <c r="R439" s="10"/>
      <c r="S439" s="10" t="s">
        <v>1152</v>
      </c>
      <c r="T439" s="271">
        <v>0.1</v>
      </c>
      <c r="U439" s="18">
        <v>42809</v>
      </c>
      <c r="V439" s="18">
        <v>43008</v>
      </c>
      <c r="W439" s="10">
        <v>199</v>
      </c>
      <c r="X439" s="10">
        <v>0</v>
      </c>
      <c r="Y439" s="10">
        <v>0</v>
      </c>
      <c r="Z439" s="10">
        <v>8.0402010050251257E-2</v>
      </c>
      <c r="AA439" s="10">
        <v>0.23115577889447236</v>
      </c>
      <c r="AB439" s="10">
        <v>0.38693467336683418</v>
      </c>
      <c r="AC439" s="10">
        <v>0.53768844221105527</v>
      </c>
      <c r="AD439" s="10">
        <v>0.69346733668341709</v>
      </c>
      <c r="AE439" s="10">
        <v>0.84924623115577891</v>
      </c>
      <c r="AF439" s="10">
        <v>1</v>
      </c>
      <c r="AG439" s="10">
        <v>0</v>
      </c>
      <c r="AH439" s="10">
        <v>0</v>
      </c>
      <c r="AI439" s="10">
        <v>0</v>
      </c>
      <c r="AJ439" s="10" t="s">
        <v>1153</v>
      </c>
      <c r="AK439" s="188" t="s">
        <v>2516</v>
      </c>
    </row>
    <row r="440" spans="1:37" ht="30" x14ac:dyDescent="0.25">
      <c r="A440" s="10" t="s">
        <v>2366</v>
      </c>
      <c r="B440" s="10" t="s">
        <v>858</v>
      </c>
      <c r="C440" s="10" t="s">
        <v>2507</v>
      </c>
      <c r="D440" s="10" t="s">
        <v>1138</v>
      </c>
      <c r="E440" s="10" t="s">
        <v>1139</v>
      </c>
      <c r="F440" s="10" t="s">
        <v>1140</v>
      </c>
      <c r="G440" s="10" t="s">
        <v>1149</v>
      </c>
      <c r="H440" s="13">
        <v>500</v>
      </c>
      <c r="I440" s="10" t="s">
        <v>74</v>
      </c>
      <c r="J440" s="230"/>
      <c r="K440" s="230">
        <v>150</v>
      </c>
      <c r="L440" s="230">
        <v>350</v>
      </c>
      <c r="M440" s="230">
        <v>500</v>
      </c>
      <c r="N440" s="231"/>
      <c r="O440" s="204"/>
      <c r="P440" s="204"/>
      <c r="Q440" s="215"/>
      <c r="R440" s="10"/>
      <c r="S440" s="10" t="s">
        <v>1154</v>
      </c>
      <c r="T440" s="271">
        <v>0.1</v>
      </c>
      <c r="U440" s="18">
        <v>42824</v>
      </c>
      <c r="V440" s="18">
        <v>43038</v>
      </c>
      <c r="W440" s="10">
        <v>214</v>
      </c>
      <c r="X440" s="10">
        <v>0</v>
      </c>
      <c r="Y440" s="10">
        <v>0</v>
      </c>
      <c r="Z440" s="10">
        <v>4.6728971962616819E-3</v>
      </c>
      <c r="AA440" s="10">
        <v>0.14485981308411214</v>
      </c>
      <c r="AB440" s="10">
        <v>0.28971962616822428</v>
      </c>
      <c r="AC440" s="10">
        <v>0.42990654205607476</v>
      </c>
      <c r="AD440" s="10">
        <v>0.57476635514018692</v>
      </c>
      <c r="AE440" s="10">
        <v>0.71962616822429903</v>
      </c>
      <c r="AF440" s="10">
        <v>0.85981308411214952</v>
      </c>
      <c r="AG440" s="10">
        <v>1</v>
      </c>
      <c r="AH440" s="10">
        <v>0</v>
      </c>
      <c r="AI440" s="10">
        <v>0</v>
      </c>
      <c r="AJ440" s="10" t="s">
        <v>2517</v>
      </c>
      <c r="AK440" s="188" t="s">
        <v>2518</v>
      </c>
    </row>
    <row r="441" spans="1:37" ht="45" x14ac:dyDescent="0.25">
      <c r="A441" s="10" t="s">
        <v>2366</v>
      </c>
      <c r="B441" s="10" t="s">
        <v>858</v>
      </c>
      <c r="C441" s="10" t="s">
        <v>2507</v>
      </c>
      <c r="D441" s="10" t="s">
        <v>1138</v>
      </c>
      <c r="E441" s="10" t="s">
        <v>1139</v>
      </c>
      <c r="F441" s="10" t="s">
        <v>1140</v>
      </c>
      <c r="G441" s="10" t="s">
        <v>2519</v>
      </c>
      <c r="H441" s="13">
        <v>12</v>
      </c>
      <c r="I441" s="10" t="s">
        <v>74</v>
      </c>
      <c r="J441" s="230"/>
      <c r="K441" s="230">
        <v>4</v>
      </c>
      <c r="L441" s="230">
        <v>8</v>
      </c>
      <c r="M441" s="230">
        <v>12</v>
      </c>
      <c r="N441" s="231"/>
      <c r="O441" s="204"/>
      <c r="P441" s="204"/>
      <c r="Q441" s="215"/>
      <c r="R441" s="10"/>
      <c r="S441" s="10" t="s">
        <v>1155</v>
      </c>
      <c r="T441" s="271">
        <v>0.2</v>
      </c>
      <c r="U441" s="18">
        <v>42751</v>
      </c>
      <c r="V441" s="18">
        <v>42814</v>
      </c>
      <c r="W441" s="10">
        <v>63</v>
      </c>
      <c r="X441" s="10">
        <v>0.23809523809523808</v>
      </c>
      <c r="Y441" s="10">
        <v>0.68253968253968256</v>
      </c>
      <c r="Z441" s="10">
        <v>1</v>
      </c>
      <c r="AA441" s="10">
        <v>0</v>
      </c>
      <c r="AB441" s="10">
        <v>0</v>
      </c>
      <c r="AC441" s="10">
        <v>0</v>
      </c>
      <c r="AD441" s="10">
        <v>0</v>
      </c>
      <c r="AE441" s="10">
        <v>0</v>
      </c>
      <c r="AF441" s="10">
        <v>0</v>
      </c>
      <c r="AG441" s="10">
        <v>0</v>
      </c>
      <c r="AH441" s="10">
        <v>0</v>
      </c>
      <c r="AI441" s="10">
        <v>0</v>
      </c>
      <c r="AJ441" s="10" t="s">
        <v>2520</v>
      </c>
      <c r="AK441" s="188" t="s">
        <v>2521</v>
      </c>
    </row>
    <row r="442" spans="1:37" ht="45" x14ac:dyDescent="0.25">
      <c r="A442" s="10" t="s">
        <v>2366</v>
      </c>
      <c r="B442" s="10" t="s">
        <v>858</v>
      </c>
      <c r="C442" s="10" t="s">
        <v>2507</v>
      </c>
      <c r="D442" s="10" t="s">
        <v>1138</v>
      </c>
      <c r="E442" s="10" t="s">
        <v>1139</v>
      </c>
      <c r="F442" s="10" t="s">
        <v>1140</v>
      </c>
      <c r="G442" s="10" t="s">
        <v>2519</v>
      </c>
      <c r="H442" s="13">
        <v>12</v>
      </c>
      <c r="I442" s="10" t="s">
        <v>74</v>
      </c>
      <c r="J442" s="230"/>
      <c r="K442" s="230">
        <v>4</v>
      </c>
      <c r="L442" s="230">
        <v>8</v>
      </c>
      <c r="M442" s="230">
        <v>12</v>
      </c>
      <c r="N442" s="231"/>
      <c r="O442" s="204"/>
      <c r="P442" s="204"/>
      <c r="Q442" s="215"/>
      <c r="R442" s="10"/>
      <c r="S442" s="10" t="s">
        <v>1156</v>
      </c>
      <c r="T442" s="271">
        <v>0.2</v>
      </c>
      <c r="U442" s="18">
        <v>42794</v>
      </c>
      <c r="V442" s="18">
        <v>42871</v>
      </c>
      <c r="W442" s="10">
        <v>77</v>
      </c>
      <c r="X442" s="10">
        <v>0</v>
      </c>
      <c r="Y442" s="10">
        <v>0</v>
      </c>
      <c r="Z442" s="10">
        <v>0.40259740259740262</v>
      </c>
      <c r="AA442" s="10">
        <v>0.79220779220779225</v>
      </c>
      <c r="AB442" s="10">
        <v>1</v>
      </c>
      <c r="AC442" s="10">
        <v>0</v>
      </c>
      <c r="AD442" s="10">
        <v>0</v>
      </c>
      <c r="AE442" s="10">
        <v>0</v>
      </c>
      <c r="AF442" s="10">
        <v>0</v>
      </c>
      <c r="AG442" s="10">
        <v>0</v>
      </c>
      <c r="AH442" s="10">
        <v>0</v>
      </c>
      <c r="AI442" s="10">
        <v>0</v>
      </c>
      <c r="AJ442" s="10" t="s">
        <v>2522</v>
      </c>
      <c r="AK442" s="188" t="s">
        <v>2523</v>
      </c>
    </row>
    <row r="443" spans="1:37" ht="30" x14ac:dyDescent="0.25">
      <c r="A443" s="10" t="s">
        <v>2366</v>
      </c>
      <c r="B443" s="10" t="s">
        <v>858</v>
      </c>
      <c r="C443" s="10" t="s">
        <v>2507</v>
      </c>
      <c r="D443" s="10" t="s">
        <v>1138</v>
      </c>
      <c r="E443" s="10" t="s">
        <v>1139</v>
      </c>
      <c r="F443" s="10" t="s">
        <v>1140</v>
      </c>
      <c r="G443" s="10" t="s">
        <v>2519</v>
      </c>
      <c r="H443" s="13">
        <v>12</v>
      </c>
      <c r="I443" s="10" t="s">
        <v>74</v>
      </c>
      <c r="J443" s="230"/>
      <c r="K443" s="230">
        <v>4</v>
      </c>
      <c r="L443" s="230">
        <v>8</v>
      </c>
      <c r="M443" s="230">
        <v>12</v>
      </c>
      <c r="N443" s="231"/>
      <c r="O443" s="204"/>
      <c r="P443" s="204"/>
      <c r="Q443" s="215"/>
      <c r="R443" s="10"/>
      <c r="S443" s="10" t="s">
        <v>1157</v>
      </c>
      <c r="T443" s="271">
        <v>0.4</v>
      </c>
      <c r="U443" s="18">
        <v>42815</v>
      </c>
      <c r="V443" s="18">
        <v>43099</v>
      </c>
      <c r="W443" s="10">
        <v>284</v>
      </c>
      <c r="X443" s="10">
        <v>0</v>
      </c>
      <c r="Y443" s="10">
        <v>0</v>
      </c>
      <c r="Z443" s="10">
        <v>3.5211267605633804E-2</v>
      </c>
      <c r="AA443" s="10">
        <v>0.14084507042253522</v>
      </c>
      <c r="AB443" s="10">
        <v>0.25</v>
      </c>
      <c r="AC443" s="10">
        <v>0.35563380281690143</v>
      </c>
      <c r="AD443" s="10">
        <v>0.46478873239436619</v>
      </c>
      <c r="AE443" s="10">
        <v>0.573943661971831</v>
      </c>
      <c r="AF443" s="10">
        <v>0.67957746478873238</v>
      </c>
      <c r="AG443" s="10">
        <v>0.78873239436619713</v>
      </c>
      <c r="AH443" s="10">
        <v>0.89436619718309862</v>
      </c>
      <c r="AI443" s="10">
        <v>1</v>
      </c>
      <c r="AJ443" s="10" t="s">
        <v>2524</v>
      </c>
      <c r="AK443" s="188" t="s">
        <v>1158</v>
      </c>
    </row>
    <row r="444" spans="1:37" x14ac:dyDescent="0.25">
      <c r="A444" s="10" t="s">
        <v>2366</v>
      </c>
      <c r="B444" s="10" t="s">
        <v>858</v>
      </c>
      <c r="C444" s="10" t="s">
        <v>2507</v>
      </c>
      <c r="D444" s="10" t="s">
        <v>1138</v>
      </c>
      <c r="E444" s="10" t="s">
        <v>1139</v>
      </c>
      <c r="F444" s="10" t="s">
        <v>1140</v>
      </c>
      <c r="G444" s="10" t="s">
        <v>2519</v>
      </c>
      <c r="H444" s="13">
        <v>12</v>
      </c>
      <c r="I444" s="10" t="s">
        <v>74</v>
      </c>
      <c r="J444" s="230"/>
      <c r="K444" s="230">
        <v>4</v>
      </c>
      <c r="L444" s="230">
        <v>8</v>
      </c>
      <c r="M444" s="230">
        <v>12</v>
      </c>
      <c r="N444" s="231"/>
      <c r="O444" s="204"/>
      <c r="P444" s="204"/>
      <c r="Q444" s="215"/>
      <c r="R444" s="10"/>
      <c r="S444" s="10" t="s">
        <v>1159</v>
      </c>
      <c r="T444" s="271">
        <v>0.2</v>
      </c>
      <c r="U444" s="18">
        <v>42871</v>
      </c>
      <c r="V444" s="18">
        <v>43099</v>
      </c>
      <c r="W444" s="10">
        <v>228</v>
      </c>
      <c r="X444" s="10">
        <v>0</v>
      </c>
      <c r="Y444" s="10">
        <v>0</v>
      </c>
      <c r="Z444" s="10">
        <v>0</v>
      </c>
      <c r="AA444" s="10">
        <v>0</v>
      </c>
      <c r="AB444" s="10">
        <v>6.5789473684210523E-2</v>
      </c>
      <c r="AC444" s="10">
        <v>0.19736842105263158</v>
      </c>
      <c r="AD444" s="10">
        <v>0.33333333333333331</v>
      </c>
      <c r="AE444" s="10">
        <v>0.4692982456140351</v>
      </c>
      <c r="AF444" s="10">
        <v>0.60087719298245612</v>
      </c>
      <c r="AG444" s="10">
        <v>0.73684210526315785</v>
      </c>
      <c r="AH444" s="10">
        <v>0.86842105263157898</v>
      </c>
      <c r="AI444" s="10">
        <v>1</v>
      </c>
      <c r="AJ444" s="10" t="s">
        <v>1160</v>
      </c>
      <c r="AK444" s="188" t="s">
        <v>1161</v>
      </c>
    </row>
    <row r="445" spans="1:37" x14ac:dyDescent="0.25">
      <c r="A445" s="10" t="s">
        <v>2366</v>
      </c>
      <c r="B445" s="10" t="s">
        <v>858</v>
      </c>
      <c r="C445" s="10" t="s">
        <v>2507</v>
      </c>
      <c r="D445" s="10" t="s">
        <v>1138</v>
      </c>
      <c r="E445" s="10" t="s">
        <v>1139</v>
      </c>
      <c r="F445" s="10" t="s">
        <v>1140</v>
      </c>
      <c r="G445" s="10" t="s">
        <v>1162</v>
      </c>
      <c r="H445" s="13">
        <v>137</v>
      </c>
      <c r="I445" s="10" t="s">
        <v>74</v>
      </c>
      <c r="J445" s="230"/>
      <c r="K445" s="230"/>
      <c r="L445" s="230"/>
      <c r="M445" s="230">
        <v>137</v>
      </c>
      <c r="N445" s="231"/>
      <c r="O445" s="204"/>
      <c r="P445" s="204"/>
      <c r="Q445" s="215"/>
      <c r="R445" s="10"/>
      <c r="S445" s="10" t="s">
        <v>1163</v>
      </c>
      <c r="T445" s="271">
        <v>0.05</v>
      </c>
      <c r="U445" s="18">
        <v>42725</v>
      </c>
      <c r="V445" s="18">
        <v>42765</v>
      </c>
      <c r="W445" s="10">
        <v>40</v>
      </c>
      <c r="X445" s="10">
        <v>1</v>
      </c>
      <c r="Y445" s="10">
        <v>0</v>
      </c>
      <c r="Z445" s="10">
        <v>0</v>
      </c>
      <c r="AA445" s="10">
        <v>0</v>
      </c>
      <c r="AB445" s="10">
        <v>0</v>
      </c>
      <c r="AC445" s="10">
        <v>0</v>
      </c>
      <c r="AD445" s="10">
        <v>0</v>
      </c>
      <c r="AE445" s="10">
        <v>0</v>
      </c>
      <c r="AF445" s="10">
        <v>0</v>
      </c>
      <c r="AG445" s="10">
        <v>0</v>
      </c>
      <c r="AH445" s="10">
        <v>0</v>
      </c>
      <c r="AI445" s="10">
        <v>0</v>
      </c>
      <c r="AJ445" s="10" t="s">
        <v>1164</v>
      </c>
      <c r="AK445" s="188" t="s">
        <v>1165</v>
      </c>
    </row>
    <row r="446" spans="1:37" ht="30" x14ac:dyDescent="0.25">
      <c r="A446" s="10" t="s">
        <v>2366</v>
      </c>
      <c r="B446" s="10" t="s">
        <v>858</v>
      </c>
      <c r="C446" s="10" t="s">
        <v>2507</v>
      </c>
      <c r="D446" s="10" t="s">
        <v>1166</v>
      </c>
      <c r="E446" s="10" t="s">
        <v>1167</v>
      </c>
      <c r="F446" s="10" t="s">
        <v>1168</v>
      </c>
      <c r="G446" s="10" t="s">
        <v>1162</v>
      </c>
      <c r="H446" s="13">
        <v>137</v>
      </c>
      <c r="I446" s="10" t="s">
        <v>74</v>
      </c>
      <c r="J446" s="230"/>
      <c r="K446" s="230"/>
      <c r="L446" s="230"/>
      <c r="M446" s="230">
        <v>137</v>
      </c>
      <c r="N446" s="231"/>
      <c r="O446" s="204"/>
      <c r="P446" s="204"/>
      <c r="Q446" s="215"/>
      <c r="R446" s="10"/>
      <c r="S446" s="10" t="s">
        <v>1169</v>
      </c>
      <c r="T446" s="271">
        <v>0.15</v>
      </c>
      <c r="U446" s="18">
        <v>42767</v>
      </c>
      <c r="V446" s="18">
        <v>42856</v>
      </c>
      <c r="W446" s="10">
        <v>89</v>
      </c>
      <c r="X446" s="10">
        <v>0</v>
      </c>
      <c r="Y446" s="10">
        <v>0.30337078651685395</v>
      </c>
      <c r="Z446" s="10">
        <v>0.651685393258427</v>
      </c>
      <c r="AA446" s="10">
        <v>0.9887640449438202</v>
      </c>
      <c r="AB446" s="10">
        <v>1</v>
      </c>
      <c r="AC446" s="10">
        <v>0</v>
      </c>
      <c r="AD446" s="10">
        <v>0</v>
      </c>
      <c r="AE446" s="10">
        <v>0</v>
      </c>
      <c r="AF446" s="10">
        <v>0</v>
      </c>
      <c r="AG446" s="10">
        <v>0</v>
      </c>
      <c r="AH446" s="10">
        <v>0</v>
      </c>
      <c r="AI446" s="10">
        <v>0</v>
      </c>
      <c r="AJ446" s="10" t="s">
        <v>1170</v>
      </c>
      <c r="AK446" s="188" t="s">
        <v>1171</v>
      </c>
    </row>
    <row r="447" spans="1:37" ht="30" x14ac:dyDescent="0.25">
      <c r="A447" s="10" t="s">
        <v>2366</v>
      </c>
      <c r="B447" s="10" t="s">
        <v>858</v>
      </c>
      <c r="C447" s="10" t="s">
        <v>2507</v>
      </c>
      <c r="D447" s="10" t="s">
        <v>1166</v>
      </c>
      <c r="E447" s="10" t="s">
        <v>1167</v>
      </c>
      <c r="F447" s="10" t="s">
        <v>1168</v>
      </c>
      <c r="G447" s="10" t="s">
        <v>1162</v>
      </c>
      <c r="H447" s="13">
        <v>137</v>
      </c>
      <c r="I447" s="10" t="s">
        <v>74</v>
      </c>
      <c r="J447" s="230"/>
      <c r="K447" s="230"/>
      <c r="L447" s="230"/>
      <c r="M447" s="230">
        <v>137</v>
      </c>
      <c r="N447" s="231"/>
      <c r="O447" s="204"/>
      <c r="P447" s="204"/>
      <c r="Q447" s="215"/>
      <c r="R447" s="10"/>
      <c r="S447" s="10" t="s">
        <v>1172</v>
      </c>
      <c r="T447" s="271">
        <v>0.2</v>
      </c>
      <c r="U447" s="18">
        <v>42736</v>
      </c>
      <c r="V447" s="18">
        <v>42870</v>
      </c>
      <c r="W447" s="10">
        <v>134</v>
      </c>
      <c r="X447" s="10">
        <v>0.22388059701492538</v>
      </c>
      <c r="Y447" s="10">
        <v>0.43283582089552236</v>
      </c>
      <c r="Z447" s="10">
        <v>0.66417910447761197</v>
      </c>
      <c r="AA447" s="10">
        <v>0.88805970149253732</v>
      </c>
      <c r="AB447" s="10">
        <v>1</v>
      </c>
      <c r="AC447" s="10">
        <v>0</v>
      </c>
      <c r="AD447" s="10">
        <v>0</v>
      </c>
      <c r="AE447" s="10">
        <v>0</v>
      </c>
      <c r="AF447" s="10">
        <v>0</v>
      </c>
      <c r="AG447" s="10">
        <v>0</v>
      </c>
      <c r="AH447" s="10">
        <v>0</v>
      </c>
      <c r="AI447" s="10">
        <v>0</v>
      </c>
      <c r="AJ447" s="10" t="s">
        <v>2525</v>
      </c>
      <c r="AK447" s="188" t="s">
        <v>1173</v>
      </c>
    </row>
    <row r="448" spans="1:37" ht="45" x14ac:dyDescent="0.25">
      <c r="A448" s="10" t="s">
        <v>2366</v>
      </c>
      <c r="B448" s="10" t="s">
        <v>858</v>
      </c>
      <c r="C448" s="10" t="s">
        <v>2507</v>
      </c>
      <c r="D448" s="10" t="s">
        <v>1166</v>
      </c>
      <c r="E448" s="10" t="s">
        <v>1167</v>
      </c>
      <c r="F448" s="10" t="s">
        <v>1168</v>
      </c>
      <c r="G448" s="10" t="s">
        <v>1162</v>
      </c>
      <c r="H448" s="13">
        <v>137</v>
      </c>
      <c r="I448" s="10" t="s">
        <v>74</v>
      </c>
      <c r="J448" s="230"/>
      <c r="K448" s="230"/>
      <c r="L448" s="230"/>
      <c r="M448" s="230">
        <v>137</v>
      </c>
      <c r="N448" s="231"/>
      <c r="O448" s="204"/>
      <c r="P448" s="204"/>
      <c r="Q448" s="215"/>
      <c r="R448" s="10"/>
      <c r="S448" s="10" t="s">
        <v>1174</v>
      </c>
      <c r="T448" s="271">
        <v>0.6</v>
      </c>
      <c r="U448" s="18">
        <v>42856</v>
      </c>
      <c r="V448" s="18">
        <v>43038</v>
      </c>
      <c r="W448" s="10">
        <v>182</v>
      </c>
      <c r="X448" s="10">
        <v>0</v>
      </c>
      <c r="Y448" s="10">
        <v>0</v>
      </c>
      <c r="Z448" s="10">
        <v>0</v>
      </c>
      <c r="AA448" s="10">
        <v>0</v>
      </c>
      <c r="AB448" s="10">
        <v>0.16483516483516483</v>
      </c>
      <c r="AC448" s="10">
        <v>0.32967032967032966</v>
      </c>
      <c r="AD448" s="10">
        <v>0.5</v>
      </c>
      <c r="AE448" s="10">
        <v>0.67032967032967028</v>
      </c>
      <c r="AF448" s="10">
        <v>0.8351648351648352</v>
      </c>
      <c r="AG448" s="10">
        <v>1</v>
      </c>
      <c r="AH448" s="10">
        <v>0</v>
      </c>
      <c r="AI448" s="10">
        <v>0</v>
      </c>
      <c r="AJ448" s="10" t="s">
        <v>1175</v>
      </c>
      <c r="AK448" s="188" t="s">
        <v>1176</v>
      </c>
    </row>
    <row r="449" spans="1:37" ht="30" x14ac:dyDescent="0.25">
      <c r="A449" s="10" t="s">
        <v>2366</v>
      </c>
      <c r="B449" s="10" t="s">
        <v>858</v>
      </c>
      <c r="C449" s="10" t="s">
        <v>2507</v>
      </c>
      <c r="D449" s="10" t="s">
        <v>1166</v>
      </c>
      <c r="E449" s="10" t="s">
        <v>1167</v>
      </c>
      <c r="F449" s="10" t="s">
        <v>1168</v>
      </c>
      <c r="G449" s="10" t="s">
        <v>1177</v>
      </c>
      <c r="H449" s="13">
        <v>1</v>
      </c>
      <c r="I449" s="10" t="s">
        <v>374</v>
      </c>
      <c r="J449" s="230"/>
      <c r="K449" s="230">
        <v>1</v>
      </c>
      <c r="L449" s="230">
        <v>1</v>
      </c>
      <c r="M449" s="230">
        <v>1</v>
      </c>
      <c r="N449" s="231"/>
      <c r="O449" s="204"/>
      <c r="P449" s="204"/>
      <c r="Q449" s="215"/>
      <c r="R449" s="10"/>
      <c r="S449" s="10" t="s">
        <v>1178</v>
      </c>
      <c r="T449" s="271">
        <v>0.5</v>
      </c>
      <c r="U449" s="18">
        <v>42736</v>
      </c>
      <c r="V449" s="18">
        <v>42855</v>
      </c>
      <c r="W449" s="10">
        <v>119</v>
      </c>
      <c r="X449" s="10">
        <v>0.25210084033613445</v>
      </c>
      <c r="Y449" s="10">
        <v>0.48739495798319327</v>
      </c>
      <c r="Z449" s="10">
        <v>0.74789915966386555</v>
      </c>
      <c r="AA449" s="10">
        <v>1</v>
      </c>
      <c r="AB449" s="10">
        <v>0</v>
      </c>
      <c r="AC449" s="10">
        <v>0</v>
      </c>
      <c r="AD449" s="10">
        <v>0</v>
      </c>
      <c r="AE449" s="10">
        <v>0</v>
      </c>
      <c r="AF449" s="10">
        <v>0</v>
      </c>
      <c r="AG449" s="10">
        <v>0</v>
      </c>
      <c r="AH449" s="10">
        <v>0</v>
      </c>
      <c r="AI449" s="10">
        <v>0</v>
      </c>
      <c r="AJ449" s="10" t="s">
        <v>1179</v>
      </c>
      <c r="AK449" s="188" t="s">
        <v>1180</v>
      </c>
    </row>
    <row r="450" spans="1:37" x14ac:dyDescent="0.25">
      <c r="A450" s="10" t="s">
        <v>2366</v>
      </c>
      <c r="B450" s="10" t="s">
        <v>858</v>
      </c>
      <c r="C450" s="10" t="s">
        <v>2507</v>
      </c>
      <c r="D450" s="10" t="s">
        <v>1166</v>
      </c>
      <c r="E450" s="10" t="s">
        <v>1167</v>
      </c>
      <c r="F450" s="10" t="s">
        <v>1168</v>
      </c>
      <c r="G450" s="10" t="s">
        <v>1177</v>
      </c>
      <c r="H450" s="13">
        <v>1</v>
      </c>
      <c r="I450" s="10" t="s">
        <v>374</v>
      </c>
      <c r="J450" s="230"/>
      <c r="K450" s="230">
        <v>1</v>
      </c>
      <c r="L450" s="230">
        <v>1</v>
      </c>
      <c r="M450" s="230">
        <v>1</v>
      </c>
      <c r="N450" s="231"/>
      <c r="O450" s="204"/>
      <c r="P450" s="204"/>
      <c r="Q450" s="215"/>
      <c r="R450" s="10"/>
      <c r="S450" s="10" t="s">
        <v>1181</v>
      </c>
      <c r="T450" s="271">
        <v>0.5</v>
      </c>
      <c r="U450" s="18">
        <v>42857</v>
      </c>
      <c r="V450" s="18">
        <v>42916</v>
      </c>
      <c r="W450" s="10">
        <v>59</v>
      </c>
      <c r="X450" s="10">
        <v>0</v>
      </c>
      <c r="Y450" s="10">
        <v>0</v>
      </c>
      <c r="Z450" s="10">
        <v>0</v>
      </c>
      <c r="AA450" s="10">
        <v>0</v>
      </c>
      <c r="AB450" s="10">
        <v>0.49152542372881358</v>
      </c>
      <c r="AC450" s="10">
        <v>1</v>
      </c>
      <c r="AD450" s="10">
        <v>0</v>
      </c>
      <c r="AE450" s="10">
        <v>0</v>
      </c>
      <c r="AF450" s="10">
        <v>0</v>
      </c>
      <c r="AG450" s="10">
        <v>0</v>
      </c>
      <c r="AH450" s="10">
        <v>0</v>
      </c>
      <c r="AI450" s="10">
        <v>0</v>
      </c>
      <c r="AJ450" s="10" t="s">
        <v>1182</v>
      </c>
      <c r="AK450" s="188" t="s">
        <v>1183</v>
      </c>
    </row>
    <row r="451" spans="1:37" x14ac:dyDescent="0.25">
      <c r="A451" s="10" t="s">
        <v>2366</v>
      </c>
      <c r="B451" s="10" t="s">
        <v>858</v>
      </c>
      <c r="C451" s="10" t="s">
        <v>2507</v>
      </c>
      <c r="D451" s="10" t="s">
        <v>1166</v>
      </c>
      <c r="E451" s="10" t="s">
        <v>1167</v>
      </c>
      <c r="F451" s="10" t="s">
        <v>1168</v>
      </c>
      <c r="G451" s="10" t="s">
        <v>1184</v>
      </c>
      <c r="H451" s="13">
        <v>50</v>
      </c>
      <c r="I451" s="10" t="s">
        <v>74</v>
      </c>
      <c r="J451" s="230"/>
      <c r="K451" s="230"/>
      <c r="L451" s="230">
        <v>50</v>
      </c>
      <c r="M451" s="230">
        <v>50</v>
      </c>
      <c r="N451" s="231"/>
      <c r="O451" s="204"/>
      <c r="P451" s="204"/>
      <c r="Q451" s="215"/>
      <c r="R451" s="10"/>
      <c r="S451" s="10" t="s">
        <v>1185</v>
      </c>
      <c r="T451" s="271">
        <v>0.3</v>
      </c>
      <c r="U451" s="18">
        <v>42736</v>
      </c>
      <c r="V451" s="18">
        <v>42794</v>
      </c>
      <c r="W451" s="10">
        <v>58</v>
      </c>
      <c r="X451" s="10">
        <v>0.51724137931034486</v>
      </c>
      <c r="Y451" s="10">
        <v>1</v>
      </c>
      <c r="Z451" s="10">
        <f>Y451</f>
        <v>1</v>
      </c>
      <c r="AA451" s="10">
        <v>0</v>
      </c>
      <c r="AB451" s="10">
        <v>0</v>
      </c>
      <c r="AC451" s="10">
        <v>0</v>
      </c>
      <c r="AD451" s="10">
        <v>0</v>
      </c>
      <c r="AE451" s="10">
        <v>0</v>
      </c>
      <c r="AF451" s="10">
        <v>0</v>
      </c>
      <c r="AG451" s="10">
        <v>0</v>
      </c>
      <c r="AH451" s="10">
        <v>0</v>
      </c>
      <c r="AI451" s="10">
        <v>0</v>
      </c>
      <c r="AJ451" s="10" t="s">
        <v>2526</v>
      </c>
      <c r="AK451" s="188" t="s">
        <v>1186</v>
      </c>
    </row>
    <row r="452" spans="1:37" x14ac:dyDescent="0.25">
      <c r="A452" s="10" t="s">
        <v>2366</v>
      </c>
      <c r="B452" s="10" t="s">
        <v>858</v>
      </c>
      <c r="C452" s="10" t="s">
        <v>2507</v>
      </c>
      <c r="D452" s="10" t="s">
        <v>1166</v>
      </c>
      <c r="E452" s="10" t="s">
        <v>1167</v>
      </c>
      <c r="F452" s="10" t="s">
        <v>1168</v>
      </c>
      <c r="G452" s="10" t="s">
        <v>1184</v>
      </c>
      <c r="H452" s="13">
        <v>50</v>
      </c>
      <c r="I452" s="10" t="s">
        <v>74</v>
      </c>
      <c r="J452" s="230"/>
      <c r="K452" s="230"/>
      <c r="L452" s="230">
        <v>50</v>
      </c>
      <c r="M452" s="230">
        <v>50</v>
      </c>
      <c r="N452" s="231"/>
      <c r="O452" s="204"/>
      <c r="P452" s="204"/>
      <c r="Q452" s="215"/>
      <c r="R452" s="10"/>
      <c r="S452" s="10" t="s">
        <v>1187</v>
      </c>
      <c r="T452" s="271">
        <v>0.3</v>
      </c>
      <c r="U452" s="18">
        <v>42795</v>
      </c>
      <c r="V452" s="18">
        <v>42916</v>
      </c>
      <c r="W452" s="10">
        <v>121</v>
      </c>
      <c r="X452" s="10">
        <v>0</v>
      </c>
      <c r="Y452" s="10">
        <v>0</v>
      </c>
      <c r="Z452" s="10">
        <v>0.24793388429752067</v>
      </c>
      <c r="AA452" s="10">
        <v>0.49586776859504134</v>
      </c>
      <c r="AB452" s="10">
        <v>0.75206611570247939</v>
      </c>
      <c r="AC452" s="10">
        <v>1</v>
      </c>
      <c r="AD452" s="10">
        <v>0</v>
      </c>
      <c r="AE452" s="10">
        <v>0</v>
      </c>
      <c r="AF452" s="10">
        <v>0</v>
      </c>
      <c r="AG452" s="10">
        <v>0</v>
      </c>
      <c r="AH452" s="10">
        <v>0</v>
      </c>
      <c r="AI452" s="10">
        <v>0</v>
      </c>
      <c r="AJ452" s="10" t="s">
        <v>2527</v>
      </c>
      <c r="AK452" s="188" t="s">
        <v>1188</v>
      </c>
    </row>
    <row r="453" spans="1:37" x14ac:dyDescent="0.25">
      <c r="A453" s="10" t="s">
        <v>2366</v>
      </c>
      <c r="B453" s="10" t="s">
        <v>858</v>
      </c>
      <c r="C453" s="10" t="s">
        <v>2507</v>
      </c>
      <c r="D453" s="10" t="s">
        <v>1166</v>
      </c>
      <c r="E453" s="10" t="s">
        <v>1167</v>
      </c>
      <c r="F453" s="10" t="s">
        <v>1168</v>
      </c>
      <c r="G453" s="10" t="s">
        <v>1184</v>
      </c>
      <c r="H453" s="13">
        <v>50</v>
      </c>
      <c r="I453" s="10" t="s">
        <v>74</v>
      </c>
      <c r="J453" s="230"/>
      <c r="K453" s="230"/>
      <c r="L453" s="230">
        <v>50</v>
      </c>
      <c r="M453" s="230">
        <v>50</v>
      </c>
      <c r="N453" s="231"/>
      <c r="O453" s="204"/>
      <c r="P453" s="204"/>
      <c r="Q453" s="215"/>
      <c r="R453" s="10"/>
      <c r="S453" s="10" t="s">
        <v>1189</v>
      </c>
      <c r="T453" s="271">
        <v>0.4</v>
      </c>
      <c r="U453" s="18">
        <v>42948</v>
      </c>
      <c r="V453" s="18">
        <v>42977</v>
      </c>
      <c r="W453" s="10">
        <v>29</v>
      </c>
      <c r="X453" s="10">
        <v>0</v>
      </c>
      <c r="Y453" s="10">
        <v>0</v>
      </c>
      <c r="Z453" s="10">
        <v>0</v>
      </c>
      <c r="AA453" s="10">
        <v>0</v>
      </c>
      <c r="AB453" s="10">
        <v>0</v>
      </c>
      <c r="AC453" s="10">
        <v>0</v>
      </c>
      <c r="AD453" s="10">
        <v>0</v>
      </c>
      <c r="AE453" s="10">
        <v>1</v>
      </c>
      <c r="AF453" s="10">
        <v>0</v>
      </c>
      <c r="AG453" s="10">
        <v>0</v>
      </c>
      <c r="AH453" s="10">
        <v>0</v>
      </c>
      <c r="AI453" s="10">
        <v>0</v>
      </c>
      <c r="AJ453" s="10" t="s">
        <v>1182</v>
      </c>
      <c r="AK453" s="188" t="s">
        <v>1190</v>
      </c>
    </row>
    <row r="454" spans="1:37" x14ac:dyDescent="0.25">
      <c r="A454" s="10" t="s">
        <v>2366</v>
      </c>
      <c r="B454" s="10" t="s">
        <v>858</v>
      </c>
      <c r="C454" s="10" t="s">
        <v>2507</v>
      </c>
      <c r="D454" s="10" t="s">
        <v>1166</v>
      </c>
      <c r="E454" s="10" t="s">
        <v>1167</v>
      </c>
      <c r="F454" s="10" t="s">
        <v>1168</v>
      </c>
      <c r="G454" s="10" t="s">
        <v>2528</v>
      </c>
      <c r="H454" s="13">
        <v>1800</v>
      </c>
      <c r="I454" s="10" t="s">
        <v>74</v>
      </c>
      <c r="J454" s="230"/>
      <c r="K454" s="230"/>
      <c r="L454" s="230"/>
      <c r="M454" s="230">
        <v>1800</v>
      </c>
      <c r="N454" s="231"/>
      <c r="O454" s="204"/>
      <c r="P454" s="204"/>
      <c r="Q454" s="215"/>
      <c r="R454" s="10"/>
      <c r="S454" s="10" t="s">
        <v>1191</v>
      </c>
      <c r="T454" s="271">
        <v>0.2</v>
      </c>
      <c r="U454" s="18">
        <v>42730</v>
      </c>
      <c r="V454" s="18">
        <v>42853</v>
      </c>
      <c r="W454" s="10">
        <v>123</v>
      </c>
      <c r="X454" s="10">
        <v>0.29268292682926828</v>
      </c>
      <c r="Y454" s="10">
        <v>0.52032520325203258</v>
      </c>
      <c r="Z454" s="10">
        <v>0.77235772357723576</v>
      </c>
      <c r="AA454" s="10">
        <v>1</v>
      </c>
      <c r="AB454" s="10">
        <v>0</v>
      </c>
      <c r="AC454" s="10">
        <v>0</v>
      </c>
      <c r="AD454" s="10">
        <v>0</v>
      </c>
      <c r="AE454" s="10">
        <v>0</v>
      </c>
      <c r="AF454" s="10">
        <v>0</v>
      </c>
      <c r="AG454" s="10">
        <v>0</v>
      </c>
      <c r="AH454" s="10">
        <v>0</v>
      </c>
      <c r="AI454" s="10">
        <v>0</v>
      </c>
      <c r="AJ454" s="10" t="s">
        <v>1192</v>
      </c>
      <c r="AK454" s="188" t="s">
        <v>1193</v>
      </c>
    </row>
    <row r="455" spans="1:37" x14ac:dyDescent="0.25">
      <c r="A455" s="10" t="s">
        <v>2366</v>
      </c>
      <c r="B455" s="10" t="s">
        <v>858</v>
      </c>
      <c r="C455" s="10" t="s">
        <v>2507</v>
      </c>
      <c r="D455" s="10" t="s">
        <v>1166</v>
      </c>
      <c r="E455" s="10" t="s">
        <v>1167</v>
      </c>
      <c r="F455" s="10" t="s">
        <v>1168</v>
      </c>
      <c r="G455" s="10" t="s">
        <v>2528</v>
      </c>
      <c r="H455" s="13">
        <v>1800</v>
      </c>
      <c r="I455" s="10" t="s">
        <v>74</v>
      </c>
      <c r="J455" s="230"/>
      <c r="K455" s="230"/>
      <c r="L455" s="230"/>
      <c r="M455" s="230">
        <v>1800</v>
      </c>
      <c r="N455" s="231"/>
      <c r="O455" s="204"/>
      <c r="P455" s="204"/>
      <c r="Q455" s="215"/>
      <c r="R455" s="10"/>
      <c r="S455" s="10" t="s">
        <v>1194</v>
      </c>
      <c r="T455" s="271">
        <v>0.3</v>
      </c>
      <c r="U455" s="18">
        <v>42857</v>
      </c>
      <c r="V455" s="18">
        <v>42881</v>
      </c>
      <c r="W455" s="10">
        <v>24</v>
      </c>
      <c r="X455" s="10">
        <v>0</v>
      </c>
      <c r="Y455" s="10">
        <v>0</v>
      </c>
      <c r="Z455" s="10">
        <v>0</v>
      </c>
      <c r="AA455" s="10">
        <v>0</v>
      </c>
      <c r="AB455" s="10">
        <v>1</v>
      </c>
      <c r="AC455" s="10">
        <v>0</v>
      </c>
      <c r="AD455" s="10">
        <v>0</v>
      </c>
      <c r="AE455" s="10">
        <v>0</v>
      </c>
      <c r="AF455" s="10">
        <v>0</v>
      </c>
      <c r="AG455" s="10">
        <v>0</v>
      </c>
      <c r="AH455" s="10">
        <v>0</v>
      </c>
      <c r="AI455" s="10">
        <v>0</v>
      </c>
      <c r="AJ455" s="10" t="s">
        <v>1182</v>
      </c>
      <c r="AK455" s="188" t="s">
        <v>1195</v>
      </c>
    </row>
    <row r="456" spans="1:37" x14ac:dyDescent="0.25">
      <c r="A456" s="10" t="s">
        <v>2366</v>
      </c>
      <c r="B456" s="10" t="s">
        <v>858</v>
      </c>
      <c r="C456" s="10" t="s">
        <v>2507</v>
      </c>
      <c r="D456" s="10" t="s">
        <v>1166</v>
      </c>
      <c r="E456" s="10" t="s">
        <v>1167</v>
      </c>
      <c r="F456" s="10" t="s">
        <v>1168</v>
      </c>
      <c r="G456" s="10" t="s">
        <v>2528</v>
      </c>
      <c r="H456" s="13">
        <v>1800</v>
      </c>
      <c r="I456" s="10" t="s">
        <v>74</v>
      </c>
      <c r="J456" s="230"/>
      <c r="K456" s="230"/>
      <c r="L456" s="230"/>
      <c r="M456" s="230">
        <v>1800</v>
      </c>
      <c r="N456" s="231"/>
      <c r="O456" s="204"/>
      <c r="P456" s="204"/>
      <c r="Q456" s="215"/>
      <c r="R456" s="10"/>
      <c r="S456" s="10" t="s">
        <v>1196</v>
      </c>
      <c r="T456" s="271">
        <v>0.5</v>
      </c>
      <c r="U456" s="18">
        <v>42887</v>
      </c>
      <c r="V456" s="18">
        <v>43070</v>
      </c>
      <c r="W456" s="10">
        <v>183</v>
      </c>
      <c r="X456" s="10">
        <v>0</v>
      </c>
      <c r="Y456" s="10">
        <v>0</v>
      </c>
      <c r="Z456" s="10">
        <v>0</v>
      </c>
      <c r="AA456" s="10">
        <v>0</v>
      </c>
      <c r="AB456" s="10">
        <v>0</v>
      </c>
      <c r="AC456" s="10">
        <v>0.15846994535519127</v>
      </c>
      <c r="AD456" s="10">
        <v>0.32786885245901637</v>
      </c>
      <c r="AE456" s="10">
        <v>0.49726775956284153</v>
      </c>
      <c r="AF456" s="10">
        <v>0.66120218579234968</v>
      </c>
      <c r="AG456" s="10">
        <v>0.8306010928961749</v>
      </c>
      <c r="AH456" s="10">
        <v>0.99453551912568305</v>
      </c>
      <c r="AI456" s="10">
        <v>1</v>
      </c>
      <c r="AJ456" s="10" t="s">
        <v>1182</v>
      </c>
      <c r="AK456" s="188" t="s">
        <v>1197</v>
      </c>
    </row>
    <row r="457" spans="1:37" x14ac:dyDescent="0.25">
      <c r="A457" s="10" t="s">
        <v>2366</v>
      </c>
      <c r="B457" s="10" t="s">
        <v>858</v>
      </c>
      <c r="C457" s="10" t="s">
        <v>2507</v>
      </c>
      <c r="D457" s="10" t="s">
        <v>1166</v>
      </c>
      <c r="E457" s="10" t="s">
        <v>1167</v>
      </c>
      <c r="F457" s="10" t="s">
        <v>1168</v>
      </c>
      <c r="G457" s="10" t="s">
        <v>1198</v>
      </c>
      <c r="H457" s="13">
        <v>3800</v>
      </c>
      <c r="I457" s="10" t="s">
        <v>74</v>
      </c>
      <c r="J457" s="230"/>
      <c r="K457" s="230"/>
      <c r="L457" s="230">
        <v>3800</v>
      </c>
      <c r="M457" s="230">
        <v>3800</v>
      </c>
      <c r="N457" s="231"/>
      <c r="O457" s="204"/>
      <c r="P457" s="204"/>
      <c r="Q457" s="215"/>
      <c r="R457" s="10"/>
      <c r="S457" s="10" t="s">
        <v>1199</v>
      </c>
      <c r="T457" s="271">
        <v>0.5</v>
      </c>
      <c r="U457" s="18">
        <v>42716</v>
      </c>
      <c r="V457" s="18">
        <v>42762</v>
      </c>
      <c r="W457" s="10">
        <v>46</v>
      </c>
      <c r="X457" s="10">
        <v>1</v>
      </c>
      <c r="Y457" s="10">
        <v>0</v>
      </c>
      <c r="Z457" s="10">
        <v>0</v>
      </c>
      <c r="AA457" s="10">
        <v>0</v>
      </c>
      <c r="AB457" s="10">
        <v>0</v>
      </c>
      <c r="AC457" s="10">
        <v>0</v>
      </c>
      <c r="AD457" s="10">
        <v>0</v>
      </c>
      <c r="AE457" s="10">
        <v>0</v>
      </c>
      <c r="AF457" s="10">
        <v>0</v>
      </c>
      <c r="AG457" s="10">
        <v>0</v>
      </c>
      <c r="AH457" s="10">
        <v>0</v>
      </c>
      <c r="AI457" s="10">
        <v>0</v>
      </c>
      <c r="AJ457" s="10" t="s">
        <v>2529</v>
      </c>
      <c r="AK457" s="188" t="s">
        <v>1195</v>
      </c>
    </row>
    <row r="458" spans="1:37" ht="30" x14ac:dyDescent="0.25">
      <c r="A458" s="10" t="s">
        <v>2366</v>
      </c>
      <c r="B458" s="10" t="s">
        <v>858</v>
      </c>
      <c r="C458" s="10" t="s">
        <v>2507</v>
      </c>
      <c r="D458" s="10" t="s">
        <v>1166</v>
      </c>
      <c r="E458" s="10" t="s">
        <v>1167</v>
      </c>
      <c r="F458" s="10" t="s">
        <v>1168</v>
      </c>
      <c r="G458" s="10" t="s">
        <v>1198</v>
      </c>
      <c r="H458" s="13">
        <v>3800</v>
      </c>
      <c r="I458" s="10" t="s">
        <v>74</v>
      </c>
      <c r="J458" s="230"/>
      <c r="K458" s="230"/>
      <c r="L458" s="230">
        <v>3800</v>
      </c>
      <c r="M458" s="230">
        <v>3800</v>
      </c>
      <c r="N458" s="231"/>
      <c r="O458" s="204"/>
      <c r="P458" s="204"/>
      <c r="Q458" s="215"/>
      <c r="R458" s="10"/>
      <c r="S458" s="10" t="s">
        <v>2530</v>
      </c>
      <c r="T458" s="271">
        <v>0.25</v>
      </c>
      <c r="U458" s="18">
        <v>42356</v>
      </c>
      <c r="V458" s="18">
        <v>42946</v>
      </c>
      <c r="W458" s="10">
        <v>590</v>
      </c>
      <c r="X458" s="10">
        <v>0.69491525423728817</v>
      </c>
      <c r="Y458" s="10">
        <v>0.74237288135593216</v>
      </c>
      <c r="Z458" s="10">
        <v>0.79491525423728815</v>
      </c>
      <c r="AA458" s="10">
        <v>0.84576271186440677</v>
      </c>
      <c r="AB458" s="10">
        <v>0.89830508474576276</v>
      </c>
      <c r="AC458" s="10">
        <v>0.94915254237288138</v>
      </c>
      <c r="AD458" s="10">
        <v>1</v>
      </c>
      <c r="AE458" s="10">
        <v>0</v>
      </c>
      <c r="AF458" s="10">
        <v>0</v>
      </c>
      <c r="AG458" s="10">
        <v>0</v>
      </c>
      <c r="AH458" s="10">
        <v>0</v>
      </c>
      <c r="AI458" s="10">
        <v>0</v>
      </c>
      <c r="AJ458" s="10" t="s">
        <v>1200</v>
      </c>
      <c r="AK458" s="188" t="s">
        <v>1201</v>
      </c>
    </row>
    <row r="459" spans="1:37" x14ac:dyDescent="0.25">
      <c r="A459" s="10" t="s">
        <v>2366</v>
      </c>
      <c r="B459" s="10" t="s">
        <v>858</v>
      </c>
      <c r="C459" s="10" t="s">
        <v>2507</v>
      </c>
      <c r="D459" s="10" t="s">
        <v>1166</v>
      </c>
      <c r="E459" s="10" t="s">
        <v>1167</v>
      </c>
      <c r="F459" s="10" t="s">
        <v>1168</v>
      </c>
      <c r="G459" s="10" t="s">
        <v>1198</v>
      </c>
      <c r="H459" s="13">
        <v>3800</v>
      </c>
      <c r="I459" s="10" t="s">
        <v>74</v>
      </c>
      <c r="J459" s="230"/>
      <c r="K459" s="230"/>
      <c r="L459" s="230">
        <v>3800</v>
      </c>
      <c r="M459" s="230">
        <v>3800</v>
      </c>
      <c r="N459" s="231"/>
      <c r="O459" s="204"/>
      <c r="P459" s="204"/>
      <c r="Q459" s="215"/>
      <c r="R459" s="10"/>
      <c r="S459" s="10" t="s">
        <v>1202</v>
      </c>
      <c r="T459" s="271">
        <v>0.25</v>
      </c>
      <c r="U459" s="18">
        <v>42795</v>
      </c>
      <c r="V459" s="18">
        <v>42947</v>
      </c>
      <c r="W459" s="10">
        <v>152</v>
      </c>
      <c r="X459" s="10">
        <v>0</v>
      </c>
      <c r="Y459" s="10">
        <v>0</v>
      </c>
      <c r="Z459" s="10">
        <v>0.19736842105263158</v>
      </c>
      <c r="AA459" s="10">
        <v>0.39473684210526316</v>
      </c>
      <c r="AB459" s="10">
        <v>0.59868421052631582</v>
      </c>
      <c r="AC459" s="10">
        <v>0.79605263157894735</v>
      </c>
      <c r="AD459" s="10">
        <v>1</v>
      </c>
      <c r="AE459" s="10">
        <v>0</v>
      </c>
      <c r="AF459" s="10">
        <v>0</v>
      </c>
      <c r="AG459" s="10">
        <v>0</v>
      </c>
      <c r="AH459" s="10">
        <v>0</v>
      </c>
      <c r="AI459" s="10">
        <v>0</v>
      </c>
      <c r="AJ459" s="10" t="s">
        <v>1203</v>
      </c>
      <c r="AK459" s="188" t="s">
        <v>1204</v>
      </c>
    </row>
    <row r="460" spans="1:37" x14ac:dyDescent="0.25">
      <c r="A460" s="10" t="s">
        <v>2366</v>
      </c>
      <c r="B460" s="10" t="s">
        <v>858</v>
      </c>
      <c r="C460" s="10" t="s">
        <v>2507</v>
      </c>
      <c r="D460" s="10" t="s">
        <v>1166</v>
      </c>
      <c r="E460" s="10" t="s">
        <v>1167</v>
      </c>
      <c r="F460" s="10" t="s">
        <v>1168</v>
      </c>
      <c r="G460" s="10" t="s">
        <v>1205</v>
      </c>
      <c r="H460" s="13">
        <v>45000</v>
      </c>
      <c r="I460" s="10" t="s">
        <v>74</v>
      </c>
      <c r="J460" s="230"/>
      <c r="K460" s="230">
        <v>42750</v>
      </c>
      <c r="L460" s="230">
        <v>45000</v>
      </c>
      <c r="M460" s="230">
        <v>45000</v>
      </c>
      <c r="N460" s="231"/>
      <c r="O460" s="204"/>
      <c r="P460" s="204"/>
      <c r="Q460" s="215"/>
      <c r="R460" s="10"/>
      <c r="S460" s="10" t="s">
        <v>1206</v>
      </c>
      <c r="T460" s="271">
        <v>0.25</v>
      </c>
      <c r="U460" s="18">
        <v>42737</v>
      </c>
      <c r="V460" s="18">
        <v>42769</v>
      </c>
      <c r="W460" s="10">
        <v>32</v>
      </c>
      <c r="X460" s="10">
        <v>0.90625</v>
      </c>
      <c r="Y460" s="10">
        <v>1</v>
      </c>
      <c r="Z460" s="10">
        <f>Y460</f>
        <v>1</v>
      </c>
      <c r="AA460" s="10">
        <v>0</v>
      </c>
      <c r="AB460" s="10">
        <v>0</v>
      </c>
      <c r="AC460" s="10">
        <v>0</v>
      </c>
      <c r="AD460" s="10">
        <v>0</v>
      </c>
      <c r="AE460" s="10">
        <v>0</v>
      </c>
      <c r="AF460" s="10">
        <v>0</v>
      </c>
      <c r="AG460" s="10">
        <v>0</v>
      </c>
      <c r="AH460" s="10">
        <v>0</v>
      </c>
      <c r="AI460" s="10">
        <v>0</v>
      </c>
      <c r="AJ460" s="10" t="s">
        <v>1207</v>
      </c>
      <c r="AK460" s="188" t="s">
        <v>1208</v>
      </c>
    </row>
    <row r="461" spans="1:37" ht="30" x14ac:dyDescent="0.25">
      <c r="A461" s="10" t="s">
        <v>2366</v>
      </c>
      <c r="B461" s="10" t="s">
        <v>858</v>
      </c>
      <c r="C461" s="10" t="s">
        <v>2507</v>
      </c>
      <c r="D461" s="10" t="s">
        <v>1209</v>
      </c>
      <c r="E461" s="10" t="s">
        <v>1210</v>
      </c>
      <c r="F461" s="10" t="s">
        <v>1211</v>
      </c>
      <c r="G461" s="10" t="s">
        <v>1205</v>
      </c>
      <c r="H461" s="13">
        <v>45000</v>
      </c>
      <c r="I461" s="10" t="s">
        <v>74</v>
      </c>
      <c r="J461" s="230"/>
      <c r="K461" s="230">
        <v>42750</v>
      </c>
      <c r="L461" s="230">
        <v>45000</v>
      </c>
      <c r="M461" s="230">
        <v>45000</v>
      </c>
      <c r="N461" s="231"/>
      <c r="O461" s="204"/>
      <c r="P461" s="204"/>
      <c r="Q461" s="215"/>
      <c r="R461" s="10"/>
      <c r="S461" s="10" t="s">
        <v>1212</v>
      </c>
      <c r="T461" s="271">
        <v>0.25</v>
      </c>
      <c r="U461" s="18">
        <v>42784</v>
      </c>
      <c r="V461" s="18">
        <v>42855</v>
      </c>
      <c r="W461" s="10">
        <v>71</v>
      </c>
      <c r="X461" s="10">
        <v>0</v>
      </c>
      <c r="Y461" s="10">
        <v>0.14084507042253522</v>
      </c>
      <c r="Z461" s="10">
        <v>0.57746478873239437</v>
      </c>
      <c r="AA461" s="10">
        <v>1</v>
      </c>
      <c r="AB461" s="10">
        <v>0</v>
      </c>
      <c r="AC461" s="10">
        <v>0</v>
      </c>
      <c r="AD461" s="10">
        <v>0</v>
      </c>
      <c r="AE461" s="10">
        <v>0</v>
      </c>
      <c r="AF461" s="10">
        <v>0</v>
      </c>
      <c r="AG461" s="10">
        <v>0</v>
      </c>
      <c r="AH461" s="10">
        <v>0</v>
      </c>
      <c r="AI461" s="10">
        <v>0</v>
      </c>
      <c r="AJ461" s="10" t="s">
        <v>1213</v>
      </c>
      <c r="AK461" s="188" t="s">
        <v>1214</v>
      </c>
    </row>
    <row r="462" spans="1:37" ht="30" x14ac:dyDescent="0.25">
      <c r="A462" s="10" t="s">
        <v>2366</v>
      </c>
      <c r="B462" s="10" t="s">
        <v>858</v>
      </c>
      <c r="C462" s="10" t="s">
        <v>2507</v>
      </c>
      <c r="D462" s="10" t="s">
        <v>1209</v>
      </c>
      <c r="E462" s="10" t="s">
        <v>1210</v>
      </c>
      <c r="F462" s="10" t="s">
        <v>1211</v>
      </c>
      <c r="G462" s="10" t="s">
        <v>1205</v>
      </c>
      <c r="H462" s="13">
        <v>45000</v>
      </c>
      <c r="I462" s="10" t="s">
        <v>74</v>
      </c>
      <c r="J462" s="230"/>
      <c r="K462" s="230">
        <v>42750</v>
      </c>
      <c r="L462" s="230">
        <v>45000</v>
      </c>
      <c r="M462" s="230">
        <v>45000</v>
      </c>
      <c r="N462" s="231"/>
      <c r="O462" s="204"/>
      <c r="P462" s="204"/>
      <c r="Q462" s="215"/>
      <c r="R462" s="10"/>
      <c r="S462" s="10" t="s">
        <v>1215</v>
      </c>
      <c r="T462" s="271">
        <v>0.25</v>
      </c>
      <c r="U462" s="18">
        <v>42856</v>
      </c>
      <c r="V462" s="18">
        <v>42916</v>
      </c>
      <c r="W462" s="10">
        <v>60</v>
      </c>
      <c r="X462" s="10">
        <v>0</v>
      </c>
      <c r="Y462" s="10">
        <v>0</v>
      </c>
      <c r="Z462" s="10">
        <v>0</v>
      </c>
      <c r="AA462" s="10">
        <v>0</v>
      </c>
      <c r="AB462" s="10">
        <v>0.5</v>
      </c>
      <c r="AC462" s="10">
        <v>1</v>
      </c>
      <c r="AD462" s="10">
        <v>0</v>
      </c>
      <c r="AE462" s="10">
        <v>0</v>
      </c>
      <c r="AF462" s="10">
        <v>0</v>
      </c>
      <c r="AG462" s="10">
        <v>0</v>
      </c>
      <c r="AH462" s="10">
        <v>0</v>
      </c>
      <c r="AI462" s="10">
        <v>0</v>
      </c>
      <c r="AJ462" s="10" t="s">
        <v>2531</v>
      </c>
      <c r="AK462" s="188" t="s">
        <v>1216</v>
      </c>
    </row>
    <row r="463" spans="1:37" ht="30" x14ac:dyDescent="0.25">
      <c r="A463" s="10" t="s">
        <v>2366</v>
      </c>
      <c r="B463" s="10" t="s">
        <v>858</v>
      </c>
      <c r="C463" s="10" t="s">
        <v>2507</v>
      </c>
      <c r="D463" s="10" t="s">
        <v>1209</v>
      </c>
      <c r="E463" s="10" t="s">
        <v>1210</v>
      </c>
      <c r="F463" s="10" t="s">
        <v>1211</v>
      </c>
      <c r="G463" s="10" t="s">
        <v>1205</v>
      </c>
      <c r="H463" s="13">
        <v>45000</v>
      </c>
      <c r="I463" s="10" t="s">
        <v>74</v>
      </c>
      <c r="J463" s="230"/>
      <c r="K463" s="230">
        <v>42750</v>
      </c>
      <c r="L463" s="230">
        <v>45000</v>
      </c>
      <c r="M463" s="230">
        <v>45000</v>
      </c>
      <c r="N463" s="231"/>
      <c r="O463" s="204"/>
      <c r="P463" s="204"/>
      <c r="Q463" s="215"/>
      <c r="R463" s="10"/>
      <c r="S463" s="10" t="s">
        <v>1217</v>
      </c>
      <c r="T463" s="271">
        <v>0.25</v>
      </c>
      <c r="U463" s="18">
        <v>42941</v>
      </c>
      <c r="V463" s="18">
        <v>42942</v>
      </c>
      <c r="W463" s="10">
        <v>1</v>
      </c>
      <c r="X463" s="10">
        <v>0</v>
      </c>
      <c r="Y463" s="10">
        <v>0</v>
      </c>
      <c r="Z463" s="10">
        <v>0</v>
      </c>
      <c r="AA463" s="10">
        <v>0</v>
      </c>
      <c r="AB463" s="10">
        <v>0</v>
      </c>
      <c r="AC463" s="10">
        <v>0</v>
      </c>
      <c r="AD463" s="10">
        <v>1</v>
      </c>
      <c r="AE463" s="10">
        <v>0</v>
      </c>
      <c r="AF463" s="10">
        <v>0</v>
      </c>
      <c r="AG463" s="10">
        <v>0</v>
      </c>
      <c r="AH463" s="10">
        <v>0</v>
      </c>
      <c r="AI463" s="10">
        <v>0</v>
      </c>
      <c r="AJ463" s="10" t="s">
        <v>1218</v>
      </c>
      <c r="AK463" s="188" t="s">
        <v>1219</v>
      </c>
    </row>
    <row r="464" spans="1:37" ht="30" x14ac:dyDescent="0.25">
      <c r="A464" s="10" t="s">
        <v>2366</v>
      </c>
      <c r="B464" s="10" t="s">
        <v>858</v>
      </c>
      <c r="C464" s="10" t="s">
        <v>2533</v>
      </c>
      <c r="D464" s="10" t="s">
        <v>1220</v>
      </c>
      <c r="E464" s="10" t="s">
        <v>1221</v>
      </c>
      <c r="F464" s="10" t="s">
        <v>1211</v>
      </c>
      <c r="G464" s="10" t="s">
        <v>1222</v>
      </c>
      <c r="H464" s="13">
        <v>95</v>
      </c>
      <c r="I464" s="10" t="s">
        <v>74</v>
      </c>
      <c r="J464" s="230"/>
      <c r="K464" s="230"/>
      <c r="L464" s="230">
        <v>30</v>
      </c>
      <c r="M464" s="230">
        <v>95</v>
      </c>
      <c r="N464" s="231"/>
      <c r="O464" s="204"/>
      <c r="P464" s="204"/>
      <c r="Q464" s="215"/>
      <c r="R464" s="10"/>
      <c r="S464" s="10" t="s">
        <v>1223</v>
      </c>
      <c r="T464" s="271">
        <v>0.4</v>
      </c>
      <c r="U464" s="18">
        <v>42767</v>
      </c>
      <c r="V464" s="18">
        <v>42886</v>
      </c>
      <c r="W464" s="10">
        <v>119</v>
      </c>
      <c r="X464" s="10">
        <v>0</v>
      </c>
      <c r="Y464" s="10">
        <v>0.22689075630252101</v>
      </c>
      <c r="Z464" s="10">
        <v>0.48739495798319327</v>
      </c>
      <c r="AA464" s="10">
        <v>0.73949579831932777</v>
      </c>
      <c r="AB464" s="10">
        <v>1</v>
      </c>
      <c r="AC464" s="10">
        <v>0</v>
      </c>
      <c r="AD464" s="10">
        <v>0</v>
      </c>
      <c r="AE464" s="10">
        <v>0</v>
      </c>
      <c r="AF464" s="10">
        <v>0</v>
      </c>
      <c r="AG464" s="10">
        <v>0</v>
      </c>
      <c r="AH464" s="10">
        <v>0</v>
      </c>
      <c r="AI464" s="10">
        <v>0</v>
      </c>
      <c r="AJ464" s="10" t="s">
        <v>2532</v>
      </c>
      <c r="AK464" s="188" t="s">
        <v>1224</v>
      </c>
    </row>
    <row r="465" spans="1:37" x14ac:dyDescent="0.25">
      <c r="A465" s="10" t="s">
        <v>2366</v>
      </c>
      <c r="B465" s="10" t="s">
        <v>858</v>
      </c>
      <c r="C465" s="10" t="s">
        <v>2533</v>
      </c>
      <c r="D465" s="10" t="s">
        <v>1220</v>
      </c>
      <c r="E465" s="10" t="s">
        <v>1221</v>
      </c>
      <c r="F465" s="10" t="s">
        <v>1211</v>
      </c>
      <c r="G465" s="10" t="s">
        <v>1222</v>
      </c>
      <c r="H465" s="13">
        <v>95</v>
      </c>
      <c r="I465" s="10" t="s">
        <v>74</v>
      </c>
      <c r="J465" s="230"/>
      <c r="K465" s="230"/>
      <c r="L465" s="230">
        <v>30</v>
      </c>
      <c r="M465" s="230">
        <v>95</v>
      </c>
      <c r="N465" s="231"/>
      <c r="O465" s="204"/>
      <c r="P465" s="204"/>
      <c r="Q465" s="215"/>
      <c r="R465" s="10"/>
      <c r="S465" s="10" t="s">
        <v>1225</v>
      </c>
      <c r="T465" s="271">
        <v>0.15</v>
      </c>
      <c r="U465" s="18">
        <v>42750</v>
      </c>
      <c r="V465" s="18">
        <v>42947</v>
      </c>
      <c r="W465" s="10">
        <v>197</v>
      </c>
      <c r="X465" s="10">
        <v>8.1218274111675121E-2</v>
      </c>
      <c r="Y465" s="10">
        <v>0.2233502538071066</v>
      </c>
      <c r="Z465" s="10">
        <v>0.38071065989847713</v>
      </c>
      <c r="AA465" s="10">
        <v>0.53299492385786806</v>
      </c>
      <c r="AB465" s="10">
        <v>0.69035532994923854</v>
      </c>
      <c r="AC465" s="10">
        <v>0.84263959390862941</v>
      </c>
      <c r="AD465" s="10">
        <v>1</v>
      </c>
      <c r="AE465" s="10">
        <v>0</v>
      </c>
      <c r="AF465" s="10">
        <v>0</v>
      </c>
      <c r="AG465" s="10">
        <v>0</v>
      </c>
      <c r="AH465" s="10">
        <v>0</v>
      </c>
      <c r="AI465" s="10">
        <v>0</v>
      </c>
      <c r="AJ465" s="10" t="s">
        <v>1226</v>
      </c>
      <c r="AK465" s="188" t="s">
        <v>1227</v>
      </c>
    </row>
    <row r="466" spans="1:37" ht="30" x14ac:dyDescent="0.25">
      <c r="A466" s="10" t="s">
        <v>2366</v>
      </c>
      <c r="B466" s="10" t="s">
        <v>858</v>
      </c>
      <c r="C466" s="10" t="s">
        <v>2533</v>
      </c>
      <c r="D466" s="10" t="s">
        <v>1220</v>
      </c>
      <c r="E466" s="10" t="s">
        <v>1221</v>
      </c>
      <c r="F466" s="10" t="s">
        <v>1211</v>
      </c>
      <c r="G466" s="10" t="s">
        <v>1222</v>
      </c>
      <c r="H466" s="13">
        <v>95</v>
      </c>
      <c r="I466" s="10" t="s">
        <v>74</v>
      </c>
      <c r="J466" s="230"/>
      <c r="K466" s="230"/>
      <c r="L466" s="230">
        <v>30</v>
      </c>
      <c r="M466" s="230">
        <v>95</v>
      </c>
      <c r="N466" s="231"/>
      <c r="O466" s="204"/>
      <c r="P466" s="204"/>
      <c r="Q466" s="215"/>
      <c r="R466" s="10"/>
      <c r="S466" s="10" t="s">
        <v>2747</v>
      </c>
      <c r="T466" s="271">
        <v>0.1</v>
      </c>
      <c r="U466" s="18">
        <v>42901</v>
      </c>
      <c r="V466" s="18">
        <v>42931</v>
      </c>
      <c r="W466" s="10">
        <v>30</v>
      </c>
      <c r="X466" s="10">
        <v>0</v>
      </c>
      <c r="Y466" s="10">
        <v>0</v>
      </c>
      <c r="Z466" s="10">
        <v>0</v>
      </c>
      <c r="AA466" s="10">
        <v>0</v>
      </c>
      <c r="AB466" s="10">
        <v>0</v>
      </c>
      <c r="AC466" s="10">
        <v>0.5</v>
      </c>
      <c r="AD466" s="10">
        <v>1</v>
      </c>
      <c r="AE466" s="10">
        <v>0</v>
      </c>
      <c r="AF466" s="10">
        <v>0</v>
      </c>
      <c r="AG466" s="10">
        <v>0</v>
      </c>
      <c r="AH466" s="10">
        <v>0</v>
      </c>
      <c r="AI466" s="10">
        <v>0</v>
      </c>
      <c r="AJ466" s="10" t="s">
        <v>2748</v>
      </c>
      <c r="AK466" s="188" t="s">
        <v>2749</v>
      </c>
    </row>
    <row r="467" spans="1:37" x14ac:dyDescent="0.25">
      <c r="A467" s="10" t="s">
        <v>2366</v>
      </c>
      <c r="B467" s="10" t="s">
        <v>858</v>
      </c>
      <c r="C467" s="10" t="s">
        <v>2533</v>
      </c>
      <c r="D467" s="10" t="s">
        <v>1220</v>
      </c>
      <c r="E467" s="10" t="s">
        <v>1221</v>
      </c>
      <c r="F467" s="10" t="s">
        <v>1211</v>
      </c>
      <c r="G467" s="10" t="s">
        <v>1222</v>
      </c>
      <c r="H467" s="13">
        <v>95</v>
      </c>
      <c r="I467" s="10" t="s">
        <v>74</v>
      </c>
      <c r="J467" s="230"/>
      <c r="K467" s="230"/>
      <c r="L467" s="230">
        <v>30</v>
      </c>
      <c r="M467" s="230">
        <v>95</v>
      </c>
      <c r="N467" s="231"/>
      <c r="O467" s="204"/>
      <c r="P467" s="204"/>
      <c r="Q467" s="215"/>
      <c r="R467" s="10"/>
      <c r="S467" s="10" t="s">
        <v>1228</v>
      </c>
      <c r="T467" s="271">
        <v>0.1</v>
      </c>
      <c r="U467" s="18">
        <v>42743</v>
      </c>
      <c r="V467" s="18">
        <v>42978</v>
      </c>
      <c r="W467" s="10">
        <v>235</v>
      </c>
      <c r="X467" s="10">
        <v>9.7872340425531917E-2</v>
      </c>
      <c r="Y467" s="10">
        <v>0.21702127659574469</v>
      </c>
      <c r="Z467" s="10">
        <v>0.34893617021276596</v>
      </c>
      <c r="AA467" s="10">
        <v>0.47659574468085109</v>
      </c>
      <c r="AB467" s="10">
        <v>0.60851063829787233</v>
      </c>
      <c r="AC467" s="10">
        <v>0.7361702127659574</v>
      </c>
      <c r="AD467" s="10">
        <v>0.86808510638297876</v>
      </c>
      <c r="AE467" s="10">
        <v>1</v>
      </c>
      <c r="AF467" s="10">
        <v>0</v>
      </c>
      <c r="AG467" s="10">
        <v>0</v>
      </c>
      <c r="AH467" s="10">
        <v>0</v>
      </c>
      <c r="AI467" s="10">
        <v>0</v>
      </c>
      <c r="AJ467" s="10" t="s">
        <v>1229</v>
      </c>
      <c r="AK467" s="188" t="s">
        <v>2750</v>
      </c>
    </row>
    <row r="468" spans="1:37" ht="30" x14ac:dyDescent="0.25">
      <c r="A468" s="10" t="s">
        <v>2366</v>
      </c>
      <c r="B468" s="10" t="s">
        <v>858</v>
      </c>
      <c r="C468" s="10" t="s">
        <v>2533</v>
      </c>
      <c r="D468" s="10" t="s">
        <v>1220</v>
      </c>
      <c r="E468" s="10" t="s">
        <v>1221</v>
      </c>
      <c r="F468" s="10" t="s">
        <v>1211</v>
      </c>
      <c r="G468" s="10" t="s">
        <v>1222</v>
      </c>
      <c r="H468" s="13">
        <v>95</v>
      </c>
      <c r="I468" s="10" t="s">
        <v>74</v>
      </c>
      <c r="J468" s="230"/>
      <c r="K468" s="230"/>
      <c r="L468" s="230">
        <v>30</v>
      </c>
      <c r="M468" s="230">
        <v>95</v>
      </c>
      <c r="N468" s="231"/>
      <c r="O468" s="204"/>
      <c r="P468" s="204"/>
      <c r="Q468" s="215"/>
      <c r="R468" s="10"/>
      <c r="S468" s="10" t="s">
        <v>2751</v>
      </c>
      <c r="T468" s="271">
        <v>0.25</v>
      </c>
      <c r="U468" s="18">
        <v>42743</v>
      </c>
      <c r="V468" s="18">
        <v>43100</v>
      </c>
      <c r="W468" s="10">
        <v>357</v>
      </c>
      <c r="X468" s="10">
        <v>6.4425770308123242E-2</v>
      </c>
      <c r="Y468" s="10">
        <v>0.14285714285714285</v>
      </c>
      <c r="Z468" s="10">
        <v>0.22969187675070027</v>
      </c>
      <c r="AA468" s="10">
        <v>0.31372549019607843</v>
      </c>
      <c r="AB468" s="10">
        <v>0.40056022408963587</v>
      </c>
      <c r="AC468" s="10">
        <v>0.484593837535014</v>
      </c>
      <c r="AD468" s="10">
        <v>0.5714285714285714</v>
      </c>
      <c r="AE468" s="10">
        <v>0.65826330532212884</v>
      </c>
      <c r="AF468" s="10">
        <v>0.74229691876750703</v>
      </c>
      <c r="AG468" s="10">
        <v>0.82913165266106448</v>
      </c>
      <c r="AH468" s="10">
        <v>0.91316526610644255</v>
      </c>
      <c r="AI468" s="10">
        <v>1</v>
      </c>
      <c r="AJ468" s="10" t="s">
        <v>1230</v>
      </c>
      <c r="AK468" s="188" t="s">
        <v>1231</v>
      </c>
    </row>
    <row r="469" spans="1:37" x14ac:dyDescent="0.25">
      <c r="A469" s="10" t="s">
        <v>2366</v>
      </c>
      <c r="B469" s="10" t="s">
        <v>858</v>
      </c>
      <c r="C469" s="10" t="s">
        <v>2533</v>
      </c>
      <c r="D469" s="10" t="s">
        <v>1232</v>
      </c>
      <c r="E469" s="10" t="s">
        <v>1233</v>
      </c>
      <c r="F469" s="10" t="s">
        <v>1232</v>
      </c>
      <c r="G469" s="10" t="s">
        <v>1234</v>
      </c>
      <c r="H469" s="13">
        <v>1</v>
      </c>
      <c r="I469" s="10" t="s">
        <v>74</v>
      </c>
      <c r="J469" s="230"/>
      <c r="K469" s="230"/>
      <c r="L469" s="230">
        <v>1</v>
      </c>
      <c r="M469" s="230">
        <v>1</v>
      </c>
      <c r="N469" s="231"/>
      <c r="O469" s="204"/>
      <c r="P469" s="204"/>
      <c r="Q469" s="215"/>
      <c r="R469" s="10"/>
      <c r="S469" s="10" t="s">
        <v>1235</v>
      </c>
      <c r="T469" s="271">
        <v>0.2</v>
      </c>
      <c r="U469" s="18">
        <v>42891</v>
      </c>
      <c r="V469" s="18">
        <v>42920</v>
      </c>
      <c r="W469" s="10">
        <v>29</v>
      </c>
      <c r="X469" s="10">
        <v>0</v>
      </c>
      <c r="Y469" s="10">
        <v>0</v>
      </c>
      <c r="Z469" s="10">
        <v>0</v>
      </c>
      <c r="AA469" s="10">
        <v>0</v>
      </c>
      <c r="AB469" s="10">
        <v>0</v>
      </c>
      <c r="AC469" s="10">
        <v>0.86206896551724133</v>
      </c>
      <c r="AD469" s="10">
        <v>1</v>
      </c>
      <c r="AE469" s="10">
        <v>0</v>
      </c>
      <c r="AF469" s="10">
        <v>0</v>
      </c>
      <c r="AG469" s="10">
        <v>0</v>
      </c>
      <c r="AH469" s="10">
        <v>0</v>
      </c>
      <c r="AI469" s="10">
        <v>0</v>
      </c>
      <c r="AJ469" s="10" t="s">
        <v>1236</v>
      </c>
      <c r="AK469" s="188" t="s">
        <v>646</v>
      </c>
    </row>
    <row r="470" spans="1:37" x14ac:dyDescent="0.25">
      <c r="A470" s="10" t="s">
        <v>2366</v>
      </c>
      <c r="B470" s="10" t="s">
        <v>858</v>
      </c>
      <c r="C470" s="10" t="s">
        <v>2533</v>
      </c>
      <c r="D470" s="10" t="s">
        <v>1232</v>
      </c>
      <c r="E470" s="10" t="s">
        <v>1233</v>
      </c>
      <c r="F470" s="10" t="s">
        <v>1232</v>
      </c>
      <c r="G470" s="10" t="s">
        <v>1234</v>
      </c>
      <c r="H470" s="13">
        <v>1</v>
      </c>
      <c r="I470" s="10" t="s">
        <v>74</v>
      </c>
      <c r="J470" s="230"/>
      <c r="K470" s="230"/>
      <c r="L470" s="230">
        <v>1</v>
      </c>
      <c r="M470" s="230">
        <v>1</v>
      </c>
      <c r="N470" s="231"/>
      <c r="O470" s="204"/>
      <c r="P470" s="204"/>
      <c r="Q470" s="215"/>
      <c r="R470" s="10"/>
      <c r="S470" s="10" t="s">
        <v>1237</v>
      </c>
      <c r="T470" s="271">
        <v>0.2</v>
      </c>
      <c r="U470" s="18">
        <v>42921</v>
      </c>
      <c r="V470" s="18">
        <v>42945</v>
      </c>
      <c r="W470" s="10">
        <v>24</v>
      </c>
      <c r="X470" s="10">
        <v>0</v>
      </c>
      <c r="Y470" s="10">
        <v>0</v>
      </c>
      <c r="Z470" s="10">
        <v>0</v>
      </c>
      <c r="AA470" s="10">
        <v>0</v>
      </c>
      <c r="AB470" s="10">
        <v>0</v>
      </c>
      <c r="AC470" s="10">
        <v>0</v>
      </c>
      <c r="AD470" s="10">
        <v>1</v>
      </c>
      <c r="AE470" s="10">
        <v>0</v>
      </c>
      <c r="AF470" s="10">
        <v>0</v>
      </c>
      <c r="AG470" s="10">
        <v>0</v>
      </c>
      <c r="AH470" s="10">
        <v>0</v>
      </c>
      <c r="AI470" s="10">
        <v>0</v>
      </c>
      <c r="AJ470" s="10"/>
      <c r="AK470" s="188" t="s">
        <v>1238</v>
      </c>
    </row>
    <row r="471" spans="1:37" x14ac:dyDescent="0.25">
      <c r="A471" s="10" t="s">
        <v>2366</v>
      </c>
      <c r="B471" s="10" t="s">
        <v>858</v>
      </c>
      <c r="C471" s="10" t="s">
        <v>2533</v>
      </c>
      <c r="D471" s="10" t="s">
        <v>1232</v>
      </c>
      <c r="E471" s="10" t="s">
        <v>1233</v>
      </c>
      <c r="F471" s="10" t="s">
        <v>1232</v>
      </c>
      <c r="G471" s="10" t="s">
        <v>1234</v>
      </c>
      <c r="H471" s="13">
        <v>1</v>
      </c>
      <c r="I471" s="10" t="s">
        <v>74</v>
      </c>
      <c r="J471" s="230"/>
      <c r="K471" s="230"/>
      <c r="L471" s="230">
        <v>1</v>
      </c>
      <c r="M471" s="230">
        <v>1</v>
      </c>
      <c r="N471" s="231"/>
      <c r="O471" s="204"/>
      <c r="P471" s="204"/>
      <c r="Q471" s="215"/>
      <c r="R471" s="10"/>
      <c r="S471" s="10" t="s">
        <v>1239</v>
      </c>
      <c r="T471" s="271">
        <v>0.2</v>
      </c>
      <c r="U471" s="18">
        <v>42948</v>
      </c>
      <c r="V471" s="18">
        <v>42973</v>
      </c>
      <c r="W471" s="10">
        <v>25</v>
      </c>
      <c r="X471" s="10">
        <v>0</v>
      </c>
      <c r="Y471" s="10">
        <v>0</v>
      </c>
      <c r="Z471" s="10">
        <v>0</v>
      </c>
      <c r="AA471" s="10">
        <v>0</v>
      </c>
      <c r="AB471" s="10">
        <v>0</v>
      </c>
      <c r="AC471" s="10">
        <v>0</v>
      </c>
      <c r="AD471" s="10">
        <v>0</v>
      </c>
      <c r="AE471" s="10">
        <v>1</v>
      </c>
      <c r="AF471" s="10">
        <v>0</v>
      </c>
      <c r="AG471" s="10">
        <v>0</v>
      </c>
      <c r="AH471" s="10">
        <v>0</v>
      </c>
      <c r="AI471" s="10">
        <v>0</v>
      </c>
      <c r="AJ471" s="10"/>
      <c r="AK471" s="188" t="s">
        <v>1240</v>
      </c>
    </row>
    <row r="472" spans="1:37" x14ac:dyDescent="0.25">
      <c r="A472" s="10" t="s">
        <v>2366</v>
      </c>
      <c r="B472" s="10" t="s">
        <v>858</v>
      </c>
      <c r="C472" s="10" t="s">
        <v>2533</v>
      </c>
      <c r="D472" s="10" t="s">
        <v>1232</v>
      </c>
      <c r="E472" s="10" t="s">
        <v>1233</v>
      </c>
      <c r="F472" s="10" t="s">
        <v>1232</v>
      </c>
      <c r="G472" s="10" t="s">
        <v>1234</v>
      </c>
      <c r="H472" s="13">
        <v>1</v>
      </c>
      <c r="I472" s="10" t="s">
        <v>74</v>
      </c>
      <c r="J472" s="230"/>
      <c r="K472" s="230"/>
      <c r="L472" s="230">
        <v>1</v>
      </c>
      <c r="M472" s="230">
        <v>1</v>
      </c>
      <c r="N472" s="231"/>
      <c r="O472" s="204"/>
      <c r="P472" s="204"/>
      <c r="Q472" s="215"/>
      <c r="R472" s="10"/>
      <c r="S472" s="10" t="s">
        <v>1241</v>
      </c>
      <c r="T472" s="271">
        <v>0.1</v>
      </c>
      <c r="U472" s="18">
        <v>42975</v>
      </c>
      <c r="V472" s="18">
        <v>42984</v>
      </c>
      <c r="W472" s="10">
        <v>9</v>
      </c>
      <c r="X472" s="10">
        <v>0</v>
      </c>
      <c r="Y472" s="10">
        <v>0</v>
      </c>
      <c r="Z472" s="10">
        <v>0</v>
      </c>
      <c r="AA472" s="10">
        <v>0</v>
      </c>
      <c r="AB472" s="10">
        <v>0</v>
      </c>
      <c r="AC472" s="10">
        <v>0</v>
      </c>
      <c r="AD472" s="10">
        <v>0</v>
      </c>
      <c r="AE472" s="10">
        <v>0.33333333333333331</v>
      </c>
      <c r="AF472" s="10">
        <v>1</v>
      </c>
      <c r="AG472" s="10">
        <v>0</v>
      </c>
      <c r="AH472" s="10">
        <v>0</v>
      </c>
      <c r="AI472" s="10">
        <v>0</v>
      </c>
      <c r="AJ472" s="10"/>
      <c r="AK472" s="188" t="s">
        <v>1242</v>
      </c>
    </row>
    <row r="473" spans="1:37" x14ac:dyDescent="0.25">
      <c r="A473" s="10" t="s">
        <v>2366</v>
      </c>
      <c r="B473" s="10" t="s">
        <v>858</v>
      </c>
      <c r="C473" s="10" t="s">
        <v>2533</v>
      </c>
      <c r="D473" s="10" t="s">
        <v>1232</v>
      </c>
      <c r="E473" s="10" t="s">
        <v>1233</v>
      </c>
      <c r="F473" s="10" t="s">
        <v>1232</v>
      </c>
      <c r="G473" s="10" t="s">
        <v>1234</v>
      </c>
      <c r="H473" s="13">
        <v>1</v>
      </c>
      <c r="I473" s="10" t="s">
        <v>74</v>
      </c>
      <c r="J473" s="230"/>
      <c r="K473" s="230"/>
      <c r="L473" s="230">
        <v>1</v>
      </c>
      <c r="M473" s="230">
        <v>1</v>
      </c>
      <c r="N473" s="231"/>
      <c r="O473" s="204"/>
      <c r="P473" s="204"/>
      <c r="Q473" s="215"/>
      <c r="R473" s="10"/>
      <c r="S473" s="10" t="s">
        <v>1243</v>
      </c>
      <c r="T473" s="271">
        <v>0.3</v>
      </c>
      <c r="U473" s="18">
        <v>42984</v>
      </c>
      <c r="V473" s="18">
        <v>42990</v>
      </c>
      <c r="W473" s="10">
        <v>6</v>
      </c>
      <c r="X473" s="10">
        <v>0</v>
      </c>
      <c r="Y473" s="10">
        <v>0</v>
      </c>
      <c r="Z473" s="10">
        <v>0</v>
      </c>
      <c r="AA473" s="10">
        <v>0</v>
      </c>
      <c r="AB473" s="10">
        <v>0</v>
      </c>
      <c r="AC473" s="10">
        <v>0</v>
      </c>
      <c r="AD473" s="10">
        <v>0</v>
      </c>
      <c r="AE473" s="10">
        <v>0</v>
      </c>
      <c r="AF473" s="10">
        <v>1</v>
      </c>
      <c r="AG473" s="10">
        <v>0</v>
      </c>
      <c r="AH473" s="10">
        <v>0</v>
      </c>
      <c r="AI473" s="10">
        <v>0</v>
      </c>
      <c r="AJ473" s="10"/>
      <c r="AK473" s="188" t="s">
        <v>1244</v>
      </c>
    </row>
    <row r="474" spans="1:37" x14ac:dyDescent="0.25">
      <c r="A474" s="10" t="s">
        <v>2366</v>
      </c>
      <c r="B474" s="10" t="s">
        <v>858</v>
      </c>
      <c r="C474" s="10" t="s">
        <v>2533</v>
      </c>
      <c r="D474" s="10" t="s">
        <v>1232</v>
      </c>
      <c r="E474" s="10" t="s">
        <v>1233</v>
      </c>
      <c r="F474" s="10" t="s">
        <v>1232</v>
      </c>
      <c r="G474" s="10" t="s">
        <v>1245</v>
      </c>
      <c r="H474" s="13">
        <v>1</v>
      </c>
      <c r="I474" s="10" t="s">
        <v>74</v>
      </c>
      <c r="J474" s="230"/>
      <c r="K474" s="230"/>
      <c r="L474" s="230">
        <v>1</v>
      </c>
      <c r="M474" s="230">
        <v>1</v>
      </c>
      <c r="N474" s="231"/>
      <c r="O474" s="204"/>
      <c r="P474" s="204"/>
      <c r="Q474" s="215"/>
      <c r="R474" s="10"/>
      <c r="S474" s="10" t="s">
        <v>1246</v>
      </c>
      <c r="T474" s="271">
        <v>0.2</v>
      </c>
      <c r="U474" s="18">
        <v>42891</v>
      </c>
      <c r="V474" s="18">
        <v>42920</v>
      </c>
      <c r="W474" s="10">
        <v>29</v>
      </c>
      <c r="X474" s="10">
        <v>0</v>
      </c>
      <c r="Y474" s="10">
        <v>0</v>
      </c>
      <c r="Z474" s="10">
        <v>0</v>
      </c>
      <c r="AA474" s="10">
        <v>0</v>
      </c>
      <c r="AB474" s="10">
        <v>0</v>
      </c>
      <c r="AC474" s="10">
        <v>0.86206896551724133</v>
      </c>
      <c r="AD474" s="10">
        <v>1</v>
      </c>
      <c r="AE474" s="10">
        <v>0</v>
      </c>
      <c r="AF474" s="10">
        <v>0</v>
      </c>
      <c r="AG474" s="10">
        <v>0</v>
      </c>
      <c r="AH474" s="10">
        <v>0</v>
      </c>
      <c r="AI474" s="10">
        <v>0</v>
      </c>
      <c r="AJ474" s="10"/>
      <c r="AK474" s="188" t="s">
        <v>1247</v>
      </c>
    </row>
    <row r="475" spans="1:37" x14ac:dyDescent="0.25">
      <c r="A475" s="10" t="s">
        <v>2366</v>
      </c>
      <c r="B475" s="10" t="s">
        <v>858</v>
      </c>
      <c r="C475" s="10" t="s">
        <v>2533</v>
      </c>
      <c r="D475" s="10" t="s">
        <v>1232</v>
      </c>
      <c r="E475" s="10" t="s">
        <v>1233</v>
      </c>
      <c r="F475" s="10" t="s">
        <v>1232</v>
      </c>
      <c r="G475" s="10" t="s">
        <v>1245</v>
      </c>
      <c r="H475" s="13">
        <v>1</v>
      </c>
      <c r="I475" s="10" t="s">
        <v>74</v>
      </c>
      <c r="J475" s="230"/>
      <c r="K475" s="230"/>
      <c r="L475" s="230">
        <v>1</v>
      </c>
      <c r="M475" s="230">
        <v>1</v>
      </c>
      <c r="N475" s="231"/>
      <c r="O475" s="204"/>
      <c r="P475" s="204"/>
      <c r="Q475" s="215"/>
      <c r="R475" s="10"/>
      <c r="S475" s="10" t="s">
        <v>1248</v>
      </c>
      <c r="T475" s="271">
        <v>0.3</v>
      </c>
      <c r="U475" s="18">
        <v>42921</v>
      </c>
      <c r="V475" s="18">
        <v>42973</v>
      </c>
      <c r="W475" s="10">
        <v>52</v>
      </c>
      <c r="X475" s="10">
        <v>0</v>
      </c>
      <c r="Y475" s="10">
        <v>0</v>
      </c>
      <c r="Z475" s="10">
        <v>0</v>
      </c>
      <c r="AA475" s="10">
        <v>0</v>
      </c>
      <c r="AB475" s="10">
        <v>0</v>
      </c>
      <c r="AC475" s="10">
        <v>0</v>
      </c>
      <c r="AD475" s="10">
        <v>0.5</v>
      </c>
      <c r="AE475" s="10">
        <v>1</v>
      </c>
      <c r="AF475" s="10">
        <v>0</v>
      </c>
      <c r="AG475" s="10">
        <v>0</v>
      </c>
      <c r="AH475" s="10">
        <v>0</v>
      </c>
      <c r="AI475" s="10">
        <v>0</v>
      </c>
      <c r="AJ475" s="10"/>
      <c r="AK475" s="188" t="s">
        <v>1249</v>
      </c>
    </row>
    <row r="476" spans="1:37" x14ac:dyDescent="0.25">
      <c r="A476" s="10" t="s">
        <v>2366</v>
      </c>
      <c r="B476" s="10" t="s">
        <v>858</v>
      </c>
      <c r="C476" s="10" t="s">
        <v>2533</v>
      </c>
      <c r="D476" s="10" t="s">
        <v>1232</v>
      </c>
      <c r="E476" s="10" t="s">
        <v>1233</v>
      </c>
      <c r="F476" s="10" t="s">
        <v>1232</v>
      </c>
      <c r="G476" s="10" t="s">
        <v>1245</v>
      </c>
      <c r="H476" s="13">
        <v>1</v>
      </c>
      <c r="I476" s="10" t="s">
        <v>74</v>
      </c>
      <c r="J476" s="230"/>
      <c r="K476" s="230"/>
      <c r="L476" s="230">
        <v>1</v>
      </c>
      <c r="M476" s="230">
        <v>1</v>
      </c>
      <c r="N476" s="231"/>
      <c r="O476" s="204"/>
      <c r="P476" s="204"/>
      <c r="Q476" s="215"/>
      <c r="R476" s="10"/>
      <c r="S476" s="10" t="s">
        <v>1250</v>
      </c>
      <c r="T476" s="271">
        <v>0.5</v>
      </c>
      <c r="U476" s="18">
        <v>42985</v>
      </c>
      <c r="V476" s="18">
        <v>42986</v>
      </c>
      <c r="W476" s="10">
        <v>1</v>
      </c>
      <c r="X476" s="10">
        <v>0</v>
      </c>
      <c r="Y476" s="10">
        <v>0</v>
      </c>
      <c r="Z476" s="10">
        <v>0</v>
      </c>
      <c r="AA476" s="10">
        <v>0</v>
      </c>
      <c r="AB476" s="10">
        <v>0</v>
      </c>
      <c r="AC476" s="10">
        <v>0</v>
      </c>
      <c r="AD476" s="10">
        <v>0</v>
      </c>
      <c r="AE476" s="10">
        <v>0</v>
      </c>
      <c r="AF476" s="10">
        <v>1</v>
      </c>
      <c r="AG476" s="10">
        <v>0</v>
      </c>
      <c r="AH476" s="10">
        <v>0</v>
      </c>
      <c r="AI476" s="10">
        <v>0</v>
      </c>
      <c r="AJ476" s="10"/>
      <c r="AK476" s="188" t="s">
        <v>1251</v>
      </c>
    </row>
    <row r="477" spans="1:37" x14ac:dyDescent="0.25">
      <c r="A477" s="10" t="s">
        <v>2366</v>
      </c>
      <c r="B477" s="10" t="s">
        <v>858</v>
      </c>
      <c r="C477" s="10" t="s">
        <v>2533</v>
      </c>
      <c r="D477" s="10" t="s">
        <v>1232</v>
      </c>
      <c r="E477" s="10" t="s">
        <v>1233</v>
      </c>
      <c r="F477" s="10" t="s">
        <v>1232</v>
      </c>
      <c r="G477" s="10" t="s">
        <v>1252</v>
      </c>
      <c r="H477" s="13" t="s">
        <v>1253</v>
      </c>
      <c r="I477" s="10" t="s">
        <v>269</v>
      </c>
      <c r="J477" s="232">
        <v>0.1</v>
      </c>
      <c r="K477" s="232" t="s">
        <v>1254</v>
      </c>
      <c r="L477" s="232" t="s">
        <v>1255</v>
      </c>
      <c r="M477" s="232">
        <v>1</v>
      </c>
      <c r="N477" s="233"/>
      <c r="O477" s="205"/>
      <c r="P477" s="205"/>
      <c r="Q477" s="205"/>
      <c r="R477" s="10"/>
      <c r="S477" s="10" t="s">
        <v>1256</v>
      </c>
      <c r="T477" s="271">
        <v>0.1</v>
      </c>
      <c r="U477" s="18">
        <v>42843</v>
      </c>
      <c r="V477" s="18">
        <v>42886</v>
      </c>
      <c r="W477" s="10">
        <v>43</v>
      </c>
      <c r="X477" s="10">
        <v>0</v>
      </c>
      <c r="Y477" s="10">
        <v>0</v>
      </c>
      <c r="Z477" s="10">
        <v>0</v>
      </c>
      <c r="AA477" s="10">
        <v>0.27906976744186046</v>
      </c>
      <c r="AB477" s="10">
        <v>1</v>
      </c>
      <c r="AC477" s="10">
        <v>0</v>
      </c>
      <c r="AD477" s="10">
        <v>0</v>
      </c>
      <c r="AE477" s="10">
        <v>0</v>
      </c>
      <c r="AF477" s="10">
        <v>0</v>
      </c>
      <c r="AG477" s="10">
        <v>0</v>
      </c>
      <c r="AH477" s="10">
        <v>0</v>
      </c>
      <c r="AI477" s="10">
        <v>0</v>
      </c>
      <c r="AJ477" s="10"/>
      <c r="AK477" s="188" t="s">
        <v>1257</v>
      </c>
    </row>
    <row r="478" spans="1:37" x14ac:dyDescent="0.25">
      <c r="A478" s="10" t="s">
        <v>2366</v>
      </c>
      <c r="B478" s="10" t="s">
        <v>858</v>
      </c>
      <c r="C478" s="10" t="s">
        <v>2533</v>
      </c>
      <c r="D478" s="10" t="s">
        <v>1232</v>
      </c>
      <c r="E478" s="10" t="s">
        <v>1233</v>
      </c>
      <c r="F478" s="10" t="s">
        <v>1232</v>
      </c>
      <c r="G478" s="10" t="s">
        <v>1252</v>
      </c>
      <c r="H478" s="13" t="s">
        <v>1253</v>
      </c>
      <c r="I478" s="10" t="s">
        <v>269</v>
      </c>
      <c r="J478" s="232">
        <v>0.1</v>
      </c>
      <c r="K478" s="232" t="s">
        <v>1254</v>
      </c>
      <c r="L478" s="232" t="s">
        <v>1255</v>
      </c>
      <c r="M478" s="232">
        <v>1</v>
      </c>
      <c r="N478" s="233"/>
      <c r="O478" s="205"/>
      <c r="P478" s="205"/>
      <c r="Q478" s="205"/>
      <c r="R478" s="10"/>
      <c r="S478" s="10" t="s">
        <v>1258</v>
      </c>
      <c r="T478" s="271">
        <v>0.1</v>
      </c>
      <c r="U478" s="18">
        <v>42850</v>
      </c>
      <c r="V478" s="18">
        <v>42916</v>
      </c>
      <c r="W478" s="10">
        <v>66</v>
      </c>
      <c r="X478" s="10">
        <v>0</v>
      </c>
      <c r="Y478" s="10">
        <v>0</v>
      </c>
      <c r="Z478" s="10">
        <v>0</v>
      </c>
      <c r="AA478" s="10">
        <v>7.575757575757576E-2</v>
      </c>
      <c r="AB478" s="10">
        <v>0.54545454545454541</v>
      </c>
      <c r="AC478" s="10">
        <v>1</v>
      </c>
      <c r="AD478" s="10">
        <v>0</v>
      </c>
      <c r="AE478" s="10">
        <v>0</v>
      </c>
      <c r="AF478" s="10">
        <v>0</v>
      </c>
      <c r="AG478" s="10">
        <v>0</v>
      </c>
      <c r="AH478" s="10">
        <v>0</v>
      </c>
      <c r="AI478" s="10">
        <v>0</v>
      </c>
      <c r="AJ478" s="10"/>
      <c r="AK478" s="188" t="s">
        <v>1259</v>
      </c>
    </row>
    <row r="479" spans="1:37" x14ac:dyDescent="0.25">
      <c r="A479" s="10" t="s">
        <v>2366</v>
      </c>
      <c r="B479" s="10" t="s">
        <v>858</v>
      </c>
      <c r="C479" s="10" t="s">
        <v>2533</v>
      </c>
      <c r="D479" s="10" t="s">
        <v>1232</v>
      </c>
      <c r="E479" s="10" t="s">
        <v>1233</v>
      </c>
      <c r="F479" s="10" t="s">
        <v>1232</v>
      </c>
      <c r="G479" s="10" t="s">
        <v>1252</v>
      </c>
      <c r="H479" s="13" t="s">
        <v>1253</v>
      </c>
      <c r="I479" s="10" t="s">
        <v>269</v>
      </c>
      <c r="J479" s="232">
        <v>0.1</v>
      </c>
      <c r="K479" s="232" t="s">
        <v>1254</v>
      </c>
      <c r="L479" s="232" t="s">
        <v>1255</v>
      </c>
      <c r="M479" s="232">
        <v>1</v>
      </c>
      <c r="N479" s="233"/>
      <c r="O479" s="205"/>
      <c r="P479" s="205"/>
      <c r="Q479" s="205"/>
      <c r="R479" s="10"/>
      <c r="S479" s="10" t="s">
        <v>1260</v>
      </c>
      <c r="T479" s="271">
        <v>0.4</v>
      </c>
      <c r="U479" s="18">
        <v>42996</v>
      </c>
      <c r="V479" s="18">
        <v>43035</v>
      </c>
      <c r="W479" s="10">
        <v>39</v>
      </c>
      <c r="X479" s="10">
        <v>0</v>
      </c>
      <c r="Y479" s="10">
        <v>0</v>
      </c>
      <c r="Z479" s="10">
        <v>0</v>
      </c>
      <c r="AA479" s="10">
        <v>0</v>
      </c>
      <c r="AB479" s="10">
        <v>0</v>
      </c>
      <c r="AC479" s="10">
        <v>0</v>
      </c>
      <c r="AD479" s="10">
        <v>0</v>
      </c>
      <c r="AE479" s="10">
        <v>0</v>
      </c>
      <c r="AF479" s="10">
        <v>0.30769230769230771</v>
      </c>
      <c r="AG479" s="10">
        <v>1</v>
      </c>
      <c r="AH479" s="10">
        <v>0</v>
      </c>
      <c r="AI479" s="10">
        <v>0</v>
      </c>
      <c r="AJ479" s="10"/>
      <c r="AK479" s="188" t="s">
        <v>1261</v>
      </c>
    </row>
    <row r="480" spans="1:37" x14ac:dyDescent="0.25">
      <c r="A480" s="10" t="s">
        <v>2366</v>
      </c>
      <c r="B480" s="10" t="s">
        <v>858</v>
      </c>
      <c r="C480" s="10" t="s">
        <v>2533</v>
      </c>
      <c r="D480" s="10" t="s">
        <v>1232</v>
      </c>
      <c r="E480" s="10" t="s">
        <v>1233</v>
      </c>
      <c r="F480" s="10" t="s">
        <v>1232</v>
      </c>
      <c r="G480" s="10" t="s">
        <v>1252</v>
      </c>
      <c r="H480" s="13" t="s">
        <v>1253</v>
      </c>
      <c r="I480" s="10" t="s">
        <v>269</v>
      </c>
      <c r="J480" s="232">
        <v>0.1</v>
      </c>
      <c r="K480" s="232" t="s">
        <v>1254</v>
      </c>
      <c r="L480" s="232" t="s">
        <v>1255</v>
      </c>
      <c r="M480" s="232">
        <v>1</v>
      </c>
      <c r="N480" s="233"/>
      <c r="O480" s="205"/>
      <c r="P480" s="205"/>
      <c r="Q480" s="205"/>
      <c r="R480" s="10"/>
      <c r="S480" s="10" t="s">
        <v>1262</v>
      </c>
      <c r="T480" s="271">
        <v>0.4</v>
      </c>
      <c r="U480" s="18">
        <v>43003</v>
      </c>
      <c r="V480" s="18">
        <v>43046</v>
      </c>
      <c r="W480" s="10">
        <v>43</v>
      </c>
      <c r="X480" s="10">
        <v>0</v>
      </c>
      <c r="Y480" s="10">
        <v>0</v>
      </c>
      <c r="Z480" s="10">
        <v>0</v>
      </c>
      <c r="AA480" s="10">
        <v>0</v>
      </c>
      <c r="AB480" s="10">
        <v>0</v>
      </c>
      <c r="AC480" s="10">
        <v>0</v>
      </c>
      <c r="AD480" s="10">
        <v>0</v>
      </c>
      <c r="AE480" s="10">
        <v>0</v>
      </c>
      <c r="AF480" s="10">
        <v>0.11627906976744186</v>
      </c>
      <c r="AG480" s="10">
        <v>0.83720930232558144</v>
      </c>
      <c r="AH480" s="10">
        <v>1</v>
      </c>
      <c r="AI480" s="10">
        <v>0</v>
      </c>
      <c r="AJ480" s="10"/>
      <c r="AK480" s="188" t="s">
        <v>1263</v>
      </c>
    </row>
    <row r="481" spans="1:37" x14ac:dyDescent="0.25">
      <c r="A481" s="10" t="s">
        <v>2366</v>
      </c>
      <c r="B481" s="10" t="s">
        <v>858</v>
      </c>
      <c r="C481" s="10" t="s">
        <v>2533</v>
      </c>
      <c r="D481" s="10" t="s">
        <v>1232</v>
      </c>
      <c r="E481" s="10" t="s">
        <v>1233</v>
      </c>
      <c r="F481" s="10" t="s">
        <v>1232</v>
      </c>
      <c r="G481" s="10" t="s">
        <v>1264</v>
      </c>
      <c r="H481" s="13">
        <v>2</v>
      </c>
      <c r="I481" s="10" t="s">
        <v>74</v>
      </c>
      <c r="J481" s="230"/>
      <c r="K481" s="230">
        <v>2</v>
      </c>
      <c r="L481" s="230">
        <v>2</v>
      </c>
      <c r="M481" s="230">
        <v>2</v>
      </c>
      <c r="N481" s="231"/>
      <c r="O481" s="204"/>
      <c r="P481" s="204"/>
      <c r="Q481" s="215"/>
      <c r="R481" s="10"/>
      <c r="S481" s="10" t="s">
        <v>1265</v>
      </c>
      <c r="T481" s="271">
        <v>0.5</v>
      </c>
      <c r="U481" s="18">
        <v>42598</v>
      </c>
      <c r="V481" s="18">
        <v>42762</v>
      </c>
      <c r="W481" s="10">
        <v>164</v>
      </c>
      <c r="X481" s="10">
        <v>1</v>
      </c>
      <c r="Y481" s="10">
        <v>0</v>
      </c>
      <c r="Z481" s="10">
        <v>0</v>
      </c>
      <c r="AA481" s="10">
        <v>0</v>
      </c>
      <c r="AB481" s="10">
        <v>0</v>
      </c>
      <c r="AC481" s="10">
        <v>0</v>
      </c>
      <c r="AD481" s="10">
        <v>0</v>
      </c>
      <c r="AE481" s="10">
        <v>0</v>
      </c>
      <c r="AF481" s="10">
        <v>0</v>
      </c>
      <c r="AG481" s="10">
        <v>0</v>
      </c>
      <c r="AH481" s="10">
        <v>0</v>
      </c>
      <c r="AI481" s="10">
        <v>0</v>
      </c>
      <c r="AJ481" s="10" t="s">
        <v>2536</v>
      </c>
      <c r="AK481" s="188" t="s">
        <v>1266</v>
      </c>
    </row>
    <row r="482" spans="1:37" x14ac:dyDescent="0.25">
      <c r="A482" s="10" t="s">
        <v>2366</v>
      </c>
      <c r="B482" s="10" t="s">
        <v>858</v>
      </c>
      <c r="C482" s="10" t="s">
        <v>2533</v>
      </c>
      <c r="D482" s="10" t="s">
        <v>1232</v>
      </c>
      <c r="E482" s="10" t="s">
        <v>1233</v>
      </c>
      <c r="F482" s="10" t="s">
        <v>1232</v>
      </c>
      <c r="G482" s="10" t="s">
        <v>1264</v>
      </c>
      <c r="H482" s="13">
        <v>2</v>
      </c>
      <c r="I482" s="10" t="s">
        <v>74</v>
      </c>
      <c r="J482" s="230"/>
      <c r="K482" s="230">
        <v>2</v>
      </c>
      <c r="L482" s="230">
        <v>2</v>
      </c>
      <c r="M482" s="230">
        <v>2</v>
      </c>
      <c r="N482" s="231"/>
      <c r="O482" s="204"/>
      <c r="P482" s="204"/>
      <c r="Q482" s="215"/>
      <c r="R482" s="10"/>
      <c r="S482" s="10" t="s">
        <v>1267</v>
      </c>
      <c r="T482" s="271">
        <v>0.5</v>
      </c>
      <c r="U482" s="18">
        <v>42598</v>
      </c>
      <c r="V482" s="18">
        <v>42762</v>
      </c>
      <c r="W482" s="10">
        <v>164</v>
      </c>
      <c r="X482" s="10">
        <v>1</v>
      </c>
      <c r="Y482" s="10">
        <v>0</v>
      </c>
      <c r="Z482" s="10">
        <v>0</v>
      </c>
      <c r="AA482" s="10">
        <v>0</v>
      </c>
      <c r="AB482" s="10">
        <v>0</v>
      </c>
      <c r="AC482" s="10">
        <v>0</v>
      </c>
      <c r="AD482" s="10">
        <v>0</v>
      </c>
      <c r="AE482" s="10">
        <v>0</v>
      </c>
      <c r="AF482" s="10">
        <v>0</v>
      </c>
      <c r="AG482" s="10">
        <v>0</v>
      </c>
      <c r="AH482" s="10">
        <v>0</v>
      </c>
      <c r="AI482" s="10">
        <v>0</v>
      </c>
      <c r="AJ482" s="10" t="s">
        <v>2536</v>
      </c>
      <c r="AK482" s="188" t="s">
        <v>1266</v>
      </c>
    </row>
    <row r="483" spans="1:37" x14ac:dyDescent="0.25">
      <c r="A483" s="10" t="s">
        <v>2366</v>
      </c>
      <c r="B483" s="10" t="s">
        <v>858</v>
      </c>
      <c r="C483" s="10" t="s">
        <v>2533</v>
      </c>
      <c r="D483" s="10" t="s">
        <v>1232</v>
      </c>
      <c r="E483" s="10" t="s">
        <v>1233</v>
      </c>
      <c r="F483" s="10" t="s">
        <v>1232</v>
      </c>
      <c r="G483" s="10" t="s">
        <v>1268</v>
      </c>
      <c r="H483" s="13">
        <v>1</v>
      </c>
      <c r="I483" s="10" t="s">
        <v>269</v>
      </c>
      <c r="J483" s="234">
        <v>0.25</v>
      </c>
      <c r="K483" s="232">
        <v>0.25</v>
      </c>
      <c r="L483" s="232">
        <v>0.25</v>
      </c>
      <c r="M483" s="232">
        <v>1</v>
      </c>
      <c r="N483" s="235"/>
      <c r="O483" s="205"/>
      <c r="P483" s="205"/>
      <c r="Q483" s="205"/>
      <c r="R483" s="10"/>
      <c r="S483" s="10" t="s">
        <v>2537</v>
      </c>
      <c r="T483" s="271">
        <v>0.2</v>
      </c>
      <c r="U483" s="18">
        <v>42744</v>
      </c>
      <c r="V483" s="18">
        <v>42766</v>
      </c>
      <c r="W483" s="10">
        <v>22</v>
      </c>
      <c r="X483" s="10">
        <v>1</v>
      </c>
      <c r="Y483" s="10">
        <v>0</v>
      </c>
      <c r="Z483" s="10">
        <v>0</v>
      </c>
      <c r="AA483" s="10">
        <v>0</v>
      </c>
      <c r="AB483" s="10">
        <v>0</v>
      </c>
      <c r="AC483" s="10">
        <v>0</v>
      </c>
      <c r="AD483" s="10">
        <v>0</v>
      </c>
      <c r="AE483" s="10">
        <v>0</v>
      </c>
      <c r="AF483" s="10">
        <v>0</v>
      </c>
      <c r="AG483" s="10">
        <v>0</v>
      </c>
      <c r="AH483" s="10">
        <v>0</v>
      </c>
      <c r="AI483" s="10">
        <v>0</v>
      </c>
      <c r="AJ483" s="10"/>
      <c r="AK483" s="188" t="s">
        <v>1269</v>
      </c>
    </row>
    <row r="484" spans="1:37" x14ac:dyDescent="0.25">
      <c r="A484" s="10" t="s">
        <v>2366</v>
      </c>
      <c r="B484" s="10" t="s">
        <v>858</v>
      </c>
      <c r="C484" s="10" t="s">
        <v>2533</v>
      </c>
      <c r="D484" s="10" t="s">
        <v>1232</v>
      </c>
      <c r="E484" s="10" t="s">
        <v>1233</v>
      </c>
      <c r="F484" s="10" t="s">
        <v>1232</v>
      </c>
      <c r="G484" s="10" t="s">
        <v>1268</v>
      </c>
      <c r="H484" s="13">
        <v>1</v>
      </c>
      <c r="I484" s="10" t="s">
        <v>269</v>
      </c>
      <c r="J484" s="234">
        <v>0.25</v>
      </c>
      <c r="K484" s="232">
        <v>0.25</v>
      </c>
      <c r="L484" s="232">
        <v>0.25</v>
      </c>
      <c r="M484" s="232">
        <v>1</v>
      </c>
      <c r="N484" s="235"/>
      <c r="O484" s="205"/>
      <c r="P484" s="205"/>
      <c r="Q484" s="205"/>
      <c r="R484" s="10"/>
      <c r="S484" s="10" t="s">
        <v>1270</v>
      </c>
      <c r="T484" s="271">
        <v>0.1</v>
      </c>
      <c r="U484" s="18">
        <v>42744</v>
      </c>
      <c r="V484" s="18">
        <v>42825</v>
      </c>
      <c r="W484" s="10">
        <v>81</v>
      </c>
      <c r="X484" s="10">
        <v>0.27160493827160492</v>
      </c>
      <c r="Y484" s="10">
        <v>0.61728395061728392</v>
      </c>
      <c r="Z484" s="10">
        <v>1</v>
      </c>
      <c r="AA484" s="10">
        <v>0</v>
      </c>
      <c r="AB484" s="10">
        <v>0</v>
      </c>
      <c r="AC484" s="10">
        <v>0</v>
      </c>
      <c r="AD484" s="10">
        <v>0</v>
      </c>
      <c r="AE484" s="10">
        <v>0</v>
      </c>
      <c r="AF484" s="10">
        <v>0</v>
      </c>
      <c r="AG484" s="10">
        <v>0</v>
      </c>
      <c r="AH484" s="10">
        <v>0</v>
      </c>
      <c r="AI484" s="10">
        <v>0</v>
      </c>
      <c r="AJ484" s="10" t="s">
        <v>2538</v>
      </c>
      <c r="AK484" s="188" t="s">
        <v>1271</v>
      </c>
    </row>
    <row r="485" spans="1:37" x14ac:dyDescent="0.25">
      <c r="A485" s="10" t="s">
        <v>2366</v>
      </c>
      <c r="B485" s="10" t="s">
        <v>858</v>
      </c>
      <c r="C485" s="10" t="s">
        <v>2533</v>
      </c>
      <c r="D485" s="10" t="s">
        <v>1232</v>
      </c>
      <c r="E485" s="10" t="s">
        <v>1233</v>
      </c>
      <c r="F485" s="10" t="s">
        <v>1232</v>
      </c>
      <c r="G485" s="10" t="s">
        <v>1268</v>
      </c>
      <c r="H485" s="13">
        <v>1</v>
      </c>
      <c r="I485" s="10" t="s">
        <v>269</v>
      </c>
      <c r="J485" s="234">
        <v>0.25</v>
      </c>
      <c r="K485" s="232">
        <v>0.25</v>
      </c>
      <c r="L485" s="232">
        <v>0.25</v>
      </c>
      <c r="M485" s="232">
        <v>1</v>
      </c>
      <c r="N485" s="235"/>
      <c r="O485" s="205"/>
      <c r="P485" s="205"/>
      <c r="Q485" s="205"/>
      <c r="R485" s="10"/>
      <c r="S485" s="10" t="s">
        <v>2539</v>
      </c>
      <c r="T485" s="271">
        <v>0.3</v>
      </c>
      <c r="U485" s="18">
        <v>42828</v>
      </c>
      <c r="V485" s="18">
        <v>42886</v>
      </c>
      <c r="W485" s="10">
        <v>58</v>
      </c>
      <c r="X485" s="10">
        <v>0</v>
      </c>
      <c r="Y485" s="10">
        <v>0</v>
      </c>
      <c r="Z485" s="10">
        <v>0</v>
      </c>
      <c r="AA485" s="10">
        <v>0.46551724137931033</v>
      </c>
      <c r="AB485" s="10">
        <v>1</v>
      </c>
      <c r="AC485" s="10">
        <v>0</v>
      </c>
      <c r="AD485" s="10">
        <v>0</v>
      </c>
      <c r="AE485" s="10">
        <v>0</v>
      </c>
      <c r="AF485" s="10">
        <v>0</v>
      </c>
      <c r="AG485" s="10">
        <v>0</v>
      </c>
      <c r="AH485" s="10">
        <v>0</v>
      </c>
      <c r="AI485" s="10">
        <v>0</v>
      </c>
      <c r="AJ485" s="10"/>
      <c r="AK485" s="188" t="s">
        <v>1271</v>
      </c>
    </row>
    <row r="486" spans="1:37" x14ac:dyDescent="0.25">
      <c r="A486" s="10" t="s">
        <v>2366</v>
      </c>
      <c r="B486" s="10" t="s">
        <v>858</v>
      </c>
      <c r="C486" s="10" t="s">
        <v>2533</v>
      </c>
      <c r="D486" s="10" t="s">
        <v>1232</v>
      </c>
      <c r="E486" s="10" t="s">
        <v>1233</v>
      </c>
      <c r="F486" s="10" t="s">
        <v>1232</v>
      </c>
      <c r="G486" s="10" t="s">
        <v>1268</v>
      </c>
      <c r="H486" s="13">
        <v>1</v>
      </c>
      <c r="I486" s="10" t="s">
        <v>269</v>
      </c>
      <c r="J486" s="234">
        <v>0.25</v>
      </c>
      <c r="K486" s="232">
        <v>0.25</v>
      </c>
      <c r="L486" s="232">
        <v>0.25</v>
      </c>
      <c r="M486" s="232">
        <v>1</v>
      </c>
      <c r="N486" s="235"/>
      <c r="O486" s="205"/>
      <c r="P486" s="205"/>
      <c r="Q486" s="205"/>
      <c r="R486" s="10"/>
      <c r="S486" s="10" t="s">
        <v>1272</v>
      </c>
      <c r="T486" s="271">
        <v>0.4</v>
      </c>
      <c r="U486" s="18">
        <v>42863</v>
      </c>
      <c r="V486" s="18">
        <v>43091</v>
      </c>
      <c r="W486" s="10">
        <v>228</v>
      </c>
      <c r="X486" s="10">
        <v>0</v>
      </c>
      <c r="Y486" s="10">
        <v>0</v>
      </c>
      <c r="Z486" s="10">
        <v>0</v>
      </c>
      <c r="AA486" s="10">
        <v>0</v>
      </c>
      <c r="AB486" s="10">
        <v>0.10087719298245613</v>
      </c>
      <c r="AC486" s="10">
        <v>0.23245614035087719</v>
      </c>
      <c r="AD486" s="10">
        <v>0.36842105263157893</v>
      </c>
      <c r="AE486" s="10">
        <v>0.50438596491228072</v>
      </c>
      <c r="AF486" s="10">
        <v>0.63596491228070173</v>
      </c>
      <c r="AG486" s="10">
        <v>0.77192982456140347</v>
      </c>
      <c r="AH486" s="10">
        <v>0.90350877192982459</v>
      </c>
      <c r="AI486" s="10">
        <v>1</v>
      </c>
      <c r="AJ486" s="10"/>
      <c r="AK486" s="188" t="s">
        <v>1271</v>
      </c>
    </row>
    <row r="487" spans="1:37" x14ac:dyDescent="0.25">
      <c r="A487" s="10" t="s">
        <v>2366</v>
      </c>
      <c r="B487" s="10" t="s">
        <v>858</v>
      </c>
      <c r="C487" s="10" t="s">
        <v>2533</v>
      </c>
      <c r="D487" s="10" t="s">
        <v>1232</v>
      </c>
      <c r="E487" s="10" t="s">
        <v>1233</v>
      </c>
      <c r="F487" s="10" t="s">
        <v>1232</v>
      </c>
      <c r="G487" s="10" t="s">
        <v>1273</v>
      </c>
      <c r="H487" s="13">
        <v>30</v>
      </c>
      <c r="I487" s="10" t="s">
        <v>74</v>
      </c>
      <c r="J487" s="230">
        <v>3</v>
      </c>
      <c r="K487" s="230">
        <v>6</v>
      </c>
      <c r="L487" s="230">
        <v>19</v>
      </c>
      <c r="M487" s="230">
        <v>30</v>
      </c>
      <c r="N487" s="231"/>
      <c r="O487" s="204"/>
      <c r="P487" s="204"/>
      <c r="Q487" s="215"/>
      <c r="R487" s="10"/>
      <c r="S487" s="10" t="s">
        <v>1274</v>
      </c>
      <c r="T487" s="271">
        <v>0.2</v>
      </c>
      <c r="U487" s="18">
        <v>42788</v>
      </c>
      <c r="V487" s="18">
        <v>43039</v>
      </c>
      <c r="W487" s="10">
        <v>251</v>
      </c>
      <c r="X487" s="10">
        <v>0</v>
      </c>
      <c r="Y487" s="10">
        <v>2.3904382470119521E-2</v>
      </c>
      <c r="Z487" s="10">
        <v>0.14741035856573706</v>
      </c>
      <c r="AA487" s="10">
        <v>0.26693227091633465</v>
      </c>
      <c r="AB487" s="10">
        <v>0.39043824701195218</v>
      </c>
      <c r="AC487" s="10">
        <v>0.50996015936254979</v>
      </c>
      <c r="AD487" s="10">
        <v>0.63346613545816732</v>
      </c>
      <c r="AE487" s="10">
        <v>0.75697211155378485</v>
      </c>
      <c r="AF487" s="10">
        <v>0.87649402390438247</v>
      </c>
      <c r="AG487" s="10">
        <v>1</v>
      </c>
      <c r="AH487" s="10">
        <v>0</v>
      </c>
      <c r="AI487" s="10">
        <v>0</v>
      </c>
      <c r="AJ487" s="10" t="s">
        <v>1275</v>
      </c>
      <c r="AK487" s="188" t="s">
        <v>1276</v>
      </c>
    </row>
    <row r="488" spans="1:37" x14ac:dyDescent="0.25">
      <c r="A488" s="10" t="s">
        <v>2366</v>
      </c>
      <c r="B488" s="10" t="s">
        <v>858</v>
      </c>
      <c r="C488" s="10" t="s">
        <v>2533</v>
      </c>
      <c r="D488" s="10" t="s">
        <v>1232</v>
      </c>
      <c r="E488" s="10" t="s">
        <v>1233</v>
      </c>
      <c r="F488" s="10" t="s">
        <v>1232</v>
      </c>
      <c r="G488" s="10" t="s">
        <v>1273</v>
      </c>
      <c r="H488" s="13">
        <v>30</v>
      </c>
      <c r="I488" s="10" t="s">
        <v>74</v>
      </c>
      <c r="J488" s="230">
        <v>3</v>
      </c>
      <c r="K488" s="230">
        <v>6</v>
      </c>
      <c r="L488" s="230">
        <v>19</v>
      </c>
      <c r="M488" s="230">
        <v>30</v>
      </c>
      <c r="N488" s="231"/>
      <c r="O488" s="204"/>
      <c r="P488" s="204"/>
      <c r="Q488" s="215"/>
      <c r="R488" s="10"/>
      <c r="S488" s="10" t="s">
        <v>1277</v>
      </c>
      <c r="T488" s="271">
        <v>0.2</v>
      </c>
      <c r="U488" s="18">
        <v>42816</v>
      </c>
      <c r="V488" s="18">
        <v>43069</v>
      </c>
      <c r="W488" s="10">
        <v>253</v>
      </c>
      <c r="X488" s="10">
        <v>0</v>
      </c>
      <c r="Y488" s="10">
        <v>0</v>
      </c>
      <c r="Z488" s="10">
        <v>3.5573122529644272E-2</v>
      </c>
      <c r="AA488" s="10">
        <v>0.1541501976284585</v>
      </c>
      <c r="AB488" s="10">
        <v>0.27667984189723321</v>
      </c>
      <c r="AC488" s="10">
        <v>0.39525691699604742</v>
      </c>
      <c r="AD488" s="10">
        <v>0.51778656126482214</v>
      </c>
      <c r="AE488" s="10">
        <v>0.64031620553359681</v>
      </c>
      <c r="AF488" s="10">
        <v>0.75889328063241102</v>
      </c>
      <c r="AG488" s="10">
        <v>0.88142292490118579</v>
      </c>
      <c r="AH488" s="10">
        <v>1</v>
      </c>
      <c r="AI488" s="10">
        <v>0</v>
      </c>
      <c r="AJ488" s="10" t="s">
        <v>1275</v>
      </c>
      <c r="AK488" s="188" t="s">
        <v>1276</v>
      </c>
    </row>
    <row r="489" spans="1:37" x14ac:dyDescent="0.25">
      <c r="A489" s="10" t="s">
        <v>2366</v>
      </c>
      <c r="B489" s="10" t="s">
        <v>858</v>
      </c>
      <c r="C489" s="10" t="s">
        <v>2533</v>
      </c>
      <c r="D489" s="10" t="s">
        <v>1232</v>
      </c>
      <c r="E489" s="10" t="s">
        <v>1233</v>
      </c>
      <c r="F489" s="10" t="s">
        <v>1232</v>
      </c>
      <c r="G489" s="10" t="s">
        <v>1273</v>
      </c>
      <c r="H489" s="13">
        <v>30</v>
      </c>
      <c r="I489" s="10" t="s">
        <v>74</v>
      </c>
      <c r="J489" s="230">
        <v>3</v>
      </c>
      <c r="K489" s="230">
        <v>6</v>
      </c>
      <c r="L489" s="230">
        <v>19</v>
      </c>
      <c r="M489" s="230">
        <v>30</v>
      </c>
      <c r="N489" s="231"/>
      <c r="O489" s="204"/>
      <c r="P489" s="204"/>
      <c r="Q489" s="215"/>
      <c r="R489" s="10"/>
      <c r="S489" s="10" t="s">
        <v>1278</v>
      </c>
      <c r="T489" s="271">
        <v>0.6</v>
      </c>
      <c r="U489" s="18">
        <v>42816</v>
      </c>
      <c r="V489" s="18">
        <v>42993</v>
      </c>
      <c r="W489" s="10">
        <v>177</v>
      </c>
      <c r="X489" s="10">
        <v>0</v>
      </c>
      <c r="Y489" s="10">
        <v>0</v>
      </c>
      <c r="Z489" s="10">
        <v>5.0847457627118647E-2</v>
      </c>
      <c r="AA489" s="10">
        <v>0.22033898305084745</v>
      </c>
      <c r="AB489" s="10">
        <v>0.39548022598870058</v>
      </c>
      <c r="AC489" s="10">
        <v>0.56497175141242939</v>
      </c>
      <c r="AD489" s="10">
        <v>0.74011299435028244</v>
      </c>
      <c r="AE489" s="10">
        <v>0.9152542372881356</v>
      </c>
      <c r="AF489" s="10">
        <v>1</v>
      </c>
      <c r="AG489" s="10">
        <v>0</v>
      </c>
      <c r="AH489" s="10">
        <v>0</v>
      </c>
      <c r="AI489" s="10">
        <v>0</v>
      </c>
      <c r="AJ489" s="10" t="s">
        <v>1279</v>
      </c>
      <c r="AK489" s="188" t="s">
        <v>1271</v>
      </c>
    </row>
    <row r="490" spans="1:37" x14ac:dyDescent="0.25">
      <c r="A490" s="10" t="s">
        <v>2366</v>
      </c>
      <c r="B490" s="10" t="s">
        <v>858</v>
      </c>
      <c r="C490" s="10" t="s">
        <v>2533</v>
      </c>
      <c r="D490" s="10" t="s">
        <v>1232</v>
      </c>
      <c r="E490" s="10" t="s">
        <v>1233</v>
      </c>
      <c r="F490" s="10" t="s">
        <v>1232</v>
      </c>
      <c r="G490" s="10" t="s">
        <v>1280</v>
      </c>
      <c r="H490" s="13">
        <v>13</v>
      </c>
      <c r="I490" s="10" t="s">
        <v>74</v>
      </c>
      <c r="J490" s="230">
        <v>2</v>
      </c>
      <c r="K490" s="230">
        <v>6</v>
      </c>
      <c r="L490" s="230">
        <v>9</v>
      </c>
      <c r="M490" s="230">
        <v>13</v>
      </c>
      <c r="N490" s="231"/>
      <c r="O490" s="204"/>
      <c r="P490" s="204"/>
      <c r="Q490" s="215"/>
      <c r="R490" s="10"/>
      <c r="S490" s="10" t="s">
        <v>1281</v>
      </c>
      <c r="T490" s="271">
        <v>0.5</v>
      </c>
      <c r="U490" s="18">
        <v>42744</v>
      </c>
      <c r="V490" s="18">
        <v>43084</v>
      </c>
      <c r="W490" s="10">
        <v>340</v>
      </c>
      <c r="X490" s="10">
        <v>6.4705882352941183E-2</v>
      </c>
      <c r="Y490" s="10">
        <v>0.14705882352941177</v>
      </c>
      <c r="Z490" s="10">
        <v>0.23823529411764705</v>
      </c>
      <c r="AA490" s="10">
        <v>0.32647058823529412</v>
      </c>
      <c r="AB490" s="10">
        <v>0.41764705882352943</v>
      </c>
      <c r="AC490" s="10">
        <v>0.50588235294117645</v>
      </c>
      <c r="AD490" s="10">
        <v>0.59705882352941175</v>
      </c>
      <c r="AE490" s="10">
        <v>0.68823529411764706</v>
      </c>
      <c r="AF490" s="10">
        <v>0.77647058823529413</v>
      </c>
      <c r="AG490" s="10">
        <v>0.86764705882352944</v>
      </c>
      <c r="AH490" s="10">
        <v>0.95588235294117652</v>
      </c>
      <c r="AI490" s="10">
        <v>1</v>
      </c>
      <c r="AJ490" s="10"/>
      <c r="AK490" s="188" t="s">
        <v>1282</v>
      </c>
    </row>
    <row r="491" spans="1:37" x14ac:dyDescent="0.25">
      <c r="A491" s="10" t="s">
        <v>2366</v>
      </c>
      <c r="B491" s="10" t="s">
        <v>858</v>
      </c>
      <c r="C491" s="10" t="s">
        <v>2533</v>
      </c>
      <c r="D491" s="10" t="s">
        <v>1232</v>
      </c>
      <c r="E491" s="10" t="s">
        <v>1233</v>
      </c>
      <c r="F491" s="10" t="s">
        <v>1232</v>
      </c>
      <c r="G491" s="10" t="s">
        <v>1280</v>
      </c>
      <c r="H491" s="13">
        <v>13</v>
      </c>
      <c r="I491" s="10" t="s">
        <v>74</v>
      </c>
      <c r="J491" s="230">
        <v>2</v>
      </c>
      <c r="K491" s="230">
        <v>6</v>
      </c>
      <c r="L491" s="230">
        <v>9</v>
      </c>
      <c r="M491" s="230">
        <v>13</v>
      </c>
      <c r="N491" s="231"/>
      <c r="O491" s="204"/>
      <c r="P491" s="204"/>
      <c r="Q491" s="215"/>
      <c r="R491" s="10"/>
      <c r="S491" s="10" t="s">
        <v>1283</v>
      </c>
      <c r="T491" s="271">
        <v>0.5</v>
      </c>
      <c r="U491" s="18">
        <v>42744</v>
      </c>
      <c r="V491" s="18">
        <v>43084</v>
      </c>
      <c r="W491" s="10">
        <v>340</v>
      </c>
      <c r="X491" s="10">
        <v>6.4705882352941183E-2</v>
      </c>
      <c r="Y491" s="10">
        <v>0.14705882352941177</v>
      </c>
      <c r="Z491" s="10">
        <v>0.23823529411764705</v>
      </c>
      <c r="AA491" s="10">
        <v>0.32647058823529412</v>
      </c>
      <c r="AB491" s="10">
        <v>0.41764705882352943</v>
      </c>
      <c r="AC491" s="10">
        <v>0.50588235294117645</v>
      </c>
      <c r="AD491" s="10">
        <v>0.59705882352941175</v>
      </c>
      <c r="AE491" s="10">
        <v>0.68823529411764706</v>
      </c>
      <c r="AF491" s="10">
        <v>0.77647058823529413</v>
      </c>
      <c r="AG491" s="10">
        <v>0.86764705882352944</v>
      </c>
      <c r="AH491" s="10">
        <v>0.95588235294117652</v>
      </c>
      <c r="AI491" s="10">
        <v>1</v>
      </c>
      <c r="AJ491" s="10" t="s">
        <v>1284</v>
      </c>
      <c r="AK491" s="188" t="s">
        <v>1282</v>
      </c>
    </row>
    <row r="492" spans="1:37" x14ac:dyDescent="0.25">
      <c r="A492" s="10" t="s">
        <v>2366</v>
      </c>
      <c r="B492" s="10" t="s">
        <v>858</v>
      </c>
      <c r="C492" s="10" t="s">
        <v>2533</v>
      </c>
      <c r="D492" s="10" t="s">
        <v>1232</v>
      </c>
      <c r="E492" s="10" t="s">
        <v>1233</v>
      </c>
      <c r="F492" s="10" t="s">
        <v>1232</v>
      </c>
      <c r="G492" s="10" t="s">
        <v>1285</v>
      </c>
      <c r="H492" s="13">
        <v>1</v>
      </c>
      <c r="I492" s="10" t="s">
        <v>74</v>
      </c>
      <c r="J492" s="230"/>
      <c r="K492" s="230">
        <v>0.5</v>
      </c>
      <c r="L492" s="230">
        <v>0.75</v>
      </c>
      <c r="M492" s="230">
        <v>1</v>
      </c>
      <c r="N492" s="231"/>
      <c r="O492" s="204"/>
      <c r="P492" s="204"/>
      <c r="Q492" s="215"/>
      <c r="R492" s="10"/>
      <c r="S492" s="10" t="s">
        <v>1286</v>
      </c>
      <c r="T492" s="271">
        <v>0.25</v>
      </c>
      <c r="U492" s="18">
        <v>42898</v>
      </c>
      <c r="V492" s="18">
        <v>42916</v>
      </c>
      <c r="W492" s="10">
        <v>18</v>
      </c>
      <c r="X492" s="10">
        <v>0</v>
      </c>
      <c r="Y492" s="10">
        <v>0</v>
      </c>
      <c r="Z492" s="10">
        <v>0</v>
      </c>
      <c r="AA492" s="10">
        <v>0</v>
      </c>
      <c r="AB492" s="10">
        <v>0</v>
      </c>
      <c r="AC492" s="10">
        <v>1</v>
      </c>
      <c r="AD492" s="10">
        <v>0</v>
      </c>
      <c r="AE492" s="10">
        <v>0</v>
      </c>
      <c r="AF492" s="10">
        <v>0</v>
      </c>
      <c r="AG492" s="10">
        <v>0</v>
      </c>
      <c r="AH492" s="10">
        <v>0</v>
      </c>
      <c r="AI492" s="10">
        <v>0</v>
      </c>
      <c r="AJ492" s="10" t="s">
        <v>2540</v>
      </c>
      <c r="AK492" s="188" t="s">
        <v>1269</v>
      </c>
    </row>
    <row r="493" spans="1:37" x14ac:dyDescent="0.25">
      <c r="A493" s="10" t="s">
        <v>2366</v>
      </c>
      <c r="B493" s="10" t="s">
        <v>858</v>
      </c>
      <c r="C493" s="10" t="s">
        <v>2533</v>
      </c>
      <c r="D493" s="10" t="s">
        <v>1232</v>
      </c>
      <c r="E493" s="10" t="s">
        <v>1233</v>
      </c>
      <c r="F493" s="10" t="s">
        <v>1232</v>
      </c>
      <c r="G493" s="10" t="s">
        <v>1285</v>
      </c>
      <c r="H493" s="13">
        <v>1</v>
      </c>
      <c r="I493" s="10" t="s">
        <v>74</v>
      </c>
      <c r="J493" s="230"/>
      <c r="K493" s="230">
        <v>0.5</v>
      </c>
      <c r="L493" s="230">
        <v>0.75</v>
      </c>
      <c r="M493" s="230">
        <v>1</v>
      </c>
      <c r="N493" s="231"/>
      <c r="O493" s="204"/>
      <c r="P493" s="204"/>
      <c r="Q493" s="215"/>
      <c r="R493" s="10"/>
      <c r="S493" s="10" t="s">
        <v>1287</v>
      </c>
      <c r="T493" s="271">
        <v>0.25</v>
      </c>
      <c r="U493" s="18">
        <v>42919</v>
      </c>
      <c r="V493" s="18">
        <v>42947</v>
      </c>
      <c r="W493" s="10">
        <v>28</v>
      </c>
      <c r="X493" s="10">
        <v>0</v>
      </c>
      <c r="Y493" s="10">
        <v>0</v>
      </c>
      <c r="Z493" s="10">
        <v>0</v>
      </c>
      <c r="AA493" s="10">
        <v>0</v>
      </c>
      <c r="AB493" s="10">
        <v>0</v>
      </c>
      <c r="AC493" s="10">
        <v>0</v>
      </c>
      <c r="AD493" s="10">
        <v>1</v>
      </c>
      <c r="AE493" s="10">
        <v>0</v>
      </c>
      <c r="AF493" s="10">
        <v>0</v>
      </c>
      <c r="AG493" s="10">
        <v>0</v>
      </c>
      <c r="AH493" s="10">
        <v>0</v>
      </c>
      <c r="AI493" s="10">
        <v>0</v>
      </c>
      <c r="AJ493" s="10" t="s">
        <v>2541</v>
      </c>
      <c r="AK493" s="188" t="s">
        <v>1288</v>
      </c>
    </row>
    <row r="494" spans="1:37" x14ac:dyDescent="0.25">
      <c r="A494" s="10" t="s">
        <v>2366</v>
      </c>
      <c r="B494" s="10" t="s">
        <v>858</v>
      </c>
      <c r="C494" s="10" t="s">
        <v>2533</v>
      </c>
      <c r="D494" s="10" t="s">
        <v>1232</v>
      </c>
      <c r="E494" s="10" t="s">
        <v>1233</v>
      </c>
      <c r="F494" s="10" t="s">
        <v>1232</v>
      </c>
      <c r="G494" s="10" t="s">
        <v>1285</v>
      </c>
      <c r="H494" s="13">
        <v>1</v>
      </c>
      <c r="I494" s="10" t="s">
        <v>74</v>
      </c>
      <c r="J494" s="230"/>
      <c r="K494" s="230">
        <v>0.5</v>
      </c>
      <c r="L494" s="230">
        <v>0.75</v>
      </c>
      <c r="M494" s="230">
        <v>1</v>
      </c>
      <c r="N494" s="231"/>
      <c r="O494" s="204"/>
      <c r="P494" s="204"/>
      <c r="Q494" s="215"/>
      <c r="R494" s="10"/>
      <c r="S494" s="10" t="s">
        <v>1289</v>
      </c>
      <c r="T494" s="271">
        <v>0.25</v>
      </c>
      <c r="U494" s="18">
        <v>42919</v>
      </c>
      <c r="V494" s="18">
        <v>42947</v>
      </c>
      <c r="W494" s="10">
        <v>28</v>
      </c>
      <c r="X494" s="10">
        <v>0</v>
      </c>
      <c r="Y494" s="10">
        <v>0</v>
      </c>
      <c r="Z494" s="10">
        <v>0</v>
      </c>
      <c r="AA494" s="10">
        <v>0</v>
      </c>
      <c r="AB494" s="10">
        <v>0</v>
      </c>
      <c r="AC494" s="10">
        <v>0</v>
      </c>
      <c r="AD494" s="10">
        <v>1</v>
      </c>
      <c r="AE494" s="10">
        <v>0</v>
      </c>
      <c r="AF494" s="10">
        <v>0</v>
      </c>
      <c r="AG494" s="10">
        <v>0</v>
      </c>
      <c r="AH494" s="10">
        <v>0</v>
      </c>
      <c r="AI494" s="10">
        <v>0</v>
      </c>
      <c r="AJ494" s="10"/>
      <c r="AK494" s="188" t="s">
        <v>1271</v>
      </c>
    </row>
    <row r="495" spans="1:37" x14ac:dyDescent="0.25">
      <c r="A495" s="10" t="s">
        <v>2366</v>
      </c>
      <c r="B495" s="10" t="s">
        <v>858</v>
      </c>
      <c r="C495" s="10" t="s">
        <v>2533</v>
      </c>
      <c r="D495" s="10" t="s">
        <v>1232</v>
      </c>
      <c r="E495" s="10" t="s">
        <v>1233</v>
      </c>
      <c r="F495" s="10" t="s">
        <v>1232</v>
      </c>
      <c r="G495" s="10" t="s">
        <v>1285</v>
      </c>
      <c r="H495" s="13">
        <v>1</v>
      </c>
      <c r="I495" s="10" t="s">
        <v>74</v>
      </c>
      <c r="J495" s="230"/>
      <c r="K495" s="230">
        <v>0.5</v>
      </c>
      <c r="L495" s="230">
        <v>0.75</v>
      </c>
      <c r="M495" s="230">
        <v>1</v>
      </c>
      <c r="N495" s="231"/>
      <c r="O495" s="204"/>
      <c r="P495" s="204"/>
      <c r="Q495" s="215"/>
      <c r="R495" s="10"/>
      <c r="S495" s="10" t="s">
        <v>1290</v>
      </c>
      <c r="T495" s="271">
        <v>0.25</v>
      </c>
      <c r="U495" s="18">
        <v>42948</v>
      </c>
      <c r="V495" s="18">
        <v>42993</v>
      </c>
      <c r="W495" s="10">
        <v>45</v>
      </c>
      <c r="X495" s="10">
        <v>0</v>
      </c>
      <c r="Y495" s="10">
        <v>0</v>
      </c>
      <c r="Z495" s="10">
        <v>0</v>
      </c>
      <c r="AA495" s="10">
        <v>0</v>
      </c>
      <c r="AB495" s="10">
        <v>0</v>
      </c>
      <c r="AC495" s="10">
        <v>0</v>
      </c>
      <c r="AD495" s="10">
        <v>0</v>
      </c>
      <c r="AE495" s="10">
        <v>0.66666666666666663</v>
      </c>
      <c r="AF495" s="10">
        <v>1</v>
      </c>
      <c r="AG495" s="10">
        <v>0</v>
      </c>
      <c r="AH495" s="10">
        <v>0</v>
      </c>
      <c r="AI495" s="10">
        <v>0</v>
      </c>
      <c r="AJ495" s="10"/>
      <c r="AK495" s="188" t="s">
        <v>1271</v>
      </c>
    </row>
    <row r="496" spans="1:37" x14ac:dyDescent="0.25">
      <c r="A496" s="10" t="s">
        <v>2366</v>
      </c>
      <c r="B496" s="10" t="s">
        <v>858</v>
      </c>
      <c r="C496" s="10" t="s">
        <v>2533</v>
      </c>
      <c r="D496" s="10" t="s">
        <v>1232</v>
      </c>
      <c r="E496" s="10" t="s">
        <v>1233</v>
      </c>
      <c r="F496" s="10" t="s">
        <v>1232</v>
      </c>
      <c r="G496" s="10" t="s">
        <v>2542</v>
      </c>
      <c r="H496" s="13">
        <v>1</v>
      </c>
      <c r="I496" s="10" t="s">
        <v>74</v>
      </c>
      <c r="J496" s="230"/>
      <c r="K496" s="230">
        <v>0.5</v>
      </c>
      <c r="L496" s="230">
        <v>0.75</v>
      </c>
      <c r="M496" s="230">
        <v>1</v>
      </c>
      <c r="N496" s="231"/>
      <c r="O496" s="204"/>
      <c r="P496" s="204"/>
      <c r="Q496" s="215"/>
      <c r="R496" s="10"/>
      <c r="S496" s="10" t="s">
        <v>1286</v>
      </c>
      <c r="T496" s="271">
        <v>0.25</v>
      </c>
      <c r="U496" s="18">
        <v>42898</v>
      </c>
      <c r="V496" s="18">
        <v>42916</v>
      </c>
      <c r="W496" s="10">
        <v>18</v>
      </c>
      <c r="X496" s="10">
        <v>0</v>
      </c>
      <c r="Y496" s="10">
        <v>0</v>
      </c>
      <c r="Z496" s="10">
        <v>0</v>
      </c>
      <c r="AA496" s="10">
        <v>0</v>
      </c>
      <c r="AB496" s="10">
        <v>0</v>
      </c>
      <c r="AC496" s="10">
        <v>1</v>
      </c>
      <c r="AD496" s="10">
        <v>0</v>
      </c>
      <c r="AE496" s="10">
        <v>0</v>
      </c>
      <c r="AF496" s="10">
        <v>0</v>
      </c>
      <c r="AG496" s="10">
        <v>0</v>
      </c>
      <c r="AH496" s="10">
        <v>0</v>
      </c>
      <c r="AI496" s="10">
        <v>0</v>
      </c>
      <c r="AJ496" s="10" t="s">
        <v>2543</v>
      </c>
      <c r="AK496" s="188" t="s">
        <v>1269</v>
      </c>
    </row>
    <row r="497" spans="1:37" x14ac:dyDescent="0.25">
      <c r="A497" s="10" t="s">
        <v>2366</v>
      </c>
      <c r="B497" s="10" t="s">
        <v>858</v>
      </c>
      <c r="C497" s="10" t="s">
        <v>2533</v>
      </c>
      <c r="D497" s="10" t="s">
        <v>1232</v>
      </c>
      <c r="E497" s="10" t="s">
        <v>1233</v>
      </c>
      <c r="F497" s="10" t="s">
        <v>1232</v>
      </c>
      <c r="G497" s="10" t="s">
        <v>2542</v>
      </c>
      <c r="H497" s="13">
        <v>1</v>
      </c>
      <c r="I497" s="10" t="s">
        <v>74</v>
      </c>
      <c r="J497" s="230"/>
      <c r="K497" s="230">
        <v>0.5</v>
      </c>
      <c r="L497" s="230">
        <v>0.75</v>
      </c>
      <c r="M497" s="230">
        <v>1</v>
      </c>
      <c r="N497" s="231"/>
      <c r="O497" s="204"/>
      <c r="P497" s="204"/>
      <c r="Q497" s="215"/>
      <c r="R497" s="10"/>
      <c r="S497" s="10" t="s">
        <v>1287</v>
      </c>
      <c r="T497" s="271">
        <v>0.25</v>
      </c>
      <c r="U497" s="18">
        <v>42919</v>
      </c>
      <c r="V497" s="18">
        <v>42947</v>
      </c>
      <c r="W497" s="10">
        <v>28</v>
      </c>
      <c r="X497" s="10">
        <v>0</v>
      </c>
      <c r="Y497" s="10">
        <v>0</v>
      </c>
      <c r="Z497" s="10">
        <v>0</v>
      </c>
      <c r="AA497" s="10">
        <v>0</v>
      </c>
      <c r="AB497" s="10">
        <v>0</v>
      </c>
      <c r="AC497" s="10">
        <v>0</v>
      </c>
      <c r="AD497" s="10">
        <v>1</v>
      </c>
      <c r="AE497" s="10">
        <v>0</v>
      </c>
      <c r="AF497" s="10">
        <v>0</v>
      </c>
      <c r="AG497" s="10">
        <v>0</v>
      </c>
      <c r="AH497" s="10">
        <v>0</v>
      </c>
      <c r="AI497" s="10">
        <v>0</v>
      </c>
      <c r="AJ497" s="10" t="s">
        <v>2544</v>
      </c>
      <c r="AK497" s="188" t="s">
        <v>1288</v>
      </c>
    </row>
    <row r="498" spans="1:37" x14ac:dyDescent="0.25">
      <c r="A498" s="10" t="s">
        <v>2366</v>
      </c>
      <c r="B498" s="10" t="s">
        <v>858</v>
      </c>
      <c r="C498" s="10" t="s">
        <v>2533</v>
      </c>
      <c r="D498" s="10" t="s">
        <v>1232</v>
      </c>
      <c r="E498" s="10" t="s">
        <v>1233</v>
      </c>
      <c r="F498" s="10" t="s">
        <v>1232</v>
      </c>
      <c r="G498" s="10" t="s">
        <v>2542</v>
      </c>
      <c r="H498" s="13">
        <v>1</v>
      </c>
      <c r="I498" s="10" t="s">
        <v>74</v>
      </c>
      <c r="J498" s="230"/>
      <c r="K498" s="230">
        <v>0.5</v>
      </c>
      <c r="L498" s="230">
        <v>0.75</v>
      </c>
      <c r="M498" s="230">
        <v>1</v>
      </c>
      <c r="N498" s="231"/>
      <c r="O498" s="204"/>
      <c r="P498" s="204"/>
      <c r="Q498" s="215"/>
      <c r="R498" s="10"/>
      <c r="S498" s="10" t="s">
        <v>1289</v>
      </c>
      <c r="T498" s="271">
        <v>0.25</v>
      </c>
      <c r="U498" s="18">
        <v>42919</v>
      </c>
      <c r="V498" s="18">
        <v>42947</v>
      </c>
      <c r="W498" s="10">
        <v>28</v>
      </c>
      <c r="X498" s="10">
        <v>0</v>
      </c>
      <c r="Y498" s="10">
        <v>0</v>
      </c>
      <c r="Z498" s="10">
        <v>0</v>
      </c>
      <c r="AA498" s="10">
        <v>0</v>
      </c>
      <c r="AB498" s="10">
        <v>0</v>
      </c>
      <c r="AC498" s="10">
        <v>0</v>
      </c>
      <c r="AD498" s="10">
        <v>1</v>
      </c>
      <c r="AE498" s="10">
        <v>0</v>
      </c>
      <c r="AF498" s="10">
        <v>0</v>
      </c>
      <c r="AG498" s="10">
        <v>0</v>
      </c>
      <c r="AH498" s="10">
        <v>0</v>
      </c>
      <c r="AI498" s="10">
        <v>0</v>
      </c>
      <c r="AJ498" s="10"/>
      <c r="AK498" s="188" t="s">
        <v>1271</v>
      </c>
    </row>
    <row r="499" spans="1:37" x14ac:dyDescent="0.25">
      <c r="A499" s="10" t="s">
        <v>2366</v>
      </c>
      <c r="B499" s="10" t="s">
        <v>858</v>
      </c>
      <c r="C499" s="10" t="s">
        <v>2533</v>
      </c>
      <c r="D499" s="10" t="s">
        <v>1232</v>
      </c>
      <c r="E499" s="10" t="s">
        <v>1233</v>
      </c>
      <c r="F499" s="10" t="s">
        <v>1232</v>
      </c>
      <c r="G499" s="10" t="s">
        <v>2542</v>
      </c>
      <c r="H499" s="13">
        <v>1</v>
      </c>
      <c r="I499" s="10" t="s">
        <v>74</v>
      </c>
      <c r="J499" s="230"/>
      <c r="K499" s="230">
        <v>0.5</v>
      </c>
      <c r="L499" s="230">
        <v>0.75</v>
      </c>
      <c r="M499" s="230">
        <v>1</v>
      </c>
      <c r="N499" s="231"/>
      <c r="O499" s="204"/>
      <c r="P499" s="204"/>
      <c r="Q499" s="215"/>
      <c r="R499" s="10"/>
      <c r="S499" s="10" t="s">
        <v>1290</v>
      </c>
      <c r="T499" s="271">
        <v>0.25</v>
      </c>
      <c r="U499" s="18">
        <v>42948</v>
      </c>
      <c r="V499" s="18">
        <v>42993</v>
      </c>
      <c r="W499" s="10">
        <v>45</v>
      </c>
      <c r="X499" s="10">
        <v>0</v>
      </c>
      <c r="Y499" s="10">
        <v>0</v>
      </c>
      <c r="Z499" s="10">
        <v>0</v>
      </c>
      <c r="AA499" s="10">
        <v>0</v>
      </c>
      <c r="AB499" s="10">
        <v>0</v>
      </c>
      <c r="AC499" s="10">
        <v>0</v>
      </c>
      <c r="AD499" s="10">
        <v>0</v>
      </c>
      <c r="AE499" s="10">
        <v>0.66666666666666663</v>
      </c>
      <c r="AF499" s="10">
        <v>1</v>
      </c>
      <c r="AG499" s="10">
        <v>0</v>
      </c>
      <c r="AH499" s="10">
        <v>0</v>
      </c>
      <c r="AI499" s="10">
        <v>0</v>
      </c>
      <c r="AJ499" s="10"/>
      <c r="AK499" s="188" t="s">
        <v>1271</v>
      </c>
    </row>
    <row r="500" spans="1:37" x14ac:dyDescent="0.25">
      <c r="A500" s="10" t="s">
        <v>2366</v>
      </c>
      <c r="B500" s="10" t="s">
        <v>858</v>
      </c>
      <c r="C500" s="10" t="s">
        <v>2533</v>
      </c>
      <c r="D500" s="10" t="s">
        <v>1232</v>
      </c>
      <c r="E500" s="10" t="s">
        <v>1233</v>
      </c>
      <c r="F500" s="10" t="s">
        <v>1232</v>
      </c>
      <c r="G500" s="10" t="s">
        <v>2545</v>
      </c>
      <c r="H500" s="13">
        <v>1</v>
      </c>
      <c r="I500" s="10" t="s">
        <v>74</v>
      </c>
      <c r="J500" s="230"/>
      <c r="K500" s="230">
        <v>0.5</v>
      </c>
      <c r="L500" s="230">
        <v>0.75</v>
      </c>
      <c r="M500" s="230">
        <v>1</v>
      </c>
      <c r="N500" s="231"/>
      <c r="O500" s="204"/>
      <c r="P500" s="204"/>
      <c r="Q500" s="215"/>
      <c r="R500" s="10"/>
      <c r="S500" s="10" t="s">
        <v>1286</v>
      </c>
      <c r="T500" s="271">
        <v>0.25</v>
      </c>
      <c r="U500" s="18">
        <v>42898</v>
      </c>
      <c r="V500" s="18">
        <v>42916</v>
      </c>
      <c r="W500" s="10">
        <v>18</v>
      </c>
      <c r="X500" s="10">
        <v>0</v>
      </c>
      <c r="Y500" s="10">
        <v>0</v>
      </c>
      <c r="Z500" s="10">
        <v>0</v>
      </c>
      <c r="AA500" s="10">
        <v>0</v>
      </c>
      <c r="AB500" s="10">
        <v>0</v>
      </c>
      <c r="AC500" s="10">
        <v>1</v>
      </c>
      <c r="AD500" s="10">
        <v>0</v>
      </c>
      <c r="AE500" s="10">
        <v>0</v>
      </c>
      <c r="AF500" s="10">
        <v>0</v>
      </c>
      <c r="AG500" s="10">
        <v>0</v>
      </c>
      <c r="AH500" s="10">
        <v>0</v>
      </c>
      <c r="AI500" s="10">
        <v>0</v>
      </c>
      <c r="AJ500" s="10" t="s">
        <v>2546</v>
      </c>
      <c r="AK500" s="188" t="s">
        <v>1269</v>
      </c>
    </row>
    <row r="501" spans="1:37" x14ac:dyDescent="0.25">
      <c r="A501" s="10" t="s">
        <v>2366</v>
      </c>
      <c r="B501" s="10" t="s">
        <v>858</v>
      </c>
      <c r="C501" s="10" t="s">
        <v>2533</v>
      </c>
      <c r="D501" s="10" t="s">
        <v>1232</v>
      </c>
      <c r="E501" s="10" t="s">
        <v>1233</v>
      </c>
      <c r="F501" s="10" t="s">
        <v>1232</v>
      </c>
      <c r="G501" s="10" t="s">
        <v>2545</v>
      </c>
      <c r="H501" s="13">
        <v>1</v>
      </c>
      <c r="I501" s="10" t="s">
        <v>74</v>
      </c>
      <c r="J501" s="230"/>
      <c r="K501" s="230">
        <v>0.5</v>
      </c>
      <c r="L501" s="230">
        <v>0.75</v>
      </c>
      <c r="M501" s="230">
        <v>1</v>
      </c>
      <c r="N501" s="231"/>
      <c r="O501" s="204"/>
      <c r="P501" s="204"/>
      <c r="Q501" s="215"/>
      <c r="R501" s="10"/>
      <c r="S501" s="10" t="s">
        <v>1287</v>
      </c>
      <c r="T501" s="271">
        <v>0.25</v>
      </c>
      <c r="U501" s="18">
        <v>42919</v>
      </c>
      <c r="V501" s="18">
        <v>42947</v>
      </c>
      <c r="W501" s="10">
        <v>28</v>
      </c>
      <c r="X501" s="10">
        <v>0</v>
      </c>
      <c r="Y501" s="10">
        <v>0</v>
      </c>
      <c r="Z501" s="10">
        <v>0</v>
      </c>
      <c r="AA501" s="10">
        <v>0</v>
      </c>
      <c r="AB501" s="10">
        <v>0</v>
      </c>
      <c r="AC501" s="10">
        <v>0</v>
      </c>
      <c r="AD501" s="10">
        <v>1</v>
      </c>
      <c r="AE501" s="10">
        <v>0</v>
      </c>
      <c r="AF501" s="10">
        <v>0</v>
      </c>
      <c r="AG501" s="10">
        <v>0</v>
      </c>
      <c r="AH501" s="10">
        <v>0</v>
      </c>
      <c r="AI501" s="10">
        <v>0</v>
      </c>
      <c r="AJ501" s="10" t="s">
        <v>2547</v>
      </c>
      <c r="AK501" s="188" t="s">
        <v>1288</v>
      </c>
    </row>
    <row r="502" spans="1:37" x14ac:dyDescent="0.25">
      <c r="A502" s="10" t="s">
        <v>2366</v>
      </c>
      <c r="B502" s="10" t="s">
        <v>858</v>
      </c>
      <c r="C502" s="10" t="s">
        <v>2533</v>
      </c>
      <c r="D502" s="10" t="s">
        <v>1232</v>
      </c>
      <c r="E502" s="10" t="s">
        <v>1233</v>
      </c>
      <c r="F502" s="10" t="s">
        <v>1232</v>
      </c>
      <c r="G502" s="10" t="s">
        <v>2545</v>
      </c>
      <c r="H502" s="13">
        <v>1</v>
      </c>
      <c r="I502" s="10" t="s">
        <v>74</v>
      </c>
      <c r="J502" s="230"/>
      <c r="K502" s="230">
        <v>0.5</v>
      </c>
      <c r="L502" s="230">
        <v>0.75</v>
      </c>
      <c r="M502" s="230">
        <v>1</v>
      </c>
      <c r="N502" s="231"/>
      <c r="O502" s="204"/>
      <c r="P502" s="204"/>
      <c r="Q502" s="215"/>
      <c r="R502" s="10"/>
      <c r="S502" s="10" t="s">
        <v>1289</v>
      </c>
      <c r="T502" s="271">
        <v>0.25</v>
      </c>
      <c r="U502" s="18">
        <v>42919</v>
      </c>
      <c r="V502" s="18">
        <v>42947</v>
      </c>
      <c r="W502" s="10">
        <v>28</v>
      </c>
      <c r="X502" s="10">
        <v>0</v>
      </c>
      <c r="Y502" s="10">
        <v>0</v>
      </c>
      <c r="Z502" s="10">
        <v>0</v>
      </c>
      <c r="AA502" s="10">
        <v>0</v>
      </c>
      <c r="AB502" s="10">
        <v>0</v>
      </c>
      <c r="AC502" s="10">
        <v>0</v>
      </c>
      <c r="AD502" s="10">
        <v>1</v>
      </c>
      <c r="AE502" s="10">
        <v>0</v>
      </c>
      <c r="AF502" s="10">
        <v>0</v>
      </c>
      <c r="AG502" s="10">
        <v>0</v>
      </c>
      <c r="AH502" s="10">
        <v>0</v>
      </c>
      <c r="AI502" s="10">
        <v>0</v>
      </c>
      <c r="AJ502" s="10"/>
      <c r="AK502" s="188" t="s">
        <v>1271</v>
      </c>
    </row>
    <row r="503" spans="1:37" x14ac:dyDescent="0.25">
      <c r="A503" s="10" t="s">
        <v>2366</v>
      </c>
      <c r="B503" s="10" t="s">
        <v>858</v>
      </c>
      <c r="C503" s="10" t="s">
        <v>2533</v>
      </c>
      <c r="D503" s="10" t="s">
        <v>1232</v>
      </c>
      <c r="E503" s="10" t="s">
        <v>1233</v>
      </c>
      <c r="F503" s="10" t="s">
        <v>1232</v>
      </c>
      <c r="G503" s="10" t="s">
        <v>2545</v>
      </c>
      <c r="H503" s="13">
        <v>1</v>
      </c>
      <c r="I503" s="10" t="s">
        <v>74</v>
      </c>
      <c r="J503" s="230"/>
      <c r="K503" s="230">
        <v>0.5</v>
      </c>
      <c r="L503" s="230">
        <v>0.75</v>
      </c>
      <c r="M503" s="230">
        <v>1</v>
      </c>
      <c r="N503" s="231"/>
      <c r="O503" s="204"/>
      <c r="P503" s="204"/>
      <c r="Q503" s="215"/>
      <c r="R503" s="10"/>
      <c r="S503" s="10" t="s">
        <v>1290</v>
      </c>
      <c r="T503" s="271">
        <v>0.25</v>
      </c>
      <c r="U503" s="18">
        <v>42948</v>
      </c>
      <c r="V503" s="18">
        <v>42993</v>
      </c>
      <c r="W503" s="10">
        <v>45</v>
      </c>
      <c r="X503" s="10">
        <v>0</v>
      </c>
      <c r="Y503" s="10">
        <v>0</v>
      </c>
      <c r="Z503" s="10">
        <v>0</v>
      </c>
      <c r="AA503" s="10">
        <v>0</v>
      </c>
      <c r="AB503" s="10">
        <v>0</v>
      </c>
      <c r="AC503" s="10">
        <v>0</v>
      </c>
      <c r="AD503" s="10">
        <v>0</v>
      </c>
      <c r="AE503" s="10">
        <v>0.66666666666666663</v>
      </c>
      <c r="AF503" s="10">
        <v>1</v>
      </c>
      <c r="AG503" s="10">
        <v>0</v>
      </c>
      <c r="AH503" s="10">
        <v>0</v>
      </c>
      <c r="AI503" s="10">
        <v>0</v>
      </c>
      <c r="AJ503" s="10"/>
      <c r="AK503" s="188" t="s">
        <v>1271</v>
      </c>
    </row>
    <row r="504" spans="1:37" x14ac:dyDescent="0.25">
      <c r="A504" s="10" t="s">
        <v>2366</v>
      </c>
      <c r="B504" s="10" t="s">
        <v>858</v>
      </c>
      <c r="C504" s="10" t="s">
        <v>2534</v>
      </c>
      <c r="D504" s="10" t="s">
        <v>1291</v>
      </c>
      <c r="E504" s="10" t="s">
        <v>1292</v>
      </c>
      <c r="F504" s="10" t="s">
        <v>1168</v>
      </c>
      <c r="G504" s="10" t="s">
        <v>1293</v>
      </c>
      <c r="H504" s="13">
        <v>500</v>
      </c>
      <c r="I504" s="10" t="s">
        <v>74</v>
      </c>
      <c r="J504" s="230"/>
      <c r="K504" s="230"/>
      <c r="L504" s="230"/>
      <c r="M504" s="230">
        <v>500</v>
      </c>
      <c r="N504" s="231"/>
      <c r="O504" s="204"/>
      <c r="P504" s="204"/>
      <c r="Q504" s="215"/>
      <c r="R504" s="10"/>
      <c r="S504" s="10" t="s">
        <v>2548</v>
      </c>
      <c r="T504" s="271">
        <v>0.4</v>
      </c>
      <c r="U504" s="18">
        <v>42917</v>
      </c>
      <c r="V504" s="18">
        <v>43008</v>
      </c>
      <c r="W504" s="10">
        <v>91</v>
      </c>
      <c r="X504" s="10">
        <v>0</v>
      </c>
      <c r="Y504" s="10">
        <v>0</v>
      </c>
      <c r="Z504" s="10">
        <v>0</v>
      </c>
      <c r="AA504" s="10">
        <v>0</v>
      </c>
      <c r="AB504" s="10">
        <v>0</v>
      </c>
      <c r="AC504" s="10">
        <v>0</v>
      </c>
      <c r="AD504" s="10">
        <v>0.32967032967032966</v>
      </c>
      <c r="AE504" s="10">
        <v>0.67032967032967028</v>
      </c>
      <c r="AF504" s="10">
        <v>1</v>
      </c>
      <c r="AG504" s="10">
        <v>0</v>
      </c>
      <c r="AH504" s="10">
        <v>0</v>
      </c>
      <c r="AI504" s="10">
        <v>0</v>
      </c>
      <c r="AJ504" s="10" t="s">
        <v>1294</v>
      </c>
      <c r="AK504" s="188" t="s">
        <v>1295</v>
      </c>
    </row>
    <row r="505" spans="1:37" ht="30" x14ac:dyDescent="0.25">
      <c r="A505" s="10" t="s">
        <v>2366</v>
      </c>
      <c r="B505" s="10" t="s">
        <v>858</v>
      </c>
      <c r="C505" s="10" t="s">
        <v>2534</v>
      </c>
      <c r="D505" s="10" t="s">
        <v>1291</v>
      </c>
      <c r="E505" s="10" t="s">
        <v>1292</v>
      </c>
      <c r="F505" s="10" t="s">
        <v>1168</v>
      </c>
      <c r="G505" s="10" t="s">
        <v>1293</v>
      </c>
      <c r="H505" s="13">
        <v>500</v>
      </c>
      <c r="I505" s="10" t="s">
        <v>74</v>
      </c>
      <c r="J505" s="230"/>
      <c r="K505" s="230"/>
      <c r="L505" s="230"/>
      <c r="M505" s="230">
        <v>500</v>
      </c>
      <c r="N505" s="231"/>
      <c r="O505" s="204"/>
      <c r="P505" s="204"/>
      <c r="Q505" s="215"/>
      <c r="R505" s="10"/>
      <c r="S505" s="10" t="s">
        <v>1296</v>
      </c>
      <c r="T505" s="271">
        <v>0.2</v>
      </c>
      <c r="U505" s="18">
        <v>42948</v>
      </c>
      <c r="V505" s="18">
        <v>42977</v>
      </c>
      <c r="W505" s="10">
        <v>29</v>
      </c>
      <c r="X505" s="10">
        <v>0</v>
      </c>
      <c r="Y505" s="10">
        <v>0</v>
      </c>
      <c r="Z505" s="10">
        <v>0</v>
      </c>
      <c r="AA505" s="10">
        <v>0</v>
      </c>
      <c r="AB505" s="10">
        <v>0</v>
      </c>
      <c r="AC505" s="10">
        <v>0</v>
      </c>
      <c r="AD505" s="10">
        <v>0</v>
      </c>
      <c r="AE505" s="10">
        <v>1</v>
      </c>
      <c r="AF505" s="10">
        <v>0</v>
      </c>
      <c r="AG505" s="10">
        <v>0</v>
      </c>
      <c r="AH505" s="10">
        <v>0</v>
      </c>
      <c r="AI505" s="10">
        <v>0</v>
      </c>
      <c r="AJ505" s="10" t="s">
        <v>1297</v>
      </c>
      <c r="AK505" s="188" t="s">
        <v>1298</v>
      </c>
    </row>
    <row r="506" spans="1:37" x14ac:dyDescent="0.25">
      <c r="A506" s="10" t="s">
        <v>2366</v>
      </c>
      <c r="B506" s="10" t="s">
        <v>858</v>
      </c>
      <c r="C506" s="10" t="s">
        <v>2534</v>
      </c>
      <c r="D506" s="10" t="s">
        <v>1291</v>
      </c>
      <c r="E506" s="10" t="s">
        <v>1292</v>
      </c>
      <c r="F506" s="10" t="s">
        <v>1168</v>
      </c>
      <c r="G506" s="10" t="s">
        <v>1293</v>
      </c>
      <c r="H506" s="13">
        <v>500</v>
      </c>
      <c r="I506" s="10" t="s">
        <v>74</v>
      </c>
      <c r="J506" s="230"/>
      <c r="K506" s="230"/>
      <c r="L506" s="230"/>
      <c r="M506" s="230">
        <v>500</v>
      </c>
      <c r="N506" s="231"/>
      <c r="O506" s="204"/>
      <c r="P506" s="204"/>
      <c r="Q506" s="215"/>
      <c r="R506" s="10"/>
      <c r="S506" s="10" t="s">
        <v>1299</v>
      </c>
      <c r="T506" s="271">
        <v>0.4</v>
      </c>
      <c r="U506" s="18">
        <v>43009</v>
      </c>
      <c r="V506" s="18">
        <v>43069</v>
      </c>
      <c r="W506" s="10">
        <v>60</v>
      </c>
      <c r="X506" s="10">
        <v>0</v>
      </c>
      <c r="Y506" s="10">
        <v>0</v>
      </c>
      <c r="Z506" s="10">
        <v>0</v>
      </c>
      <c r="AA506" s="10">
        <v>0</v>
      </c>
      <c r="AB506" s="10">
        <v>0</v>
      </c>
      <c r="AC506" s="10">
        <v>0</v>
      </c>
      <c r="AD506" s="10">
        <v>0</v>
      </c>
      <c r="AE506" s="10">
        <v>0</v>
      </c>
      <c r="AF506" s="10">
        <v>0</v>
      </c>
      <c r="AG506" s="10">
        <v>0.5</v>
      </c>
      <c r="AH506" s="10">
        <v>1</v>
      </c>
      <c r="AI506" s="10">
        <v>0</v>
      </c>
      <c r="AJ506" s="10" t="s">
        <v>1297</v>
      </c>
      <c r="AK506" s="188" t="s">
        <v>1300</v>
      </c>
    </row>
    <row r="507" spans="1:37" x14ac:dyDescent="0.25">
      <c r="A507" s="10" t="s">
        <v>2366</v>
      </c>
      <c r="B507" s="10" t="s">
        <v>858</v>
      </c>
      <c r="C507" s="10" t="s">
        <v>2534</v>
      </c>
      <c r="D507" s="10" t="s">
        <v>1301</v>
      </c>
      <c r="E507" s="10" t="s">
        <v>1292</v>
      </c>
      <c r="F507" s="10" t="s">
        <v>1168</v>
      </c>
      <c r="G507" s="10" t="s">
        <v>1302</v>
      </c>
      <c r="H507" s="13">
        <v>1</v>
      </c>
      <c r="I507" s="10" t="s">
        <v>269</v>
      </c>
      <c r="J507" s="234">
        <v>0.9</v>
      </c>
      <c r="K507" s="232">
        <v>1</v>
      </c>
      <c r="L507" s="232">
        <v>1</v>
      </c>
      <c r="M507" s="232">
        <v>1</v>
      </c>
      <c r="N507" s="235"/>
      <c r="O507" s="205"/>
      <c r="P507" s="205"/>
      <c r="Q507" s="205"/>
      <c r="R507" s="10"/>
      <c r="S507" s="10" t="s">
        <v>1303</v>
      </c>
      <c r="T507" s="271">
        <v>0.8</v>
      </c>
      <c r="U507" s="18">
        <v>42740</v>
      </c>
      <c r="V507" s="18">
        <v>42775</v>
      </c>
      <c r="W507" s="10">
        <v>35</v>
      </c>
      <c r="X507" s="10">
        <v>0.74285714285714288</v>
      </c>
      <c r="Y507" s="10">
        <v>1</v>
      </c>
      <c r="Z507" s="10">
        <f>Y507</f>
        <v>1</v>
      </c>
      <c r="AA507" s="10">
        <v>0</v>
      </c>
      <c r="AB507" s="10">
        <v>0</v>
      </c>
      <c r="AC507" s="10">
        <v>0</v>
      </c>
      <c r="AD507" s="10">
        <v>0</v>
      </c>
      <c r="AE507" s="10">
        <v>0</v>
      </c>
      <c r="AF507" s="10">
        <v>0</v>
      </c>
      <c r="AG507" s="10">
        <v>0</v>
      </c>
      <c r="AH507" s="10">
        <v>0</v>
      </c>
      <c r="AI507" s="10">
        <v>0</v>
      </c>
      <c r="AJ507" s="10" t="s">
        <v>1304</v>
      </c>
      <c r="AK507" s="188" t="s">
        <v>1305</v>
      </c>
    </row>
    <row r="508" spans="1:37" x14ac:dyDescent="0.25">
      <c r="A508" s="10" t="s">
        <v>2366</v>
      </c>
      <c r="B508" s="10" t="s">
        <v>858</v>
      </c>
      <c r="C508" s="10" t="s">
        <v>2534</v>
      </c>
      <c r="D508" s="10" t="s">
        <v>1301</v>
      </c>
      <c r="E508" s="10" t="s">
        <v>1292</v>
      </c>
      <c r="F508" s="10" t="s">
        <v>1168</v>
      </c>
      <c r="G508" s="10" t="s">
        <v>1302</v>
      </c>
      <c r="H508" s="13">
        <v>1</v>
      </c>
      <c r="I508" s="10" t="s">
        <v>269</v>
      </c>
      <c r="J508" s="234">
        <v>0.9</v>
      </c>
      <c r="K508" s="232">
        <v>1</v>
      </c>
      <c r="L508" s="232">
        <v>1</v>
      </c>
      <c r="M508" s="232">
        <v>1</v>
      </c>
      <c r="N508" s="235"/>
      <c r="O508" s="205"/>
      <c r="P508" s="205"/>
      <c r="Q508" s="205"/>
      <c r="R508" s="10"/>
      <c r="S508" s="10" t="s">
        <v>1306</v>
      </c>
      <c r="T508" s="271">
        <v>0.2</v>
      </c>
      <c r="U508" s="18">
        <v>42795</v>
      </c>
      <c r="V508" s="18">
        <v>42916</v>
      </c>
      <c r="W508" s="10">
        <v>121</v>
      </c>
      <c r="X508" s="10">
        <v>0</v>
      </c>
      <c r="Y508" s="10">
        <v>0</v>
      </c>
      <c r="Z508" s="10">
        <v>0.24793388429752067</v>
      </c>
      <c r="AA508" s="10">
        <v>0.49586776859504134</v>
      </c>
      <c r="AB508" s="10">
        <v>0.75206611570247939</v>
      </c>
      <c r="AC508" s="10">
        <v>1</v>
      </c>
      <c r="AD508" s="10">
        <v>0</v>
      </c>
      <c r="AE508" s="10">
        <v>0</v>
      </c>
      <c r="AF508" s="10">
        <v>0</v>
      </c>
      <c r="AG508" s="10">
        <v>0</v>
      </c>
      <c r="AH508" s="10">
        <v>0</v>
      </c>
      <c r="AI508" s="10">
        <v>0</v>
      </c>
      <c r="AJ508" s="10" t="s">
        <v>2549</v>
      </c>
      <c r="AK508" s="188" t="s">
        <v>1307</v>
      </c>
    </row>
    <row r="509" spans="1:37" x14ac:dyDescent="0.25">
      <c r="A509" s="10" t="s">
        <v>2366</v>
      </c>
      <c r="B509" s="10" t="s">
        <v>858</v>
      </c>
      <c r="C509" s="10" t="s">
        <v>2534</v>
      </c>
      <c r="D509" s="10" t="s">
        <v>1301</v>
      </c>
      <c r="E509" s="10" t="s">
        <v>1292</v>
      </c>
      <c r="F509" s="10" t="s">
        <v>1168</v>
      </c>
      <c r="G509" s="10" t="s">
        <v>1308</v>
      </c>
      <c r="H509" s="13">
        <v>1</v>
      </c>
      <c r="I509" s="10" t="s">
        <v>269</v>
      </c>
      <c r="J509" s="234">
        <v>1</v>
      </c>
      <c r="K509" s="232">
        <v>1</v>
      </c>
      <c r="L509" s="232">
        <v>1</v>
      </c>
      <c r="M509" s="232">
        <v>1</v>
      </c>
      <c r="N509" s="235"/>
      <c r="O509" s="205"/>
      <c r="P509" s="205"/>
      <c r="Q509" s="205"/>
      <c r="R509" s="10"/>
      <c r="S509" s="10" t="s">
        <v>1309</v>
      </c>
      <c r="T509" s="271">
        <v>0.3</v>
      </c>
      <c r="U509" s="18">
        <v>42807</v>
      </c>
      <c r="V509" s="18">
        <v>42821</v>
      </c>
      <c r="W509" s="10">
        <v>14</v>
      </c>
      <c r="X509" s="10">
        <v>0</v>
      </c>
      <c r="Y509" s="10">
        <v>0</v>
      </c>
      <c r="Z509" s="10">
        <v>1</v>
      </c>
      <c r="AA509" s="10">
        <v>0</v>
      </c>
      <c r="AB509" s="10">
        <v>0</v>
      </c>
      <c r="AC509" s="10">
        <v>0</v>
      </c>
      <c r="AD509" s="10">
        <v>0</v>
      </c>
      <c r="AE509" s="10">
        <v>0</v>
      </c>
      <c r="AF509" s="10">
        <v>0</v>
      </c>
      <c r="AG509" s="10">
        <v>0</v>
      </c>
      <c r="AH509" s="10">
        <v>0</v>
      </c>
      <c r="AI509" s="10">
        <v>0</v>
      </c>
      <c r="AJ509" s="10" t="s">
        <v>1310</v>
      </c>
      <c r="AK509" s="188" t="s">
        <v>1307</v>
      </c>
    </row>
    <row r="510" spans="1:37" x14ac:dyDescent="0.25">
      <c r="A510" s="10" t="s">
        <v>2366</v>
      </c>
      <c r="B510" s="10" t="s">
        <v>858</v>
      </c>
      <c r="C510" s="10" t="s">
        <v>2534</v>
      </c>
      <c r="D510" s="10" t="s">
        <v>1301</v>
      </c>
      <c r="E510" s="10" t="s">
        <v>1292</v>
      </c>
      <c r="F510" s="10" t="s">
        <v>1168</v>
      </c>
      <c r="G510" s="10" t="s">
        <v>1308</v>
      </c>
      <c r="H510" s="13">
        <v>1</v>
      </c>
      <c r="I510" s="10" t="s">
        <v>269</v>
      </c>
      <c r="J510" s="234">
        <v>1</v>
      </c>
      <c r="K510" s="232">
        <v>1</v>
      </c>
      <c r="L510" s="232">
        <v>1</v>
      </c>
      <c r="M510" s="232">
        <v>1</v>
      </c>
      <c r="N510" s="235"/>
      <c r="O510" s="205"/>
      <c r="P510" s="205"/>
      <c r="Q510" s="205"/>
      <c r="R510" s="10"/>
      <c r="S510" s="10" t="s">
        <v>1311</v>
      </c>
      <c r="T510" s="271">
        <v>0.4</v>
      </c>
      <c r="U510" s="18">
        <v>42898</v>
      </c>
      <c r="V510" s="18">
        <v>42938</v>
      </c>
      <c r="W510" s="10">
        <v>40</v>
      </c>
      <c r="X510" s="10">
        <v>0</v>
      </c>
      <c r="Y510" s="10">
        <v>0</v>
      </c>
      <c r="Z510" s="10">
        <v>0</v>
      </c>
      <c r="AA510" s="10">
        <v>0</v>
      </c>
      <c r="AB510" s="10">
        <v>0</v>
      </c>
      <c r="AC510" s="10">
        <v>0.45</v>
      </c>
      <c r="AD510" s="10">
        <v>1</v>
      </c>
      <c r="AE510" s="10">
        <v>0</v>
      </c>
      <c r="AF510" s="10">
        <v>0</v>
      </c>
      <c r="AG510" s="10">
        <v>0</v>
      </c>
      <c r="AH510" s="10">
        <v>0</v>
      </c>
      <c r="AI510" s="10">
        <v>0</v>
      </c>
      <c r="AJ510" s="10" t="s">
        <v>1312</v>
      </c>
      <c r="AK510" s="188" t="s">
        <v>1307</v>
      </c>
    </row>
    <row r="511" spans="1:37" x14ac:dyDescent="0.25">
      <c r="A511" s="10" t="s">
        <v>2366</v>
      </c>
      <c r="B511" s="10" t="s">
        <v>858</v>
      </c>
      <c r="C511" s="10" t="s">
        <v>2534</v>
      </c>
      <c r="D511" s="10" t="s">
        <v>1301</v>
      </c>
      <c r="E511" s="10" t="s">
        <v>1292</v>
      </c>
      <c r="F511" s="10" t="s">
        <v>1168</v>
      </c>
      <c r="G511" s="10" t="s">
        <v>1308</v>
      </c>
      <c r="H511" s="13">
        <v>1</v>
      </c>
      <c r="I511" s="10" t="s">
        <v>269</v>
      </c>
      <c r="J511" s="234">
        <v>1</v>
      </c>
      <c r="K511" s="232">
        <v>1</v>
      </c>
      <c r="L511" s="232">
        <v>1</v>
      </c>
      <c r="M511" s="232">
        <v>1</v>
      </c>
      <c r="N511" s="235"/>
      <c r="O511" s="205"/>
      <c r="P511" s="205"/>
      <c r="Q511" s="205"/>
      <c r="R511" s="10"/>
      <c r="S511" s="10" t="s">
        <v>1313</v>
      </c>
      <c r="T511" s="271">
        <v>0.3</v>
      </c>
      <c r="U511" s="18">
        <v>42776</v>
      </c>
      <c r="V511" s="18">
        <v>43099</v>
      </c>
      <c r="W511" s="10">
        <v>323</v>
      </c>
      <c r="X511" s="10">
        <v>0</v>
      </c>
      <c r="Y511" s="10">
        <v>5.5727554179566562E-2</v>
      </c>
      <c r="Z511" s="10">
        <v>0.15170278637770898</v>
      </c>
      <c r="AA511" s="10">
        <v>0.24458204334365324</v>
      </c>
      <c r="AB511" s="10">
        <v>0.34055727554179566</v>
      </c>
      <c r="AC511" s="10">
        <v>0.43343653250773995</v>
      </c>
      <c r="AD511" s="10">
        <v>0.52941176470588236</v>
      </c>
      <c r="AE511" s="10">
        <v>0.62538699690402477</v>
      </c>
      <c r="AF511" s="10">
        <v>0.71826625386996901</v>
      </c>
      <c r="AG511" s="10">
        <v>0.81424148606811142</v>
      </c>
      <c r="AH511" s="10">
        <v>0.90712074303405577</v>
      </c>
      <c r="AI511" s="10">
        <v>1</v>
      </c>
      <c r="AJ511" s="10" t="s">
        <v>2550</v>
      </c>
      <c r="AK511" s="188" t="s">
        <v>1314</v>
      </c>
    </row>
    <row r="512" spans="1:37" x14ac:dyDescent="0.25">
      <c r="A512" s="10" t="s">
        <v>2366</v>
      </c>
      <c r="B512" s="10" t="s">
        <v>858</v>
      </c>
      <c r="C512" s="10" t="s">
        <v>2534</v>
      </c>
      <c r="D512" s="10" t="s">
        <v>1315</v>
      </c>
      <c r="E512" s="10" t="s">
        <v>1292</v>
      </c>
      <c r="F512" s="10" t="s">
        <v>1168</v>
      </c>
      <c r="G512" s="10" t="s">
        <v>1316</v>
      </c>
      <c r="H512" s="13">
        <v>370</v>
      </c>
      <c r="I512" s="10" t="s">
        <v>74</v>
      </c>
      <c r="J512" s="230">
        <v>296</v>
      </c>
      <c r="K512" s="230">
        <v>296</v>
      </c>
      <c r="L512" s="230">
        <v>370</v>
      </c>
      <c r="M512" s="230">
        <v>370</v>
      </c>
      <c r="N512" s="231"/>
      <c r="O512" s="204"/>
      <c r="P512" s="204"/>
      <c r="Q512" s="215"/>
      <c r="R512" s="10"/>
      <c r="S512" s="10" t="s">
        <v>1317</v>
      </c>
      <c r="T512" s="271">
        <v>0.15</v>
      </c>
      <c r="U512" s="18">
        <v>42736</v>
      </c>
      <c r="V512" s="18">
        <v>42741</v>
      </c>
      <c r="W512" s="10">
        <v>5</v>
      </c>
      <c r="X512" s="10">
        <v>1</v>
      </c>
      <c r="Y512" s="10">
        <v>0</v>
      </c>
      <c r="Z512" s="10">
        <v>0</v>
      </c>
      <c r="AA512" s="10">
        <v>0</v>
      </c>
      <c r="AB512" s="10">
        <v>0</v>
      </c>
      <c r="AC512" s="10">
        <v>0</v>
      </c>
      <c r="AD512" s="10">
        <v>0</v>
      </c>
      <c r="AE512" s="10">
        <v>0</v>
      </c>
      <c r="AF512" s="10">
        <v>0</v>
      </c>
      <c r="AG512" s="10">
        <v>0</v>
      </c>
      <c r="AH512" s="10">
        <v>0</v>
      </c>
      <c r="AI512" s="10">
        <v>0</v>
      </c>
      <c r="AJ512" s="10" t="s">
        <v>2551</v>
      </c>
      <c r="AK512" s="188" t="s">
        <v>1295</v>
      </c>
    </row>
    <row r="513" spans="1:37" ht="30" x14ac:dyDescent="0.25">
      <c r="A513" s="10" t="s">
        <v>2366</v>
      </c>
      <c r="B513" s="10" t="s">
        <v>858</v>
      </c>
      <c r="C513" s="10" t="s">
        <v>2534</v>
      </c>
      <c r="D513" s="10" t="s">
        <v>1315</v>
      </c>
      <c r="E513" s="10" t="s">
        <v>1292</v>
      </c>
      <c r="F513" s="10" t="s">
        <v>1168</v>
      </c>
      <c r="G513" s="10" t="s">
        <v>1316</v>
      </c>
      <c r="H513" s="13">
        <v>370</v>
      </c>
      <c r="I513" s="10" t="s">
        <v>74</v>
      </c>
      <c r="J513" s="230">
        <v>296</v>
      </c>
      <c r="K513" s="230">
        <v>296</v>
      </c>
      <c r="L513" s="230">
        <v>370</v>
      </c>
      <c r="M513" s="230">
        <v>370</v>
      </c>
      <c r="N513" s="231"/>
      <c r="O513" s="204"/>
      <c r="P513" s="204"/>
      <c r="Q513" s="215"/>
      <c r="R513" s="10"/>
      <c r="S513" s="10" t="s">
        <v>1318</v>
      </c>
      <c r="T513" s="271">
        <v>0.05</v>
      </c>
      <c r="U513" s="18">
        <v>42757</v>
      </c>
      <c r="V513" s="18">
        <v>42758</v>
      </c>
      <c r="W513" s="10">
        <v>1</v>
      </c>
      <c r="X513" s="10">
        <v>1</v>
      </c>
      <c r="Y513" s="10">
        <v>0</v>
      </c>
      <c r="Z513" s="10">
        <v>0</v>
      </c>
      <c r="AA513" s="10">
        <v>0</v>
      </c>
      <c r="AB513" s="10">
        <v>0</v>
      </c>
      <c r="AC513" s="10">
        <v>0</v>
      </c>
      <c r="AD513" s="10">
        <v>0</v>
      </c>
      <c r="AE513" s="10">
        <v>0</v>
      </c>
      <c r="AF513" s="10">
        <v>0</v>
      </c>
      <c r="AG513" s="10">
        <v>0</v>
      </c>
      <c r="AH513" s="10">
        <v>0</v>
      </c>
      <c r="AI513" s="10">
        <v>0</v>
      </c>
      <c r="AJ513" s="10" t="s">
        <v>2552</v>
      </c>
      <c r="AK513" s="188" t="s">
        <v>1319</v>
      </c>
    </row>
    <row r="514" spans="1:37" ht="30" x14ac:dyDescent="0.25">
      <c r="A514" s="10" t="s">
        <v>2366</v>
      </c>
      <c r="B514" s="10" t="s">
        <v>858</v>
      </c>
      <c r="C514" s="10" t="s">
        <v>2534</v>
      </c>
      <c r="D514" s="10" t="s">
        <v>1315</v>
      </c>
      <c r="E514" s="10" t="s">
        <v>1292</v>
      </c>
      <c r="F514" s="10" t="s">
        <v>1168</v>
      </c>
      <c r="G514" s="10" t="s">
        <v>1316</v>
      </c>
      <c r="H514" s="13">
        <v>370</v>
      </c>
      <c r="I514" s="10" t="s">
        <v>74</v>
      </c>
      <c r="J514" s="230">
        <v>296</v>
      </c>
      <c r="K514" s="230">
        <v>296</v>
      </c>
      <c r="L514" s="230">
        <v>370</v>
      </c>
      <c r="M514" s="230">
        <v>370</v>
      </c>
      <c r="N514" s="231"/>
      <c r="O514" s="204"/>
      <c r="P514" s="204"/>
      <c r="Q514" s="215"/>
      <c r="R514" s="10"/>
      <c r="S514" s="10" t="s">
        <v>1320</v>
      </c>
      <c r="T514" s="271">
        <v>0.15</v>
      </c>
      <c r="U514" s="18">
        <v>42757</v>
      </c>
      <c r="V514" s="18">
        <v>42766</v>
      </c>
      <c r="W514" s="10">
        <v>9</v>
      </c>
      <c r="X514" s="10">
        <v>1</v>
      </c>
      <c r="Y514" s="10">
        <v>0</v>
      </c>
      <c r="Z514" s="10">
        <v>0</v>
      </c>
      <c r="AA514" s="10">
        <v>0</v>
      </c>
      <c r="AB514" s="10">
        <v>0</v>
      </c>
      <c r="AC514" s="10">
        <v>0</v>
      </c>
      <c r="AD514" s="10">
        <v>0</v>
      </c>
      <c r="AE514" s="10">
        <v>0</v>
      </c>
      <c r="AF514" s="10">
        <v>0</v>
      </c>
      <c r="AG514" s="10">
        <v>0</v>
      </c>
      <c r="AH514" s="10">
        <v>0</v>
      </c>
      <c r="AI514" s="10">
        <v>0</v>
      </c>
      <c r="AJ514" s="10" t="s">
        <v>2553</v>
      </c>
      <c r="AK514" s="188" t="s">
        <v>1321</v>
      </c>
    </row>
    <row r="515" spans="1:37" ht="30" x14ac:dyDescent="0.25">
      <c r="A515" s="10" t="s">
        <v>2366</v>
      </c>
      <c r="B515" s="10" t="s">
        <v>858</v>
      </c>
      <c r="C515" s="10" t="s">
        <v>2534</v>
      </c>
      <c r="D515" s="10" t="s">
        <v>1315</v>
      </c>
      <c r="E515" s="10" t="s">
        <v>1292</v>
      </c>
      <c r="F515" s="10" t="s">
        <v>1168</v>
      </c>
      <c r="G515" s="10" t="s">
        <v>1316</v>
      </c>
      <c r="H515" s="13">
        <v>370</v>
      </c>
      <c r="I515" s="10" t="s">
        <v>74</v>
      </c>
      <c r="J515" s="230">
        <v>296</v>
      </c>
      <c r="K515" s="230">
        <v>296</v>
      </c>
      <c r="L515" s="230">
        <v>370</v>
      </c>
      <c r="M515" s="230">
        <v>370</v>
      </c>
      <c r="N515" s="231"/>
      <c r="O515" s="204"/>
      <c r="P515" s="204"/>
      <c r="Q515" s="215"/>
      <c r="R515" s="10"/>
      <c r="S515" s="10" t="s">
        <v>1322</v>
      </c>
      <c r="T515" s="271">
        <v>0.05</v>
      </c>
      <c r="U515" s="18">
        <v>42768</v>
      </c>
      <c r="V515" s="18">
        <v>42769</v>
      </c>
      <c r="W515" s="10">
        <v>1</v>
      </c>
      <c r="X515" s="10">
        <v>0</v>
      </c>
      <c r="Y515" s="10">
        <v>1</v>
      </c>
      <c r="Z515" s="10">
        <f>Y515</f>
        <v>1</v>
      </c>
      <c r="AA515" s="10">
        <v>0</v>
      </c>
      <c r="AB515" s="10">
        <v>0</v>
      </c>
      <c r="AC515" s="10">
        <v>0</v>
      </c>
      <c r="AD515" s="10">
        <v>0</v>
      </c>
      <c r="AE515" s="10">
        <v>0</v>
      </c>
      <c r="AF515" s="10">
        <v>0</v>
      </c>
      <c r="AG515" s="10">
        <v>0</v>
      </c>
      <c r="AH515" s="10">
        <v>0</v>
      </c>
      <c r="AI515" s="10">
        <v>0</v>
      </c>
      <c r="AJ515" s="10" t="s">
        <v>1323</v>
      </c>
      <c r="AK515" s="188" t="s">
        <v>1324</v>
      </c>
    </row>
    <row r="516" spans="1:37" ht="30" x14ac:dyDescent="0.25">
      <c r="A516" s="10" t="s">
        <v>2366</v>
      </c>
      <c r="B516" s="10" t="s">
        <v>858</v>
      </c>
      <c r="C516" s="10" t="s">
        <v>2534</v>
      </c>
      <c r="D516" s="10" t="s">
        <v>1315</v>
      </c>
      <c r="E516" s="10" t="s">
        <v>1292</v>
      </c>
      <c r="F516" s="10" t="s">
        <v>1168</v>
      </c>
      <c r="G516" s="10" t="s">
        <v>1316</v>
      </c>
      <c r="H516" s="13">
        <v>370</v>
      </c>
      <c r="I516" s="10" t="s">
        <v>74</v>
      </c>
      <c r="J516" s="230">
        <v>296</v>
      </c>
      <c r="K516" s="230">
        <v>296</v>
      </c>
      <c r="L516" s="230">
        <v>370</v>
      </c>
      <c r="M516" s="230">
        <v>370</v>
      </c>
      <c r="N516" s="231"/>
      <c r="O516" s="204"/>
      <c r="P516" s="204"/>
      <c r="Q516" s="215"/>
      <c r="R516" s="10"/>
      <c r="S516" s="10" t="s">
        <v>1325</v>
      </c>
      <c r="T516" s="271">
        <v>0.05</v>
      </c>
      <c r="U516" s="18">
        <v>42771</v>
      </c>
      <c r="V516" s="18">
        <v>42772</v>
      </c>
      <c r="W516" s="10">
        <v>1</v>
      </c>
      <c r="X516" s="10">
        <v>0</v>
      </c>
      <c r="Y516" s="10">
        <v>1</v>
      </c>
      <c r="Z516" s="10">
        <f>Y516</f>
        <v>1</v>
      </c>
      <c r="AA516" s="10">
        <v>0</v>
      </c>
      <c r="AB516" s="10">
        <v>0</v>
      </c>
      <c r="AC516" s="10">
        <v>0</v>
      </c>
      <c r="AD516" s="10">
        <v>0</v>
      </c>
      <c r="AE516" s="10">
        <v>0</v>
      </c>
      <c r="AF516" s="10">
        <v>0</v>
      </c>
      <c r="AG516" s="10">
        <v>0</v>
      </c>
      <c r="AH516" s="10">
        <v>0</v>
      </c>
      <c r="AI516" s="10">
        <v>0</v>
      </c>
      <c r="AJ516" s="10" t="s">
        <v>1326</v>
      </c>
      <c r="AK516" s="188" t="s">
        <v>1319</v>
      </c>
    </row>
    <row r="517" spans="1:37" ht="30" x14ac:dyDescent="0.25">
      <c r="A517" s="10" t="s">
        <v>2366</v>
      </c>
      <c r="B517" s="10" t="s">
        <v>858</v>
      </c>
      <c r="C517" s="10" t="s">
        <v>2534</v>
      </c>
      <c r="D517" s="10" t="s">
        <v>1315</v>
      </c>
      <c r="E517" s="10" t="s">
        <v>1292</v>
      </c>
      <c r="F517" s="10" t="s">
        <v>1168</v>
      </c>
      <c r="G517" s="10" t="s">
        <v>1316</v>
      </c>
      <c r="H517" s="13">
        <v>370</v>
      </c>
      <c r="I517" s="10" t="s">
        <v>74</v>
      </c>
      <c r="J517" s="230">
        <v>296</v>
      </c>
      <c r="K517" s="230">
        <v>296</v>
      </c>
      <c r="L517" s="230">
        <v>370</v>
      </c>
      <c r="M517" s="230">
        <v>370</v>
      </c>
      <c r="N517" s="231"/>
      <c r="O517" s="204"/>
      <c r="P517" s="204"/>
      <c r="Q517" s="215"/>
      <c r="R517" s="10"/>
      <c r="S517" s="10" t="s">
        <v>1327</v>
      </c>
      <c r="T517" s="271">
        <v>0.1</v>
      </c>
      <c r="U517" s="18">
        <v>42771</v>
      </c>
      <c r="V517" s="18">
        <v>42780</v>
      </c>
      <c r="W517" s="10">
        <v>9</v>
      </c>
      <c r="X517" s="10">
        <v>0</v>
      </c>
      <c r="Y517" s="10">
        <v>1</v>
      </c>
      <c r="Z517" s="10">
        <f>Y517</f>
        <v>1</v>
      </c>
      <c r="AA517" s="10">
        <v>0</v>
      </c>
      <c r="AB517" s="10">
        <v>0</v>
      </c>
      <c r="AC517" s="10">
        <v>0</v>
      </c>
      <c r="AD517" s="10">
        <v>0</v>
      </c>
      <c r="AE517" s="10">
        <v>0</v>
      </c>
      <c r="AF517" s="10">
        <v>0</v>
      </c>
      <c r="AG517" s="10">
        <v>0</v>
      </c>
      <c r="AH517" s="10">
        <v>0</v>
      </c>
      <c r="AI517" s="10">
        <v>0</v>
      </c>
      <c r="AJ517" s="10" t="s">
        <v>1328</v>
      </c>
      <c r="AK517" s="188" t="s">
        <v>1321</v>
      </c>
    </row>
    <row r="518" spans="1:37" ht="30" x14ac:dyDescent="0.25">
      <c r="A518" s="10" t="s">
        <v>2366</v>
      </c>
      <c r="B518" s="10" t="s">
        <v>858</v>
      </c>
      <c r="C518" s="10" t="s">
        <v>2534</v>
      </c>
      <c r="D518" s="10" t="s">
        <v>1315</v>
      </c>
      <c r="E518" s="10" t="s">
        <v>1292</v>
      </c>
      <c r="F518" s="10" t="s">
        <v>1168</v>
      </c>
      <c r="G518" s="10" t="s">
        <v>1316</v>
      </c>
      <c r="H518" s="13">
        <v>370</v>
      </c>
      <c r="I518" s="10" t="s">
        <v>74</v>
      </c>
      <c r="J518" s="230">
        <v>296</v>
      </c>
      <c r="K518" s="230">
        <v>296</v>
      </c>
      <c r="L518" s="230">
        <v>370</v>
      </c>
      <c r="M518" s="230">
        <v>370</v>
      </c>
      <c r="N518" s="231"/>
      <c r="O518" s="204"/>
      <c r="P518" s="204"/>
      <c r="Q518" s="215"/>
      <c r="R518" s="10"/>
      <c r="S518" s="10" t="s">
        <v>1329</v>
      </c>
      <c r="T518" s="271">
        <v>0.05</v>
      </c>
      <c r="U518" s="18">
        <v>42782</v>
      </c>
      <c r="V518" s="18">
        <v>42783</v>
      </c>
      <c r="W518" s="10">
        <v>1</v>
      </c>
      <c r="X518" s="10">
        <v>0</v>
      </c>
      <c r="Y518" s="10">
        <v>1</v>
      </c>
      <c r="Z518" s="10">
        <f>Y518</f>
        <v>1</v>
      </c>
      <c r="AA518" s="10">
        <v>0</v>
      </c>
      <c r="AB518" s="10">
        <v>0</v>
      </c>
      <c r="AC518" s="10">
        <v>0</v>
      </c>
      <c r="AD518" s="10">
        <v>0</v>
      </c>
      <c r="AE518" s="10">
        <v>0</v>
      </c>
      <c r="AF518" s="10">
        <v>0</v>
      </c>
      <c r="AG518" s="10">
        <v>0</v>
      </c>
      <c r="AH518" s="10">
        <v>0</v>
      </c>
      <c r="AI518" s="10">
        <v>0</v>
      </c>
      <c r="AJ518" s="10" t="s">
        <v>1330</v>
      </c>
      <c r="AK518" s="188" t="s">
        <v>1324</v>
      </c>
    </row>
    <row r="519" spans="1:37" ht="30" x14ac:dyDescent="0.25">
      <c r="A519" s="10" t="s">
        <v>2366</v>
      </c>
      <c r="B519" s="10" t="s">
        <v>858</v>
      </c>
      <c r="C519" s="10" t="s">
        <v>2534</v>
      </c>
      <c r="D519" s="10" t="s">
        <v>1315</v>
      </c>
      <c r="E519" s="10" t="s">
        <v>1292</v>
      </c>
      <c r="F519" s="10" t="s">
        <v>1168</v>
      </c>
      <c r="G519" s="10" t="s">
        <v>1316</v>
      </c>
      <c r="H519" s="13">
        <v>370</v>
      </c>
      <c r="I519" s="10" t="s">
        <v>74</v>
      </c>
      <c r="J519" s="230">
        <v>296</v>
      </c>
      <c r="K519" s="230">
        <v>296</v>
      </c>
      <c r="L519" s="230">
        <v>370</v>
      </c>
      <c r="M519" s="230">
        <v>370</v>
      </c>
      <c r="N519" s="231"/>
      <c r="O519" s="204"/>
      <c r="P519" s="204"/>
      <c r="Q519" s="215"/>
      <c r="R519" s="10"/>
      <c r="S519" s="10" t="s">
        <v>1331</v>
      </c>
      <c r="T519" s="271">
        <v>0.05</v>
      </c>
      <c r="U519" s="18">
        <v>42813</v>
      </c>
      <c r="V519" s="18">
        <v>42814</v>
      </c>
      <c r="W519" s="10">
        <v>1</v>
      </c>
      <c r="X519" s="10">
        <v>0</v>
      </c>
      <c r="Y519" s="10">
        <v>0</v>
      </c>
      <c r="Z519" s="10">
        <v>1</v>
      </c>
      <c r="AA519" s="10">
        <v>0</v>
      </c>
      <c r="AB519" s="10">
        <v>0</v>
      </c>
      <c r="AC519" s="10">
        <v>0</v>
      </c>
      <c r="AD519" s="10">
        <v>0</v>
      </c>
      <c r="AE519" s="10">
        <v>0</v>
      </c>
      <c r="AF519" s="10">
        <v>0</v>
      </c>
      <c r="AG519" s="10">
        <v>0</v>
      </c>
      <c r="AH519" s="10">
        <v>0</v>
      </c>
      <c r="AI519" s="10">
        <v>0</v>
      </c>
      <c r="AJ519" s="10" t="s">
        <v>2554</v>
      </c>
      <c r="AK519" s="188" t="s">
        <v>1319</v>
      </c>
    </row>
    <row r="520" spans="1:37" ht="30" x14ac:dyDescent="0.25">
      <c r="A520" s="10" t="s">
        <v>2366</v>
      </c>
      <c r="B520" s="10" t="s">
        <v>858</v>
      </c>
      <c r="C520" s="10" t="s">
        <v>2534</v>
      </c>
      <c r="D520" s="10" t="s">
        <v>1315</v>
      </c>
      <c r="E520" s="10" t="s">
        <v>1292</v>
      </c>
      <c r="F520" s="10" t="s">
        <v>1168</v>
      </c>
      <c r="G520" s="10" t="s">
        <v>1316</v>
      </c>
      <c r="H520" s="13">
        <v>370</v>
      </c>
      <c r="I520" s="10" t="s">
        <v>74</v>
      </c>
      <c r="J520" s="230">
        <v>296</v>
      </c>
      <c r="K520" s="230">
        <v>296</v>
      </c>
      <c r="L520" s="230">
        <v>370</v>
      </c>
      <c r="M520" s="230">
        <v>370</v>
      </c>
      <c r="N520" s="231"/>
      <c r="O520" s="204"/>
      <c r="P520" s="204"/>
      <c r="Q520" s="215"/>
      <c r="R520" s="10"/>
      <c r="S520" s="10" t="s">
        <v>1332</v>
      </c>
      <c r="T520" s="271">
        <v>0.1</v>
      </c>
      <c r="U520" s="18">
        <v>42813</v>
      </c>
      <c r="V520" s="18">
        <v>42822</v>
      </c>
      <c r="W520" s="10">
        <v>9</v>
      </c>
      <c r="X520" s="10">
        <v>0</v>
      </c>
      <c r="Y520" s="10">
        <v>0</v>
      </c>
      <c r="Z520" s="10">
        <v>1</v>
      </c>
      <c r="AA520" s="10">
        <v>0</v>
      </c>
      <c r="AB520" s="10">
        <v>0</v>
      </c>
      <c r="AC520" s="10">
        <v>0</v>
      </c>
      <c r="AD520" s="10">
        <v>0</v>
      </c>
      <c r="AE520" s="10">
        <v>0</v>
      </c>
      <c r="AF520" s="10">
        <v>0</v>
      </c>
      <c r="AG520" s="10">
        <v>0</v>
      </c>
      <c r="AH520" s="10">
        <v>0</v>
      </c>
      <c r="AI520" s="10">
        <v>0</v>
      </c>
      <c r="AJ520" s="10" t="s">
        <v>1333</v>
      </c>
      <c r="AK520" s="188" t="s">
        <v>1321</v>
      </c>
    </row>
    <row r="521" spans="1:37" ht="30" x14ac:dyDescent="0.25">
      <c r="A521" s="10" t="s">
        <v>2366</v>
      </c>
      <c r="B521" s="10" t="s">
        <v>858</v>
      </c>
      <c r="C521" s="10" t="s">
        <v>2534</v>
      </c>
      <c r="D521" s="10" t="s">
        <v>1315</v>
      </c>
      <c r="E521" s="10" t="s">
        <v>1292</v>
      </c>
      <c r="F521" s="10" t="s">
        <v>1168</v>
      </c>
      <c r="G521" s="10" t="s">
        <v>1316</v>
      </c>
      <c r="H521" s="13">
        <v>370</v>
      </c>
      <c r="I521" s="10" t="s">
        <v>74</v>
      </c>
      <c r="J521" s="230">
        <v>296</v>
      </c>
      <c r="K521" s="230">
        <v>296</v>
      </c>
      <c r="L521" s="230">
        <v>370</v>
      </c>
      <c r="M521" s="230">
        <v>370</v>
      </c>
      <c r="N521" s="231"/>
      <c r="O521" s="204"/>
      <c r="P521" s="204"/>
      <c r="Q521" s="215"/>
      <c r="R521" s="10"/>
      <c r="S521" s="10" t="s">
        <v>1334</v>
      </c>
      <c r="T521" s="271">
        <v>0.05</v>
      </c>
      <c r="U521" s="18">
        <v>42824</v>
      </c>
      <c r="V521" s="18">
        <v>42825</v>
      </c>
      <c r="W521" s="10">
        <v>1</v>
      </c>
      <c r="X521" s="10">
        <v>0</v>
      </c>
      <c r="Y521" s="10">
        <v>0</v>
      </c>
      <c r="Z521" s="10">
        <v>1</v>
      </c>
      <c r="AA521" s="10">
        <v>0</v>
      </c>
      <c r="AB521" s="10">
        <v>0</v>
      </c>
      <c r="AC521" s="10">
        <v>0</v>
      </c>
      <c r="AD521" s="10">
        <v>0</v>
      </c>
      <c r="AE521" s="10">
        <v>0</v>
      </c>
      <c r="AF521" s="10">
        <v>0</v>
      </c>
      <c r="AG521" s="10">
        <v>0</v>
      </c>
      <c r="AH521" s="10">
        <v>0</v>
      </c>
      <c r="AI521" s="10">
        <v>0</v>
      </c>
      <c r="AJ521" s="10" t="s">
        <v>1335</v>
      </c>
      <c r="AK521" s="188" t="s">
        <v>1324</v>
      </c>
    </row>
    <row r="522" spans="1:37" ht="30" x14ac:dyDescent="0.25">
      <c r="A522" s="10" t="s">
        <v>2366</v>
      </c>
      <c r="B522" s="10" t="s">
        <v>858</v>
      </c>
      <c r="C522" s="10" t="s">
        <v>2534</v>
      </c>
      <c r="D522" s="10" t="s">
        <v>1315</v>
      </c>
      <c r="E522" s="10" t="s">
        <v>1292</v>
      </c>
      <c r="F522" s="10" t="s">
        <v>1168</v>
      </c>
      <c r="G522" s="10" t="s">
        <v>1316</v>
      </c>
      <c r="H522" s="13">
        <v>370</v>
      </c>
      <c r="I522" s="10" t="s">
        <v>74</v>
      </c>
      <c r="J522" s="230">
        <v>296</v>
      </c>
      <c r="K522" s="230">
        <v>296</v>
      </c>
      <c r="L522" s="230">
        <v>370</v>
      </c>
      <c r="M522" s="230">
        <v>370</v>
      </c>
      <c r="N522" s="231"/>
      <c r="O522" s="204"/>
      <c r="P522" s="204"/>
      <c r="Q522" s="215"/>
      <c r="R522" s="10"/>
      <c r="S522" s="10" t="s">
        <v>1336</v>
      </c>
      <c r="T522" s="271">
        <v>0.05</v>
      </c>
      <c r="U522" s="18">
        <v>42918</v>
      </c>
      <c r="V522" s="18">
        <v>42919</v>
      </c>
      <c r="W522" s="10">
        <v>1</v>
      </c>
      <c r="X522" s="10">
        <v>0</v>
      </c>
      <c r="Y522" s="10">
        <v>0</v>
      </c>
      <c r="Z522" s="10">
        <v>0</v>
      </c>
      <c r="AA522" s="10">
        <v>0</v>
      </c>
      <c r="AB522" s="10">
        <v>0</v>
      </c>
      <c r="AC522" s="10">
        <v>0</v>
      </c>
      <c r="AD522" s="10">
        <v>1</v>
      </c>
      <c r="AE522" s="10">
        <v>0</v>
      </c>
      <c r="AF522" s="10">
        <v>0</v>
      </c>
      <c r="AG522" s="10">
        <v>0</v>
      </c>
      <c r="AH522" s="10">
        <v>0</v>
      </c>
      <c r="AI522" s="10">
        <v>0</v>
      </c>
      <c r="AJ522" s="10"/>
      <c r="AK522" s="188" t="s">
        <v>1319</v>
      </c>
    </row>
    <row r="523" spans="1:37" ht="30" x14ac:dyDescent="0.25">
      <c r="A523" s="10" t="s">
        <v>2366</v>
      </c>
      <c r="B523" s="10" t="s">
        <v>858</v>
      </c>
      <c r="C523" s="10" t="s">
        <v>2534</v>
      </c>
      <c r="D523" s="10" t="s">
        <v>1315</v>
      </c>
      <c r="E523" s="10" t="s">
        <v>1292</v>
      </c>
      <c r="F523" s="10" t="s">
        <v>1168</v>
      </c>
      <c r="G523" s="10" t="s">
        <v>1316</v>
      </c>
      <c r="H523" s="13">
        <v>370</v>
      </c>
      <c r="I523" s="10" t="s">
        <v>74</v>
      </c>
      <c r="J523" s="230">
        <v>296</v>
      </c>
      <c r="K523" s="230">
        <v>296</v>
      </c>
      <c r="L523" s="230">
        <v>370</v>
      </c>
      <c r="M523" s="230">
        <v>370</v>
      </c>
      <c r="N523" s="231"/>
      <c r="O523" s="204"/>
      <c r="P523" s="204"/>
      <c r="Q523" s="215"/>
      <c r="R523" s="10"/>
      <c r="S523" s="10" t="s">
        <v>1337</v>
      </c>
      <c r="T523" s="271">
        <v>0.1</v>
      </c>
      <c r="U523" s="18">
        <v>42918</v>
      </c>
      <c r="V523" s="18">
        <v>42927</v>
      </c>
      <c r="W523" s="10">
        <v>9</v>
      </c>
      <c r="X523" s="10">
        <v>0</v>
      </c>
      <c r="Y523" s="10">
        <v>0</v>
      </c>
      <c r="Z523" s="10">
        <v>0</v>
      </c>
      <c r="AA523" s="10">
        <v>0</v>
      </c>
      <c r="AB523" s="10">
        <v>0</v>
      </c>
      <c r="AC523" s="10">
        <v>0</v>
      </c>
      <c r="AD523" s="10">
        <v>1</v>
      </c>
      <c r="AE523" s="10">
        <v>0</v>
      </c>
      <c r="AF523" s="10">
        <v>0</v>
      </c>
      <c r="AG523" s="10">
        <v>0</v>
      </c>
      <c r="AH523" s="10">
        <v>0</v>
      </c>
      <c r="AI523" s="10">
        <v>0</v>
      </c>
      <c r="AJ523" s="10"/>
      <c r="AK523" s="188" t="s">
        <v>1321</v>
      </c>
    </row>
    <row r="524" spans="1:37" ht="30" x14ac:dyDescent="0.25">
      <c r="A524" s="10" t="s">
        <v>2366</v>
      </c>
      <c r="B524" s="10" t="s">
        <v>858</v>
      </c>
      <c r="C524" s="10" t="s">
        <v>2534</v>
      </c>
      <c r="D524" s="10" t="s">
        <v>1315</v>
      </c>
      <c r="E524" s="10" t="s">
        <v>1292</v>
      </c>
      <c r="F524" s="10" t="s">
        <v>1168</v>
      </c>
      <c r="G524" s="10" t="s">
        <v>1316</v>
      </c>
      <c r="H524" s="13">
        <v>370</v>
      </c>
      <c r="I524" s="10" t="s">
        <v>74</v>
      </c>
      <c r="J524" s="230">
        <v>296</v>
      </c>
      <c r="K524" s="230">
        <v>296</v>
      </c>
      <c r="L524" s="230">
        <v>370</v>
      </c>
      <c r="M524" s="230">
        <v>370</v>
      </c>
      <c r="N524" s="231"/>
      <c r="O524" s="204"/>
      <c r="P524" s="204"/>
      <c r="Q524" s="215"/>
      <c r="R524" s="10"/>
      <c r="S524" s="10" t="s">
        <v>1338</v>
      </c>
      <c r="T524" s="271">
        <v>0.05</v>
      </c>
      <c r="U524" s="18">
        <v>42929</v>
      </c>
      <c r="V524" s="18">
        <v>42930</v>
      </c>
      <c r="W524" s="10">
        <v>1</v>
      </c>
      <c r="X524" s="10">
        <v>0</v>
      </c>
      <c r="Y524" s="10">
        <v>0</v>
      </c>
      <c r="Z524" s="10">
        <v>0</v>
      </c>
      <c r="AA524" s="10">
        <v>0</v>
      </c>
      <c r="AB524" s="10">
        <v>0</v>
      </c>
      <c r="AC524" s="10">
        <v>0</v>
      </c>
      <c r="AD524" s="10">
        <v>1</v>
      </c>
      <c r="AE524" s="10">
        <v>0</v>
      </c>
      <c r="AF524" s="10">
        <v>0</v>
      </c>
      <c r="AG524" s="10">
        <v>0</v>
      </c>
      <c r="AH524" s="10">
        <v>0</v>
      </c>
      <c r="AI524" s="10">
        <v>0</v>
      </c>
      <c r="AJ524" s="10"/>
      <c r="AK524" s="188" t="s">
        <v>1324</v>
      </c>
    </row>
    <row r="525" spans="1:37" ht="30" x14ac:dyDescent="0.25">
      <c r="A525" s="10" t="s">
        <v>2366</v>
      </c>
      <c r="B525" s="10" t="s">
        <v>858</v>
      </c>
      <c r="C525" s="10" t="s">
        <v>2507</v>
      </c>
      <c r="D525" s="10" t="s">
        <v>1339</v>
      </c>
      <c r="E525" s="10" t="s">
        <v>1340</v>
      </c>
      <c r="F525" s="10" t="s">
        <v>1341</v>
      </c>
      <c r="G525" s="10" t="s">
        <v>1342</v>
      </c>
      <c r="H525" s="13">
        <v>4</v>
      </c>
      <c r="I525" s="10" t="s">
        <v>74</v>
      </c>
      <c r="J525" s="230"/>
      <c r="K525" s="230"/>
      <c r="L525" s="230"/>
      <c r="M525" s="230">
        <v>4</v>
      </c>
      <c r="N525" s="231"/>
      <c r="O525" s="204"/>
      <c r="P525" s="204"/>
      <c r="Q525" s="215"/>
      <c r="R525" s="10"/>
      <c r="S525" s="10" t="s">
        <v>1343</v>
      </c>
      <c r="T525" s="271">
        <v>0.15</v>
      </c>
      <c r="U525" s="18">
        <v>42767</v>
      </c>
      <c r="V525" s="18">
        <v>42825</v>
      </c>
      <c r="W525" s="10">
        <v>58</v>
      </c>
      <c r="X525" s="10">
        <v>0</v>
      </c>
      <c r="Y525" s="10">
        <v>0.46551724137931033</v>
      </c>
      <c r="Z525" s="10">
        <v>1</v>
      </c>
      <c r="AA525" s="10">
        <v>0</v>
      </c>
      <c r="AB525" s="10">
        <v>0</v>
      </c>
      <c r="AC525" s="10">
        <v>0</v>
      </c>
      <c r="AD525" s="10">
        <v>0</v>
      </c>
      <c r="AE525" s="10">
        <v>0</v>
      </c>
      <c r="AF525" s="10">
        <v>0</v>
      </c>
      <c r="AG525" s="10">
        <v>0</v>
      </c>
      <c r="AH525" s="10">
        <v>0</v>
      </c>
      <c r="AI525" s="10">
        <v>0</v>
      </c>
      <c r="AJ525" s="10" t="s">
        <v>1344</v>
      </c>
      <c r="AK525" s="188" t="s">
        <v>1345</v>
      </c>
    </row>
    <row r="526" spans="1:37" ht="30" x14ac:dyDescent="0.25">
      <c r="A526" s="10" t="s">
        <v>2366</v>
      </c>
      <c r="B526" s="10" t="s">
        <v>858</v>
      </c>
      <c r="C526" s="10" t="s">
        <v>2507</v>
      </c>
      <c r="D526" s="10" t="s">
        <v>1339</v>
      </c>
      <c r="E526" s="10" t="s">
        <v>1340</v>
      </c>
      <c r="F526" s="10" t="s">
        <v>1341</v>
      </c>
      <c r="G526" s="10" t="s">
        <v>1342</v>
      </c>
      <c r="H526" s="13">
        <v>4</v>
      </c>
      <c r="I526" s="10" t="s">
        <v>74</v>
      </c>
      <c r="J526" s="230"/>
      <c r="K526" s="230"/>
      <c r="L526" s="230"/>
      <c r="M526" s="230">
        <v>4</v>
      </c>
      <c r="N526" s="231"/>
      <c r="O526" s="204"/>
      <c r="P526" s="204"/>
      <c r="Q526" s="215"/>
      <c r="R526" s="10"/>
      <c r="S526" s="10" t="s">
        <v>1346</v>
      </c>
      <c r="T526" s="271">
        <v>0.15</v>
      </c>
      <c r="U526" s="18">
        <v>42870</v>
      </c>
      <c r="V526" s="18">
        <v>42932</v>
      </c>
      <c r="W526" s="10">
        <v>62</v>
      </c>
      <c r="X526" s="10">
        <v>0</v>
      </c>
      <c r="Y526" s="10">
        <v>0</v>
      </c>
      <c r="Z526" s="10">
        <v>0</v>
      </c>
      <c r="AA526" s="10">
        <v>0</v>
      </c>
      <c r="AB526" s="10">
        <v>0.25806451612903225</v>
      </c>
      <c r="AC526" s="10">
        <v>0.74193548387096775</v>
      </c>
      <c r="AD526" s="10">
        <v>1</v>
      </c>
      <c r="AE526" s="10">
        <v>0</v>
      </c>
      <c r="AF526" s="10">
        <v>0</v>
      </c>
      <c r="AG526" s="10">
        <v>0</v>
      </c>
      <c r="AH526" s="10">
        <v>0</v>
      </c>
      <c r="AI526" s="10">
        <v>0</v>
      </c>
      <c r="AJ526" s="10"/>
      <c r="AK526" s="188" t="s">
        <v>1347</v>
      </c>
    </row>
    <row r="527" spans="1:37" ht="30" x14ac:dyDescent="0.25">
      <c r="A527" s="10" t="s">
        <v>2366</v>
      </c>
      <c r="B527" s="10" t="s">
        <v>858</v>
      </c>
      <c r="C527" s="10" t="s">
        <v>2507</v>
      </c>
      <c r="D527" s="10" t="s">
        <v>1339</v>
      </c>
      <c r="E527" s="10" t="s">
        <v>1340</v>
      </c>
      <c r="F527" s="10" t="s">
        <v>1341</v>
      </c>
      <c r="G527" s="10" t="s">
        <v>1342</v>
      </c>
      <c r="H527" s="13">
        <v>4</v>
      </c>
      <c r="I527" s="10" t="s">
        <v>74</v>
      </c>
      <c r="J527" s="230"/>
      <c r="K527" s="230"/>
      <c r="L527" s="230"/>
      <c r="M527" s="230">
        <v>4</v>
      </c>
      <c r="N527" s="231"/>
      <c r="O527" s="204"/>
      <c r="P527" s="204"/>
      <c r="Q527" s="215"/>
      <c r="R527" s="10"/>
      <c r="S527" s="10" t="s">
        <v>1348</v>
      </c>
      <c r="T527" s="271">
        <v>0.2</v>
      </c>
      <c r="U527" s="18">
        <v>42934</v>
      </c>
      <c r="V527" s="18">
        <v>42993</v>
      </c>
      <c r="W527" s="10">
        <v>59</v>
      </c>
      <c r="X527" s="10">
        <v>0</v>
      </c>
      <c r="Y527" s="10">
        <v>0</v>
      </c>
      <c r="Z527" s="10">
        <v>0</v>
      </c>
      <c r="AA527" s="10">
        <v>0</v>
      </c>
      <c r="AB527" s="10">
        <v>0</v>
      </c>
      <c r="AC527" s="10">
        <v>0</v>
      </c>
      <c r="AD527" s="10">
        <v>0.22033898305084745</v>
      </c>
      <c r="AE527" s="10">
        <v>0.74576271186440679</v>
      </c>
      <c r="AF527" s="10">
        <v>1</v>
      </c>
      <c r="AG527" s="10">
        <v>0</v>
      </c>
      <c r="AH527" s="10">
        <v>0</v>
      </c>
      <c r="AI527" s="10">
        <v>0</v>
      </c>
      <c r="AJ527" s="10"/>
      <c r="AK527" s="188" t="s">
        <v>1349</v>
      </c>
    </row>
    <row r="528" spans="1:37" ht="105" x14ac:dyDescent="0.25">
      <c r="A528" s="10" t="s">
        <v>2366</v>
      </c>
      <c r="B528" s="10" t="s">
        <v>858</v>
      </c>
      <c r="C528" s="10" t="s">
        <v>2507</v>
      </c>
      <c r="D528" s="10" t="s">
        <v>1339</v>
      </c>
      <c r="E528" s="10" t="s">
        <v>1340</v>
      </c>
      <c r="F528" s="10" t="s">
        <v>1341</v>
      </c>
      <c r="G528" s="10" t="s">
        <v>1342</v>
      </c>
      <c r="H528" s="13">
        <v>4</v>
      </c>
      <c r="I528" s="10" t="s">
        <v>74</v>
      </c>
      <c r="J528" s="230"/>
      <c r="K528" s="230"/>
      <c r="L528" s="230"/>
      <c r="M528" s="230">
        <v>4</v>
      </c>
      <c r="N528" s="231"/>
      <c r="O528" s="204"/>
      <c r="P528" s="204"/>
      <c r="Q528" s="215"/>
      <c r="R528" s="10"/>
      <c r="S528" s="10" t="s">
        <v>1350</v>
      </c>
      <c r="T528" s="271">
        <v>0.5</v>
      </c>
      <c r="U528" s="18">
        <v>42962</v>
      </c>
      <c r="V528" s="18">
        <v>43100</v>
      </c>
      <c r="W528" s="10">
        <v>138</v>
      </c>
      <c r="X528" s="10"/>
      <c r="Y528" s="10"/>
      <c r="Z528" s="10"/>
      <c r="AA528" s="10"/>
      <c r="AB528" s="10"/>
      <c r="AC528" s="10"/>
      <c r="AD528" s="10"/>
      <c r="AE528" s="10">
        <v>0.12</v>
      </c>
      <c r="AF528" s="10">
        <v>0.33500000000000002</v>
      </c>
      <c r="AG528" s="10">
        <v>0.56000000000000005</v>
      </c>
      <c r="AH528" s="10">
        <v>0.77</v>
      </c>
      <c r="AI528" s="10">
        <v>1</v>
      </c>
      <c r="AJ528" s="10"/>
      <c r="AK528" s="188" t="s">
        <v>1351</v>
      </c>
    </row>
    <row r="529" spans="1:37" ht="30" x14ac:dyDescent="0.25">
      <c r="A529" s="10" t="s">
        <v>2366</v>
      </c>
      <c r="B529" s="10" t="s">
        <v>858</v>
      </c>
      <c r="C529" s="10" t="s">
        <v>2507</v>
      </c>
      <c r="D529" s="10" t="s">
        <v>1339</v>
      </c>
      <c r="E529" s="10" t="s">
        <v>1340</v>
      </c>
      <c r="F529" s="10" t="s">
        <v>1341</v>
      </c>
      <c r="G529" s="10" t="s">
        <v>1352</v>
      </c>
      <c r="H529" s="13">
        <v>1</v>
      </c>
      <c r="I529" s="10" t="s">
        <v>74</v>
      </c>
      <c r="J529" s="230">
        <v>1</v>
      </c>
      <c r="K529" s="230">
        <v>1</v>
      </c>
      <c r="L529" s="230">
        <v>1</v>
      </c>
      <c r="M529" s="230">
        <v>1</v>
      </c>
      <c r="N529" s="231"/>
      <c r="O529" s="204"/>
      <c r="P529" s="204"/>
      <c r="Q529" s="215"/>
      <c r="R529" s="10"/>
      <c r="S529" s="10" t="s">
        <v>1353</v>
      </c>
      <c r="T529" s="271">
        <v>1</v>
      </c>
      <c r="U529" s="18">
        <v>42737</v>
      </c>
      <c r="V529" s="18">
        <v>42825</v>
      </c>
      <c r="W529" s="10">
        <v>88</v>
      </c>
      <c r="X529" s="10">
        <v>0.32954545454545453</v>
      </c>
      <c r="Y529" s="10">
        <v>0.64772727272727271</v>
      </c>
      <c r="Z529" s="10">
        <v>1</v>
      </c>
      <c r="AA529" s="10">
        <v>0</v>
      </c>
      <c r="AB529" s="10">
        <v>0</v>
      </c>
      <c r="AC529" s="10">
        <v>0</v>
      </c>
      <c r="AD529" s="10">
        <v>0</v>
      </c>
      <c r="AE529" s="10">
        <v>0</v>
      </c>
      <c r="AF529" s="10">
        <v>0</v>
      </c>
      <c r="AG529" s="10">
        <v>0</v>
      </c>
      <c r="AH529" s="10">
        <v>0</v>
      </c>
      <c r="AI529" s="10">
        <v>0</v>
      </c>
      <c r="AJ529" s="10" t="s">
        <v>1354</v>
      </c>
      <c r="AK529" s="188" t="s">
        <v>1355</v>
      </c>
    </row>
    <row r="530" spans="1:37" ht="30" x14ac:dyDescent="0.25">
      <c r="A530" s="10" t="s">
        <v>2366</v>
      </c>
      <c r="B530" s="10" t="s">
        <v>858</v>
      </c>
      <c r="C530" s="10" t="s">
        <v>2507</v>
      </c>
      <c r="D530" s="10" t="s">
        <v>1339</v>
      </c>
      <c r="E530" s="10" t="s">
        <v>1340</v>
      </c>
      <c r="F530" s="10" t="s">
        <v>1341</v>
      </c>
      <c r="G530" s="10" t="s">
        <v>1356</v>
      </c>
      <c r="H530" s="13">
        <v>1</v>
      </c>
      <c r="I530" s="10" t="s">
        <v>74</v>
      </c>
      <c r="J530" s="230"/>
      <c r="K530" s="230"/>
      <c r="L530" s="230"/>
      <c r="M530" s="230">
        <v>1</v>
      </c>
      <c r="N530" s="231"/>
      <c r="O530" s="204"/>
      <c r="P530" s="204"/>
      <c r="Q530" s="215"/>
      <c r="R530" s="10"/>
      <c r="S530" s="10" t="s">
        <v>1357</v>
      </c>
      <c r="T530" s="271">
        <v>0.2</v>
      </c>
      <c r="U530" s="18">
        <v>42781</v>
      </c>
      <c r="V530" s="18">
        <v>42870</v>
      </c>
      <c r="W530" s="10">
        <v>89</v>
      </c>
      <c r="X530" s="10">
        <v>0</v>
      </c>
      <c r="Y530" s="10">
        <v>0.14606741573033707</v>
      </c>
      <c r="Z530" s="10">
        <v>0.4943820224719101</v>
      </c>
      <c r="AA530" s="10">
        <v>0.8314606741573034</v>
      </c>
      <c r="AB530" s="10">
        <v>1</v>
      </c>
      <c r="AC530" s="10">
        <v>0</v>
      </c>
      <c r="AD530" s="10">
        <v>0</v>
      </c>
      <c r="AE530" s="10">
        <v>0</v>
      </c>
      <c r="AF530" s="10">
        <v>0</v>
      </c>
      <c r="AG530" s="10">
        <v>0</v>
      </c>
      <c r="AH530" s="10">
        <v>0</v>
      </c>
      <c r="AI530" s="10">
        <v>0</v>
      </c>
      <c r="AJ530" s="10" t="s">
        <v>1358</v>
      </c>
      <c r="AK530" s="188" t="s">
        <v>1359</v>
      </c>
    </row>
    <row r="531" spans="1:37" ht="30" x14ac:dyDescent="0.25">
      <c r="A531" s="10" t="s">
        <v>2366</v>
      </c>
      <c r="B531" s="10" t="s">
        <v>858</v>
      </c>
      <c r="C531" s="10" t="s">
        <v>2507</v>
      </c>
      <c r="D531" s="10" t="s">
        <v>1339</v>
      </c>
      <c r="E531" s="10" t="s">
        <v>1340</v>
      </c>
      <c r="F531" s="10" t="s">
        <v>1341</v>
      </c>
      <c r="G531" s="10" t="s">
        <v>1356</v>
      </c>
      <c r="H531" s="13">
        <v>1</v>
      </c>
      <c r="I531" s="10" t="s">
        <v>74</v>
      </c>
      <c r="J531" s="230"/>
      <c r="K531" s="230"/>
      <c r="L531" s="230"/>
      <c r="M531" s="230">
        <v>1</v>
      </c>
      <c r="N531" s="231"/>
      <c r="O531" s="204"/>
      <c r="P531" s="204"/>
      <c r="Q531" s="215"/>
      <c r="R531" s="10"/>
      <c r="S531" s="10" t="s">
        <v>1360</v>
      </c>
      <c r="T531" s="271">
        <v>0.2</v>
      </c>
      <c r="U531" s="18">
        <v>42755</v>
      </c>
      <c r="V531" s="18">
        <v>42846</v>
      </c>
      <c r="W531" s="10">
        <v>91</v>
      </c>
      <c r="X531" s="10">
        <v>0.12087912087912088</v>
      </c>
      <c r="Y531" s="10">
        <v>0.42857142857142855</v>
      </c>
      <c r="Z531" s="10">
        <v>0.76923076923076927</v>
      </c>
      <c r="AA531" s="10">
        <v>1</v>
      </c>
      <c r="AB531" s="10">
        <v>0</v>
      </c>
      <c r="AC531" s="10">
        <v>0</v>
      </c>
      <c r="AD531" s="10">
        <v>0</v>
      </c>
      <c r="AE531" s="10">
        <v>0</v>
      </c>
      <c r="AF531" s="10">
        <v>0</v>
      </c>
      <c r="AG531" s="10">
        <v>0</v>
      </c>
      <c r="AH531" s="10">
        <v>0</v>
      </c>
      <c r="AI531" s="10">
        <v>0</v>
      </c>
      <c r="AJ531" s="10" t="s">
        <v>1361</v>
      </c>
      <c r="AK531" s="188" t="s">
        <v>1362</v>
      </c>
    </row>
    <row r="532" spans="1:37" ht="30" x14ac:dyDescent="0.25">
      <c r="A532" s="10" t="s">
        <v>2366</v>
      </c>
      <c r="B532" s="10" t="s">
        <v>858</v>
      </c>
      <c r="C532" s="10" t="s">
        <v>2507</v>
      </c>
      <c r="D532" s="10" t="s">
        <v>1339</v>
      </c>
      <c r="E532" s="10" t="s">
        <v>1340</v>
      </c>
      <c r="F532" s="10" t="s">
        <v>1341</v>
      </c>
      <c r="G532" s="10" t="s">
        <v>1356</v>
      </c>
      <c r="H532" s="13">
        <v>1</v>
      </c>
      <c r="I532" s="10" t="s">
        <v>74</v>
      </c>
      <c r="J532" s="230"/>
      <c r="K532" s="230"/>
      <c r="L532" s="230"/>
      <c r="M532" s="230">
        <v>1</v>
      </c>
      <c r="N532" s="231"/>
      <c r="O532" s="204"/>
      <c r="P532" s="204"/>
      <c r="Q532" s="215"/>
      <c r="R532" s="10"/>
      <c r="S532" s="10" t="s">
        <v>1363</v>
      </c>
      <c r="T532" s="271">
        <v>0.2</v>
      </c>
      <c r="U532" s="18">
        <v>42871</v>
      </c>
      <c r="V532" s="18">
        <v>42993</v>
      </c>
      <c r="W532" s="10">
        <v>122</v>
      </c>
      <c r="X532" s="10">
        <v>0</v>
      </c>
      <c r="Y532" s="10">
        <v>0</v>
      </c>
      <c r="Z532" s="10">
        <v>0</v>
      </c>
      <c r="AA532" s="10">
        <v>0</v>
      </c>
      <c r="AB532" s="10">
        <v>0.12295081967213115</v>
      </c>
      <c r="AC532" s="10">
        <v>0.36885245901639346</v>
      </c>
      <c r="AD532" s="10">
        <v>0.62295081967213117</v>
      </c>
      <c r="AE532" s="10">
        <v>0.87704918032786883</v>
      </c>
      <c r="AF532" s="10">
        <v>1</v>
      </c>
      <c r="AG532" s="10">
        <v>0</v>
      </c>
      <c r="AH532" s="10">
        <v>0</v>
      </c>
      <c r="AI532" s="10">
        <v>0</v>
      </c>
      <c r="AJ532" s="10"/>
      <c r="AK532" s="188" t="s">
        <v>1364</v>
      </c>
    </row>
    <row r="533" spans="1:37" ht="30" x14ac:dyDescent="0.25">
      <c r="A533" s="10" t="s">
        <v>2366</v>
      </c>
      <c r="B533" s="10" t="s">
        <v>858</v>
      </c>
      <c r="C533" s="10" t="s">
        <v>2507</v>
      </c>
      <c r="D533" s="10" t="s">
        <v>1339</v>
      </c>
      <c r="E533" s="10" t="s">
        <v>1340</v>
      </c>
      <c r="F533" s="10" t="s">
        <v>1341</v>
      </c>
      <c r="G533" s="10" t="s">
        <v>1356</v>
      </c>
      <c r="H533" s="13">
        <v>1</v>
      </c>
      <c r="I533" s="10" t="s">
        <v>74</v>
      </c>
      <c r="J533" s="230"/>
      <c r="K533" s="230"/>
      <c r="L533" s="230"/>
      <c r="M533" s="230">
        <v>1</v>
      </c>
      <c r="N533" s="231"/>
      <c r="O533" s="204"/>
      <c r="P533" s="204"/>
      <c r="Q533" s="215"/>
      <c r="R533" s="10"/>
      <c r="S533" s="10" t="s">
        <v>1365</v>
      </c>
      <c r="T533" s="271">
        <v>0.2</v>
      </c>
      <c r="U533" s="18">
        <v>43010</v>
      </c>
      <c r="V533" s="18">
        <v>43042</v>
      </c>
      <c r="W533" s="10">
        <v>32</v>
      </c>
      <c r="X533" s="10">
        <v>0</v>
      </c>
      <c r="Y533" s="10">
        <v>0</v>
      </c>
      <c r="Z533" s="10">
        <v>0</v>
      </c>
      <c r="AA533" s="10">
        <v>0</v>
      </c>
      <c r="AB533" s="10">
        <v>0</v>
      </c>
      <c r="AC533" s="10">
        <v>0</v>
      </c>
      <c r="AD533" s="10">
        <v>0</v>
      </c>
      <c r="AE533" s="10">
        <v>0</v>
      </c>
      <c r="AF533" s="10">
        <v>0</v>
      </c>
      <c r="AG533" s="10">
        <v>0.90625</v>
      </c>
      <c r="AH533" s="10">
        <v>1</v>
      </c>
      <c r="AI533" s="10">
        <v>0</v>
      </c>
      <c r="AJ533" s="10"/>
      <c r="AK533" s="188" t="s">
        <v>1366</v>
      </c>
    </row>
    <row r="534" spans="1:37" ht="45" x14ac:dyDescent="0.25">
      <c r="A534" s="10" t="s">
        <v>2366</v>
      </c>
      <c r="B534" s="10" t="s">
        <v>858</v>
      </c>
      <c r="C534" s="10" t="s">
        <v>2507</v>
      </c>
      <c r="D534" s="10" t="s">
        <v>1339</v>
      </c>
      <c r="E534" s="10" t="s">
        <v>1340</v>
      </c>
      <c r="F534" s="10" t="s">
        <v>1341</v>
      </c>
      <c r="G534" s="10" t="s">
        <v>1356</v>
      </c>
      <c r="H534" s="13">
        <v>1</v>
      </c>
      <c r="I534" s="10" t="s">
        <v>74</v>
      </c>
      <c r="J534" s="230"/>
      <c r="K534" s="230"/>
      <c r="L534" s="230"/>
      <c r="M534" s="230">
        <v>1</v>
      </c>
      <c r="N534" s="231"/>
      <c r="O534" s="204"/>
      <c r="P534" s="204"/>
      <c r="Q534" s="215"/>
      <c r="R534" s="10"/>
      <c r="S534" s="10" t="s">
        <v>1367</v>
      </c>
      <c r="T534" s="271">
        <v>0.2</v>
      </c>
      <c r="U534" s="18">
        <v>43052</v>
      </c>
      <c r="V534" s="18">
        <v>43084</v>
      </c>
      <c r="W534" s="10">
        <v>32</v>
      </c>
      <c r="X534" s="10">
        <v>0</v>
      </c>
      <c r="Y534" s="10">
        <v>0</v>
      </c>
      <c r="Z534" s="10">
        <v>0</v>
      </c>
      <c r="AA534" s="10">
        <v>0</v>
      </c>
      <c r="AB534" s="10">
        <v>0</v>
      </c>
      <c r="AC534" s="10">
        <v>0</v>
      </c>
      <c r="AD534" s="10">
        <v>0</v>
      </c>
      <c r="AE534" s="10">
        <v>0</v>
      </c>
      <c r="AF534" s="10">
        <v>0</v>
      </c>
      <c r="AG534" s="10">
        <v>0</v>
      </c>
      <c r="AH534" s="10">
        <v>0.53125</v>
      </c>
      <c r="AI534" s="10">
        <v>1</v>
      </c>
      <c r="AJ534" s="10"/>
      <c r="AK534" s="188" t="s">
        <v>1368</v>
      </c>
    </row>
    <row r="535" spans="1:37" ht="45" x14ac:dyDescent="0.25">
      <c r="A535" s="10" t="s">
        <v>2366</v>
      </c>
      <c r="B535" s="10" t="s">
        <v>858</v>
      </c>
      <c r="C535" s="10" t="s">
        <v>2507</v>
      </c>
      <c r="D535" s="10" t="s">
        <v>1339</v>
      </c>
      <c r="E535" s="10" t="s">
        <v>1340</v>
      </c>
      <c r="F535" s="10" t="s">
        <v>1341</v>
      </c>
      <c r="G535" s="10" t="s">
        <v>1369</v>
      </c>
      <c r="H535" s="13">
        <v>1</v>
      </c>
      <c r="I535" s="10" t="s">
        <v>74</v>
      </c>
      <c r="J535" s="230"/>
      <c r="K535" s="230"/>
      <c r="L535" s="230">
        <v>1</v>
      </c>
      <c r="M535" s="230">
        <v>1</v>
      </c>
      <c r="N535" s="231"/>
      <c r="O535" s="204"/>
      <c r="P535" s="204"/>
      <c r="Q535" s="215"/>
      <c r="R535" s="10"/>
      <c r="S535" s="10" t="s">
        <v>1370</v>
      </c>
      <c r="T535" s="271">
        <v>0.5</v>
      </c>
      <c r="U535" s="18">
        <v>42795</v>
      </c>
      <c r="V535" s="18">
        <v>42978</v>
      </c>
      <c r="W535" s="10">
        <v>183</v>
      </c>
      <c r="X535" s="10">
        <v>0</v>
      </c>
      <c r="Y535" s="10">
        <v>0</v>
      </c>
      <c r="Z535" s="10">
        <v>0.16393442622950818</v>
      </c>
      <c r="AA535" s="10">
        <v>0.32786885245901637</v>
      </c>
      <c r="AB535" s="10">
        <v>0.49726775956284153</v>
      </c>
      <c r="AC535" s="10">
        <v>0.66120218579234968</v>
      </c>
      <c r="AD535" s="10">
        <v>0.8306010928961749</v>
      </c>
      <c r="AE535" s="10">
        <v>1</v>
      </c>
      <c r="AF535" s="10">
        <v>0</v>
      </c>
      <c r="AG535" s="10">
        <v>0</v>
      </c>
      <c r="AH535" s="10">
        <v>0</v>
      </c>
      <c r="AI535" s="10">
        <v>0</v>
      </c>
      <c r="AJ535" s="10" t="s">
        <v>1371</v>
      </c>
      <c r="AK535" s="188" t="s">
        <v>1372</v>
      </c>
    </row>
    <row r="536" spans="1:37" ht="45" x14ac:dyDescent="0.25">
      <c r="A536" s="10" t="s">
        <v>2366</v>
      </c>
      <c r="B536" s="10" t="s">
        <v>858</v>
      </c>
      <c r="C536" s="10" t="s">
        <v>2507</v>
      </c>
      <c r="D536" s="10" t="s">
        <v>1339</v>
      </c>
      <c r="E536" s="10" t="s">
        <v>1340</v>
      </c>
      <c r="F536" s="10" t="s">
        <v>1341</v>
      </c>
      <c r="G536" s="10" t="s">
        <v>1369</v>
      </c>
      <c r="H536" s="13">
        <v>1</v>
      </c>
      <c r="I536" s="10" t="s">
        <v>74</v>
      </c>
      <c r="J536" s="230"/>
      <c r="K536" s="230"/>
      <c r="L536" s="230">
        <v>1</v>
      </c>
      <c r="M536" s="230">
        <v>1</v>
      </c>
      <c r="N536" s="231"/>
      <c r="O536" s="204"/>
      <c r="P536" s="204"/>
      <c r="Q536" s="215"/>
      <c r="R536" s="10"/>
      <c r="S536" s="10" t="s">
        <v>1373</v>
      </c>
      <c r="T536" s="271">
        <v>0.5</v>
      </c>
      <c r="U536" s="18">
        <v>42826</v>
      </c>
      <c r="V536" s="18">
        <v>43008</v>
      </c>
      <c r="W536" s="10">
        <v>182</v>
      </c>
      <c r="X536" s="10">
        <v>0</v>
      </c>
      <c r="Y536" s="10">
        <v>0</v>
      </c>
      <c r="Z536" s="10">
        <v>0</v>
      </c>
      <c r="AA536" s="10">
        <v>0.15934065934065933</v>
      </c>
      <c r="AB536" s="10">
        <v>0.32967032967032966</v>
      </c>
      <c r="AC536" s="10">
        <v>0.49450549450549453</v>
      </c>
      <c r="AD536" s="10">
        <v>0.6648351648351648</v>
      </c>
      <c r="AE536" s="10">
        <v>0.8351648351648352</v>
      </c>
      <c r="AF536" s="10">
        <v>1</v>
      </c>
      <c r="AG536" s="10">
        <v>0</v>
      </c>
      <c r="AH536" s="10">
        <v>0</v>
      </c>
      <c r="AI536" s="10">
        <v>0</v>
      </c>
      <c r="AJ536" s="10"/>
      <c r="AK536" s="188" t="s">
        <v>1374</v>
      </c>
    </row>
    <row r="537" spans="1:37" ht="30" x14ac:dyDescent="0.25">
      <c r="A537" s="10" t="s">
        <v>2366</v>
      </c>
      <c r="B537" s="10" t="s">
        <v>858</v>
      </c>
      <c r="C537" s="10" t="s">
        <v>2507</v>
      </c>
      <c r="D537" s="10" t="s">
        <v>1339</v>
      </c>
      <c r="E537" s="10" t="s">
        <v>1340</v>
      </c>
      <c r="F537" s="10" t="s">
        <v>1341</v>
      </c>
      <c r="G537" s="10" t="s">
        <v>1375</v>
      </c>
      <c r="H537" s="13">
        <v>1</v>
      </c>
      <c r="I537" s="10" t="s">
        <v>74</v>
      </c>
      <c r="J537" s="230"/>
      <c r="K537" s="230"/>
      <c r="L537" s="230">
        <v>1</v>
      </c>
      <c r="M537" s="230">
        <v>1</v>
      </c>
      <c r="N537" s="231"/>
      <c r="O537" s="204"/>
      <c r="P537" s="204"/>
      <c r="Q537" s="215"/>
      <c r="R537" s="10"/>
      <c r="S537" s="10" t="s">
        <v>1376</v>
      </c>
      <c r="T537" s="271">
        <v>0.3</v>
      </c>
      <c r="U537" s="18">
        <v>42795</v>
      </c>
      <c r="V537" s="18">
        <v>42916</v>
      </c>
      <c r="W537" s="10">
        <v>121</v>
      </c>
      <c r="X537" s="10">
        <v>0</v>
      </c>
      <c r="Y537" s="10">
        <v>0</v>
      </c>
      <c r="Z537" s="10">
        <v>0.24793388429752067</v>
      </c>
      <c r="AA537" s="10">
        <v>0.49586776859504134</v>
      </c>
      <c r="AB537" s="10">
        <v>0.75206611570247939</v>
      </c>
      <c r="AC537" s="10">
        <v>1</v>
      </c>
      <c r="AD537" s="10">
        <v>0</v>
      </c>
      <c r="AE537" s="10">
        <v>0</v>
      </c>
      <c r="AF537" s="10">
        <v>0</v>
      </c>
      <c r="AG537" s="10">
        <v>0</v>
      </c>
      <c r="AH537" s="10">
        <v>0</v>
      </c>
      <c r="AI537" s="10">
        <v>0</v>
      </c>
      <c r="AJ537" s="10" t="s">
        <v>1377</v>
      </c>
      <c r="AK537" s="188" t="s">
        <v>1378</v>
      </c>
    </row>
    <row r="538" spans="1:37" ht="45" x14ac:dyDescent="0.25">
      <c r="A538" s="10" t="s">
        <v>2366</v>
      </c>
      <c r="B538" s="10" t="s">
        <v>858</v>
      </c>
      <c r="C538" s="10" t="s">
        <v>2507</v>
      </c>
      <c r="D538" s="10" t="s">
        <v>1339</v>
      </c>
      <c r="E538" s="10" t="s">
        <v>1340</v>
      </c>
      <c r="F538" s="10" t="s">
        <v>1341</v>
      </c>
      <c r="G538" s="10" t="s">
        <v>1375</v>
      </c>
      <c r="H538" s="13">
        <v>1</v>
      </c>
      <c r="I538" s="10" t="s">
        <v>74</v>
      </c>
      <c r="J538" s="230"/>
      <c r="K538" s="230"/>
      <c r="L538" s="230">
        <v>1</v>
      </c>
      <c r="M538" s="230">
        <v>1</v>
      </c>
      <c r="N538" s="231"/>
      <c r="O538" s="204"/>
      <c r="P538" s="204"/>
      <c r="Q538" s="215"/>
      <c r="R538" s="10"/>
      <c r="S538" s="10" t="s">
        <v>1379</v>
      </c>
      <c r="T538" s="271">
        <v>0.35</v>
      </c>
      <c r="U538" s="18">
        <v>42872</v>
      </c>
      <c r="V538" s="18">
        <v>42933</v>
      </c>
      <c r="W538" s="10">
        <v>61</v>
      </c>
      <c r="X538" s="10">
        <v>0</v>
      </c>
      <c r="Y538" s="10">
        <v>0</v>
      </c>
      <c r="Z538" s="10">
        <v>0</v>
      </c>
      <c r="AA538" s="10">
        <v>0</v>
      </c>
      <c r="AB538" s="10">
        <v>0.22950819672131148</v>
      </c>
      <c r="AC538" s="10">
        <v>0.72131147540983609</v>
      </c>
      <c r="AD538" s="10">
        <v>1</v>
      </c>
      <c r="AE538" s="10">
        <v>0</v>
      </c>
      <c r="AF538" s="10">
        <v>0</v>
      </c>
      <c r="AG538" s="10">
        <v>0</v>
      </c>
      <c r="AH538" s="10">
        <v>0</v>
      </c>
      <c r="AI538" s="10">
        <v>0</v>
      </c>
      <c r="AJ538" s="10"/>
      <c r="AK538" s="188" t="s">
        <v>1380</v>
      </c>
    </row>
    <row r="539" spans="1:37" x14ac:dyDescent="0.25">
      <c r="A539" s="10" t="s">
        <v>2366</v>
      </c>
      <c r="B539" s="10" t="s">
        <v>858</v>
      </c>
      <c r="C539" s="10" t="s">
        <v>2507</v>
      </c>
      <c r="D539" s="10" t="s">
        <v>1339</v>
      </c>
      <c r="E539" s="10" t="s">
        <v>1340</v>
      </c>
      <c r="F539" s="10" t="s">
        <v>1341</v>
      </c>
      <c r="G539" s="10" t="s">
        <v>1375</v>
      </c>
      <c r="H539" s="13">
        <v>1</v>
      </c>
      <c r="I539" s="10" t="s">
        <v>74</v>
      </c>
      <c r="J539" s="230"/>
      <c r="K539" s="230"/>
      <c r="L539" s="230">
        <v>1</v>
      </c>
      <c r="M539" s="230">
        <v>1</v>
      </c>
      <c r="N539" s="231"/>
      <c r="O539" s="204"/>
      <c r="P539" s="204"/>
      <c r="Q539" s="215"/>
      <c r="R539" s="10"/>
      <c r="S539" s="10" t="s">
        <v>1381</v>
      </c>
      <c r="T539" s="271">
        <v>0.35</v>
      </c>
      <c r="U539" s="18">
        <v>42903</v>
      </c>
      <c r="V539" s="18">
        <v>42964</v>
      </c>
      <c r="W539" s="10">
        <v>61</v>
      </c>
      <c r="X539" s="10">
        <v>0</v>
      </c>
      <c r="Y539" s="10">
        <v>0</v>
      </c>
      <c r="Z539" s="10">
        <v>0</v>
      </c>
      <c r="AA539" s="10">
        <v>0</v>
      </c>
      <c r="AB539" s="10">
        <v>0</v>
      </c>
      <c r="AC539" s="10">
        <v>0.21311475409836064</v>
      </c>
      <c r="AD539" s="10">
        <v>0.72131147540983609</v>
      </c>
      <c r="AE539" s="10">
        <v>1</v>
      </c>
      <c r="AF539" s="10">
        <v>0</v>
      </c>
      <c r="AG539" s="10">
        <v>0</v>
      </c>
      <c r="AH539" s="10">
        <v>0</v>
      </c>
      <c r="AI539" s="10">
        <v>0</v>
      </c>
      <c r="AJ539" s="10"/>
      <c r="AK539" s="188" t="s">
        <v>1382</v>
      </c>
    </row>
    <row r="540" spans="1:37" ht="60" x14ac:dyDescent="0.25">
      <c r="A540" s="10" t="s">
        <v>2366</v>
      </c>
      <c r="B540" s="10" t="s">
        <v>858</v>
      </c>
      <c r="C540" s="10" t="s">
        <v>2507</v>
      </c>
      <c r="D540" s="10" t="s">
        <v>1209</v>
      </c>
      <c r="E540" s="10" t="s">
        <v>1340</v>
      </c>
      <c r="F540" s="10" t="s">
        <v>1341</v>
      </c>
      <c r="G540" s="10" t="s">
        <v>1383</v>
      </c>
      <c r="H540" s="13">
        <v>1</v>
      </c>
      <c r="I540" s="10" t="s">
        <v>74</v>
      </c>
      <c r="J540" s="230"/>
      <c r="K540" s="230"/>
      <c r="L540" s="230"/>
      <c r="M540" s="230">
        <v>1</v>
      </c>
      <c r="N540" s="231"/>
      <c r="O540" s="204"/>
      <c r="P540" s="204"/>
      <c r="Q540" s="215"/>
      <c r="R540" s="10"/>
      <c r="S540" s="10" t="s">
        <v>1384</v>
      </c>
      <c r="T540" s="271">
        <v>0.5</v>
      </c>
      <c r="U540" s="18">
        <v>42737</v>
      </c>
      <c r="V540" s="18">
        <v>42946</v>
      </c>
      <c r="W540" s="10">
        <v>209</v>
      </c>
      <c r="X540" s="10">
        <v>0.13875598086124402</v>
      </c>
      <c r="Y540" s="10">
        <v>0.27272727272727271</v>
      </c>
      <c r="Z540" s="10">
        <v>0.42105263157894735</v>
      </c>
      <c r="AA540" s="10">
        <v>0.56459330143540665</v>
      </c>
      <c r="AB540" s="10">
        <v>0.71291866028708128</v>
      </c>
      <c r="AC540" s="10">
        <v>0.8564593301435407</v>
      </c>
      <c r="AD540" s="10">
        <v>1</v>
      </c>
      <c r="AE540" s="10">
        <v>0</v>
      </c>
      <c r="AF540" s="10">
        <v>0</v>
      </c>
      <c r="AG540" s="10">
        <v>0</v>
      </c>
      <c r="AH540" s="10">
        <v>0</v>
      </c>
      <c r="AI540" s="10">
        <v>0</v>
      </c>
      <c r="AJ540" s="10" t="s">
        <v>1385</v>
      </c>
      <c r="AK540" s="188" t="s">
        <v>1386</v>
      </c>
    </row>
    <row r="541" spans="1:37" ht="45" x14ac:dyDescent="0.25">
      <c r="A541" s="10" t="s">
        <v>2366</v>
      </c>
      <c r="B541" s="10" t="s">
        <v>858</v>
      </c>
      <c r="C541" s="10" t="s">
        <v>2507</v>
      </c>
      <c r="D541" s="10" t="s">
        <v>1209</v>
      </c>
      <c r="E541" s="10" t="s">
        <v>1340</v>
      </c>
      <c r="F541" s="10" t="s">
        <v>1341</v>
      </c>
      <c r="G541" s="10" t="s">
        <v>1383</v>
      </c>
      <c r="H541" s="13">
        <v>1</v>
      </c>
      <c r="I541" s="10" t="s">
        <v>74</v>
      </c>
      <c r="J541" s="230"/>
      <c r="K541" s="230"/>
      <c r="L541" s="230"/>
      <c r="M541" s="230">
        <v>1</v>
      </c>
      <c r="N541" s="231"/>
      <c r="O541" s="204"/>
      <c r="P541" s="204"/>
      <c r="Q541" s="215"/>
      <c r="R541" s="10"/>
      <c r="S541" s="10" t="s">
        <v>1387</v>
      </c>
      <c r="T541" s="271">
        <v>0.5</v>
      </c>
      <c r="U541" s="18">
        <v>42737</v>
      </c>
      <c r="V541" s="18">
        <v>43100</v>
      </c>
      <c r="W541" s="10">
        <v>363</v>
      </c>
      <c r="X541" s="10">
        <v>7.9889807162534437E-2</v>
      </c>
      <c r="Y541" s="10">
        <v>0.15702479338842976</v>
      </c>
      <c r="Z541" s="10">
        <v>0.24242424242424243</v>
      </c>
      <c r="AA541" s="10">
        <v>0.32506887052341599</v>
      </c>
      <c r="AB541" s="10">
        <v>0.41046831955922863</v>
      </c>
      <c r="AC541" s="10">
        <v>0.49311294765840219</v>
      </c>
      <c r="AD541" s="10">
        <v>0.57851239669421484</v>
      </c>
      <c r="AE541" s="10">
        <v>0.66391184573002759</v>
      </c>
      <c r="AF541" s="10">
        <v>0.74655647382920109</v>
      </c>
      <c r="AG541" s="10">
        <v>0.83195592286501374</v>
      </c>
      <c r="AH541" s="10">
        <v>0.91460055096418735</v>
      </c>
      <c r="AI541" s="10">
        <v>1</v>
      </c>
      <c r="AJ541" s="10" t="s">
        <v>1388</v>
      </c>
      <c r="AK541" s="188" t="s">
        <v>1389</v>
      </c>
    </row>
    <row r="542" spans="1:37" ht="30" x14ac:dyDescent="0.25">
      <c r="A542" s="10" t="s">
        <v>2366</v>
      </c>
      <c r="B542" s="10" t="s">
        <v>858</v>
      </c>
      <c r="C542" s="10" t="s">
        <v>2507</v>
      </c>
      <c r="D542" s="10" t="s">
        <v>1209</v>
      </c>
      <c r="E542" s="10" t="s">
        <v>1340</v>
      </c>
      <c r="F542" s="10" t="s">
        <v>1341</v>
      </c>
      <c r="G542" s="10" t="s">
        <v>1390</v>
      </c>
      <c r="H542" s="13">
        <v>1</v>
      </c>
      <c r="I542" s="10" t="s">
        <v>74</v>
      </c>
      <c r="J542" s="230"/>
      <c r="K542" s="230"/>
      <c r="L542" s="230"/>
      <c r="M542" s="230">
        <v>1</v>
      </c>
      <c r="N542" s="231"/>
      <c r="O542" s="204"/>
      <c r="P542" s="204"/>
      <c r="Q542" s="215"/>
      <c r="R542" s="10"/>
      <c r="S542" s="10" t="s">
        <v>1391</v>
      </c>
      <c r="T542" s="271">
        <v>0.3</v>
      </c>
      <c r="U542" s="18">
        <v>42826</v>
      </c>
      <c r="V542" s="18">
        <v>43069</v>
      </c>
      <c r="W542" s="10">
        <v>243</v>
      </c>
      <c r="X542" s="10">
        <v>0</v>
      </c>
      <c r="Y542" s="10">
        <v>0</v>
      </c>
      <c r="Z542" s="10">
        <v>0</v>
      </c>
      <c r="AA542" s="10">
        <v>0.11934156378600823</v>
      </c>
      <c r="AB542" s="10">
        <v>0.24691358024691357</v>
      </c>
      <c r="AC542" s="10">
        <v>0.37037037037037035</v>
      </c>
      <c r="AD542" s="10">
        <v>0.49794238683127573</v>
      </c>
      <c r="AE542" s="10">
        <v>0.62551440329218111</v>
      </c>
      <c r="AF542" s="10">
        <v>0.74897119341563789</v>
      </c>
      <c r="AG542" s="10">
        <v>0.87654320987654322</v>
      </c>
      <c r="AH542" s="10">
        <v>1</v>
      </c>
      <c r="AI542" s="10">
        <v>0</v>
      </c>
      <c r="AJ542" s="10"/>
      <c r="AK542" s="188" t="s">
        <v>1392</v>
      </c>
    </row>
    <row r="543" spans="1:37" ht="30" x14ac:dyDescent="0.25">
      <c r="A543" s="10" t="s">
        <v>2366</v>
      </c>
      <c r="B543" s="10" t="s">
        <v>858</v>
      </c>
      <c r="C543" s="10" t="s">
        <v>2507</v>
      </c>
      <c r="D543" s="10" t="s">
        <v>1209</v>
      </c>
      <c r="E543" s="10" t="s">
        <v>1340</v>
      </c>
      <c r="F543" s="10" t="s">
        <v>1341</v>
      </c>
      <c r="G543" s="10" t="s">
        <v>1390</v>
      </c>
      <c r="H543" s="13">
        <v>1</v>
      </c>
      <c r="I543" s="10" t="s">
        <v>74</v>
      </c>
      <c r="J543" s="230"/>
      <c r="K543" s="230"/>
      <c r="L543" s="230"/>
      <c r="M543" s="230">
        <v>1</v>
      </c>
      <c r="N543" s="231"/>
      <c r="O543" s="204"/>
      <c r="P543" s="204"/>
      <c r="Q543" s="215"/>
      <c r="R543" s="10"/>
      <c r="S543" s="10" t="s">
        <v>1393</v>
      </c>
      <c r="T543" s="271">
        <v>0.3</v>
      </c>
      <c r="U543" s="18">
        <v>42826</v>
      </c>
      <c r="V543" s="18">
        <v>43069</v>
      </c>
      <c r="W543" s="10">
        <v>243</v>
      </c>
      <c r="X543" s="10">
        <v>0</v>
      </c>
      <c r="Y543" s="10">
        <v>0</v>
      </c>
      <c r="Z543" s="10">
        <v>0</v>
      </c>
      <c r="AA543" s="10">
        <v>0.11934156378600823</v>
      </c>
      <c r="AB543" s="10">
        <v>0.24691358024691357</v>
      </c>
      <c r="AC543" s="10">
        <v>0.37037037037037035</v>
      </c>
      <c r="AD543" s="10">
        <v>0.49794238683127573</v>
      </c>
      <c r="AE543" s="10">
        <v>0.62551440329218111</v>
      </c>
      <c r="AF543" s="10">
        <v>0.74897119341563789</v>
      </c>
      <c r="AG543" s="10">
        <v>0.87654320987654322</v>
      </c>
      <c r="AH543" s="10">
        <v>1</v>
      </c>
      <c r="AI543" s="10">
        <v>0</v>
      </c>
      <c r="AJ543" s="10"/>
      <c r="AK543" s="188" t="s">
        <v>1394</v>
      </c>
    </row>
    <row r="544" spans="1:37" x14ac:dyDescent="0.25">
      <c r="A544" s="10" t="s">
        <v>2366</v>
      </c>
      <c r="B544" s="10" t="s">
        <v>858</v>
      </c>
      <c r="C544" s="10" t="s">
        <v>2507</v>
      </c>
      <c r="D544" s="10" t="s">
        <v>1209</v>
      </c>
      <c r="E544" s="10" t="s">
        <v>1340</v>
      </c>
      <c r="F544" s="10" t="s">
        <v>1341</v>
      </c>
      <c r="G544" s="10" t="s">
        <v>1390</v>
      </c>
      <c r="H544" s="13">
        <v>1</v>
      </c>
      <c r="I544" s="10" t="s">
        <v>74</v>
      </c>
      <c r="J544" s="230"/>
      <c r="K544" s="230"/>
      <c r="L544" s="230"/>
      <c r="M544" s="230">
        <v>1</v>
      </c>
      <c r="N544" s="231"/>
      <c r="O544" s="204"/>
      <c r="P544" s="204"/>
      <c r="Q544" s="215"/>
      <c r="R544" s="10"/>
      <c r="S544" s="10" t="s">
        <v>1395</v>
      </c>
      <c r="T544" s="271">
        <v>0.4</v>
      </c>
      <c r="U544" s="18">
        <v>42826</v>
      </c>
      <c r="V544" s="18">
        <v>43100</v>
      </c>
      <c r="W544" s="10">
        <v>274</v>
      </c>
      <c r="X544" s="10">
        <v>0</v>
      </c>
      <c r="Y544" s="10">
        <v>0</v>
      </c>
      <c r="Z544" s="10">
        <v>0</v>
      </c>
      <c r="AA544" s="10">
        <v>0.10583941605839416</v>
      </c>
      <c r="AB544" s="10">
        <v>0.21897810218978103</v>
      </c>
      <c r="AC544" s="10">
        <v>0.32846715328467152</v>
      </c>
      <c r="AD544" s="10">
        <v>0.44160583941605841</v>
      </c>
      <c r="AE544" s="10">
        <v>0.55474452554744524</v>
      </c>
      <c r="AF544" s="10">
        <v>0.66423357664233573</v>
      </c>
      <c r="AG544" s="10">
        <v>0.77737226277372262</v>
      </c>
      <c r="AH544" s="10">
        <v>0.88686131386861311</v>
      </c>
      <c r="AI544" s="10">
        <v>1</v>
      </c>
      <c r="AJ544" s="10"/>
      <c r="AK544" s="188" t="s">
        <v>1396</v>
      </c>
    </row>
    <row r="545" spans="1:37" ht="30" x14ac:dyDescent="0.25">
      <c r="A545" s="10" t="s">
        <v>2366</v>
      </c>
      <c r="B545" s="10" t="s">
        <v>858</v>
      </c>
      <c r="C545" s="10" t="s">
        <v>2507</v>
      </c>
      <c r="D545" s="10" t="s">
        <v>1397</v>
      </c>
      <c r="E545" s="10" t="s">
        <v>1398</v>
      </c>
      <c r="F545" s="10" t="s">
        <v>2555</v>
      </c>
      <c r="G545" s="10" t="s">
        <v>1399</v>
      </c>
      <c r="H545" s="13">
        <v>1</v>
      </c>
      <c r="I545" s="10" t="s">
        <v>74</v>
      </c>
      <c r="J545" s="230"/>
      <c r="K545" s="230"/>
      <c r="L545" s="230"/>
      <c r="M545" s="230">
        <v>1</v>
      </c>
      <c r="N545" s="231"/>
      <c r="O545" s="204"/>
      <c r="P545" s="204"/>
      <c r="Q545" s="215"/>
      <c r="R545" s="10"/>
      <c r="S545" s="10" t="s">
        <v>1400</v>
      </c>
      <c r="T545" s="271">
        <v>0.1</v>
      </c>
      <c r="U545" s="18">
        <v>42750</v>
      </c>
      <c r="V545" s="18">
        <v>42781</v>
      </c>
      <c r="W545" s="10">
        <v>31</v>
      </c>
      <c r="X545" s="10">
        <v>0.5161290322580645</v>
      </c>
      <c r="Y545" s="10">
        <v>1</v>
      </c>
      <c r="Z545" s="10">
        <f>Y545</f>
        <v>1</v>
      </c>
      <c r="AA545" s="10">
        <v>0</v>
      </c>
      <c r="AB545" s="10">
        <v>0</v>
      </c>
      <c r="AC545" s="10">
        <v>0</v>
      </c>
      <c r="AD545" s="10">
        <v>0</v>
      </c>
      <c r="AE545" s="10">
        <v>0</v>
      </c>
      <c r="AF545" s="10">
        <v>0</v>
      </c>
      <c r="AG545" s="10">
        <v>0</v>
      </c>
      <c r="AH545" s="10">
        <v>0</v>
      </c>
      <c r="AI545" s="10">
        <v>0</v>
      </c>
      <c r="AJ545" s="10" t="s">
        <v>1401</v>
      </c>
      <c r="AK545" s="188" t="s">
        <v>1402</v>
      </c>
    </row>
    <row r="546" spans="1:37" ht="30" x14ac:dyDescent="0.25">
      <c r="A546" s="10" t="s">
        <v>2366</v>
      </c>
      <c r="B546" s="10" t="s">
        <v>858</v>
      </c>
      <c r="C546" s="10" t="s">
        <v>2507</v>
      </c>
      <c r="D546" s="10" t="s">
        <v>1397</v>
      </c>
      <c r="E546" s="10" t="s">
        <v>1398</v>
      </c>
      <c r="F546" s="10" t="s">
        <v>2555</v>
      </c>
      <c r="G546" s="10" t="s">
        <v>1399</v>
      </c>
      <c r="H546" s="13">
        <v>1</v>
      </c>
      <c r="I546" s="10" t="s">
        <v>74</v>
      </c>
      <c r="J546" s="230"/>
      <c r="K546" s="230"/>
      <c r="L546" s="230"/>
      <c r="M546" s="230">
        <v>1</v>
      </c>
      <c r="N546" s="231"/>
      <c r="O546" s="204"/>
      <c r="P546" s="204"/>
      <c r="Q546" s="215"/>
      <c r="R546" s="10"/>
      <c r="S546" s="10" t="s">
        <v>1403</v>
      </c>
      <c r="T546" s="271">
        <v>0.15</v>
      </c>
      <c r="U546" s="18">
        <v>42750</v>
      </c>
      <c r="V546" s="18">
        <v>42795</v>
      </c>
      <c r="W546" s="10">
        <v>45</v>
      </c>
      <c r="X546" s="10">
        <v>0.35555555555555557</v>
      </c>
      <c r="Y546" s="10">
        <v>0.97777777777777775</v>
      </c>
      <c r="Z546" s="10">
        <v>1</v>
      </c>
      <c r="AA546" s="10">
        <v>0</v>
      </c>
      <c r="AB546" s="10">
        <v>0</v>
      </c>
      <c r="AC546" s="10">
        <v>0</v>
      </c>
      <c r="AD546" s="10">
        <v>0</v>
      </c>
      <c r="AE546" s="10">
        <v>0</v>
      </c>
      <c r="AF546" s="10">
        <v>0</v>
      </c>
      <c r="AG546" s="10">
        <v>0</v>
      </c>
      <c r="AH546" s="10">
        <v>0</v>
      </c>
      <c r="AI546" s="10">
        <v>0</v>
      </c>
      <c r="AJ546" s="10" t="s">
        <v>1404</v>
      </c>
      <c r="AK546" s="188" t="s">
        <v>1405</v>
      </c>
    </row>
    <row r="547" spans="1:37" x14ac:dyDescent="0.25">
      <c r="A547" s="10" t="s">
        <v>2366</v>
      </c>
      <c r="B547" s="10" t="s">
        <v>858</v>
      </c>
      <c r="C547" s="10" t="s">
        <v>2507</v>
      </c>
      <c r="D547" s="10" t="s">
        <v>1397</v>
      </c>
      <c r="E547" s="10" t="s">
        <v>1398</v>
      </c>
      <c r="F547" s="10" t="s">
        <v>2555</v>
      </c>
      <c r="G547" s="10" t="s">
        <v>1399</v>
      </c>
      <c r="H547" s="13">
        <v>1</v>
      </c>
      <c r="I547" s="10" t="s">
        <v>74</v>
      </c>
      <c r="J547" s="230"/>
      <c r="K547" s="230"/>
      <c r="L547" s="230"/>
      <c r="M547" s="230">
        <v>1</v>
      </c>
      <c r="N547" s="231"/>
      <c r="O547" s="204"/>
      <c r="P547" s="204"/>
      <c r="Q547" s="215"/>
      <c r="R547" s="10"/>
      <c r="S547" s="10" t="s">
        <v>1406</v>
      </c>
      <c r="T547" s="271">
        <v>0.2</v>
      </c>
      <c r="U547" s="18">
        <v>42765</v>
      </c>
      <c r="V547" s="18">
        <v>43098</v>
      </c>
      <c r="W547" s="10">
        <v>333</v>
      </c>
      <c r="X547" s="10">
        <v>3.003003003003003E-3</v>
      </c>
      <c r="Y547" s="10">
        <v>8.7087087087087081E-2</v>
      </c>
      <c r="Z547" s="10">
        <v>0.18018018018018017</v>
      </c>
      <c r="AA547" s="10">
        <v>0.27027027027027029</v>
      </c>
      <c r="AB547" s="10">
        <v>0.36336336336336339</v>
      </c>
      <c r="AC547" s="10">
        <v>0.45345345345345345</v>
      </c>
      <c r="AD547" s="10">
        <v>0.54654654654654655</v>
      </c>
      <c r="AE547" s="10">
        <v>0.63963963963963966</v>
      </c>
      <c r="AF547" s="10">
        <v>0.72972972972972971</v>
      </c>
      <c r="AG547" s="10">
        <v>0.82282282282282282</v>
      </c>
      <c r="AH547" s="10">
        <v>0.91291291291291288</v>
      </c>
      <c r="AI547" s="10">
        <v>1</v>
      </c>
      <c r="AJ547" s="10" t="s">
        <v>1407</v>
      </c>
      <c r="AK547" s="188" t="s">
        <v>1408</v>
      </c>
    </row>
    <row r="548" spans="1:37" ht="30" x14ac:dyDescent="0.25">
      <c r="A548" s="10" t="s">
        <v>2366</v>
      </c>
      <c r="B548" s="10" t="s">
        <v>858</v>
      </c>
      <c r="C548" s="10" t="s">
        <v>2507</v>
      </c>
      <c r="D548" s="10" t="s">
        <v>1397</v>
      </c>
      <c r="E548" s="10" t="s">
        <v>1398</v>
      </c>
      <c r="F548" s="10" t="s">
        <v>2555</v>
      </c>
      <c r="G548" s="10" t="s">
        <v>1399</v>
      </c>
      <c r="H548" s="13">
        <v>1</v>
      </c>
      <c r="I548" s="10" t="s">
        <v>74</v>
      </c>
      <c r="J548" s="230"/>
      <c r="K548" s="230"/>
      <c r="L548" s="230"/>
      <c r="M548" s="230">
        <v>1</v>
      </c>
      <c r="N548" s="231"/>
      <c r="O548" s="204"/>
      <c r="P548" s="204"/>
      <c r="Q548" s="215"/>
      <c r="R548" s="10"/>
      <c r="S548" s="10" t="s">
        <v>1409</v>
      </c>
      <c r="T548" s="271">
        <v>0.15</v>
      </c>
      <c r="U548" s="18">
        <v>42765</v>
      </c>
      <c r="V548" s="18">
        <v>43098</v>
      </c>
      <c r="W548" s="10">
        <v>333</v>
      </c>
      <c r="X548" s="10">
        <v>3.003003003003003E-3</v>
      </c>
      <c r="Y548" s="10">
        <v>8.7087087087087081E-2</v>
      </c>
      <c r="Z548" s="10">
        <v>0.18018018018018017</v>
      </c>
      <c r="AA548" s="10">
        <v>0.27027027027027029</v>
      </c>
      <c r="AB548" s="10">
        <v>0.36336336336336339</v>
      </c>
      <c r="AC548" s="10">
        <v>0.45345345345345345</v>
      </c>
      <c r="AD548" s="10">
        <v>0.54654654654654655</v>
      </c>
      <c r="AE548" s="10">
        <v>0.63963963963963966</v>
      </c>
      <c r="AF548" s="10">
        <v>0.72972972972972971</v>
      </c>
      <c r="AG548" s="10">
        <v>0.82282282282282282</v>
      </c>
      <c r="AH548" s="10">
        <v>0.91291291291291288</v>
      </c>
      <c r="AI548" s="10">
        <v>1</v>
      </c>
      <c r="AJ548" s="10" t="s">
        <v>1410</v>
      </c>
      <c r="AK548" s="188" t="s">
        <v>1411</v>
      </c>
    </row>
    <row r="549" spans="1:37" ht="30" x14ac:dyDescent="0.25">
      <c r="A549" s="10" t="s">
        <v>2366</v>
      </c>
      <c r="B549" s="10" t="s">
        <v>858</v>
      </c>
      <c r="C549" s="10" t="s">
        <v>2507</v>
      </c>
      <c r="D549" s="10" t="s">
        <v>1397</v>
      </c>
      <c r="E549" s="10" t="s">
        <v>1398</v>
      </c>
      <c r="F549" s="10" t="s">
        <v>2555</v>
      </c>
      <c r="G549" s="10" t="s">
        <v>1399</v>
      </c>
      <c r="H549" s="13">
        <v>1</v>
      </c>
      <c r="I549" s="10" t="s">
        <v>74</v>
      </c>
      <c r="J549" s="230"/>
      <c r="K549" s="230"/>
      <c r="L549" s="230"/>
      <c r="M549" s="230">
        <v>1</v>
      </c>
      <c r="N549" s="231"/>
      <c r="O549" s="204"/>
      <c r="P549" s="204"/>
      <c r="Q549" s="215"/>
      <c r="R549" s="10"/>
      <c r="S549" s="10" t="s">
        <v>1412</v>
      </c>
      <c r="T549" s="271">
        <v>0.1</v>
      </c>
      <c r="U549" s="18">
        <v>42765</v>
      </c>
      <c r="V549" s="18">
        <v>43098</v>
      </c>
      <c r="W549" s="10">
        <v>333</v>
      </c>
      <c r="X549" s="10">
        <v>3.003003003003003E-3</v>
      </c>
      <c r="Y549" s="10">
        <v>8.7087087087087081E-2</v>
      </c>
      <c r="Z549" s="10">
        <v>0.18018018018018017</v>
      </c>
      <c r="AA549" s="10">
        <v>0.27027027027027029</v>
      </c>
      <c r="AB549" s="10">
        <v>0.36336336336336339</v>
      </c>
      <c r="AC549" s="10">
        <v>0.45345345345345345</v>
      </c>
      <c r="AD549" s="10">
        <v>0.54654654654654655</v>
      </c>
      <c r="AE549" s="10">
        <v>0.63963963963963966</v>
      </c>
      <c r="AF549" s="10">
        <v>0.72972972972972971</v>
      </c>
      <c r="AG549" s="10">
        <v>0.82282282282282282</v>
      </c>
      <c r="AH549" s="10">
        <v>0.91291291291291288</v>
      </c>
      <c r="AI549" s="10">
        <v>1</v>
      </c>
      <c r="AJ549" s="10" t="s">
        <v>1413</v>
      </c>
      <c r="AK549" s="188" t="s">
        <v>1414</v>
      </c>
    </row>
    <row r="550" spans="1:37" x14ac:dyDescent="0.25">
      <c r="A550" s="10" t="s">
        <v>2366</v>
      </c>
      <c r="B550" s="10" t="s">
        <v>858</v>
      </c>
      <c r="C550" s="10" t="s">
        <v>2507</v>
      </c>
      <c r="D550" s="10" t="s">
        <v>1397</v>
      </c>
      <c r="E550" s="10" t="s">
        <v>1398</v>
      </c>
      <c r="F550" s="10" t="s">
        <v>2555</v>
      </c>
      <c r="G550" s="10" t="s">
        <v>1399</v>
      </c>
      <c r="H550" s="13">
        <v>1</v>
      </c>
      <c r="I550" s="10" t="s">
        <v>74</v>
      </c>
      <c r="J550" s="230"/>
      <c r="K550" s="230"/>
      <c r="L550" s="230"/>
      <c r="M550" s="230">
        <v>1</v>
      </c>
      <c r="N550" s="231"/>
      <c r="O550" s="204"/>
      <c r="P550" s="204"/>
      <c r="Q550" s="215"/>
      <c r="R550" s="10"/>
      <c r="S550" s="10" t="s">
        <v>1415</v>
      </c>
      <c r="T550" s="271">
        <v>0.3</v>
      </c>
      <c r="U550" s="18">
        <v>42765</v>
      </c>
      <c r="V550" s="18">
        <v>43098</v>
      </c>
      <c r="W550" s="10">
        <v>333</v>
      </c>
      <c r="X550" s="10">
        <v>3.003003003003003E-3</v>
      </c>
      <c r="Y550" s="10">
        <v>8.7087087087087081E-2</v>
      </c>
      <c r="Z550" s="10">
        <v>0.18018018018018017</v>
      </c>
      <c r="AA550" s="10">
        <v>0.27027027027027029</v>
      </c>
      <c r="AB550" s="10">
        <v>0.36336336336336339</v>
      </c>
      <c r="AC550" s="10">
        <v>0.45345345345345345</v>
      </c>
      <c r="AD550" s="10">
        <v>0.54654654654654655</v>
      </c>
      <c r="AE550" s="10">
        <v>0.63963963963963966</v>
      </c>
      <c r="AF550" s="10">
        <v>0.72972972972972971</v>
      </c>
      <c r="AG550" s="10">
        <v>0.82282282282282282</v>
      </c>
      <c r="AH550" s="10">
        <v>0.91291291291291288</v>
      </c>
      <c r="AI550" s="10">
        <v>1</v>
      </c>
      <c r="AJ550" s="10" t="s">
        <v>1416</v>
      </c>
      <c r="AK550" s="188" t="s">
        <v>1417</v>
      </c>
    </row>
    <row r="551" spans="1:37" x14ac:dyDescent="0.25">
      <c r="A551" s="10" t="s">
        <v>2366</v>
      </c>
      <c r="B551" s="10" t="s">
        <v>858</v>
      </c>
      <c r="C551" s="10" t="s">
        <v>2507</v>
      </c>
      <c r="D551" s="10" t="s">
        <v>1397</v>
      </c>
      <c r="E551" s="10" t="s">
        <v>1398</v>
      </c>
      <c r="F551" s="10" t="s">
        <v>2555</v>
      </c>
      <c r="G551" s="10" t="s">
        <v>1418</v>
      </c>
      <c r="H551" s="13">
        <v>1</v>
      </c>
      <c r="I551" s="10" t="s">
        <v>74</v>
      </c>
      <c r="J551" s="230"/>
      <c r="K551" s="230"/>
      <c r="L551" s="230"/>
      <c r="M551" s="230">
        <v>1</v>
      </c>
      <c r="N551" s="231"/>
      <c r="O551" s="204"/>
      <c r="P551" s="204"/>
      <c r="Q551" s="215"/>
      <c r="R551" s="10"/>
      <c r="S551" s="10" t="s">
        <v>1419</v>
      </c>
      <c r="T551" s="271">
        <v>0.1</v>
      </c>
      <c r="U551" s="18">
        <v>42737</v>
      </c>
      <c r="V551" s="18">
        <v>42766</v>
      </c>
      <c r="W551" s="10">
        <v>29</v>
      </c>
      <c r="X551" s="10">
        <v>1</v>
      </c>
      <c r="Y551" s="10">
        <v>0</v>
      </c>
      <c r="Z551" s="10">
        <v>0</v>
      </c>
      <c r="AA551" s="10">
        <v>0</v>
      </c>
      <c r="AB551" s="10">
        <v>0</v>
      </c>
      <c r="AC551" s="10">
        <v>0</v>
      </c>
      <c r="AD551" s="10">
        <v>0</v>
      </c>
      <c r="AE551" s="10">
        <v>0</v>
      </c>
      <c r="AF551" s="10">
        <v>0</v>
      </c>
      <c r="AG551" s="10">
        <v>0</v>
      </c>
      <c r="AH551" s="10">
        <v>0</v>
      </c>
      <c r="AI551" s="10">
        <v>0</v>
      </c>
      <c r="AJ551" s="10" t="s">
        <v>1420</v>
      </c>
      <c r="AK551" s="188" t="s">
        <v>1421</v>
      </c>
    </row>
    <row r="552" spans="1:37" x14ac:dyDescent="0.25">
      <c r="A552" s="10" t="s">
        <v>2366</v>
      </c>
      <c r="B552" s="10" t="s">
        <v>858</v>
      </c>
      <c r="C552" s="10" t="s">
        <v>2507</v>
      </c>
      <c r="D552" s="10" t="s">
        <v>1397</v>
      </c>
      <c r="E552" s="10" t="s">
        <v>1398</v>
      </c>
      <c r="F552" s="10" t="s">
        <v>2555</v>
      </c>
      <c r="G552" s="10" t="s">
        <v>1418</v>
      </c>
      <c r="H552" s="13">
        <v>1</v>
      </c>
      <c r="I552" s="10" t="s">
        <v>74</v>
      </c>
      <c r="J552" s="230"/>
      <c r="K552" s="230"/>
      <c r="L552" s="230"/>
      <c r="M552" s="230">
        <v>1</v>
      </c>
      <c r="N552" s="231"/>
      <c r="O552" s="204"/>
      <c r="P552" s="204"/>
      <c r="Q552" s="215"/>
      <c r="R552" s="10"/>
      <c r="S552" s="10" t="s">
        <v>2556</v>
      </c>
      <c r="T552" s="271">
        <v>0.1</v>
      </c>
      <c r="U552" s="18">
        <v>42795</v>
      </c>
      <c r="V552" s="18">
        <v>42855</v>
      </c>
      <c r="W552" s="10">
        <v>60</v>
      </c>
      <c r="X552" s="10">
        <v>0</v>
      </c>
      <c r="Y552" s="10">
        <v>0</v>
      </c>
      <c r="Z552" s="10">
        <v>0.5</v>
      </c>
      <c r="AA552" s="10">
        <v>1</v>
      </c>
      <c r="AB552" s="10">
        <v>0</v>
      </c>
      <c r="AC552" s="10">
        <v>0</v>
      </c>
      <c r="AD552" s="10">
        <v>0</v>
      </c>
      <c r="AE552" s="10">
        <v>0</v>
      </c>
      <c r="AF552" s="10">
        <v>0</v>
      </c>
      <c r="AG552" s="10">
        <v>0</v>
      </c>
      <c r="AH552" s="10">
        <v>0</v>
      </c>
      <c r="AI552" s="10">
        <v>0</v>
      </c>
      <c r="AJ552" s="10" t="s">
        <v>1422</v>
      </c>
      <c r="AK552" s="188" t="s">
        <v>1423</v>
      </c>
    </row>
    <row r="553" spans="1:37" ht="30" x14ac:dyDescent="0.25">
      <c r="A553" s="10" t="s">
        <v>2366</v>
      </c>
      <c r="B553" s="10" t="s">
        <v>858</v>
      </c>
      <c r="C553" s="10" t="s">
        <v>2507</v>
      </c>
      <c r="D553" s="10" t="s">
        <v>1397</v>
      </c>
      <c r="E553" s="10" t="s">
        <v>1398</v>
      </c>
      <c r="F553" s="10" t="s">
        <v>2555</v>
      </c>
      <c r="G553" s="10" t="s">
        <v>1418</v>
      </c>
      <c r="H553" s="13">
        <v>1</v>
      </c>
      <c r="I553" s="10" t="s">
        <v>74</v>
      </c>
      <c r="J553" s="230"/>
      <c r="K553" s="230"/>
      <c r="L553" s="230"/>
      <c r="M553" s="230">
        <v>1</v>
      </c>
      <c r="N553" s="231"/>
      <c r="O553" s="204"/>
      <c r="P553" s="204"/>
      <c r="Q553" s="215"/>
      <c r="R553" s="10"/>
      <c r="S553" s="10" t="s">
        <v>1424</v>
      </c>
      <c r="T553" s="271">
        <v>0.1</v>
      </c>
      <c r="U553" s="18">
        <v>42856</v>
      </c>
      <c r="V553" s="18">
        <v>42863</v>
      </c>
      <c r="W553" s="10">
        <v>7</v>
      </c>
      <c r="X553" s="10">
        <v>0</v>
      </c>
      <c r="Y553" s="10">
        <v>0</v>
      </c>
      <c r="Z553" s="10">
        <v>0</v>
      </c>
      <c r="AA553" s="10">
        <v>0</v>
      </c>
      <c r="AB553" s="10">
        <v>1</v>
      </c>
      <c r="AC553" s="10">
        <v>0</v>
      </c>
      <c r="AD553" s="10">
        <v>0</v>
      </c>
      <c r="AE553" s="10">
        <v>0</v>
      </c>
      <c r="AF553" s="10">
        <v>0</v>
      </c>
      <c r="AG553" s="10">
        <v>0</v>
      </c>
      <c r="AH553" s="10">
        <v>0</v>
      </c>
      <c r="AI553" s="10">
        <v>0</v>
      </c>
      <c r="AJ553" s="10"/>
      <c r="AK553" s="188" t="s">
        <v>1425</v>
      </c>
    </row>
    <row r="554" spans="1:37" x14ac:dyDescent="0.25">
      <c r="A554" s="10" t="s">
        <v>2366</v>
      </c>
      <c r="B554" s="10" t="s">
        <v>858</v>
      </c>
      <c r="C554" s="10" t="s">
        <v>2507</v>
      </c>
      <c r="D554" s="10" t="s">
        <v>1397</v>
      </c>
      <c r="E554" s="10" t="s">
        <v>1398</v>
      </c>
      <c r="F554" s="10" t="s">
        <v>2555</v>
      </c>
      <c r="G554" s="10" t="s">
        <v>1418</v>
      </c>
      <c r="H554" s="13">
        <v>1</v>
      </c>
      <c r="I554" s="10" t="s">
        <v>74</v>
      </c>
      <c r="J554" s="230"/>
      <c r="K554" s="230"/>
      <c r="L554" s="230"/>
      <c r="M554" s="230">
        <v>1</v>
      </c>
      <c r="N554" s="231"/>
      <c r="O554" s="204"/>
      <c r="P554" s="204"/>
      <c r="Q554" s="215"/>
      <c r="R554" s="10"/>
      <c r="S554" s="10" t="s">
        <v>1426</v>
      </c>
      <c r="T554" s="271">
        <v>0.1</v>
      </c>
      <c r="U554" s="18">
        <v>42887</v>
      </c>
      <c r="V554" s="18">
        <v>42947</v>
      </c>
      <c r="W554" s="10">
        <v>60</v>
      </c>
      <c r="X554" s="10">
        <v>0</v>
      </c>
      <c r="Y554" s="10">
        <v>0</v>
      </c>
      <c r="Z554" s="10">
        <v>0</v>
      </c>
      <c r="AA554" s="10">
        <v>0</v>
      </c>
      <c r="AB554" s="10">
        <v>0</v>
      </c>
      <c r="AC554" s="10">
        <v>0.48333333333333334</v>
      </c>
      <c r="AD554" s="10">
        <v>1</v>
      </c>
      <c r="AE554" s="10">
        <v>0</v>
      </c>
      <c r="AF554" s="10">
        <v>0</v>
      </c>
      <c r="AG554" s="10">
        <v>0</v>
      </c>
      <c r="AH554" s="10">
        <v>0</v>
      </c>
      <c r="AI554" s="10">
        <v>0</v>
      </c>
      <c r="AJ554" s="10"/>
      <c r="AK554" s="188" t="s">
        <v>1427</v>
      </c>
    </row>
    <row r="555" spans="1:37" x14ac:dyDescent="0.25">
      <c r="A555" s="10" t="s">
        <v>2366</v>
      </c>
      <c r="B555" s="10" t="s">
        <v>858</v>
      </c>
      <c r="C555" s="10" t="s">
        <v>2507</v>
      </c>
      <c r="D555" s="10" t="s">
        <v>1397</v>
      </c>
      <c r="E555" s="10" t="s">
        <v>1398</v>
      </c>
      <c r="F555" s="10" t="s">
        <v>2555</v>
      </c>
      <c r="G555" s="10" t="s">
        <v>1418</v>
      </c>
      <c r="H555" s="13">
        <v>1</v>
      </c>
      <c r="I555" s="10" t="s">
        <v>74</v>
      </c>
      <c r="J555" s="230"/>
      <c r="K555" s="230"/>
      <c r="L555" s="230"/>
      <c r="M555" s="230">
        <v>1</v>
      </c>
      <c r="N555" s="231"/>
      <c r="O555" s="204"/>
      <c r="P555" s="204"/>
      <c r="Q555" s="215"/>
      <c r="R555" s="10"/>
      <c r="S555" s="10" t="s">
        <v>1428</v>
      </c>
      <c r="T555" s="271">
        <v>0.1</v>
      </c>
      <c r="U555" s="18">
        <v>42919</v>
      </c>
      <c r="V555" s="18">
        <v>42978</v>
      </c>
      <c r="W555" s="10">
        <v>59</v>
      </c>
      <c r="X555" s="10">
        <v>0</v>
      </c>
      <c r="Y555" s="10">
        <v>0</v>
      </c>
      <c r="Z555" s="10">
        <v>0</v>
      </c>
      <c r="AA555" s="10">
        <v>0</v>
      </c>
      <c r="AB555" s="10">
        <v>0</v>
      </c>
      <c r="AC555" s="10">
        <v>0</v>
      </c>
      <c r="AD555" s="10">
        <v>0.47457627118644069</v>
      </c>
      <c r="AE555" s="10">
        <v>1</v>
      </c>
      <c r="AF555" s="10">
        <v>0</v>
      </c>
      <c r="AG555" s="10">
        <v>0</v>
      </c>
      <c r="AH555" s="10">
        <v>0</v>
      </c>
      <c r="AI555" s="10">
        <v>0</v>
      </c>
      <c r="AJ555" s="10"/>
      <c r="AK555" s="188" t="s">
        <v>1429</v>
      </c>
    </row>
    <row r="556" spans="1:37" x14ac:dyDescent="0.25">
      <c r="A556" s="10" t="s">
        <v>2366</v>
      </c>
      <c r="B556" s="10" t="s">
        <v>858</v>
      </c>
      <c r="C556" s="10" t="s">
        <v>2507</v>
      </c>
      <c r="D556" s="10" t="s">
        <v>1397</v>
      </c>
      <c r="E556" s="10" t="s">
        <v>1398</v>
      </c>
      <c r="F556" s="10" t="s">
        <v>2555</v>
      </c>
      <c r="G556" s="10" t="s">
        <v>1418</v>
      </c>
      <c r="H556" s="13">
        <v>1</v>
      </c>
      <c r="I556" s="10" t="s">
        <v>74</v>
      </c>
      <c r="J556" s="230"/>
      <c r="K556" s="230"/>
      <c r="L556" s="230"/>
      <c r="M556" s="230">
        <v>1</v>
      </c>
      <c r="N556" s="231"/>
      <c r="O556" s="204"/>
      <c r="P556" s="204"/>
      <c r="Q556" s="215"/>
      <c r="R556" s="10"/>
      <c r="S556" s="10" t="s">
        <v>1430</v>
      </c>
      <c r="T556" s="271">
        <v>0.5</v>
      </c>
      <c r="U556" s="18">
        <v>43016</v>
      </c>
      <c r="V556" s="18">
        <v>43021</v>
      </c>
      <c r="W556" s="10">
        <v>5</v>
      </c>
      <c r="X556" s="10">
        <v>0</v>
      </c>
      <c r="Y556" s="10">
        <v>0</v>
      </c>
      <c r="Z556" s="10">
        <v>0</v>
      </c>
      <c r="AA556" s="10">
        <v>0</v>
      </c>
      <c r="AB556" s="10">
        <v>0</v>
      </c>
      <c r="AC556" s="10">
        <v>0</v>
      </c>
      <c r="AD556" s="10">
        <v>0</v>
      </c>
      <c r="AE556" s="10">
        <v>0</v>
      </c>
      <c r="AF556" s="10">
        <v>0</v>
      </c>
      <c r="AG556" s="10">
        <v>1</v>
      </c>
      <c r="AH556" s="10">
        <v>0</v>
      </c>
      <c r="AI556" s="10">
        <v>0</v>
      </c>
      <c r="AJ556" s="10"/>
      <c r="AK556" s="188" t="s">
        <v>1431</v>
      </c>
    </row>
    <row r="557" spans="1:37" x14ac:dyDescent="0.25">
      <c r="A557" s="10" t="s">
        <v>2366</v>
      </c>
      <c r="B557" s="10" t="s">
        <v>858</v>
      </c>
      <c r="C557" s="10" t="s">
        <v>2507</v>
      </c>
      <c r="D557" s="10" t="s">
        <v>1397</v>
      </c>
      <c r="E557" s="10" t="s">
        <v>1398</v>
      </c>
      <c r="F557" s="10" t="s">
        <v>2555</v>
      </c>
      <c r="G557" s="10" t="s">
        <v>1432</v>
      </c>
      <c r="H557" s="13">
        <v>1</v>
      </c>
      <c r="I557" s="10" t="s">
        <v>74</v>
      </c>
      <c r="J557" s="230"/>
      <c r="K557" s="230"/>
      <c r="L557" s="230"/>
      <c r="M557" s="230">
        <v>1</v>
      </c>
      <c r="N557" s="231"/>
      <c r="O557" s="204"/>
      <c r="P557" s="204"/>
      <c r="Q557" s="215"/>
      <c r="R557" s="10"/>
      <c r="S557" s="10" t="s">
        <v>1433</v>
      </c>
      <c r="T557" s="271">
        <v>0.1</v>
      </c>
      <c r="U557" s="18">
        <v>42767</v>
      </c>
      <c r="V557" s="18">
        <v>42855</v>
      </c>
      <c r="W557" s="10">
        <v>88</v>
      </c>
      <c r="X557" s="10">
        <v>0</v>
      </c>
      <c r="Y557" s="10">
        <v>0.30681818181818182</v>
      </c>
      <c r="Z557" s="10">
        <v>0.65909090909090906</v>
      </c>
      <c r="AA557" s="10">
        <v>1</v>
      </c>
      <c r="AB557" s="10">
        <v>0</v>
      </c>
      <c r="AC557" s="10">
        <v>0</v>
      </c>
      <c r="AD557" s="10">
        <v>0</v>
      </c>
      <c r="AE557" s="10">
        <v>0</v>
      </c>
      <c r="AF557" s="10">
        <v>0</v>
      </c>
      <c r="AG557" s="10">
        <v>0</v>
      </c>
      <c r="AH557" s="10">
        <v>0</v>
      </c>
      <c r="AI557" s="10">
        <v>0</v>
      </c>
      <c r="AJ557" s="10" t="s">
        <v>2557</v>
      </c>
      <c r="AK557" s="188" t="s">
        <v>1434</v>
      </c>
    </row>
    <row r="558" spans="1:37" x14ac:dyDescent="0.25">
      <c r="A558" s="10" t="s">
        <v>2366</v>
      </c>
      <c r="B558" s="10" t="s">
        <v>858</v>
      </c>
      <c r="C558" s="10" t="s">
        <v>2507</v>
      </c>
      <c r="D558" s="10" t="s">
        <v>1397</v>
      </c>
      <c r="E558" s="10" t="s">
        <v>1398</v>
      </c>
      <c r="F558" s="10" t="s">
        <v>2555</v>
      </c>
      <c r="G558" s="10" t="s">
        <v>1432</v>
      </c>
      <c r="H558" s="13">
        <v>1</v>
      </c>
      <c r="I558" s="10" t="s">
        <v>74</v>
      </c>
      <c r="J558" s="230"/>
      <c r="K558" s="230"/>
      <c r="L558" s="230"/>
      <c r="M558" s="230">
        <v>1</v>
      </c>
      <c r="N558" s="231"/>
      <c r="O558" s="204"/>
      <c r="P558" s="204"/>
      <c r="Q558" s="215"/>
      <c r="R558" s="10"/>
      <c r="S558" s="10" t="s">
        <v>1435</v>
      </c>
      <c r="T558" s="271">
        <v>0.1</v>
      </c>
      <c r="U558" s="18">
        <v>42795</v>
      </c>
      <c r="V558" s="18">
        <v>42855</v>
      </c>
      <c r="W558" s="10">
        <v>60</v>
      </c>
      <c r="X558" s="10">
        <v>0</v>
      </c>
      <c r="Y558" s="10">
        <v>0</v>
      </c>
      <c r="Z558" s="10">
        <v>0.5</v>
      </c>
      <c r="AA558" s="10">
        <v>1</v>
      </c>
      <c r="AB558" s="10">
        <v>0</v>
      </c>
      <c r="AC558" s="10">
        <v>0</v>
      </c>
      <c r="AD558" s="10">
        <v>0</v>
      </c>
      <c r="AE558" s="10">
        <v>0</v>
      </c>
      <c r="AF558" s="10">
        <v>0</v>
      </c>
      <c r="AG558" s="10">
        <v>0</v>
      </c>
      <c r="AH558" s="10">
        <v>0</v>
      </c>
      <c r="AI558" s="10">
        <v>0</v>
      </c>
      <c r="AJ558" s="10" t="s">
        <v>1422</v>
      </c>
      <c r="AK558" s="188" t="s">
        <v>1423</v>
      </c>
    </row>
    <row r="559" spans="1:37" ht="30" x14ac:dyDescent="0.25">
      <c r="A559" s="10" t="s">
        <v>2366</v>
      </c>
      <c r="B559" s="10" t="s">
        <v>858</v>
      </c>
      <c r="C559" s="10" t="s">
        <v>2507</v>
      </c>
      <c r="D559" s="10" t="s">
        <v>1397</v>
      </c>
      <c r="E559" s="10" t="s">
        <v>1398</v>
      </c>
      <c r="F559" s="10" t="s">
        <v>2555</v>
      </c>
      <c r="G559" s="10" t="s">
        <v>1432</v>
      </c>
      <c r="H559" s="13">
        <v>1</v>
      </c>
      <c r="I559" s="10" t="s">
        <v>74</v>
      </c>
      <c r="J559" s="230"/>
      <c r="K559" s="230"/>
      <c r="L559" s="230"/>
      <c r="M559" s="230">
        <v>1</v>
      </c>
      <c r="N559" s="231"/>
      <c r="O559" s="204"/>
      <c r="P559" s="204"/>
      <c r="Q559" s="215"/>
      <c r="R559" s="10"/>
      <c r="S559" s="10" t="s">
        <v>1424</v>
      </c>
      <c r="T559" s="271">
        <v>0.1</v>
      </c>
      <c r="U559" s="18">
        <v>42856</v>
      </c>
      <c r="V559" s="18">
        <v>42863</v>
      </c>
      <c r="W559" s="10">
        <v>7</v>
      </c>
      <c r="X559" s="10">
        <v>0</v>
      </c>
      <c r="Y559" s="10">
        <v>0</v>
      </c>
      <c r="Z559" s="10">
        <v>0</v>
      </c>
      <c r="AA559" s="10">
        <v>0</v>
      </c>
      <c r="AB559" s="10">
        <v>1</v>
      </c>
      <c r="AC559" s="10">
        <v>0</v>
      </c>
      <c r="AD559" s="10">
        <v>0</v>
      </c>
      <c r="AE559" s="10">
        <v>0</v>
      </c>
      <c r="AF559" s="10">
        <v>0</v>
      </c>
      <c r="AG559" s="10">
        <v>0</v>
      </c>
      <c r="AH559" s="10">
        <v>0</v>
      </c>
      <c r="AI559" s="10">
        <v>0</v>
      </c>
      <c r="AJ559" s="10"/>
      <c r="AK559" s="188" t="s">
        <v>1425</v>
      </c>
    </row>
    <row r="560" spans="1:37" x14ac:dyDescent="0.25">
      <c r="A560" s="10" t="s">
        <v>2366</v>
      </c>
      <c r="B560" s="10" t="s">
        <v>858</v>
      </c>
      <c r="C560" s="10" t="s">
        <v>2507</v>
      </c>
      <c r="D560" s="10" t="s">
        <v>1397</v>
      </c>
      <c r="E560" s="10" t="s">
        <v>1398</v>
      </c>
      <c r="F560" s="10" t="s">
        <v>2555</v>
      </c>
      <c r="G560" s="10" t="s">
        <v>1432</v>
      </c>
      <c r="H560" s="13">
        <v>1</v>
      </c>
      <c r="I560" s="10" t="s">
        <v>74</v>
      </c>
      <c r="J560" s="230"/>
      <c r="K560" s="230"/>
      <c r="L560" s="230"/>
      <c r="M560" s="230">
        <v>1</v>
      </c>
      <c r="N560" s="231"/>
      <c r="O560" s="204"/>
      <c r="P560" s="204"/>
      <c r="Q560" s="215"/>
      <c r="R560" s="10"/>
      <c r="S560" s="10" t="s">
        <v>1426</v>
      </c>
      <c r="T560" s="271">
        <v>0.1</v>
      </c>
      <c r="U560" s="18">
        <v>42887</v>
      </c>
      <c r="V560" s="18">
        <v>42947</v>
      </c>
      <c r="W560" s="10">
        <v>60</v>
      </c>
      <c r="X560" s="10">
        <v>0</v>
      </c>
      <c r="Y560" s="10">
        <v>0</v>
      </c>
      <c r="Z560" s="10">
        <v>0</v>
      </c>
      <c r="AA560" s="10">
        <v>0</v>
      </c>
      <c r="AB560" s="10">
        <v>0</v>
      </c>
      <c r="AC560" s="10">
        <v>0.48333333333333334</v>
      </c>
      <c r="AD560" s="10">
        <v>1</v>
      </c>
      <c r="AE560" s="10">
        <v>0</v>
      </c>
      <c r="AF560" s="10">
        <v>0</v>
      </c>
      <c r="AG560" s="10">
        <v>0</v>
      </c>
      <c r="AH560" s="10">
        <v>0</v>
      </c>
      <c r="AI560" s="10">
        <v>0</v>
      </c>
      <c r="AJ560" s="10"/>
      <c r="AK560" s="188" t="s">
        <v>1427</v>
      </c>
    </row>
    <row r="561" spans="1:37" x14ac:dyDescent="0.25">
      <c r="A561" s="10" t="s">
        <v>2366</v>
      </c>
      <c r="B561" s="10" t="s">
        <v>858</v>
      </c>
      <c r="C561" s="10" t="s">
        <v>2507</v>
      </c>
      <c r="D561" s="10" t="s">
        <v>1397</v>
      </c>
      <c r="E561" s="10" t="s">
        <v>1398</v>
      </c>
      <c r="F561" s="10" t="s">
        <v>2555</v>
      </c>
      <c r="G561" s="10" t="s">
        <v>1432</v>
      </c>
      <c r="H561" s="13">
        <v>1</v>
      </c>
      <c r="I561" s="10" t="s">
        <v>74</v>
      </c>
      <c r="J561" s="230"/>
      <c r="K561" s="230"/>
      <c r="L561" s="230"/>
      <c r="M561" s="230">
        <v>1</v>
      </c>
      <c r="N561" s="231"/>
      <c r="O561" s="204"/>
      <c r="P561" s="204"/>
      <c r="Q561" s="215"/>
      <c r="R561" s="10"/>
      <c r="S561" s="10" t="s">
        <v>1428</v>
      </c>
      <c r="T561" s="271">
        <v>0.1</v>
      </c>
      <c r="U561" s="18">
        <v>42919</v>
      </c>
      <c r="V561" s="18">
        <v>42978</v>
      </c>
      <c r="W561" s="10">
        <v>59</v>
      </c>
      <c r="X561" s="10">
        <v>0</v>
      </c>
      <c r="Y561" s="10">
        <v>0</v>
      </c>
      <c r="Z561" s="10">
        <v>0</v>
      </c>
      <c r="AA561" s="10">
        <v>0</v>
      </c>
      <c r="AB561" s="10">
        <v>0</v>
      </c>
      <c r="AC561" s="10">
        <v>0</v>
      </c>
      <c r="AD561" s="10">
        <v>0.47457627118644069</v>
      </c>
      <c r="AE561" s="10">
        <v>1</v>
      </c>
      <c r="AF561" s="10">
        <v>0</v>
      </c>
      <c r="AG561" s="10">
        <v>0</v>
      </c>
      <c r="AH561" s="10">
        <v>0</v>
      </c>
      <c r="AI561" s="10">
        <v>0</v>
      </c>
      <c r="AJ561" s="10"/>
      <c r="AK561" s="188" t="s">
        <v>1429</v>
      </c>
    </row>
    <row r="562" spans="1:37" x14ac:dyDescent="0.25">
      <c r="A562" s="10" t="s">
        <v>2366</v>
      </c>
      <c r="B562" s="10" t="s">
        <v>858</v>
      </c>
      <c r="C562" s="10" t="s">
        <v>2507</v>
      </c>
      <c r="D562" s="10" t="s">
        <v>1397</v>
      </c>
      <c r="E562" s="10" t="s">
        <v>1398</v>
      </c>
      <c r="F562" s="10" t="s">
        <v>2555</v>
      </c>
      <c r="G562" s="10" t="s">
        <v>1432</v>
      </c>
      <c r="H562" s="13">
        <v>1</v>
      </c>
      <c r="I562" s="10" t="s">
        <v>74</v>
      </c>
      <c r="J562" s="230"/>
      <c r="K562" s="230"/>
      <c r="L562" s="230"/>
      <c r="M562" s="230">
        <v>1</v>
      </c>
      <c r="N562" s="231"/>
      <c r="O562" s="204"/>
      <c r="P562" s="204"/>
      <c r="Q562" s="215"/>
      <c r="R562" s="10"/>
      <c r="S562" s="10" t="s">
        <v>1436</v>
      </c>
      <c r="T562" s="271">
        <v>0.5</v>
      </c>
      <c r="U562" s="18">
        <v>43016</v>
      </c>
      <c r="V562" s="18">
        <v>43019</v>
      </c>
      <c r="W562" s="10">
        <v>3</v>
      </c>
      <c r="X562" s="10">
        <v>0</v>
      </c>
      <c r="Y562" s="10">
        <v>0</v>
      </c>
      <c r="Z562" s="10">
        <v>0</v>
      </c>
      <c r="AA562" s="10">
        <v>0</v>
      </c>
      <c r="AB562" s="10">
        <v>0</v>
      </c>
      <c r="AC562" s="10">
        <v>0</v>
      </c>
      <c r="AD562" s="10">
        <v>0</v>
      </c>
      <c r="AE562" s="10">
        <v>0</v>
      </c>
      <c r="AF562" s="10">
        <v>0</v>
      </c>
      <c r="AG562" s="10">
        <v>1</v>
      </c>
      <c r="AH562" s="10">
        <v>0</v>
      </c>
      <c r="AI562" s="10">
        <v>0</v>
      </c>
      <c r="AJ562" s="10"/>
      <c r="AK562" s="188" t="s">
        <v>1437</v>
      </c>
    </row>
    <row r="563" spans="1:37" x14ac:dyDescent="0.25">
      <c r="A563" s="10" t="s">
        <v>2366</v>
      </c>
      <c r="B563" s="10" t="s">
        <v>858</v>
      </c>
      <c r="C563" s="10" t="s">
        <v>2507</v>
      </c>
      <c r="D563" s="10" t="s">
        <v>1397</v>
      </c>
      <c r="E563" s="10" t="s">
        <v>1398</v>
      </c>
      <c r="F563" s="10" t="s">
        <v>2555</v>
      </c>
      <c r="G563" s="10" t="s">
        <v>1438</v>
      </c>
      <c r="H563" s="13">
        <v>190</v>
      </c>
      <c r="I563" s="10" t="s">
        <v>74</v>
      </c>
      <c r="J563" s="230"/>
      <c r="K563" s="230"/>
      <c r="L563" s="230">
        <v>190</v>
      </c>
      <c r="M563" s="230">
        <v>190</v>
      </c>
      <c r="N563" s="231"/>
      <c r="O563" s="204"/>
      <c r="P563" s="204"/>
      <c r="Q563" s="215"/>
      <c r="R563" s="10"/>
      <c r="S563" s="10" t="s">
        <v>1439</v>
      </c>
      <c r="T563" s="271">
        <v>0.25</v>
      </c>
      <c r="U563" s="18">
        <v>42828</v>
      </c>
      <c r="V563" s="18">
        <v>42853</v>
      </c>
      <c r="W563" s="10">
        <v>25</v>
      </c>
      <c r="X563" s="10">
        <v>0</v>
      </c>
      <c r="Y563" s="10">
        <v>0</v>
      </c>
      <c r="Z563" s="10">
        <v>0</v>
      </c>
      <c r="AA563" s="10">
        <v>1</v>
      </c>
      <c r="AB563" s="10">
        <v>0</v>
      </c>
      <c r="AC563" s="10">
        <v>0</v>
      </c>
      <c r="AD563" s="10">
        <v>0</v>
      </c>
      <c r="AE563" s="10">
        <v>0</v>
      </c>
      <c r="AF563" s="10">
        <v>0</v>
      </c>
      <c r="AG563" s="10">
        <v>0</v>
      </c>
      <c r="AH563" s="10">
        <v>0</v>
      </c>
      <c r="AI563" s="10">
        <v>0</v>
      </c>
      <c r="AJ563" s="10"/>
      <c r="AK563" s="188" t="s">
        <v>1440</v>
      </c>
    </row>
    <row r="564" spans="1:37" ht="30" x14ac:dyDescent="0.25">
      <c r="A564" s="10" t="s">
        <v>2366</v>
      </c>
      <c r="B564" s="10" t="s">
        <v>858</v>
      </c>
      <c r="C564" s="10" t="s">
        <v>2507</v>
      </c>
      <c r="D564" s="10" t="s">
        <v>1397</v>
      </c>
      <c r="E564" s="10" t="s">
        <v>1398</v>
      </c>
      <c r="F564" s="10" t="s">
        <v>2555</v>
      </c>
      <c r="G564" s="10" t="s">
        <v>1438</v>
      </c>
      <c r="H564" s="13">
        <v>190</v>
      </c>
      <c r="I564" s="10" t="s">
        <v>74</v>
      </c>
      <c r="J564" s="230"/>
      <c r="K564" s="230"/>
      <c r="L564" s="230">
        <v>190</v>
      </c>
      <c r="M564" s="230">
        <v>190</v>
      </c>
      <c r="N564" s="231"/>
      <c r="O564" s="204"/>
      <c r="P564" s="204"/>
      <c r="Q564" s="215"/>
      <c r="R564" s="10"/>
      <c r="S564" s="10" t="s">
        <v>1441</v>
      </c>
      <c r="T564" s="271">
        <v>0.15</v>
      </c>
      <c r="U564" s="18">
        <v>42828</v>
      </c>
      <c r="V564" s="18">
        <v>42853</v>
      </c>
      <c r="W564" s="10">
        <v>25</v>
      </c>
      <c r="X564" s="10">
        <v>0</v>
      </c>
      <c r="Y564" s="10">
        <v>0</v>
      </c>
      <c r="Z564" s="10">
        <v>0</v>
      </c>
      <c r="AA564" s="10">
        <v>1</v>
      </c>
      <c r="AB564" s="10">
        <v>0</v>
      </c>
      <c r="AC564" s="10">
        <v>0</v>
      </c>
      <c r="AD564" s="10">
        <v>0</v>
      </c>
      <c r="AE564" s="10">
        <v>0</v>
      </c>
      <c r="AF564" s="10">
        <v>0</v>
      </c>
      <c r="AG564" s="10">
        <v>0</v>
      </c>
      <c r="AH564" s="10">
        <v>0</v>
      </c>
      <c r="AI564" s="10">
        <v>0</v>
      </c>
      <c r="AJ564" s="10"/>
      <c r="AK564" s="188" t="s">
        <v>1442</v>
      </c>
    </row>
    <row r="565" spans="1:37" ht="30" x14ac:dyDescent="0.25">
      <c r="A565" s="10" t="s">
        <v>2366</v>
      </c>
      <c r="B565" s="10" t="s">
        <v>858</v>
      </c>
      <c r="C565" s="10" t="s">
        <v>2507</v>
      </c>
      <c r="D565" s="10" t="s">
        <v>1397</v>
      </c>
      <c r="E565" s="10" t="s">
        <v>1398</v>
      </c>
      <c r="F565" s="10" t="s">
        <v>2555</v>
      </c>
      <c r="G565" s="10" t="s">
        <v>1438</v>
      </c>
      <c r="H565" s="13">
        <v>190</v>
      </c>
      <c r="I565" s="10" t="s">
        <v>74</v>
      </c>
      <c r="J565" s="230"/>
      <c r="K565" s="230"/>
      <c r="L565" s="230">
        <v>190</v>
      </c>
      <c r="M565" s="230">
        <v>190</v>
      </c>
      <c r="N565" s="231"/>
      <c r="O565" s="204"/>
      <c r="P565" s="204"/>
      <c r="Q565" s="215"/>
      <c r="R565" s="10"/>
      <c r="S565" s="10" t="s">
        <v>1443</v>
      </c>
      <c r="T565" s="271">
        <v>0.15</v>
      </c>
      <c r="U565" s="18">
        <v>42856</v>
      </c>
      <c r="V565" s="18">
        <v>42901</v>
      </c>
      <c r="W565" s="10">
        <v>45</v>
      </c>
      <c r="X565" s="10">
        <v>0</v>
      </c>
      <c r="Y565" s="10">
        <v>0</v>
      </c>
      <c r="Z565" s="10">
        <v>0</v>
      </c>
      <c r="AA565" s="10">
        <v>0</v>
      </c>
      <c r="AB565" s="10">
        <v>0.66666666666666663</v>
      </c>
      <c r="AC565" s="10">
        <v>1</v>
      </c>
      <c r="AD565" s="10">
        <v>0</v>
      </c>
      <c r="AE565" s="10">
        <v>0</v>
      </c>
      <c r="AF565" s="10">
        <v>0</v>
      </c>
      <c r="AG565" s="10">
        <v>0</v>
      </c>
      <c r="AH565" s="10">
        <v>0</v>
      </c>
      <c r="AI565" s="10">
        <v>0</v>
      </c>
      <c r="AJ565" s="10"/>
      <c r="AK565" s="188" t="s">
        <v>1444</v>
      </c>
    </row>
    <row r="566" spans="1:37" x14ac:dyDescent="0.25">
      <c r="A566" s="10" t="s">
        <v>2366</v>
      </c>
      <c r="B566" s="10" t="s">
        <v>858</v>
      </c>
      <c r="C566" s="10" t="s">
        <v>2507</v>
      </c>
      <c r="D566" s="10" t="s">
        <v>1397</v>
      </c>
      <c r="E566" s="10" t="s">
        <v>1398</v>
      </c>
      <c r="F566" s="10" t="s">
        <v>2555</v>
      </c>
      <c r="G566" s="10" t="s">
        <v>1438</v>
      </c>
      <c r="H566" s="13">
        <v>190</v>
      </c>
      <c r="I566" s="10" t="s">
        <v>74</v>
      </c>
      <c r="J566" s="230"/>
      <c r="K566" s="230"/>
      <c r="L566" s="230">
        <v>190</v>
      </c>
      <c r="M566" s="230">
        <v>190</v>
      </c>
      <c r="N566" s="231"/>
      <c r="O566" s="204"/>
      <c r="P566" s="204"/>
      <c r="Q566" s="215"/>
      <c r="R566" s="10"/>
      <c r="S566" s="10" t="s">
        <v>1445</v>
      </c>
      <c r="T566" s="271">
        <v>0.45</v>
      </c>
      <c r="U566" s="18">
        <v>42933</v>
      </c>
      <c r="V566" s="18">
        <v>42936</v>
      </c>
      <c r="W566" s="10">
        <v>3</v>
      </c>
      <c r="X566" s="10">
        <v>0</v>
      </c>
      <c r="Y566" s="10">
        <v>0</v>
      </c>
      <c r="Z566" s="10">
        <v>0</v>
      </c>
      <c r="AA566" s="10">
        <v>0</v>
      </c>
      <c r="AB566" s="10">
        <v>0</v>
      </c>
      <c r="AC566" s="10">
        <v>0</v>
      </c>
      <c r="AD566" s="10">
        <v>1</v>
      </c>
      <c r="AE566" s="10">
        <v>0</v>
      </c>
      <c r="AF566" s="10">
        <v>0</v>
      </c>
      <c r="AG566" s="10">
        <v>0</v>
      </c>
      <c r="AH566" s="10">
        <v>0</v>
      </c>
      <c r="AI566" s="10">
        <v>0</v>
      </c>
      <c r="AJ566" s="10"/>
      <c r="AK566" s="188" t="s">
        <v>1446</v>
      </c>
    </row>
    <row r="567" spans="1:37" x14ac:dyDescent="0.25">
      <c r="A567" s="10" t="s">
        <v>2366</v>
      </c>
      <c r="B567" s="10" t="s">
        <v>858</v>
      </c>
      <c r="C567" s="10" t="s">
        <v>2507</v>
      </c>
      <c r="D567" s="10" t="s">
        <v>1397</v>
      </c>
      <c r="E567" s="10" t="s">
        <v>1398</v>
      </c>
      <c r="F567" s="10" t="s">
        <v>2555</v>
      </c>
      <c r="G567" s="10" t="s">
        <v>1447</v>
      </c>
      <c r="H567" s="13">
        <v>1</v>
      </c>
      <c r="I567" s="10" t="s">
        <v>74</v>
      </c>
      <c r="J567" s="230"/>
      <c r="K567" s="230"/>
      <c r="L567" s="230"/>
      <c r="M567" s="230">
        <v>1</v>
      </c>
      <c r="N567" s="231"/>
      <c r="O567" s="204"/>
      <c r="P567" s="204"/>
      <c r="Q567" s="215"/>
      <c r="R567" s="10"/>
      <c r="S567" s="10" t="s">
        <v>1448</v>
      </c>
      <c r="T567" s="271">
        <v>0.1</v>
      </c>
      <c r="U567" s="18">
        <v>42826</v>
      </c>
      <c r="V567" s="18">
        <v>42855</v>
      </c>
      <c r="W567" s="10">
        <v>29</v>
      </c>
      <c r="X567" s="10">
        <v>0</v>
      </c>
      <c r="Y567" s="10">
        <v>0</v>
      </c>
      <c r="Z567" s="10">
        <v>0</v>
      </c>
      <c r="AA567" s="10">
        <v>1</v>
      </c>
      <c r="AB567" s="10">
        <v>0</v>
      </c>
      <c r="AC567" s="10">
        <v>0</v>
      </c>
      <c r="AD567" s="10">
        <v>0</v>
      </c>
      <c r="AE567" s="10">
        <v>0</v>
      </c>
      <c r="AF567" s="10">
        <v>0</v>
      </c>
      <c r="AG567" s="10">
        <v>0</v>
      </c>
      <c r="AH567" s="10">
        <v>0</v>
      </c>
      <c r="AI567" s="10">
        <v>0</v>
      </c>
      <c r="AJ567" s="10"/>
      <c r="AK567" s="188" t="s">
        <v>1434</v>
      </c>
    </row>
    <row r="568" spans="1:37" x14ac:dyDescent="0.25">
      <c r="A568" s="10" t="s">
        <v>2366</v>
      </c>
      <c r="B568" s="10" t="s">
        <v>858</v>
      </c>
      <c r="C568" s="10" t="s">
        <v>2507</v>
      </c>
      <c r="D568" s="10" t="s">
        <v>1397</v>
      </c>
      <c r="E568" s="10" t="s">
        <v>1398</v>
      </c>
      <c r="F568" s="10" t="s">
        <v>2555</v>
      </c>
      <c r="G568" s="10" t="s">
        <v>1447</v>
      </c>
      <c r="H568" s="13">
        <v>1</v>
      </c>
      <c r="I568" s="10" t="s">
        <v>74</v>
      </c>
      <c r="J568" s="230"/>
      <c r="K568" s="230"/>
      <c r="L568" s="230"/>
      <c r="M568" s="230">
        <v>1</v>
      </c>
      <c r="N568" s="231"/>
      <c r="O568" s="204"/>
      <c r="P568" s="204"/>
      <c r="Q568" s="215"/>
      <c r="R568" s="10"/>
      <c r="S568" s="10" t="s">
        <v>1449</v>
      </c>
      <c r="T568" s="271">
        <v>0.1</v>
      </c>
      <c r="U568" s="18">
        <v>42856</v>
      </c>
      <c r="V568" s="18">
        <v>42916</v>
      </c>
      <c r="W568" s="10">
        <v>60</v>
      </c>
      <c r="X568" s="10">
        <v>0</v>
      </c>
      <c r="Y568" s="10">
        <v>0</v>
      </c>
      <c r="Z568" s="10">
        <v>0</v>
      </c>
      <c r="AA568" s="10">
        <v>0</v>
      </c>
      <c r="AB568" s="10">
        <v>0.5</v>
      </c>
      <c r="AC568" s="10">
        <v>1</v>
      </c>
      <c r="AD568" s="10">
        <v>0</v>
      </c>
      <c r="AE568" s="10">
        <v>0</v>
      </c>
      <c r="AF568" s="10">
        <v>0</v>
      </c>
      <c r="AG568" s="10">
        <v>0</v>
      </c>
      <c r="AH568" s="10">
        <v>0</v>
      </c>
      <c r="AI568" s="10">
        <v>0</v>
      </c>
      <c r="AJ568" s="10"/>
      <c r="AK568" s="188" t="s">
        <v>1450</v>
      </c>
    </row>
    <row r="569" spans="1:37" x14ac:dyDescent="0.25">
      <c r="A569" s="10" t="s">
        <v>2366</v>
      </c>
      <c r="B569" s="10" t="s">
        <v>858</v>
      </c>
      <c r="C569" s="10" t="s">
        <v>2507</v>
      </c>
      <c r="D569" s="10" t="s">
        <v>1397</v>
      </c>
      <c r="E569" s="10" t="s">
        <v>1398</v>
      </c>
      <c r="F569" s="10" t="s">
        <v>2555</v>
      </c>
      <c r="G569" s="10" t="s">
        <v>1447</v>
      </c>
      <c r="H569" s="13">
        <v>1</v>
      </c>
      <c r="I569" s="10" t="s">
        <v>74</v>
      </c>
      <c r="J569" s="230"/>
      <c r="K569" s="230"/>
      <c r="L569" s="230"/>
      <c r="M569" s="230">
        <v>1</v>
      </c>
      <c r="N569" s="231"/>
      <c r="O569" s="204"/>
      <c r="P569" s="204"/>
      <c r="Q569" s="215"/>
      <c r="R569" s="10"/>
      <c r="S569" s="10" t="s">
        <v>1451</v>
      </c>
      <c r="T569" s="271">
        <v>0.1</v>
      </c>
      <c r="U569" s="18">
        <v>42948</v>
      </c>
      <c r="V569" s="18">
        <v>42978</v>
      </c>
      <c r="W569" s="10">
        <v>30</v>
      </c>
      <c r="X569" s="10">
        <v>0</v>
      </c>
      <c r="Y569" s="10">
        <v>0</v>
      </c>
      <c r="Z569" s="10">
        <v>0</v>
      </c>
      <c r="AA569" s="10">
        <v>0</v>
      </c>
      <c r="AB569" s="10">
        <v>0</v>
      </c>
      <c r="AC569" s="10">
        <v>0</v>
      </c>
      <c r="AD569" s="10">
        <v>0</v>
      </c>
      <c r="AE569" s="10">
        <v>1</v>
      </c>
      <c r="AF569" s="10">
        <v>0</v>
      </c>
      <c r="AG569" s="10">
        <v>0</v>
      </c>
      <c r="AH569" s="10">
        <v>0</v>
      </c>
      <c r="AI569" s="10">
        <v>0</v>
      </c>
      <c r="AJ569" s="10"/>
      <c r="AK569" s="188" t="s">
        <v>1452</v>
      </c>
    </row>
    <row r="570" spans="1:37" x14ac:dyDescent="0.25">
      <c r="A570" s="10" t="s">
        <v>2366</v>
      </c>
      <c r="B570" s="10" t="s">
        <v>858</v>
      </c>
      <c r="C570" s="10" t="s">
        <v>2507</v>
      </c>
      <c r="D570" s="10" t="s">
        <v>1397</v>
      </c>
      <c r="E570" s="10" t="s">
        <v>1398</v>
      </c>
      <c r="F570" s="10" t="s">
        <v>2555</v>
      </c>
      <c r="G570" s="10" t="s">
        <v>1447</v>
      </c>
      <c r="H570" s="13">
        <v>1</v>
      </c>
      <c r="I570" s="10" t="s">
        <v>74</v>
      </c>
      <c r="J570" s="230"/>
      <c r="K570" s="230"/>
      <c r="L570" s="230"/>
      <c r="M570" s="230">
        <v>1</v>
      </c>
      <c r="N570" s="231"/>
      <c r="O570" s="204"/>
      <c r="P570" s="204"/>
      <c r="Q570" s="215"/>
      <c r="R570" s="10"/>
      <c r="S570" s="10" t="s">
        <v>1453</v>
      </c>
      <c r="T570" s="271">
        <v>0.1</v>
      </c>
      <c r="U570" s="18">
        <v>42979</v>
      </c>
      <c r="V570" s="18">
        <v>43007</v>
      </c>
      <c r="W570" s="10">
        <v>28</v>
      </c>
      <c r="X570" s="10">
        <v>0</v>
      </c>
      <c r="Y570" s="10">
        <v>0</v>
      </c>
      <c r="Z570" s="10">
        <v>0</v>
      </c>
      <c r="AA570" s="10">
        <v>0</v>
      </c>
      <c r="AB570" s="10">
        <v>0</v>
      </c>
      <c r="AC570" s="10">
        <v>0</v>
      </c>
      <c r="AD570" s="10">
        <v>0</v>
      </c>
      <c r="AE570" s="10">
        <v>0</v>
      </c>
      <c r="AF570" s="10">
        <v>1</v>
      </c>
      <c r="AG570" s="10">
        <v>0</v>
      </c>
      <c r="AH570" s="10">
        <v>0</v>
      </c>
      <c r="AI570" s="10">
        <v>0</v>
      </c>
      <c r="AJ570" s="10"/>
      <c r="AK570" s="188" t="s">
        <v>1454</v>
      </c>
    </row>
    <row r="571" spans="1:37" ht="30" x14ac:dyDescent="0.25">
      <c r="A571" s="10" t="s">
        <v>2366</v>
      </c>
      <c r="B571" s="10" t="s">
        <v>858</v>
      </c>
      <c r="C571" s="10" t="s">
        <v>2507</v>
      </c>
      <c r="D571" s="10" t="s">
        <v>1397</v>
      </c>
      <c r="E571" s="10" t="s">
        <v>1398</v>
      </c>
      <c r="F571" s="10" t="s">
        <v>2555</v>
      </c>
      <c r="G571" s="10" t="s">
        <v>1447</v>
      </c>
      <c r="H571" s="13">
        <v>1</v>
      </c>
      <c r="I571" s="10" t="s">
        <v>74</v>
      </c>
      <c r="J571" s="230"/>
      <c r="K571" s="230"/>
      <c r="L571" s="230"/>
      <c r="M571" s="230">
        <v>1</v>
      </c>
      <c r="N571" s="231"/>
      <c r="O571" s="204"/>
      <c r="P571" s="204"/>
      <c r="Q571" s="215"/>
      <c r="R571" s="10"/>
      <c r="S571" s="10" t="s">
        <v>1455</v>
      </c>
      <c r="T571" s="271">
        <v>0.1</v>
      </c>
      <c r="U571" s="18">
        <v>43010</v>
      </c>
      <c r="V571" s="18">
        <v>43039</v>
      </c>
      <c r="W571" s="10">
        <v>29</v>
      </c>
      <c r="X571" s="10">
        <v>0</v>
      </c>
      <c r="Y571" s="10">
        <v>0</v>
      </c>
      <c r="Z571" s="10">
        <v>0</v>
      </c>
      <c r="AA571" s="10">
        <v>0</v>
      </c>
      <c r="AB571" s="10">
        <v>0</v>
      </c>
      <c r="AC571" s="10">
        <v>0</v>
      </c>
      <c r="AD571" s="10">
        <v>0</v>
      </c>
      <c r="AE571" s="10">
        <v>0</v>
      </c>
      <c r="AF571" s="10">
        <v>0</v>
      </c>
      <c r="AG571" s="10">
        <v>1</v>
      </c>
      <c r="AH571" s="10">
        <v>0</v>
      </c>
      <c r="AI571" s="10">
        <v>0</v>
      </c>
      <c r="AJ571" s="10"/>
      <c r="AK571" s="188" t="s">
        <v>1456</v>
      </c>
    </row>
    <row r="572" spans="1:37" x14ac:dyDescent="0.25">
      <c r="A572" s="10" t="s">
        <v>2366</v>
      </c>
      <c r="B572" s="10" t="s">
        <v>858</v>
      </c>
      <c r="C572" s="10" t="s">
        <v>2507</v>
      </c>
      <c r="D572" s="10" t="s">
        <v>1397</v>
      </c>
      <c r="E572" s="10" t="s">
        <v>1398</v>
      </c>
      <c r="F572" s="10" t="s">
        <v>2555</v>
      </c>
      <c r="G572" s="10" t="s">
        <v>1447</v>
      </c>
      <c r="H572" s="13">
        <v>1</v>
      </c>
      <c r="I572" s="10" t="s">
        <v>74</v>
      </c>
      <c r="J572" s="230"/>
      <c r="K572" s="230"/>
      <c r="L572" s="230"/>
      <c r="M572" s="230">
        <v>1</v>
      </c>
      <c r="N572" s="231"/>
      <c r="O572" s="204"/>
      <c r="P572" s="204"/>
      <c r="Q572" s="215"/>
      <c r="R572" s="10"/>
      <c r="S572" s="10" t="s">
        <v>1457</v>
      </c>
      <c r="T572" s="271">
        <v>0.1</v>
      </c>
      <c r="U572" s="18">
        <v>43040</v>
      </c>
      <c r="V572" s="18">
        <v>43069</v>
      </c>
      <c r="W572" s="10">
        <v>29</v>
      </c>
      <c r="X572" s="10">
        <v>0</v>
      </c>
      <c r="Y572" s="10">
        <v>0</v>
      </c>
      <c r="Z572" s="10">
        <v>0</v>
      </c>
      <c r="AA572" s="10">
        <v>0</v>
      </c>
      <c r="AB572" s="10">
        <v>0</v>
      </c>
      <c r="AC572" s="10">
        <v>0</v>
      </c>
      <c r="AD572" s="10">
        <v>0</v>
      </c>
      <c r="AE572" s="10">
        <v>0</v>
      </c>
      <c r="AF572" s="10">
        <v>0</v>
      </c>
      <c r="AG572" s="10">
        <v>0</v>
      </c>
      <c r="AH572" s="10">
        <v>1</v>
      </c>
      <c r="AI572" s="10">
        <v>0</v>
      </c>
      <c r="AJ572" s="10"/>
      <c r="AK572" s="188" t="s">
        <v>1458</v>
      </c>
    </row>
    <row r="573" spans="1:37" x14ac:dyDescent="0.25">
      <c r="A573" s="10" t="s">
        <v>2366</v>
      </c>
      <c r="B573" s="10" t="s">
        <v>858</v>
      </c>
      <c r="C573" s="10" t="s">
        <v>2507</v>
      </c>
      <c r="D573" s="10" t="s">
        <v>1397</v>
      </c>
      <c r="E573" s="10" t="s">
        <v>1398</v>
      </c>
      <c r="F573" s="10" t="s">
        <v>2555</v>
      </c>
      <c r="G573" s="10" t="s">
        <v>1447</v>
      </c>
      <c r="H573" s="13">
        <v>1</v>
      </c>
      <c r="I573" s="10" t="s">
        <v>74</v>
      </c>
      <c r="J573" s="230"/>
      <c r="K573" s="230"/>
      <c r="L573" s="230"/>
      <c r="M573" s="230">
        <v>1</v>
      </c>
      <c r="N573" s="231"/>
      <c r="O573" s="204"/>
      <c r="P573" s="204"/>
      <c r="Q573" s="215"/>
      <c r="R573" s="10"/>
      <c r="S573" s="10" t="s">
        <v>1459</v>
      </c>
      <c r="T573" s="271">
        <v>0.4</v>
      </c>
      <c r="U573" s="18">
        <v>43070</v>
      </c>
      <c r="V573" s="18">
        <v>43071</v>
      </c>
      <c r="W573" s="10">
        <v>1</v>
      </c>
      <c r="X573" s="10">
        <v>0</v>
      </c>
      <c r="Y573" s="10">
        <v>0</v>
      </c>
      <c r="Z573" s="10">
        <v>0</v>
      </c>
      <c r="AA573" s="10">
        <v>0</v>
      </c>
      <c r="AB573" s="10">
        <v>0</v>
      </c>
      <c r="AC573" s="10">
        <v>0</v>
      </c>
      <c r="AD573" s="10">
        <v>0</v>
      </c>
      <c r="AE573" s="10">
        <v>0</v>
      </c>
      <c r="AF573" s="10">
        <v>0</v>
      </c>
      <c r="AG573" s="10">
        <v>0</v>
      </c>
      <c r="AH573" s="10">
        <v>0</v>
      </c>
      <c r="AI573" s="10">
        <v>1</v>
      </c>
      <c r="AJ573" s="10"/>
      <c r="AK573" s="188" t="s">
        <v>1460</v>
      </c>
    </row>
    <row r="574" spans="1:37" x14ac:dyDescent="0.25">
      <c r="A574" s="10" t="s">
        <v>2366</v>
      </c>
      <c r="B574" s="10" t="s">
        <v>858</v>
      </c>
      <c r="C574" s="10" t="s">
        <v>2507</v>
      </c>
      <c r="D574" s="10" t="s">
        <v>1397</v>
      </c>
      <c r="E574" s="10" t="s">
        <v>1398</v>
      </c>
      <c r="F574" s="10" t="s">
        <v>2555</v>
      </c>
      <c r="G574" s="10" t="s">
        <v>1461</v>
      </c>
      <c r="H574" s="13">
        <v>9</v>
      </c>
      <c r="I574" s="10" t="s">
        <v>74</v>
      </c>
      <c r="J574" s="230">
        <v>1</v>
      </c>
      <c r="K574" s="230">
        <v>9</v>
      </c>
      <c r="L574" s="230">
        <v>9</v>
      </c>
      <c r="M574" s="230">
        <v>9</v>
      </c>
      <c r="N574" s="231"/>
      <c r="O574" s="204"/>
      <c r="P574" s="204"/>
      <c r="Q574" s="215"/>
      <c r="R574" s="10"/>
      <c r="S574" s="10" t="s">
        <v>1462</v>
      </c>
      <c r="T574" s="271">
        <v>0.3</v>
      </c>
      <c r="U574" s="18">
        <v>42767</v>
      </c>
      <c r="V574" s="18">
        <v>42824</v>
      </c>
      <c r="W574" s="10">
        <v>57</v>
      </c>
      <c r="X574" s="10">
        <v>0</v>
      </c>
      <c r="Y574" s="10">
        <v>0.47368421052631576</v>
      </c>
      <c r="Z574" s="10">
        <v>1</v>
      </c>
      <c r="AA574" s="10">
        <v>0</v>
      </c>
      <c r="AB574" s="10">
        <v>0</v>
      </c>
      <c r="AC574" s="10">
        <v>0</v>
      </c>
      <c r="AD574" s="10">
        <v>0</v>
      </c>
      <c r="AE574" s="10">
        <v>0</v>
      </c>
      <c r="AF574" s="10">
        <v>0</v>
      </c>
      <c r="AG574" s="10">
        <v>0</v>
      </c>
      <c r="AH574" s="10">
        <v>0</v>
      </c>
      <c r="AI574" s="10">
        <v>0</v>
      </c>
      <c r="AJ574" s="10" t="s">
        <v>2558</v>
      </c>
      <c r="AK574" s="188" t="s">
        <v>1463</v>
      </c>
    </row>
    <row r="575" spans="1:37" x14ac:dyDescent="0.25">
      <c r="A575" s="10" t="s">
        <v>2366</v>
      </c>
      <c r="B575" s="10" t="s">
        <v>858</v>
      </c>
      <c r="C575" s="10" t="s">
        <v>2507</v>
      </c>
      <c r="D575" s="10" t="s">
        <v>1397</v>
      </c>
      <c r="E575" s="10" t="s">
        <v>1398</v>
      </c>
      <c r="F575" s="10" t="s">
        <v>2555</v>
      </c>
      <c r="G575" s="10" t="s">
        <v>1461</v>
      </c>
      <c r="H575" s="13">
        <v>9</v>
      </c>
      <c r="I575" s="10" t="s">
        <v>74</v>
      </c>
      <c r="J575" s="230">
        <v>1</v>
      </c>
      <c r="K575" s="230">
        <v>9</v>
      </c>
      <c r="L575" s="230">
        <v>9</v>
      </c>
      <c r="M575" s="230">
        <v>9</v>
      </c>
      <c r="N575" s="231"/>
      <c r="O575" s="204"/>
      <c r="P575" s="204"/>
      <c r="Q575" s="215"/>
      <c r="R575" s="10"/>
      <c r="S575" s="10" t="s">
        <v>1464</v>
      </c>
      <c r="T575" s="271">
        <v>0.7</v>
      </c>
      <c r="U575" s="18">
        <v>42808</v>
      </c>
      <c r="V575" s="18">
        <v>42887</v>
      </c>
      <c r="W575" s="10">
        <v>79</v>
      </c>
      <c r="X575" s="10">
        <v>0</v>
      </c>
      <c r="Y575" s="10">
        <v>0</v>
      </c>
      <c r="Z575" s="10">
        <v>0.21518987341772153</v>
      </c>
      <c r="AA575" s="10">
        <v>0.59493670886075944</v>
      </c>
      <c r="AB575" s="10">
        <v>0.98734177215189878</v>
      </c>
      <c r="AC575" s="10">
        <v>1</v>
      </c>
      <c r="AD575" s="10">
        <v>0</v>
      </c>
      <c r="AE575" s="10">
        <v>0</v>
      </c>
      <c r="AF575" s="10">
        <v>0</v>
      </c>
      <c r="AG575" s="10">
        <v>0</v>
      </c>
      <c r="AH575" s="10">
        <v>0</v>
      </c>
      <c r="AI575" s="10">
        <v>0</v>
      </c>
      <c r="AJ575" s="10" t="s">
        <v>2559</v>
      </c>
      <c r="AK575" s="188" t="s">
        <v>1465</v>
      </c>
    </row>
    <row r="576" spans="1:37" x14ac:dyDescent="0.25">
      <c r="A576" s="10" t="s">
        <v>2366</v>
      </c>
      <c r="B576" s="10" t="s">
        <v>858</v>
      </c>
      <c r="C576" s="10" t="s">
        <v>2507</v>
      </c>
      <c r="D576" s="10" t="s">
        <v>1397</v>
      </c>
      <c r="E576" s="10" t="s">
        <v>1398</v>
      </c>
      <c r="F576" s="10" t="s">
        <v>2555</v>
      </c>
      <c r="G576" s="10" t="s">
        <v>1466</v>
      </c>
      <c r="H576" s="13">
        <v>14</v>
      </c>
      <c r="I576" s="10" t="s">
        <v>74</v>
      </c>
      <c r="J576" s="230">
        <v>7</v>
      </c>
      <c r="K576" s="230">
        <v>13</v>
      </c>
      <c r="L576" s="230">
        <v>14</v>
      </c>
      <c r="M576" s="230">
        <v>14</v>
      </c>
      <c r="N576" s="231"/>
      <c r="O576" s="204"/>
      <c r="P576" s="204"/>
      <c r="Q576" s="215"/>
      <c r="R576" s="10"/>
      <c r="S576" s="10" t="s">
        <v>1467</v>
      </c>
      <c r="T576" s="271">
        <v>1</v>
      </c>
      <c r="U576" s="18">
        <v>42856</v>
      </c>
      <c r="V576" s="18">
        <v>43008</v>
      </c>
      <c r="W576" s="10">
        <v>152</v>
      </c>
      <c r="X576" s="10">
        <v>0</v>
      </c>
      <c r="Y576" s="10">
        <v>0</v>
      </c>
      <c r="Z576" s="10">
        <v>0</v>
      </c>
      <c r="AA576" s="10">
        <v>0</v>
      </c>
      <c r="AB576" s="10">
        <v>0.19736842105263158</v>
      </c>
      <c r="AC576" s="10">
        <v>0.39473684210526316</v>
      </c>
      <c r="AD576" s="10">
        <v>0.59868421052631582</v>
      </c>
      <c r="AE576" s="10">
        <v>0.80263157894736847</v>
      </c>
      <c r="AF576" s="10">
        <v>1</v>
      </c>
      <c r="AG576" s="10">
        <v>0</v>
      </c>
      <c r="AH576" s="10">
        <v>0</v>
      </c>
      <c r="AI576" s="10">
        <v>0</v>
      </c>
      <c r="AJ576" s="10"/>
      <c r="AK576" s="188" t="s">
        <v>1465</v>
      </c>
    </row>
    <row r="577" spans="1:37" x14ac:dyDescent="0.25">
      <c r="A577" s="10" t="s">
        <v>2366</v>
      </c>
      <c r="B577" s="10" t="s">
        <v>858</v>
      </c>
      <c r="C577" s="10" t="s">
        <v>2533</v>
      </c>
      <c r="D577" s="10" t="s">
        <v>1220</v>
      </c>
      <c r="E577" s="10" t="s">
        <v>1398</v>
      </c>
      <c r="F577" s="10" t="s">
        <v>2555</v>
      </c>
      <c r="G577" s="10" t="s">
        <v>1468</v>
      </c>
      <c r="H577" s="13">
        <v>1</v>
      </c>
      <c r="I577" s="10" t="s">
        <v>74</v>
      </c>
      <c r="J577" s="230"/>
      <c r="K577" s="230"/>
      <c r="L577" s="230">
        <v>1</v>
      </c>
      <c r="M577" s="230">
        <v>1</v>
      </c>
      <c r="N577" s="231"/>
      <c r="O577" s="204"/>
      <c r="P577" s="204"/>
      <c r="Q577" s="215"/>
      <c r="R577" s="10"/>
      <c r="S577" s="10" t="s">
        <v>1469</v>
      </c>
      <c r="T577" s="271">
        <v>0.2</v>
      </c>
      <c r="U577" s="18">
        <v>42737</v>
      </c>
      <c r="V577" s="18">
        <v>42842</v>
      </c>
      <c r="W577" s="10">
        <v>105</v>
      </c>
      <c r="X577" s="10">
        <v>0.27619047619047621</v>
      </c>
      <c r="Y577" s="10">
        <v>0.54285714285714282</v>
      </c>
      <c r="Z577" s="10">
        <v>0.83809523809523812</v>
      </c>
      <c r="AA577" s="10">
        <v>1</v>
      </c>
      <c r="AB577" s="10">
        <v>0</v>
      </c>
      <c r="AC577" s="10">
        <v>0</v>
      </c>
      <c r="AD577" s="10">
        <v>0</v>
      </c>
      <c r="AE577" s="10">
        <v>0</v>
      </c>
      <c r="AF577" s="10">
        <v>0</v>
      </c>
      <c r="AG577" s="10">
        <v>0</v>
      </c>
      <c r="AH577" s="10">
        <v>0</v>
      </c>
      <c r="AI577" s="10">
        <v>0</v>
      </c>
      <c r="AJ577" s="10" t="s">
        <v>1470</v>
      </c>
      <c r="AK577" s="188" t="s">
        <v>1471</v>
      </c>
    </row>
    <row r="578" spans="1:37" x14ac:dyDescent="0.25">
      <c r="A578" s="10" t="s">
        <v>2366</v>
      </c>
      <c r="B578" s="10" t="s">
        <v>858</v>
      </c>
      <c r="C578" s="10" t="s">
        <v>2533</v>
      </c>
      <c r="D578" s="10" t="s">
        <v>1220</v>
      </c>
      <c r="E578" s="10" t="s">
        <v>1398</v>
      </c>
      <c r="F578" s="10" t="s">
        <v>2555</v>
      </c>
      <c r="G578" s="10" t="s">
        <v>1468</v>
      </c>
      <c r="H578" s="13">
        <v>1</v>
      </c>
      <c r="I578" s="10" t="s">
        <v>74</v>
      </c>
      <c r="J578" s="230"/>
      <c r="K578" s="230"/>
      <c r="L578" s="230">
        <v>1</v>
      </c>
      <c r="M578" s="230">
        <v>1</v>
      </c>
      <c r="N578" s="231"/>
      <c r="O578" s="204"/>
      <c r="P578" s="204"/>
      <c r="Q578" s="215"/>
      <c r="R578" s="10"/>
      <c r="S578" s="10" t="s">
        <v>1472</v>
      </c>
      <c r="T578" s="271">
        <v>0.2</v>
      </c>
      <c r="U578" s="18">
        <v>42843</v>
      </c>
      <c r="V578" s="18">
        <v>42853</v>
      </c>
      <c r="W578" s="10">
        <v>10</v>
      </c>
      <c r="X578" s="10">
        <v>0</v>
      </c>
      <c r="Y578" s="10">
        <v>0</v>
      </c>
      <c r="Z578" s="10">
        <v>0</v>
      </c>
      <c r="AA578" s="10">
        <v>1</v>
      </c>
      <c r="AB578" s="10">
        <v>0</v>
      </c>
      <c r="AC578" s="10">
        <v>0</v>
      </c>
      <c r="AD578" s="10">
        <v>0</v>
      </c>
      <c r="AE578" s="10">
        <v>0</v>
      </c>
      <c r="AF578" s="10">
        <v>0</v>
      </c>
      <c r="AG578" s="10">
        <v>0</v>
      </c>
      <c r="AH578" s="10">
        <v>0</v>
      </c>
      <c r="AI578" s="10">
        <v>0</v>
      </c>
      <c r="AJ578" s="10"/>
      <c r="AK578" s="188" t="s">
        <v>1473</v>
      </c>
    </row>
    <row r="579" spans="1:37" x14ac:dyDescent="0.25">
      <c r="A579" s="10" t="s">
        <v>2366</v>
      </c>
      <c r="B579" s="10" t="s">
        <v>858</v>
      </c>
      <c r="C579" s="10" t="s">
        <v>2533</v>
      </c>
      <c r="D579" s="10" t="s">
        <v>1220</v>
      </c>
      <c r="E579" s="10" t="s">
        <v>1398</v>
      </c>
      <c r="F579" s="10" t="s">
        <v>2555</v>
      </c>
      <c r="G579" s="10" t="s">
        <v>1468</v>
      </c>
      <c r="H579" s="13">
        <v>1</v>
      </c>
      <c r="I579" s="10" t="s">
        <v>74</v>
      </c>
      <c r="J579" s="230"/>
      <c r="K579" s="230"/>
      <c r="L579" s="230">
        <v>1</v>
      </c>
      <c r="M579" s="230">
        <v>1</v>
      </c>
      <c r="N579" s="231"/>
      <c r="O579" s="204"/>
      <c r="P579" s="204"/>
      <c r="Q579" s="215"/>
      <c r="R579" s="10"/>
      <c r="S579" s="10" t="s">
        <v>1474</v>
      </c>
      <c r="T579" s="271">
        <v>0.2</v>
      </c>
      <c r="U579" s="18">
        <v>42857</v>
      </c>
      <c r="V579" s="18">
        <v>42886</v>
      </c>
      <c r="W579" s="10">
        <v>29</v>
      </c>
      <c r="X579" s="10">
        <v>0</v>
      </c>
      <c r="Y579" s="10">
        <v>0</v>
      </c>
      <c r="Z579" s="10">
        <v>0</v>
      </c>
      <c r="AA579" s="10">
        <v>0</v>
      </c>
      <c r="AB579" s="10">
        <v>1</v>
      </c>
      <c r="AC579" s="10">
        <v>0</v>
      </c>
      <c r="AD579" s="10">
        <v>0</v>
      </c>
      <c r="AE579" s="10">
        <v>0</v>
      </c>
      <c r="AF579" s="10">
        <v>0</v>
      </c>
      <c r="AG579" s="10">
        <v>0</v>
      </c>
      <c r="AH579" s="10">
        <v>0</v>
      </c>
      <c r="AI579" s="10">
        <v>0</v>
      </c>
      <c r="AJ579" s="10"/>
      <c r="AK579" s="188" t="s">
        <v>1475</v>
      </c>
    </row>
    <row r="580" spans="1:37" x14ac:dyDescent="0.25">
      <c r="A580" s="10" t="s">
        <v>2366</v>
      </c>
      <c r="B580" s="10" t="s">
        <v>858</v>
      </c>
      <c r="C580" s="10" t="s">
        <v>2533</v>
      </c>
      <c r="D580" s="10" t="s">
        <v>1220</v>
      </c>
      <c r="E580" s="10" t="s">
        <v>1398</v>
      </c>
      <c r="F580" s="10" t="s">
        <v>2555</v>
      </c>
      <c r="G580" s="10" t="s">
        <v>1468</v>
      </c>
      <c r="H580" s="13">
        <v>1</v>
      </c>
      <c r="I580" s="10" t="s">
        <v>74</v>
      </c>
      <c r="J580" s="230"/>
      <c r="K580" s="230"/>
      <c r="L580" s="230">
        <v>1</v>
      </c>
      <c r="M580" s="230">
        <v>1</v>
      </c>
      <c r="N580" s="231"/>
      <c r="O580" s="204"/>
      <c r="P580" s="204"/>
      <c r="Q580" s="215"/>
      <c r="R580" s="10"/>
      <c r="S580" s="10" t="s">
        <v>1476</v>
      </c>
      <c r="T580" s="271">
        <v>0.2</v>
      </c>
      <c r="U580" s="18">
        <v>42887</v>
      </c>
      <c r="V580" s="18">
        <v>42916</v>
      </c>
      <c r="W580" s="10">
        <v>29</v>
      </c>
      <c r="X580" s="10">
        <v>0</v>
      </c>
      <c r="Y580" s="10">
        <v>0</v>
      </c>
      <c r="Z580" s="10">
        <v>0</v>
      </c>
      <c r="AA580" s="10">
        <v>0</v>
      </c>
      <c r="AB580" s="10">
        <v>0</v>
      </c>
      <c r="AC580" s="10">
        <v>1</v>
      </c>
      <c r="AD580" s="10">
        <v>0</v>
      </c>
      <c r="AE580" s="10">
        <v>0</v>
      </c>
      <c r="AF580" s="10">
        <v>0</v>
      </c>
      <c r="AG580" s="10">
        <v>0</v>
      </c>
      <c r="AH580" s="10">
        <v>0</v>
      </c>
      <c r="AI580" s="10">
        <v>0</v>
      </c>
      <c r="AJ580" s="10"/>
      <c r="AK580" s="188" t="s">
        <v>1477</v>
      </c>
    </row>
    <row r="581" spans="1:37" x14ac:dyDescent="0.25">
      <c r="A581" s="10" t="s">
        <v>2366</v>
      </c>
      <c r="B581" s="10" t="s">
        <v>858</v>
      </c>
      <c r="C581" s="10" t="s">
        <v>2533</v>
      </c>
      <c r="D581" s="10" t="s">
        <v>1220</v>
      </c>
      <c r="E581" s="10" t="s">
        <v>1398</v>
      </c>
      <c r="F581" s="10" t="s">
        <v>2555</v>
      </c>
      <c r="G581" s="10" t="s">
        <v>1468</v>
      </c>
      <c r="H581" s="13">
        <v>1</v>
      </c>
      <c r="I581" s="10" t="s">
        <v>74</v>
      </c>
      <c r="J581" s="230"/>
      <c r="K581" s="230"/>
      <c r="L581" s="230">
        <v>1</v>
      </c>
      <c r="M581" s="230">
        <v>1</v>
      </c>
      <c r="N581" s="231"/>
      <c r="O581" s="204"/>
      <c r="P581" s="204"/>
      <c r="Q581" s="215"/>
      <c r="R581" s="10"/>
      <c r="S581" s="10" t="s">
        <v>1478</v>
      </c>
      <c r="T581" s="271">
        <v>0.2</v>
      </c>
      <c r="U581" s="18">
        <v>42919</v>
      </c>
      <c r="V581" s="18">
        <v>42977</v>
      </c>
      <c r="W581" s="10">
        <v>58</v>
      </c>
      <c r="X581" s="10">
        <v>0</v>
      </c>
      <c r="Y581" s="10">
        <v>0</v>
      </c>
      <c r="Z581" s="10">
        <v>0</v>
      </c>
      <c r="AA581" s="10">
        <v>0</v>
      </c>
      <c r="AB581" s="10">
        <v>0</v>
      </c>
      <c r="AC581" s="10">
        <v>0</v>
      </c>
      <c r="AD581" s="10">
        <v>0.48275862068965519</v>
      </c>
      <c r="AE581" s="10">
        <v>1</v>
      </c>
      <c r="AF581" s="10">
        <v>0</v>
      </c>
      <c r="AG581" s="10">
        <v>0</v>
      </c>
      <c r="AH581" s="10">
        <v>0</v>
      </c>
      <c r="AI581" s="10">
        <v>0</v>
      </c>
      <c r="AJ581" s="10"/>
      <c r="AK581" s="188" t="s">
        <v>1479</v>
      </c>
    </row>
    <row r="582" spans="1:37" x14ac:dyDescent="0.25">
      <c r="A582" s="10" t="s">
        <v>2366</v>
      </c>
      <c r="B582" s="10" t="s">
        <v>858</v>
      </c>
      <c r="C582" s="10" t="s">
        <v>2533</v>
      </c>
      <c r="D582" s="10" t="s">
        <v>1220</v>
      </c>
      <c r="E582" s="10" t="s">
        <v>1398</v>
      </c>
      <c r="F582" s="10" t="s">
        <v>2555</v>
      </c>
      <c r="G582" s="10" t="s">
        <v>1480</v>
      </c>
      <c r="H582" s="13">
        <v>1</v>
      </c>
      <c r="I582" s="10" t="s">
        <v>74</v>
      </c>
      <c r="J582" s="230"/>
      <c r="K582" s="230"/>
      <c r="L582" s="230"/>
      <c r="M582" s="230">
        <v>1</v>
      </c>
      <c r="N582" s="231"/>
      <c r="O582" s="204"/>
      <c r="P582" s="204"/>
      <c r="Q582" s="215"/>
      <c r="R582" s="10"/>
      <c r="S582" s="10" t="s">
        <v>2560</v>
      </c>
      <c r="T582" s="271">
        <v>0.5</v>
      </c>
      <c r="U582" s="18">
        <v>42786</v>
      </c>
      <c r="V582" s="18">
        <v>42822</v>
      </c>
      <c r="W582" s="10">
        <v>36</v>
      </c>
      <c r="X582" s="10">
        <v>0</v>
      </c>
      <c r="Y582" s="10">
        <v>0.22222222222222221</v>
      </c>
      <c r="Z582" s="10">
        <v>1</v>
      </c>
      <c r="AA582" s="10">
        <v>0</v>
      </c>
      <c r="AB582" s="10">
        <v>0</v>
      </c>
      <c r="AC582" s="10">
        <v>0</v>
      </c>
      <c r="AD582" s="10">
        <v>0</v>
      </c>
      <c r="AE582" s="10">
        <v>0</v>
      </c>
      <c r="AF582" s="10">
        <v>0</v>
      </c>
      <c r="AG582" s="10">
        <v>0</v>
      </c>
      <c r="AH582" s="10">
        <v>0</v>
      </c>
      <c r="AI582" s="10">
        <v>0</v>
      </c>
      <c r="AJ582" s="10" t="s">
        <v>2561</v>
      </c>
      <c r="AK582" s="188" t="s">
        <v>1481</v>
      </c>
    </row>
    <row r="583" spans="1:37" x14ac:dyDescent="0.25">
      <c r="A583" s="10" t="s">
        <v>2366</v>
      </c>
      <c r="B583" s="10" t="s">
        <v>858</v>
      </c>
      <c r="C583" s="10" t="s">
        <v>2533</v>
      </c>
      <c r="D583" s="10" t="s">
        <v>1220</v>
      </c>
      <c r="E583" s="10" t="s">
        <v>1398</v>
      </c>
      <c r="F583" s="10" t="s">
        <v>2555</v>
      </c>
      <c r="G583" s="10" t="s">
        <v>1480</v>
      </c>
      <c r="H583" s="13">
        <v>1</v>
      </c>
      <c r="I583" s="10" t="s">
        <v>74</v>
      </c>
      <c r="J583" s="230"/>
      <c r="K583" s="230"/>
      <c r="L583" s="230"/>
      <c r="M583" s="230">
        <v>1</v>
      </c>
      <c r="N583" s="231"/>
      <c r="O583" s="204"/>
      <c r="P583" s="204"/>
      <c r="Q583" s="215"/>
      <c r="R583" s="10"/>
      <c r="S583" s="10" t="s">
        <v>1482</v>
      </c>
      <c r="T583" s="271">
        <v>0.5</v>
      </c>
      <c r="U583" s="18">
        <v>42786</v>
      </c>
      <c r="V583" s="18">
        <v>43069</v>
      </c>
      <c r="W583" s="10">
        <v>283</v>
      </c>
      <c r="X583" s="10">
        <v>0</v>
      </c>
      <c r="Y583" s="10">
        <v>2.8268551236749116E-2</v>
      </c>
      <c r="Z583" s="10">
        <v>0.13780918727915195</v>
      </c>
      <c r="AA583" s="10">
        <v>0.24381625441696114</v>
      </c>
      <c r="AB583" s="10">
        <v>0.35335689045936397</v>
      </c>
      <c r="AC583" s="10">
        <v>0.45936395759717313</v>
      </c>
      <c r="AD583" s="10">
        <v>0.56890459363957602</v>
      </c>
      <c r="AE583" s="10">
        <v>0.67844522968197885</v>
      </c>
      <c r="AF583" s="10">
        <v>0.78445229681978801</v>
      </c>
      <c r="AG583" s="10">
        <v>0.89399293286219084</v>
      </c>
      <c r="AH583" s="10">
        <v>1</v>
      </c>
      <c r="AI583" s="10">
        <v>0</v>
      </c>
      <c r="AJ583" s="10" t="s">
        <v>1483</v>
      </c>
      <c r="AK583" s="188" t="s">
        <v>1484</v>
      </c>
    </row>
    <row r="584" spans="1:37" ht="30" x14ac:dyDescent="0.25">
      <c r="A584" s="10" t="s">
        <v>2366</v>
      </c>
      <c r="B584" s="10" t="s">
        <v>858</v>
      </c>
      <c r="C584" s="10" t="s">
        <v>2533</v>
      </c>
      <c r="D584" s="10" t="s">
        <v>1220</v>
      </c>
      <c r="E584" s="10" t="s">
        <v>1398</v>
      </c>
      <c r="F584" s="10" t="s">
        <v>2555</v>
      </c>
      <c r="G584" s="10" t="s">
        <v>1485</v>
      </c>
      <c r="H584" s="13">
        <v>95</v>
      </c>
      <c r="I584" s="10" t="s">
        <v>74</v>
      </c>
      <c r="J584" s="230">
        <v>20</v>
      </c>
      <c r="K584" s="230">
        <v>45</v>
      </c>
      <c r="L584" s="230">
        <v>70</v>
      </c>
      <c r="M584" s="230">
        <v>95</v>
      </c>
      <c r="N584" s="231"/>
      <c r="O584" s="204"/>
      <c r="P584" s="204"/>
      <c r="Q584" s="215"/>
      <c r="R584" s="10"/>
      <c r="S584" s="10" t="s">
        <v>1486</v>
      </c>
      <c r="T584" s="271">
        <v>1</v>
      </c>
      <c r="U584" s="18">
        <v>42737</v>
      </c>
      <c r="V584" s="18">
        <v>43084</v>
      </c>
      <c r="W584" s="10">
        <v>347</v>
      </c>
      <c r="X584" s="10">
        <v>8.3573487031700283E-2</v>
      </c>
      <c r="Y584" s="10">
        <v>0.16426512968299711</v>
      </c>
      <c r="Z584" s="10">
        <v>0.25360230547550433</v>
      </c>
      <c r="AA584" s="10">
        <v>0.34005763688760809</v>
      </c>
      <c r="AB584" s="10">
        <v>0.42939481268011526</v>
      </c>
      <c r="AC584" s="10">
        <v>0.51585014409221897</v>
      </c>
      <c r="AD584" s="10">
        <v>0.60518731988472618</v>
      </c>
      <c r="AE584" s="10">
        <v>0.6945244956772334</v>
      </c>
      <c r="AF584" s="10">
        <v>0.78097982708933722</v>
      </c>
      <c r="AG584" s="10">
        <v>0.87031700288184433</v>
      </c>
      <c r="AH584" s="10">
        <v>0.95677233429394815</v>
      </c>
      <c r="AI584" s="10">
        <v>1</v>
      </c>
      <c r="AJ584" s="10" t="s">
        <v>1487</v>
      </c>
      <c r="AK584" s="188" t="s">
        <v>1488</v>
      </c>
    </row>
    <row r="585" spans="1:37" ht="30" x14ac:dyDescent="0.25">
      <c r="A585" s="10" t="s">
        <v>2366</v>
      </c>
      <c r="B585" s="10" t="s">
        <v>858</v>
      </c>
      <c r="C585" s="10" t="s">
        <v>2533</v>
      </c>
      <c r="D585" s="10" t="s">
        <v>1220</v>
      </c>
      <c r="E585" s="10" t="s">
        <v>1398</v>
      </c>
      <c r="F585" s="10" t="s">
        <v>2555</v>
      </c>
      <c r="G585" s="10" t="s">
        <v>2562</v>
      </c>
      <c r="H585" s="13">
        <v>95</v>
      </c>
      <c r="I585" s="10" t="s">
        <v>74</v>
      </c>
      <c r="J585" s="230">
        <v>20</v>
      </c>
      <c r="K585" s="230">
        <v>45</v>
      </c>
      <c r="L585" s="230">
        <v>70</v>
      </c>
      <c r="M585" s="230">
        <v>95</v>
      </c>
      <c r="N585" s="231"/>
      <c r="O585" s="204"/>
      <c r="P585" s="204"/>
      <c r="Q585" s="215"/>
      <c r="R585" s="10"/>
      <c r="S585" s="10" t="s">
        <v>1489</v>
      </c>
      <c r="T585" s="271">
        <v>0.1</v>
      </c>
      <c r="U585" s="18">
        <v>42767</v>
      </c>
      <c r="V585" s="18">
        <v>42794</v>
      </c>
      <c r="W585" s="10">
        <v>27</v>
      </c>
      <c r="X585" s="10">
        <v>0</v>
      </c>
      <c r="Y585" s="10">
        <v>1</v>
      </c>
      <c r="Z585" s="10">
        <f>Y585</f>
        <v>1</v>
      </c>
      <c r="AA585" s="10">
        <v>0</v>
      </c>
      <c r="AB585" s="10">
        <v>0</v>
      </c>
      <c r="AC585" s="10">
        <v>0</v>
      </c>
      <c r="AD585" s="10">
        <v>0</v>
      </c>
      <c r="AE585" s="10">
        <v>0</v>
      </c>
      <c r="AF585" s="10">
        <v>0</v>
      </c>
      <c r="AG585" s="10">
        <v>0</v>
      </c>
      <c r="AH585" s="10">
        <v>0</v>
      </c>
      <c r="AI585" s="10">
        <v>0</v>
      </c>
      <c r="AJ585" s="10" t="s">
        <v>2563</v>
      </c>
      <c r="AK585" s="188" t="s">
        <v>1490</v>
      </c>
    </row>
    <row r="586" spans="1:37" x14ac:dyDescent="0.25">
      <c r="A586" s="10" t="s">
        <v>2366</v>
      </c>
      <c r="B586" s="10" t="s">
        <v>858</v>
      </c>
      <c r="C586" s="10" t="s">
        <v>2533</v>
      </c>
      <c r="D586" s="10" t="s">
        <v>1220</v>
      </c>
      <c r="E586" s="10" t="s">
        <v>1398</v>
      </c>
      <c r="F586" s="10" t="s">
        <v>2555</v>
      </c>
      <c r="G586" s="10" t="s">
        <v>2562</v>
      </c>
      <c r="H586" s="13">
        <v>95</v>
      </c>
      <c r="I586" s="10" t="s">
        <v>74</v>
      </c>
      <c r="J586" s="230">
        <v>20</v>
      </c>
      <c r="K586" s="230">
        <v>45</v>
      </c>
      <c r="L586" s="230">
        <v>70</v>
      </c>
      <c r="M586" s="230">
        <v>95</v>
      </c>
      <c r="N586" s="231"/>
      <c r="O586" s="204"/>
      <c r="P586" s="204"/>
      <c r="Q586" s="215"/>
      <c r="R586" s="10"/>
      <c r="S586" s="10" t="s">
        <v>1491</v>
      </c>
      <c r="T586" s="271">
        <v>0.4</v>
      </c>
      <c r="U586" s="18">
        <v>42737</v>
      </c>
      <c r="V586" s="18">
        <v>43099</v>
      </c>
      <c r="W586" s="10">
        <v>362</v>
      </c>
      <c r="X586" s="10">
        <v>8.0110497237569064E-2</v>
      </c>
      <c r="Y586" s="10">
        <v>0.15745856353591159</v>
      </c>
      <c r="Z586" s="10">
        <v>0.24309392265193369</v>
      </c>
      <c r="AA586" s="10">
        <v>0.32596685082872928</v>
      </c>
      <c r="AB586" s="10">
        <v>0.41160220994475138</v>
      </c>
      <c r="AC586" s="10">
        <v>0.49447513812154698</v>
      </c>
      <c r="AD586" s="10">
        <v>0.58011049723756902</v>
      </c>
      <c r="AE586" s="10">
        <v>0.66574585635359118</v>
      </c>
      <c r="AF586" s="10">
        <v>0.74861878453038677</v>
      </c>
      <c r="AG586" s="10">
        <v>0.83425414364640882</v>
      </c>
      <c r="AH586" s="10">
        <v>0.91712707182320441</v>
      </c>
      <c r="AI586" s="10">
        <v>1</v>
      </c>
      <c r="AJ586" s="10" t="s">
        <v>2564</v>
      </c>
      <c r="AK586" s="188" t="s">
        <v>1492</v>
      </c>
    </row>
    <row r="587" spans="1:37" x14ac:dyDescent="0.25">
      <c r="A587" s="10" t="s">
        <v>2366</v>
      </c>
      <c r="B587" s="10" t="s">
        <v>858</v>
      </c>
      <c r="C587" s="10" t="s">
        <v>2533</v>
      </c>
      <c r="D587" s="10" t="s">
        <v>1220</v>
      </c>
      <c r="E587" s="10" t="s">
        <v>1398</v>
      </c>
      <c r="F587" s="10" t="s">
        <v>2555</v>
      </c>
      <c r="G587" s="10" t="s">
        <v>2562</v>
      </c>
      <c r="H587" s="13">
        <v>95</v>
      </c>
      <c r="I587" s="10" t="s">
        <v>74</v>
      </c>
      <c r="J587" s="230">
        <v>20</v>
      </c>
      <c r="K587" s="230">
        <v>45</v>
      </c>
      <c r="L587" s="230">
        <v>70</v>
      </c>
      <c r="M587" s="230">
        <v>95</v>
      </c>
      <c r="N587" s="231"/>
      <c r="O587" s="204"/>
      <c r="P587" s="204"/>
      <c r="Q587" s="215"/>
      <c r="R587" s="10"/>
      <c r="S587" s="10" t="s">
        <v>1493</v>
      </c>
      <c r="T587" s="271">
        <v>0.4</v>
      </c>
      <c r="U587" s="18">
        <v>42737</v>
      </c>
      <c r="V587" s="18">
        <v>43099</v>
      </c>
      <c r="W587" s="10">
        <v>362</v>
      </c>
      <c r="X587" s="10">
        <v>8.0110497237569064E-2</v>
      </c>
      <c r="Y587" s="10">
        <v>0.15745856353591159</v>
      </c>
      <c r="Z587" s="10">
        <v>0.24309392265193369</v>
      </c>
      <c r="AA587" s="10">
        <v>0.32596685082872928</v>
      </c>
      <c r="AB587" s="10">
        <v>0.41160220994475138</v>
      </c>
      <c r="AC587" s="10">
        <v>0.49447513812154698</v>
      </c>
      <c r="AD587" s="10">
        <v>0.58011049723756902</v>
      </c>
      <c r="AE587" s="10">
        <v>0.66574585635359118</v>
      </c>
      <c r="AF587" s="10">
        <v>0.74861878453038677</v>
      </c>
      <c r="AG587" s="10">
        <v>0.83425414364640882</v>
      </c>
      <c r="AH587" s="10">
        <v>0.91712707182320441</v>
      </c>
      <c r="AI587" s="10">
        <v>1</v>
      </c>
      <c r="AJ587" s="10" t="s">
        <v>2565</v>
      </c>
      <c r="AK587" s="188" t="s">
        <v>1492</v>
      </c>
    </row>
    <row r="588" spans="1:37" x14ac:dyDescent="0.25">
      <c r="A588" s="10" t="s">
        <v>2366</v>
      </c>
      <c r="B588" s="10" t="s">
        <v>858</v>
      </c>
      <c r="C588" s="10" t="s">
        <v>2533</v>
      </c>
      <c r="D588" s="10" t="s">
        <v>1220</v>
      </c>
      <c r="E588" s="10" t="s">
        <v>1398</v>
      </c>
      <c r="F588" s="10" t="s">
        <v>2555</v>
      </c>
      <c r="G588" s="10" t="s">
        <v>2562</v>
      </c>
      <c r="H588" s="13">
        <v>95</v>
      </c>
      <c r="I588" s="10" t="s">
        <v>74</v>
      </c>
      <c r="J588" s="230">
        <v>20</v>
      </c>
      <c r="K588" s="230">
        <v>45</v>
      </c>
      <c r="L588" s="230">
        <v>70</v>
      </c>
      <c r="M588" s="230">
        <v>95</v>
      </c>
      <c r="N588" s="231"/>
      <c r="O588" s="204"/>
      <c r="P588" s="204"/>
      <c r="Q588" s="215"/>
      <c r="R588" s="10"/>
      <c r="S588" s="10" t="s">
        <v>1494</v>
      </c>
      <c r="T588" s="271">
        <v>0.1</v>
      </c>
      <c r="U588" s="18">
        <v>42737</v>
      </c>
      <c r="V588" s="18">
        <v>43099</v>
      </c>
      <c r="W588" s="10">
        <v>362</v>
      </c>
      <c r="X588" s="10">
        <v>8.0110497237569064E-2</v>
      </c>
      <c r="Y588" s="10">
        <v>0.15745856353591159</v>
      </c>
      <c r="Z588" s="10">
        <v>0.24309392265193369</v>
      </c>
      <c r="AA588" s="10">
        <v>0.32596685082872928</v>
      </c>
      <c r="AB588" s="10">
        <v>0.41160220994475138</v>
      </c>
      <c r="AC588" s="10">
        <v>0.49447513812154698</v>
      </c>
      <c r="AD588" s="10">
        <v>0.58011049723756902</v>
      </c>
      <c r="AE588" s="10">
        <v>0.66574585635359118</v>
      </c>
      <c r="AF588" s="10">
        <v>0.74861878453038677</v>
      </c>
      <c r="AG588" s="10">
        <v>0.83425414364640882</v>
      </c>
      <c r="AH588" s="10">
        <v>0.91712707182320441</v>
      </c>
      <c r="AI588" s="10">
        <v>1</v>
      </c>
      <c r="AJ588" s="10" t="s">
        <v>1495</v>
      </c>
      <c r="AK588" s="188" t="s">
        <v>1496</v>
      </c>
    </row>
    <row r="589" spans="1:37" x14ac:dyDescent="0.25">
      <c r="A589" s="10" t="s">
        <v>2366</v>
      </c>
      <c r="B589" s="10" t="s">
        <v>858</v>
      </c>
      <c r="C589" s="10" t="s">
        <v>2533</v>
      </c>
      <c r="D589" s="10" t="s">
        <v>1220</v>
      </c>
      <c r="E589" s="10" t="s">
        <v>1398</v>
      </c>
      <c r="F589" s="10" t="s">
        <v>2555</v>
      </c>
      <c r="G589" s="10" t="s">
        <v>1497</v>
      </c>
      <c r="H589" s="13">
        <v>1</v>
      </c>
      <c r="I589" s="10" t="s">
        <v>74</v>
      </c>
      <c r="J589" s="230"/>
      <c r="K589" s="230"/>
      <c r="L589" s="230">
        <v>1</v>
      </c>
      <c r="M589" s="230">
        <v>1</v>
      </c>
      <c r="N589" s="231"/>
      <c r="O589" s="204"/>
      <c r="P589" s="204"/>
      <c r="Q589" s="215"/>
      <c r="R589" s="10"/>
      <c r="S589" s="10" t="s">
        <v>2566</v>
      </c>
      <c r="T589" s="271">
        <v>0.25</v>
      </c>
      <c r="U589" s="18">
        <v>42795</v>
      </c>
      <c r="V589" s="18">
        <v>42855</v>
      </c>
      <c r="W589" s="10">
        <v>60</v>
      </c>
      <c r="X589" s="10">
        <v>0</v>
      </c>
      <c r="Y589" s="10">
        <v>0</v>
      </c>
      <c r="Z589" s="10">
        <v>0.5</v>
      </c>
      <c r="AA589" s="10">
        <v>1</v>
      </c>
      <c r="AB589" s="10">
        <v>0</v>
      </c>
      <c r="AC589" s="10">
        <v>0</v>
      </c>
      <c r="AD589" s="10">
        <v>0</v>
      </c>
      <c r="AE589" s="10">
        <v>0</v>
      </c>
      <c r="AF589" s="10">
        <v>0</v>
      </c>
      <c r="AG589" s="10">
        <v>0</v>
      </c>
      <c r="AH589" s="10">
        <v>0</v>
      </c>
      <c r="AI589" s="10">
        <v>0</v>
      </c>
      <c r="AJ589" s="10" t="s">
        <v>1498</v>
      </c>
      <c r="AK589" s="188" t="s">
        <v>1499</v>
      </c>
    </row>
    <row r="590" spans="1:37" ht="30" x14ac:dyDescent="0.25">
      <c r="A590" s="10" t="s">
        <v>2366</v>
      </c>
      <c r="B590" s="10" t="s">
        <v>858</v>
      </c>
      <c r="C590" s="10" t="s">
        <v>2533</v>
      </c>
      <c r="D590" s="10" t="s">
        <v>1220</v>
      </c>
      <c r="E590" s="10" t="s">
        <v>1398</v>
      </c>
      <c r="F590" s="10" t="s">
        <v>2555</v>
      </c>
      <c r="G590" s="10" t="s">
        <v>1497</v>
      </c>
      <c r="H590" s="13">
        <v>1</v>
      </c>
      <c r="I590" s="10" t="s">
        <v>74</v>
      </c>
      <c r="J590" s="230"/>
      <c r="K590" s="230"/>
      <c r="L590" s="230">
        <v>1</v>
      </c>
      <c r="M590" s="230">
        <v>1</v>
      </c>
      <c r="N590" s="231"/>
      <c r="O590" s="204"/>
      <c r="P590" s="204"/>
      <c r="Q590" s="215"/>
      <c r="R590" s="10"/>
      <c r="S590" s="10" t="s">
        <v>1500</v>
      </c>
      <c r="T590" s="271">
        <v>0.5</v>
      </c>
      <c r="U590" s="18">
        <v>42858</v>
      </c>
      <c r="V590" s="18">
        <v>42916</v>
      </c>
      <c r="W590" s="10">
        <v>58</v>
      </c>
      <c r="X590" s="10">
        <v>0</v>
      </c>
      <c r="Y590" s="10">
        <v>0</v>
      </c>
      <c r="Z590" s="10">
        <v>0</v>
      </c>
      <c r="AA590" s="10">
        <v>0</v>
      </c>
      <c r="AB590" s="10">
        <v>0.48275862068965519</v>
      </c>
      <c r="AC590" s="10">
        <v>1</v>
      </c>
      <c r="AD590" s="10">
        <v>0</v>
      </c>
      <c r="AE590" s="10">
        <v>0</v>
      </c>
      <c r="AF590" s="10">
        <v>0</v>
      </c>
      <c r="AG590" s="10">
        <v>0</v>
      </c>
      <c r="AH590" s="10">
        <v>0</v>
      </c>
      <c r="AI590" s="10">
        <v>0</v>
      </c>
      <c r="AJ590" s="10"/>
      <c r="AK590" s="188" t="s">
        <v>1501</v>
      </c>
    </row>
    <row r="591" spans="1:37" x14ac:dyDescent="0.25">
      <c r="A591" s="10" t="s">
        <v>2366</v>
      </c>
      <c r="B591" s="10" t="s">
        <v>858</v>
      </c>
      <c r="C591" s="10" t="s">
        <v>2533</v>
      </c>
      <c r="D591" s="10" t="s">
        <v>1220</v>
      </c>
      <c r="E591" s="10" t="s">
        <v>1398</v>
      </c>
      <c r="F591" s="10" t="s">
        <v>2555</v>
      </c>
      <c r="G591" s="10" t="s">
        <v>1497</v>
      </c>
      <c r="H591" s="13">
        <v>1</v>
      </c>
      <c r="I591" s="10" t="s">
        <v>74</v>
      </c>
      <c r="J591" s="230"/>
      <c r="K591" s="230"/>
      <c r="L591" s="230">
        <v>1</v>
      </c>
      <c r="M591" s="230">
        <v>1</v>
      </c>
      <c r="N591" s="231"/>
      <c r="O591" s="204"/>
      <c r="P591" s="204"/>
      <c r="Q591" s="215"/>
      <c r="R591" s="10"/>
      <c r="S591" s="10" t="s">
        <v>1502</v>
      </c>
      <c r="T591" s="271">
        <v>0.25</v>
      </c>
      <c r="U591" s="18">
        <v>42917</v>
      </c>
      <c r="V591" s="18">
        <v>42978</v>
      </c>
      <c r="W591" s="10">
        <v>61</v>
      </c>
      <c r="X591" s="10">
        <v>0</v>
      </c>
      <c r="Y591" s="10">
        <v>0</v>
      </c>
      <c r="Z591" s="10">
        <v>0</v>
      </c>
      <c r="AA591" s="10">
        <v>0</v>
      </c>
      <c r="AB591" s="10">
        <v>0</v>
      </c>
      <c r="AC591" s="10">
        <v>0</v>
      </c>
      <c r="AD591" s="10">
        <v>0.49180327868852458</v>
      </c>
      <c r="AE591" s="10">
        <v>1</v>
      </c>
      <c r="AF591" s="10">
        <v>0</v>
      </c>
      <c r="AG591" s="10">
        <v>0</v>
      </c>
      <c r="AH591" s="10">
        <v>0</v>
      </c>
      <c r="AI591" s="10">
        <v>0</v>
      </c>
      <c r="AJ591" s="10"/>
      <c r="AK591" s="188" t="s">
        <v>1503</v>
      </c>
    </row>
    <row r="592" spans="1:37" x14ac:dyDescent="0.25">
      <c r="A592" s="10" t="s">
        <v>2366</v>
      </c>
      <c r="B592" s="10" t="s">
        <v>858</v>
      </c>
      <c r="C592" s="10" t="s">
        <v>2533</v>
      </c>
      <c r="D592" s="10" t="s">
        <v>1220</v>
      </c>
      <c r="E592" s="10" t="s">
        <v>1398</v>
      </c>
      <c r="F592" s="10" t="s">
        <v>2555</v>
      </c>
      <c r="G592" s="10" t="s">
        <v>1504</v>
      </c>
      <c r="H592" s="13">
        <v>1</v>
      </c>
      <c r="I592" s="10" t="s">
        <v>74</v>
      </c>
      <c r="J592" s="230"/>
      <c r="K592" s="230"/>
      <c r="L592" s="230"/>
      <c r="M592" s="230">
        <v>1</v>
      </c>
      <c r="N592" s="231"/>
      <c r="O592" s="204"/>
      <c r="P592" s="204"/>
      <c r="Q592" s="215"/>
      <c r="R592" s="10"/>
      <c r="S592" s="10" t="s">
        <v>1505</v>
      </c>
      <c r="T592" s="271">
        <v>0.5</v>
      </c>
      <c r="U592" s="18">
        <v>42768</v>
      </c>
      <c r="V592" s="18">
        <v>42916</v>
      </c>
      <c r="W592" s="10">
        <v>148</v>
      </c>
      <c r="X592" s="10">
        <v>0</v>
      </c>
      <c r="Y592" s="10">
        <v>0.17567567567567569</v>
      </c>
      <c r="Z592" s="10">
        <v>0.38513513513513514</v>
      </c>
      <c r="AA592" s="10">
        <v>0.58783783783783783</v>
      </c>
      <c r="AB592" s="10">
        <v>0.79729729729729726</v>
      </c>
      <c r="AC592" s="10">
        <v>1</v>
      </c>
      <c r="AD592" s="10">
        <v>0</v>
      </c>
      <c r="AE592" s="10">
        <v>0</v>
      </c>
      <c r="AF592" s="10">
        <v>0</v>
      </c>
      <c r="AG592" s="10">
        <v>0</v>
      </c>
      <c r="AH592" s="10">
        <v>0</v>
      </c>
      <c r="AI592" s="10">
        <v>0</v>
      </c>
      <c r="AJ592" s="10" t="s">
        <v>2567</v>
      </c>
      <c r="AK592" s="188" t="s">
        <v>1506</v>
      </c>
    </row>
    <row r="593" spans="1:37" x14ac:dyDescent="0.25">
      <c r="A593" s="10" t="s">
        <v>2366</v>
      </c>
      <c r="B593" s="10" t="s">
        <v>858</v>
      </c>
      <c r="C593" s="10" t="s">
        <v>2533</v>
      </c>
      <c r="D593" s="10" t="s">
        <v>1220</v>
      </c>
      <c r="E593" s="10" t="s">
        <v>1398</v>
      </c>
      <c r="F593" s="10" t="s">
        <v>2555</v>
      </c>
      <c r="G593" s="10" t="s">
        <v>1504</v>
      </c>
      <c r="H593" s="13">
        <v>1</v>
      </c>
      <c r="I593" s="10" t="s">
        <v>74</v>
      </c>
      <c r="J593" s="230"/>
      <c r="K593" s="230"/>
      <c r="L593" s="230"/>
      <c r="M593" s="230">
        <v>1</v>
      </c>
      <c r="N593" s="231"/>
      <c r="O593" s="204"/>
      <c r="P593" s="204"/>
      <c r="Q593" s="215"/>
      <c r="R593" s="10"/>
      <c r="S593" s="10" t="s">
        <v>1507</v>
      </c>
      <c r="T593" s="271">
        <v>0.5</v>
      </c>
      <c r="U593" s="18">
        <v>42923</v>
      </c>
      <c r="V593" s="18">
        <v>43070</v>
      </c>
      <c r="W593" s="10">
        <v>147</v>
      </c>
      <c r="X593" s="10">
        <v>0</v>
      </c>
      <c r="Y593" s="10">
        <v>0</v>
      </c>
      <c r="Z593" s="10">
        <v>0</v>
      </c>
      <c r="AA593" s="10">
        <v>0</v>
      </c>
      <c r="AB593" s="10">
        <v>0</v>
      </c>
      <c r="AC593" s="10">
        <v>0</v>
      </c>
      <c r="AD593" s="10">
        <v>0.16326530612244897</v>
      </c>
      <c r="AE593" s="10">
        <v>0.37414965986394561</v>
      </c>
      <c r="AF593" s="10">
        <v>0.57823129251700678</v>
      </c>
      <c r="AG593" s="10">
        <v>0.78911564625850339</v>
      </c>
      <c r="AH593" s="10">
        <v>0.99319727891156462</v>
      </c>
      <c r="AI593" s="10">
        <v>1</v>
      </c>
      <c r="AJ593" s="10"/>
      <c r="AK593" s="188" t="s">
        <v>1508</v>
      </c>
    </row>
    <row r="594" spans="1:37" x14ac:dyDescent="0.25">
      <c r="A594" s="10" t="s">
        <v>2366</v>
      </c>
      <c r="B594" s="10" t="s">
        <v>858</v>
      </c>
      <c r="C594" s="10" t="s">
        <v>2533</v>
      </c>
      <c r="D594" s="10" t="s">
        <v>1220</v>
      </c>
      <c r="E594" s="10" t="s">
        <v>1398</v>
      </c>
      <c r="F594" s="10" t="s">
        <v>2555</v>
      </c>
      <c r="G594" s="10" t="s">
        <v>1509</v>
      </c>
      <c r="H594" s="13">
        <v>2</v>
      </c>
      <c r="I594" s="10" t="s">
        <v>74</v>
      </c>
      <c r="J594" s="230"/>
      <c r="K594" s="230">
        <v>1</v>
      </c>
      <c r="L594" s="230">
        <v>1</v>
      </c>
      <c r="M594" s="230">
        <v>2</v>
      </c>
      <c r="N594" s="231"/>
      <c r="O594" s="204"/>
      <c r="P594" s="204"/>
      <c r="Q594" s="215"/>
      <c r="R594" s="10"/>
      <c r="S594" s="10" t="s">
        <v>1510</v>
      </c>
      <c r="T594" s="271">
        <v>1</v>
      </c>
      <c r="U594" s="18">
        <v>42874</v>
      </c>
      <c r="V594" s="18">
        <v>43000</v>
      </c>
      <c r="W594" s="10">
        <v>126</v>
      </c>
      <c r="X594" s="10">
        <v>0</v>
      </c>
      <c r="Y594" s="10">
        <v>0</v>
      </c>
      <c r="Z594" s="10">
        <v>0</v>
      </c>
      <c r="AA594" s="10">
        <v>0</v>
      </c>
      <c r="AB594" s="10">
        <v>9.5238095238095233E-2</v>
      </c>
      <c r="AC594" s="10">
        <v>0.33333333333333331</v>
      </c>
      <c r="AD594" s="10">
        <v>0.57936507936507942</v>
      </c>
      <c r="AE594" s="10">
        <v>0.82539682539682535</v>
      </c>
      <c r="AF594" s="10">
        <v>1</v>
      </c>
      <c r="AG594" s="10">
        <v>0</v>
      </c>
      <c r="AH594" s="10">
        <v>0</v>
      </c>
      <c r="AI594" s="10">
        <v>0</v>
      </c>
      <c r="AJ594" s="10" t="s">
        <v>1511</v>
      </c>
      <c r="AK594" s="188" t="s">
        <v>1512</v>
      </c>
    </row>
    <row r="595" spans="1:37" ht="30" x14ac:dyDescent="0.25">
      <c r="A595" s="10" t="s">
        <v>2366</v>
      </c>
      <c r="B595" s="10" t="s">
        <v>858</v>
      </c>
      <c r="C595" s="10" t="s">
        <v>2533</v>
      </c>
      <c r="D595" s="10" t="s">
        <v>1220</v>
      </c>
      <c r="E595" s="10" t="s">
        <v>1398</v>
      </c>
      <c r="F595" s="10" t="s">
        <v>2555</v>
      </c>
      <c r="G595" s="10" t="s">
        <v>1513</v>
      </c>
      <c r="H595" s="13">
        <v>4</v>
      </c>
      <c r="I595" s="10" t="s">
        <v>74</v>
      </c>
      <c r="J595" s="230">
        <v>1</v>
      </c>
      <c r="K595" s="230">
        <v>1</v>
      </c>
      <c r="L595" s="230">
        <v>2</v>
      </c>
      <c r="M595" s="230">
        <v>4</v>
      </c>
      <c r="N595" s="231"/>
      <c r="O595" s="204"/>
      <c r="P595" s="204"/>
      <c r="Q595" s="215"/>
      <c r="R595" s="10"/>
      <c r="S595" s="10" t="s">
        <v>1514</v>
      </c>
      <c r="T595" s="271">
        <v>1</v>
      </c>
      <c r="U595" s="18">
        <v>42817</v>
      </c>
      <c r="V595" s="18">
        <v>42999</v>
      </c>
      <c r="W595" s="10">
        <v>182</v>
      </c>
      <c r="X595" s="10">
        <v>0</v>
      </c>
      <c r="Y595" s="10">
        <v>0</v>
      </c>
      <c r="Z595" s="10">
        <v>4.3956043956043959E-2</v>
      </c>
      <c r="AA595" s="10">
        <v>0.2087912087912088</v>
      </c>
      <c r="AB595" s="10">
        <v>0.37912087912087911</v>
      </c>
      <c r="AC595" s="10">
        <v>0.54395604395604391</v>
      </c>
      <c r="AD595" s="10">
        <v>0.7142857142857143</v>
      </c>
      <c r="AE595" s="10">
        <v>0.88461538461538458</v>
      </c>
      <c r="AF595" s="10">
        <v>1</v>
      </c>
      <c r="AG595" s="10">
        <v>0</v>
      </c>
      <c r="AH595" s="10">
        <v>0</v>
      </c>
      <c r="AI595" s="10">
        <v>0</v>
      </c>
      <c r="AJ595" s="10" t="s">
        <v>1515</v>
      </c>
      <c r="AK595" s="188" t="s">
        <v>1516</v>
      </c>
    </row>
    <row r="596" spans="1:37" x14ac:dyDescent="0.25">
      <c r="A596" s="10" t="s">
        <v>2366</v>
      </c>
      <c r="B596" s="10" t="s">
        <v>858</v>
      </c>
      <c r="C596" s="10" t="s">
        <v>2533</v>
      </c>
      <c r="D596" s="10" t="s">
        <v>1537</v>
      </c>
      <c r="E596" s="10" t="s">
        <v>1517</v>
      </c>
      <c r="F596" s="10" t="s">
        <v>1122</v>
      </c>
      <c r="G596" s="10" t="s">
        <v>1518</v>
      </c>
      <c r="H596" s="13">
        <v>1</v>
      </c>
      <c r="I596" s="10" t="s">
        <v>74</v>
      </c>
      <c r="J596" s="230"/>
      <c r="K596" s="230">
        <v>1</v>
      </c>
      <c r="L596" s="230">
        <v>1</v>
      </c>
      <c r="M596" s="230">
        <v>1</v>
      </c>
      <c r="N596" s="231"/>
      <c r="O596" s="204"/>
      <c r="P596" s="204"/>
      <c r="Q596" s="215"/>
      <c r="R596" s="10"/>
      <c r="S596" s="10" t="s">
        <v>1519</v>
      </c>
      <c r="T596" s="271">
        <v>0.4</v>
      </c>
      <c r="U596" s="18">
        <v>42755</v>
      </c>
      <c r="V596" s="18">
        <v>42808</v>
      </c>
      <c r="W596" s="10">
        <v>53</v>
      </c>
      <c r="X596" s="10">
        <v>0.20754716981132076</v>
      </c>
      <c r="Y596" s="10">
        <v>0.73584905660377353</v>
      </c>
      <c r="Z596" s="10">
        <v>1</v>
      </c>
      <c r="AA596" s="10">
        <v>0</v>
      </c>
      <c r="AB596" s="10">
        <v>0</v>
      </c>
      <c r="AC596" s="10">
        <v>0</v>
      </c>
      <c r="AD596" s="10">
        <v>0</v>
      </c>
      <c r="AE596" s="10">
        <v>0</v>
      </c>
      <c r="AF596" s="10">
        <v>0</v>
      </c>
      <c r="AG596" s="10">
        <v>0</v>
      </c>
      <c r="AH596" s="10">
        <v>0</v>
      </c>
      <c r="AI596" s="10">
        <v>0</v>
      </c>
      <c r="AJ596" s="10" t="s">
        <v>1520</v>
      </c>
      <c r="AK596" s="188" t="s">
        <v>1521</v>
      </c>
    </row>
    <row r="597" spans="1:37" x14ac:dyDescent="0.25">
      <c r="A597" s="10" t="s">
        <v>2366</v>
      </c>
      <c r="B597" s="10" t="s">
        <v>858</v>
      </c>
      <c r="C597" s="10" t="s">
        <v>2533</v>
      </c>
      <c r="D597" s="10" t="s">
        <v>1537</v>
      </c>
      <c r="E597" s="10" t="s">
        <v>1517</v>
      </c>
      <c r="F597" s="10" t="s">
        <v>1122</v>
      </c>
      <c r="G597" s="10" t="s">
        <v>1518</v>
      </c>
      <c r="H597" s="13">
        <v>1</v>
      </c>
      <c r="I597" s="10" t="s">
        <v>74</v>
      </c>
      <c r="J597" s="230"/>
      <c r="K597" s="230">
        <v>1</v>
      </c>
      <c r="L597" s="230">
        <v>1</v>
      </c>
      <c r="M597" s="230">
        <v>1</v>
      </c>
      <c r="N597" s="231"/>
      <c r="O597" s="204"/>
      <c r="P597" s="204"/>
      <c r="Q597" s="215"/>
      <c r="R597" s="10"/>
      <c r="S597" s="10" t="s">
        <v>1522</v>
      </c>
      <c r="T597" s="271">
        <v>0.1</v>
      </c>
      <c r="U597" s="18">
        <v>42826</v>
      </c>
      <c r="V597" s="18">
        <v>42855</v>
      </c>
      <c r="W597" s="10">
        <v>29</v>
      </c>
      <c r="X597" s="10">
        <v>0</v>
      </c>
      <c r="Y597" s="10">
        <v>0</v>
      </c>
      <c r="Z597" s="10">
        <v>0</v>
      </c>
      <c r="AA597" s="10">
        <v>1</v>
      </c>
      <c r="AB597" s="10">
        <v>0</v>
      </c>
      <c r="AC597" s="10">
        <v>0</v>
      </c>
      <c r="AD597" s="10">
        <v>0</v>
      </c>
      <c r="AE597" s="10">
        <v>0</v>
      </c>
      <c r="AF597" s="10">
        <v>0</v>
      </c>
      <c r="AG597" s="10">
        <v>0</v>
      </c>
      <c r="AH597" s="10">
        <v>0</v>
      </c>
      <c r="AI597" s="10">
        <v>0</v>
      </c>
      <c r="AJ597" s="10"/>
      <c r="AK597" s="188" t="s">
        <v>2568</v>
      </c>
    </row>
    <row r="598" spans="1:37" ht="30" x14ac:dyDescent="0.25">
      <c r="A598" s="10" t="s">
        <v>2366</v>
      </c>
      <c r="B598" s="10" t="s">
        <v>858</v>
      </c>
      <c r="C598" s="10" t="s">
        <v>2533</v>
      </c>
      <c r="D598" s="10" t="s">
        <v>1537</v>
      </c>
      <c r="E598" s="10" t="s">
        <v>1517</v>
      </c>
      <c r="F598" s="10" t="s">
        <v>1122</v>
      </c>
      <c r="G598" s="10" t="s">
        <v>1518</v>
      </c>
      <c r="H598" s="13">
        <v>1</v>
      </c>
      <c r="I598" s="10" t="s">
        <v>74</v>
      </c>
      <c r="J598" s="230"/>
      <c r="K598" s="230">
        <v>1</v>
      </c>
      <c r="L598" s="230">
        <v>1</v>
      </c>
      <c r="M598" s="230">
        <v>1</v>
      </c>
      <c r="N598" s="231"/>
      <c r="O598" s="204"/>
      <c r="P598" s="204"/>
      <c r="Q598" s="215"/>
      <c r="R598" s="10"/>
      <c r="S598" s="10" t="s">
        <v>1523</v>
      </c>
      <c r="T598" s="271">
        <v>0.5</v>
      </c>
      <c r="U598" s="18">
        <v>42856</v>
      </c>
      <c r="V598" s="18">
        <v>42870</v>
      </c>
      <c r="W598" s="10">
        <v>14</v>
      </c>
      <c r="X598" s="10">
        <v>0</v>
      </c>
      <c r="Y598" s="10">
        <v>0</v>
      </c>
      <c r="Z598" s="10">
        <v>0</v>
      </c>
      <c r="AA598" s="10">
        <v>0</v>
      </c>
      <c r="AB598" s="10">
        <v>1</v>
      </c>
      <c r="AC598" s="10">
        <v>0</v>
      </c>
      <c r="AD598" s="10">
        <v>0</v>
      </c>
      <c r="AE598" s="10">
        <v>0</v>
      </c>
      <c r="AF598" s="10">
        <v>0</v>
      </c>
      <c r="AG598" s="10">
        <v>0</v>
      </c>
      <c r="AH598" s="10">
        <v>0</v>
      </c>
      <c r="AI598" s="10">
        <v>0</v>
      </c>
      <c r="AJ598" s="10"/>
      <c r="AK598" s="188" t="s">
        <v>1524</v>
      </c>
    </row>
    <row r="599" spans="1:37" x14ac:dyDescent="0.25">
      <c r="A599" s="10" t="s">
        <v>2366</v>
      </c>
      <c r="B599" s="10" t="s">
        <v>858</v>
      </c>
      <c r="C599" s="10" t="s">
        <v>2533</v>
      </c>
      <c r="D599" s="10" t="s">
        <v>1537</v>
      </c>
      <c r="E599" s="10" t="s">
        <v>1517</v>
      </c>
      <c r="F599" s="10" t="s">
        <v>1122</v>
      </c>
      <c r="G599" s="10" t="s">
        <v>1525</v>
      </c>
      <c r="H599" s="13">
        <v>1</v>
      </c>
      <c r="I599" s="10" t="s">
        <v>74</v>
      </c>
      <c r="J599" s="230"/>
      <c r="K599" s="230"/>
      <c r="L599" s="230">
        <v>1</v>
      </c>
      <c r="M599" s="230">
        <v>1</v>
      </c>
      <c r="N599" s="231"/>
      <c r="O599" s="204"/>
      <c r="P599" s="204"/>
      <c r="Q599" s="215"/>
      <c r="R599" s="10"/>
      <c r="S599" s="10" t="s">
        <v>1526</v>
      </c>
      <c r="T599" s="271">
        <v>0.8</v>
      </c>
      <c r="U599" s="18">
        <v>42781</v>
      </c>
      <c r="V599" s="18">
        <v>42947</v>
      </c>
      <c r="W599" s="10">
        <v>166</v>
      </c>
      <c r="X599" s="10">
        <v>0</v>
      </c>
      <c r="Y599" s="10">
        <v>7.8313253012048195E-2</v>
      </c>
      <c r="Z599" s="10">
        <v>0.26506024096385544</v>
      </c>
      <c r="AA599" s="10">
        <v>0.44578313253012047</v>
      </c>
      <c r="AB599" s="10">
        <v>0.63253012048192769</v>
      </c>
      <c r="AC599" s="10">
        <v>0.81325301204819278</v>
      </c>
      <c r="AD599" s="10">
        <v>1</v>
      </c>
      <c r="AE599" s="10">
        <v>0</v>
      </c>
      <c r="AF599" s="10">
        <v>0</v>
      </c>
      <c r="AG599" s="10">
        <v>0</v>
      </c>
      <c r="AH599" s="10">
        <v>0</v>
      </c>
      <c r="AI599" s="10">
        <v>0</v>
      </c>
      <c r="AJ599" s="10" t="s">
        <v>1527</v>
      </c>
      <c r="AK599" s="188" t="s">
        <v>1528</v>
      </c>
    </row>
    <row r="600" spans="1:37" x14ac:dyDescent="0.25">
      <c r="A600" s="10" t="s">
        <v>2366</v>
      </c>
      <c r="B600" s="10" t="s">
        <v>858</v>
      </c>
      <c r="C600" s="10" t="s">
        <v>2533</v>
      </c>
      <c r="D600" s="10" t="s">
        <v>1537</v>
      </c>
      <c r="E600" s="10" t="s">
        <v>1517</v>
      </c>
      <c r="F600" s="10" t="s">
        <v>1122</v>
      </c>
      <c r="G600" s="10" t="s">
        <v>1525</v>
      </c>
      <c r="H600" s="13">
        <v>1</v>
      </c>
      <c r="I600" s="10" t="s">
        <v>74</v>
      </c>
      <c r="J600" s="230"/>
      <c r="K600" s="230"/>
      <c r="L600" s="230">
        <v>1</v>
      </c>
      <c r="M600" s="230">
        <v>1</v>
      </c>
      <c r="N600" s="231"/>
      <c r="O600" s="204"/>
      <c r="P600" s="204"/>
      <c r="Q600" s="215"/>
      <c r="R600" s="10"/>
      <c r="S600" s="10" t="s">
        <v>2569</v>
      </c>
      <c r="T600" s="271">
        <v>0.2</v>
      </c>
      <c r="U600" s="18">
        <v>42947</v>
      </c>
      <c r="V600" s="18">
        <v>42978</v>
      </c>
      <c r="W600" s="10">
        <v>31</v>
      </c>
      <c r="X600" s="10">
        <v>0</v>
      </c>
      <c r="Y600" s="10">
        <v>0</v>
      </c>
      <c r="Z600" s="10">
        <v>0</v>
      </c>
      <c r="AA600" s="10">
        <v>0</v>
      </c>
      <c r="AB600" s="10">
        <v>0</v>
      </c>
      <c r="AC600" s="10">
        <v>0</v>
      </c>
      <c r="AD600" s="10">
        <v>0</v>
      </c>
      <c r="AE600" s="10">
        <v>1</v>
      </c>
      <c r="AF600" s="10">
        <v>0</v>
      </c>
      <c r="AG600" s="10">
        <v>0</v>
      </c>
      <c r="AH600" s="10">
        <v>0</v>
      </c>
      <c r="AI600" s="10">
        <v>0</v>
      </c>
      <c r="AJ600" s="10"/>
      <c r="AK600" s="188" t="s">
        <v>1529</v>
      </c>
    </row>
    <row r="601" spans="1:37" x14ac:dyDescent="0.25">
      <c r="A601" s="10" t="s">
        <v>2366</v>
      </c>
      <c r="B601" s="10" t="s">
        <v>858</v>
      </c>
      <c r="C601" s="10" t="s">
        <v>2533</v>
      </c>
      <c r="D601" s="10" t="s">
        <v>1537</v>
      </c>
      <c r="E601" s="10" t="s">
        <v>1517</v>
      </c>
      <c r="F601" s="10" t="s">
        <v>1122</v>
      </c>
      <c r="G601" s="10" t="s">
        <v>1530</v>
      </c>
      <c r="H601" s="13">
        <v>190</v>
      </c>
      <c r="I601" s="10" t="s">
        <v>74</v>
      </c>
      <c r="J601" s="230"/>
      <c r="K601" s="230"/>
      <c r="L601" s="230"/>
      <c r="M601" s="230">
        <v>190</v>
      </c>
      <c r="N601" s="231"/>
      <c r="O601" s="204"/>
      <c r="P601" s="204"/>
      <c r="Q601" s="215"/>
      <c r="R601" s="10"/>
      <c r="S601" s="10" t="s">
        <v>1531</v>
      </c>
      <c r="T601" s="271">
        <v>0.4</v>
      </c>
      <c r="U601" s="18">
        <v>42781</v>
      </c>
      <c r="V601" s="18">
        <v>42901</v>
      </c>
      <c r="W601" s="10">
        <v>120</v>
      </c>
      <c r="X601" s="10">
        <v>0</v>
      </c>
      <c r="Y601" s="10">
        <v>0.10833333333333334</v>
      </c>
      <c r="Z601" s="10">
        <v>0.36666666666666664</v>
      </c>
      <c r="AA601" s="10">
        <v>0.6166666666666667</v>
      </c>
      <c r="AB601" s="10">
        <v>0.875</v>
      </c>
      <c r="AC601" s="10">
        <v>1</v>
      </c>
      <c r="AD601" s="10">
        <v>0</v>
      </c>
      <c r="AE601" s="10">
        <v>0</v>
      </c>
      <c r="AF601" s="10">
        <v>0</v>
      </c>
      <c r="AG601" s="10">
        <v>0</v>
      </c>
      <c r="AH601" s="10">
        <v>0</v>
      </c>
      <c r="AI601" s="10">
        <v>0</v>
      </c>
      <c r="AJ601" s="10" t="s">
        <v>1532</v>
      </c>
      <c r="AK601" s="188" t="s">
        <v>1528</v>
      </c>
    </row>
    <row r="602" spans="1:37" x14ac:dyDescent="0.25">
      <c r="A602" s="10" t="s">
        <v>2366</v>
      </c>
      <c r="B602" s="10" t="s">
        <v>858</v>
      </c>
      <c r="C602" s="10" t="s">
        <v>2533</v>
      </c>
      <c r="D602" s="10" t="s">
        <v>1537</v>
      </c>
      <c r="E602" s="10" t="s">
        <v>1517</v>
      </c>
      <c r="F602" s="10" t="s">
        <v>1122</v>
      </c>
      <c r="G602" s="10" t="s">
        <v>1530</v>
      </c>
      <c r="H602" s="13">
        <v>190</v>
      </c>
      <c r="I602" s="10" t="s">
        <v>74</v>
      </c>
      <c r="J602" s="230"/>
      <c r="K602" s="230"/>
      <c r="L602" s="230"/>
      <c r="M602" s="230">
        <v>190</v>
      </c>
      <c r="N602" s="231"/>
      <c r="O602" s="204"/>
      <c r="P602" s="204"/>
      <c r="Q602" s="215"/>
      <c r="R602" s="10"/>
      <c r="S602" s="10" t="s">
        <v>1533</v>
      </c>
      <c r="T602" s="271">
        <v>0.1</v>
      </c>
      <c r="U602" s="18">
        <v>42901</v>
      </c>
      <c r="V602" s="18">
        <v>42916</v>
      </c>
      <c r="W602" s="10">
        <v>15</v>
      </c>
      <c r="X602" s="10">
        <v>0</v>
      </c>
      <c r="Y602" s="10">
        <v>0</v>
      </c>
      <c r="Z602" s="10">
        <v>0</v>
      </c>
      <c r="AA602" s="10">
        <v>0</v>
      </c>
      <c r="AB602" s="10">
        <v>0</v>
      </c>
      <c r="AC602" s="10">
        <v>1</v>
      </c>
      <c r="AD602" s="10">
        <v>0</v>
      </c>
      <c r="AE602" s="10">
        <v>0</v>
      </c>
      <c r="AF602" s="10">
        <v>0</v>
      </c>
      <c r="AG602" s="10">
        <v>0</v>
      </c>
      <c r="AH602" s="10">
        <v>0</v>
      </c>
      <c r="AI602" s="10">
        <v>0</v>
      </c>
      <c r="AJ602" s="10"/>
      <c r="AK602" s="188" t="s">
        <v>1534</v>
      </c>
    </row>
    <row r="603" spans="1:37" x14ac:dyDescent="0.25">
      <c r="A603" s="10" t="s">
        <v>2366</v>
      </c>
      <c r="B603" s="10" t="s">
        <v>858</v>
      </c>
      <c r="C603" s="10" t="s">
        <v>2533</v>
      </c>
      <c r="D603" s="10" t="s">
        <v>1537</v>
      </c>
      <c r="E603" s="10" t="s">
        <v>1517</v>
      </c>
      <c r="F603" s="10" t="s">
        <v>1122</v>
      </c>
      <c r="G603" s="10" t="s">
        <v>1530</v>
      </c>
      <c r="H603" s="13">
        <v>190</v>
      </c>
      <c r="I603" s="10" t="s">
        <v>74</v>
      </c>
      <c r="J603" s="230"/>
      <c r="K603" s="230"/>
      <c r="L603" s="230"/>
      <c r="M603" s="230">
        <v>190</v>
      </c>
      <c r="N603" s="231"/>
      <c r="O603" s="204"/>
      <c r="P603" s="204"/>
      <c r="Q603" s="215"/>
      <c r="R603" s="10"/>
      <c r="S603" s="10" t="s">
        <v>1535</v>
      </c>
      <c r="T603" s="271">
        <v>0.4</v>
      </c>
      <c r="U603" s="18">
        <v>42948</v>
      </c>
      <c r="V603" s="18">
        <v>43054</v>
      </c>
      <c r="W603" s="10">
        <v>106</v>
      </c>
      <c r="X603" s="10">
        <v>0</v>
      </c>
      <c r="Y603" s="10">
        <v>0</v>
      </c>
      <c r="Z603" s="10">
        <v>0</v>
      </c>
      <c r="AA603" s="10">
        <v>0</v>
      </c>
      <c r="AB603" s="10">
        <v>0</v>
      </c>
      <c r="AC603" s="10">
        <v>0</v>
      </c>
      <c r="AD603" s="10">
        <v>0</v>
      </c>
      <c r="AE603" s="10">
        <v>0.28301886792452829</v>
      </c>
      <c r="AF603" s="10">
        <v>0.56603773584905659</v>
      </c>
      <c r="AG603" s="10">
        <v>0.85849056603773588</v>
      </c>
      <c r="AH603" s="10">
        <v>1</v>
      </c>
      <c r="AI603" s="10">
        <v>0</v>
      </c>
      <c r="AJ603" s="10"/>
      <c r="AK603" s="188" t="s">
        <v>1528</v>
      </c>
    </row>
    <row r="604" spans="1:37" x14ac:dyDescent="0.25">
      <c r="A604" s="10" t="s">
        <v>2366</v>
      </c>
      <c r="B604" s="10" t="s">
        <v>858</v>
      </c>
      <c r="C604" s="10" t="s">
        <v>2533</v>
      </c>
      <c r="D604" s="10" t="s">
        <v>1537</v>
      </c>
      <c r="E604" s="10" t="s">
        <v>1517</v>
      </c>
      <c r="F604" s="10" t="s">
        <v>1122</v>
      </c>
      <c r="G604" s="10" t="s">
        <v>1530</v>
      </c>
      <c r="H604" s="13">
        <v>190</v>
      </c>
      <c r="I604" s="10" t="s">
        <v>74</v>
      </c>
      <c r="J604" s="230"/>
      <c r="K604" s="230"/>
      <c r="L604" s="230"/>
      <c r="M604" s="230">
        <v>190</v>
      </c>
      <c r="N604" s="231"/>
      <c r="O604" s="204"/>
      <c r="P604" s="204"/>
      <c r="Q604" s="215"/>
      <c r="R604" s="10"/>
      <c r="S604" s="10" t="s">
        <v>1533</v>
      </c>
      <c r="T604" s="271">
        <v>0.1</v>
      </c>
      <c r="U604" s="18">
        <v>43054</v>
      </c>
      <c r="V604" s="18">
        <v>43069</v>
      </c>
      <c r="W604" s="10">
        <v>15</v>
      </c>
      <c r="X604" s="10">
        <v>0</v>
      </c>
      <c r="Y604" s="10">
        <v>0</v>
      </c>
      <c r="Z604" s="10">
        <v>0</v>
      </c>
      <c r="AA604" s="10">
        <v>0</v>
      </c>
      <c r="AB604" s="10">
        <v>0</v>
      </c>
      <c r="AC604" s="10">
        <v>0</v>
      </c>
      <c r="AD604" s="10">
        <v>0</v>
      </c>
      <c r="AE604" s="10">
        <v>0</v>
      </c>
      <c r="AF604" s="10">
        <v>0</v>
      </c>
      <c r="AG604" s="10">
        <v>0</v>
      </c>
      <c r="AH604" s="10">
        <v>1</v>
      </c>
      <c r="AI604" s="10">
        <v>0</v>
      </c>
      <c r="AJ604" s="10"/>
      <c r="AK604" s="188" t="s">
        <v>1536</v>
      </c>
    </row>
    <row r="605" spans="1:37" x14ac:dyDescent="0.25">
      <c r="A605" s="10" t="s">
        <v>2366</v>
      </c>
      <c r="B605" s="10" t="s">
        <v>858</v>
      </c>
      <c r="C605" s="10" t="s">
        <v>2533</v>
      </c>
      <c r="D605" s="10" t="s">
        <v>1537</v>
      </c>
      <c r="E605" s="10" t="s">
        <v>1517</v>
      </c>
      <c r="F605" s="10" t="s">
        <v>1122</v>
      </c>
      <c r="G605" s="10" t="s">
        <v>1538</v>
      </c>
      <c r="H605" s="13">
        <v>50</v>
      </c>
      <c r="I605" s="10" t="s">
        <v>74</v>
      </c>
      <c r="J605" s="230">
        <v>15</v>
      </c>
      <c r="K605" s="230">
        <v>25</v>
      </c>
      <c r="L605" s="230">
        <v>35</v>
      </c>
      <c r="M605" s="230">
        <v>50</v>
      </c>
      <c r="N605" s="231"/>
      <c r="O605" s="204"/>
      <c r="P605" s="204"/>
      <c r="Q605" s="215"/>
      <c r="R605" s="10"/>
      <c r="S605" s="10" t="s">
        <v>1539</v>
      </c>
      <c r="T605" s="271">
        <v>0.1</v>
      </c>
      <c r="U605" s="18">
        <v>42736</v>
      </c>
      <c r="V605" s="18">
        <v>42781</v>
      </c>
      <c r="W605" s="10">
        <v>45</v>
      </c>
      <c r="X605" s="10">
        <v>0.66666666666666663</v>
      </c>
      <c r="Y605" s="10">
        <v>1</v>
      </c>
      <c r="Z605" s="10">
        <f>Y605</f>
        <v>1</v>
      </c>
      <c r="AA605" s="10">
        <v>0</v>
      </c>
      <c r="AB605" s="10">
        <v>0</v>
      </c>
      <c r="AC605" s="10">
        <v>0</v>
      </c>
      <c r="AD605" s="10">
        <v>0</v>
      </c>
      <c r="AE605" s="10">
        <v>0</v>
      </c>
      <c r="AF605" s="10">
        <v>0</v>
      </c>
      <c r="AG605" s="10">
        <v>0</v>
      </c>
      <c r="AH605" s="10">
        <v>0</v>
      </c>
      <c r="AI605" s="10">
        <v>0</v>
      </c>
      <c r="AJ605" s="10" t="s">
        <v>2570</v>
      </c>
      <c r="AK605" s="188" t="s">
        <v>1540</v>
      </c>
    </row>
    <row r="606" spans="1:37" ht="30" x14ac:dyDescent="0.25">
      <c r="A606" s="10" t="s">
        <v>2366</v>
      </c>
      <c r="B606" s="10" t="s">
        <v>858</v>
      </c>
      <c r="C606" s="10" t="s">
        <v>2533</v>
      </c>
      <c r="D606" s="10" t="s">
        <v>1537</v>
      </c>
      <c r="E606" s="10" t="s">
        <v>1517</v>
      </c>
      <c r="F606" s="10" t="s">
        <v>1122</v>
      </c>
      <c r="G606" s="10" t="s">
        <v>1538</v>
      </c>
      <c r="H606" s="13">
        <v>50</v>
      </c>
      <c r="I606" s="10" t="s">
        <v>74</v>
      </c>
      <c r="J606" s="230">
        <v>15</v>
      </c>
      <c r="K606" s="230">
        <v>25</v>
      </c>
      <c r="L606" s="230">
        <v>35</v>
      </c>
      <c r="M606" s="230">
        <v>50</v>
      </c>
      <c r="N606" s="231"/>
      <c r="O606" s="204"/>
      <c r="P606" s="204"/>
      <c r="Q606" s="215"/>
      <c r="R606" s="10"/>
      <c r="S606" s="10" t="s">
        <v>1541</v>
      </c>
      <c r="T606" s="271">
        <v>0.15</v>
      </c>
      <c r="U606" s="18">
        <v>42736</v>
      </c>
      <c r="V606" s="18">
        <v>42809</v>
      </c>
      <c r="W606" s="10">
        <v>73</v>
      </c>
      <c r="X606" s="10">
        <v>0.41095890410958902</v>
      </c>
      <c r="Y606" s="10">
        <v>0.79452054794520544</v>
      </c>
      <c r="Z606" s="10">
        <v>1</v>
      </c>
      <c r="AA606" s="10">
        <v>0</v>
      </c>
      <c r="AB606" s="10">
        <v>0</v>
      </c>
      <c r="AC606" s="10">
        <v>0</v>
      </c>
      <c r="AD606" s="10">
        <v>0</v>
      </c>
      <c r="AE606" s="10">
        <v>0</v>
      </c>
      <c r="AF606" s="10">
        <v>0</v>
      </c>
      <c r="AG606" s="10">
        <v>0</v>
      </c>
      <c r="AH606" s="10">
        <v>0</v>
      </c>
      <c r="AI606" s="10">
        <v>0</v>
      </c>
      <c r="AJ606" s="10" t="s">
        <v>2571</v>
      </c>
      <c r="AK606" s="188" t="s">
        <v>1542</v>
      </c>
    </row>
    <row r="607" spans="1:37" ht="30" x14ac:dyDescent="0.25">
      <c r="A607" s="10" t="s">
        <v>2366</v>
      </c>
      <c r="B607" s="10" t="s">
        <v>858</v>
      </c>
      <c r="C607" s="10" t="s">
        <v>2533</v>
      </c>
      <c r="D607" s="10" t="s">
        <v>1537</v>
      </c>
      <c r="E607" s="10" t="s">
        <v>1517</v>
      </c>
      <c r="F607" s="10" t="s">
        <v>1122</v>
      </c>
      <c r="G607" s="10" t="s">
        <v>1538</v>
      </c>
      <c r="H607" s="13">
        <v>50</v>
      </c>
      <c r="I607" s="10" t="s">
        <v>74</v>
      </c>
      <c r="J607" s="230">
        <v>15</v>
      </c>
      <c r="K607" s="230">
        <v>25</v>
      </c>
      <c r="L607" s="230">
        <v>35</v>
      </c>
      <c r="M607" s="230">
        <v>50</v>
      </c>
      <c r="N607" s="231"/>
      <c r="O607" s="204"/>
      <c r="P607" s="204"/>
      <c r="Q607" s="215"/>
      <c r="R607" s="10"/>
      <c r="S607" s="10" t="s">
        <v>2572</v>
      </c>
      <c r="T607" s="271">
        <v>0.15</v>
      </c>
      <c r="U607" s="18">
        <v>42736</v>
      </c>
      <c r="V607" s="18">
        <v>42855</v>
      </c>
      <c r="W607" s="10">
        <v>119</v>
      </c>
      <c r="X607" s="10">
        <v>0.25210084033613445</v>
      </c>
      <c r="Y607" s="10">
        <v>0.48739495798319327</v>
      </c>
      <c r="Z607" s="10">
        <v>0.74789915966386555</v>
      </c>
      <c r="AA607" s="10">
        <v>1</v>
      </c>
      <c r="AB607" s="10">
        <v>0</v>
      </c>
      <c r="AC607" s="10">
        <v>0</v>
      </c>
      <c r="AD607" s="10">
        <v>0</v>
      </c>
      <c r="AE607" s="10">
        <v>0</v>
      </c>
      <c r="AF607" s="10">
        <v>0</v>
      </c>
      <c r="AG607" s="10">
        <v>0</v>
      </c>
      <c r="AH607" s="10">
        <v>0</v>
      </c>
      <c r="AI607" s="10">
        <v>0</v>
      </c>
      <c r="AJ607" s="10" t="s">
        <v>1543</v>
      </c>
      <c r="AK607" s="188" t="s">
        <v>1544</v>
      </c>
    </row>
    <row r="608" spans="1:37" x14ac:dyDescent="0.25">
      <c r="A608" s="10" t="s">
        <v>2366</v>
      </c>
      <c r="B608" s="10" t="s">
        <v>858</v>
      </c>
      <c r="C608" s="10" t="s">
        <v>2533</v>
      </c>
      <c r="D608" s="10" t="s">
        <v>1537</v>
      </c>
      <c r="E608" s="10" t="s">
        <v>1517</v>
      </c>
      <c r="F608" s="10" t="s">
        <v>1122</v>
      </c>
      <c r="G608" s="10" t="s">
        <v>1538</v>
      </c>
      <c r="H608" s="13">
        <v>50</v>
      </c>
      <c r="I608" s="10" t="s">
        <v>74</v>
      </c>
      <c r="J608" s="230">
        <v>15</v>
      </c>
      <c r="K608" s="230">
        <v>25</v>
      </c>
      <c r="L608" s="230">
        <v>35</v>
      </c>
      <c r="M608" s="230">
        <v>50</v>
      </c>
      <c r="N608" s="231"/>
      <c r="O608" s="204"/>
      <c r="P608" s="204"/>
      <c r="Q608" s="215"/>
      <c r="R608" s="10"/>
      <c r="S608" s="10" t="s">
        <v>1545</v>
      </c>
      <c r="T608" s="271">
        <v>0.4</v>
      </c>
      <c r="U608" s="18">
        <v>42781</v>
      </c>
      <c r="V608" s="18">
        <v>43084</v>
      </c>
      <c r="W608" s="10">
        <v>303</v>
      </c>
      <c r="X608" s="10">
        <v>0</v>
      </c>
      <c r="Y608" s="10">
        <v>4.2904290429042903E-2</v>
      </c>
      <c r="Z608" s="10">
        <v>0.14521452145214522</v>
      </c>
      <c r="AA608" s="10">
        <v>0.24422442244224424</v>
      </c>
      <c r="AB608" s="10">
        <v>0.34653465346534651</v>
      </c>
      <c r="AC608" s="10">
        <v>0.44554455445544555</v>
      </c>
      <c r="AD608" s="10">
        <v>0.54785478547854782</v>
      </c>
      <c r="AE608" s="10">
        <v>0.65016501650165015</v>
      </c>
      <c r="AF608" s="10">
        <v>0.74917491749174914</v>
      </c>
      <c r="AG608" s="10">
        <v>0.85148514851485146</v>
      </c>
      <c r="AH608" s="10">
        <v>0.95049504950495045</v>
      </c>
      <c r="AI608" s="10">
        <v>1</v>
      </c>
      <c r="AJ608" s="10" t="s">
        <v>1546</v>
      </c>
      <c r="AK608" s="188" t="s">
        <v>1547</v>
      </c>
    </row>
    <row r="609" spans="1:37" ht="60" x14ac:dyDescent="0.25">
      <c r="A609" s="10" t="s">
        <v>2366</v>
      </c>
      <c r="B609" s="10" t="s">
        <v>858</v>
      </c>
      <c r="C609" s="10" t="s">
        <v>2533</v>
      </c>
      <c r="D609" s="10" t="s">
        <v>1537</v>
      </c>
      <c r="E609" s="10" t="s">
        <v>1517</v>
      </c>
      <c r="F609" s="10" t="s">
        <v>1122</v>
      </c>
      <c r="G609" s="10" t="s">
        <v>1538</v>
      </c>
      <c r="H609" s="13">
        <v>50</v>
      </c>
      <c r="I609" s="10" t="s">
        <v>74</v>
      </c>
      <c r="J609" s="230">
        <v>15</v>
      </c>
      <c r="K609" s="230">
        <v>25</v>
      </c>
      <c r="L609" s="230">
        <v>35</v>
      </c>
      <c r="M609" s="230">
        <v>50</v>
      </c>
      <c r="N609" s="231"/>
      <c r="O609" s="204"/>
      <c r="P609" s="204"/>
      <c r="Q609" s="215"/>
      <c r="R609" s="10"/>
      <c r="S609" s="10" t="s">
        <v>1548</v>
      </c>
      <c r="T609" s="271">
        <v>0.1</v>
      </c>
      <c r="U609" s="18">
        <v>42795</v>
      </c>
      <c r="V609" s="18">
        <v>43099</v>
      </c>
      <c r="W609" s="10">
        <v>304</v>
      </c>
      <c r="X609" s="10">
        <v>0</v>
      </c>
      <c r="Y609" s="10">
        <v>0</v>
      </c>
      <c r="Z609" s="10">
        <v>9.8684210526315791E-2</v>
      </c>
      <c r="AA609" s="10">
        <v>0.19736842105263158</v>
      </c>
      <c r="AB609" s="10">
        <v>0.29934210526315791</v>
      </c>
      <c r="AC609" s="10">
        <v>0.39802631578947367</v>
      </c>
      <c r="AD609" s="10">
        <v>0.5</v>
      </c>
      <c r="AE609" s="10">
        <v>0.60197368421052633</v>
      </c>
      <c r="AF609" s="10">
        <v>0.70065789473684215</v>
      </c>
      <c r="AG609" s="10">
        <v>0.80263157894736847</v>
      </c>
      <c r="AH609" s="10">
        <v>0.90131578947368418</v>
      </c>
      <c r="AI609" s="10">
        <v>1</v>
      </c>
      <c r="AJ609" s="10" t="s">
        <v>1549</v>
      </c>
      <c r="AK609" s="188" t="s">
        <v>1550</v>
      </c>
    </row>
    <row r="610" spans="1:37" x14ac:dyDescent="0.25">
      <c r="A610" s="10" t="s">
        <v>2366</v>
      </c>
      <c r="B610" s="10" t="s">
        <v>858</v>
      </c>
      <c r="C610" s="10" t="s">
        <v>2533</v>
      </c>
      <c r="D610" s="10" t="s">
        <v>1537</v>
      </c>
      <c r="E610" s="10" t="s">
        <v>1517</v>
      </c>
      <c r="F610" s="10" t="s">
        <v>1122</v>
      </c>
      <c r="G610" s="10" t="s">
        <v>1538</v>
      </c>
      <c r="H610" s="13">
        <v>50</v>
      </c>
      <c r="I610" s="10" t="s">
        <v>74</v>
      </c>
      <c r="J610" s="230">
        <v>15</v>
      </c>
      <c r="K610" s="230">
        <v>25</v>
      </c>
      <c r="L610" s="230">
        <v>35</v>
      </c>
      <c r="M610" s="230">
        <v>50</v>
      </c>
      <c r="N610" s="231"/>
      <c r="O610" s="204"/>
      <c r="P610" s="204"/>
      <c r="Q610" s="215"/>
      <c r="R610" s="10"/>
      <c r="S610" s="10" t="s">
        <v>1551</v>
      </c>
      <c r="T610" s="271">
        <v>0.1</v>
      </c>
      <c r="U610" s="18">
        <v>42795</v>
      </c>
      <c r="V610" s="18">
        <v>43099</v>
      </c>
      <c r="W610" s="10">
        <v>304</v>
      </c>
      <c r="X610" s="10">
        <v>0</v>
      </c>
      <c r="Y610" s="10">
        <v>0</v>
      </c>
      <c r="Z610" s="10">
        <v>9.8684210526315791E-2</v>
      </c>
      <c r="AA610" s="10">
        <v>0.19736842105263158</v>
      </c>
      <c r="AB610" s="10">
        <v>0.29934210526315791</v>
      </c>
      <c r="AC610" s="10">
        <v>0.39802631578947367</v>
      </c>
      <c r="AD610" s="10">
        <v>0.5</v>
      </c>
      <c r="AE610" s="10">
        <v>0.60197368421052633</v>
      </c>
      <c r="AF610" s="10">
        <v>0.70065789473684215</v>
      </c>
      <c r="AG610" s="10">
        <v>0.80263157894736847</v>
      </c>
      <c r="AH610" s="10">
        <v>0.90131578947368418</v>
      </c>
      <c r="AI610" s="10">
        <v>1</v>
      </c>
      <c r="AJ610" s="10" t="s">
        <v>1552</v>
      </c>
      <c r="AK610" s="188" t="s">
        <v>1553</v>
      </c>
    </row>
    <row r="611" spans="1:37" x14ac:dyDescent="0.25">
      <c r="A611" s="10" t="s">
        <v>2366</v>
      </c>
      <c r="B611" s="10" t="s">
        <v>858</v>
      </c>
      <c r="C611" s="10" t="s">
        <v>2533</v>
      </c>
      <c r="D611" s="10" t="s">
        <v>1537</v>
      </c>
      <c r="E611" s="10" t="s">
        <v>1517</v>
      </c>
      <c r="F611" s="10" t="s">
        <v>1122</v>
      </c>
      <c r="G611" s="10" t="s">
        <v>1554</v>
      </c>
      <c r="H611" s="13">
        <v>1</v>
      </c>
      <c r="I611" s="10" t="s">
        <v>74</v>
      </c>
      <c r="J611" s="230"/>
      <c r="K611" s="230">
        <v>1</v>
      </c>
      <c r="L611" s="230">
        <v>1</v>
      </c>
      <c r="M611" s="230">
        <v>1</v>
      </c>
      <c r="N611" s="231"/>
      <c r="O611" s="204"/>
      <c r="P611" s="204"/>
      <c r="Q611" s="215"/>
      <c r="R611" s="10"/>
      <c r="S611" s="10" t="s">
        <v>1555</v>
      </c>
      <c r="T611" s="271">
        <v>0.8</v>
      </c>
      <c r="U611" s="18">
        <v>42781</v>
      </c>
      <c r="V611" s="18">
        <v>42901</v>
      </c>
      <c r="W611" s="10">
        <v>120</v>
      </c>
      <c r="X611" s="10">
        <v>0</v>
      </c>
      <c r="Y611" s="10">
        <v>0.10833333333333334</v>
      </c>
      <c r="Z611" s="10">
        <v>0.36666666666666664</v>
      </c>
      <c r="AA611" s="10">
        <v>0.6166666666666667</v>
      </c>
      <c r="AB611" s="10">
        <v>0.875</v>
      </c>
      <c r="AC611" s="10">
        <v>1</v>
      </c>
      <c r="AD611" s="10">
        <v>0</v>
      </c>
      <c r="AE611" s="10">
        <v>0</v>
      </c>
      <c r="AF611" s="10">
        <v>0</v>
      </c>
      <c r="AG611" s="10">
        <v>0</v>
      </c>
      <c r="AH611" s="10">
        <v>0</v>
      </c>
      <c r="AI611" s="10">
        <v>0</v>
      </c>
      <c r="AJ611" s="10" t="s">
        <v>1532</v>
      </c>
      <c r="AK611" s="188" t="s">
        <v>1528</v>
      </c>
    </row>
    <row r="612" spans="1:37" x14ac:dyDescent="0.25">
      <c r="A612" s="10" t="s">
        <v>2366</v>
      </c>
      <c r="B612" s="10" t="s">
        <v>858</v>
      </c>
      <c r="C612" s="10" t="s">
        <v>2533</v>
      </c>
      <c r="D612" s="10" t="s">
        <v>1537</v>
      </c>
      <c r="E612" s="10" t="s">
        <v>1517</v>
      </c>
      <c r="F612" s="10" t="s">
        <v>1122</v>
      </c>
      <c r="G612" s="10" t="s">
        <v>1554</v>
      </c>
      <c r="H612" s="13">
        <v>1</v>
      </c>
      <c r="I612" s="10" t="s">
        <v>74</v>
      </c>
      <c r="J612" s="230"/>
      <c r="K612" s="230">
        <v>1</v>
      </c>
      <c r="L612" s="230">
        <v>1</v>
      </c>
      <c r="M612" s="230">
        <v>1</v>
      </c>
      <c r="N612" s="231"/>
      <c r="O612" s="204"/>
      <c r="P612" s="204"/>
      <c r="Q612" s="215"/>
      <c r="R612" s="10"/>
      <c r="S612" s="10" t="s">
        <v>1556</v>
      </c>
      <c r="T612" s="271">
        <v>0.2</v>
      </c>
      <c r="U612" s="18">
        <v>42901</v>
      </c>
      <c r="V612" s="18">
        <v>42916</v>
      </c>
      <c r="W612" s="10">
        <v>15</v>
      </c>
      <c r="X612" s="10">
        <v>0</v>
      </c>
      <c r="Y612" s="10">
        <v>0</v>
      </c>
      <c r="Z612" s="10">
        <v>0</v>
      </c>
      <c r="AA612" s="10">
        <v>0</v>
      </c>
      <c r="AB612" s="10">
        <v>0</v>
      </c>
      <c r="AC612" s="10">
        <v>1</v>
      </c>
      <c r="AD612" s="10">
        <v>0</v>
      </c>
      <c r="AE612" s="10">
        <v>0</v>
      </c>
      <c r="AF612" s="10">
        <v>0</v>
      </c>
      <c r="AG612" s="10">
        <v>0</v>
      </c>
      <c r="AH612" s="10">
        <v>0</v>
      </c>
      <c r="AI612" s="10">
        <v>0</v>
      </c>
      <c r="AJ612" s="10"/>
      <c r="AK612" s="188" t="s">
        <v>1557</v>
      </c>
    </row>
    <row r="613" spans="1:37" x14ac:dyDescent="0.25">
      <c r="A613" s="10" t="s">
        <v>2366</v>
      </c>
      <c r="B613" s="10" t="s">
        <v>858</v>
      </c>
      <c r="C613" s="10" t="s">
        <v>2533</v>
      </c>
      <c r="D613" s="10" t="s">
        <v>1537</v>
      </c>
      <c r="E613" s="10" t="s">
        <v>1517</v>
      </c>
      <c r="F613" s="10" t="s">
        <v>1122</v>
      </c>
      <c r="G613" s="10" t="s">
        <v>1558</v>
      </c>
      <c r="H613" s="13">
        <v>1</v>
      </c>
      <c r="I613" s="10" t="s">
        <v>269</v>
      </c>
      <c r="J613" s="234">
        <v>0.25</v>
      </c>
      <c r="K613" s="232">
        <v>0.5</v>
      </c>
      <c r="L613" s="232">
        <v>0.75</v>
      </c>
      <c r="M613" s="232">
        <v>1</v>
      </c>
      <c r="N613" s="235"/>
      <c r="O613" s="205"/>
      <c r="P613" s="205"/>
      <c r="Q613" s="205"/>
      <c r="R613" s="10"/>
      <c r="S613" s="10" t="s">
        <v>1559</v>
      </c>
      <c r="T613" s="271">
        <v>0.5</v>
      </c>
      <c r="U613" s="18">
        <v>42736</v>
      </c>
      <c r="V613" s="18">
        <v>43099</v>
      </c>
      <c r="W613" s="10">
        <v>363</v>
      </c>
      <c r="X613" s="10">
        <v>8.2644628099173556E-2</v>
      </c>
      <c r="Y613" s="10">
        <v>0.15977961432506887</v>
      </c>
      <c r="Z613" s="10">
        <v>0.24517906336088155</v>
      </c>
      <c r="AA613" s="10">
        <v>0.32782369146005508</v>
      </c>
      <c r="AB613" s="10">
        <v>0.41322314049586778</v>
      </c>
      <c r="AC613" s="10">
        <v>0.49586776859504134</v>
      </c>
      <c r="AD613" s="10">
        <v>0.58126721763085398</v>
      </c>
      <c r="AE613" s="10">
        <v>0.66666666666666663</v>
      </c>
      <c r="AF613" s="10">
        <v>0.74931129476584024</v>
      </c>
      <c r="AG613" s="10">
        <v>0.83471074380165289</v>
      </c>
      <c r="AH613" s="10">
        <v>0.9173553719008265</v>
      </c>
      <c r="AI613" s="10">
        <v>1</v>
      </c>
      <c r="AJ613" s="10" t="s">
        <v>1560</v>
      </c>
      <c r="AK613" s="188" t="s">
        <v>1561</v>
      </c>
    </row>
    <row r="614" spans="1:37" x14ac:dyDescent="0.25">
      <c r="A614" s="10" t="s">
        <v>2366</v>
      </c>
      <c r="B614" s="10" t="s">
        <v>858</v>
      </c>
      <c r="C614" s="10" t="s">
        <v>2533</v>
      </c>
      <c r="D614" s="10" t="s">
        <v>1537</v>
      </c>
      <c r="E614" s="10" t="s">
        <v>1517</v>
      </c>
      <c r="F614" s="10" t="s">
        <v>1122</v>
      </c>
      <c r="G614" s="10" t="s">
        <v>1558</v>
      </c>
      <c r="H614" s="13">
        <v>1</v>
      </c>
      <c r="I614" s="10" t="s">
        <v>269</v>
      </c>
      <c r="J614" s="234">
        <v>0.25</v>
      </c>
      <c r="K614" s="232">
        <v>0.5</v>
      </c>
      <c r="L614" s="232">
        <v>0.75</v>
      </c>
      <c r="M614" s="232">
        <v>1</v>
      </c>
      <c r="N614" s="235"/>
      <c r="O614" s="205"/>
      <c r="P614" s="205"/>
      <c r="Q614" s="205"/>
      <c r="R614" s="10"/>
      <c r="S614" s="10" t="s">
        <v>1562</v>
      </c>
      <c r="T614" s="271">
        <v>0.5</v>
      </c>
      <c r="U614" s="18">
        <v>42736</v>
      </c>
      <c r="V614" s="18">
        <v>43099</v>
      </c>
      <c r="W614" s="10">
        <v>363</v>
      </c>
      <c r="X614" s="10">
        <v>8.2644628099173556E-2</v>
      </c>
      <c r="Y614" s="10">
        <v>0.15977961432506887</v>
      </c>
      <c r="Z614" s="10">
        <v>0.24517906336088155</v>
      </c>
      <c r="AA614" s="10">
        <v>0.32782369146005508</v>
      </c>
      <c r="AB614" s="10">
        <v>0.41322314049586778</v>
      </c>
      <c r="AC614" s="10">
        <v>0.49586776859504134</v>
      </c>
      <c r="AD614" s="10">
        <v>0.58126721763085398</v>
      </c>
      <c r="AE614" s="10">
        <v>0.66666666666666663</v>
      </c>
      <c r="AF614" s="10">
        <v>0.74931129476584024</v>
      </c>
      <c r="AG614" s="10">
        <v>0.83471074380165289</v>
      </c>
      <c r="AH614" s="10">
        <v>0.9173553719008265</v>
      </c>
      <c r="AI614" s="10">
        <v>1</v>
      </c>
      <c r="AJ614" s="10" t="s">
        <v>1563</v>
      </c>
      <c r="AK614" s="188" t="s">
        <v>1561</v>
      </c>
    </row>
    <row r="615" spans="1:37" ht="30" x14ac:dyDescent="0.25">
      <c r="A615" s="10" t="s">
        <v>2366</v>
      </c>
      <c r="B615" s="10" t="s">
        <v>858</v>
      </c>
      <c r="C615" s="10" t="s">
        <v>2533</v>
      </c>
      <c r="D615" s="10" t="s">
        <v>1537</v>
      </c>
      <c r="E615" s="10" t="s">
        <v>1517</v>
      </c>
      <c r="F615" s="10" t="s">
        <v>1122</v>
      </c>
      <c r="G615" s="10" t="s">
        <v>1564</v>
      </c>
      <c r="H615" s="13">
        <v>1</v>
      </c>
      <c r="I615" s="10" t="s">
        <v>786</v>
      </c>
      <c r="J615" s="232"/>
      <c r="K615" s="232">
        <v>0.8</v>
      </c>
      <c r="L615" s="232">
        <v>0.9</v>
      </c>
      <c r="M615" s="232">
        <v>1</v>
      </c>
      <c r="N615" s="233"/>
      <c r="O615" s="205"/>
      <c r="P615" s="205"/>
      <c r="Q615" s="205"/>
      <c r="R615" s="10"/>
      <c r="S615" s="10" t="s">
        <v>1565</v>
      </c>
      <c r="T615" s="271">
        <v>0.8</v>
      </c>
      <c r="U615" s="18">
        <v>42750</v>
      </c>
      <c r="V615" s="18">
        <v>42916</v>
      </c>
      <c r="W615" s="10">
        <v>166</v>
      </c>
      <c r="X615" s="10">
        <v>9.6385542168674704E-2</v>
      </c>
      <c r="Y615" s="10">
        <v>0.26506024096385544</v>
      </c>
      <c r="Z615" s="10">
        <v>0.45180722891566266</v>
      </c>
      <c r="AA615" s="10">
        <v>0.63253012048192769</v>
      </c>
      <c r="AB615" s="10">
        <v>0.81927710843373491</v>
      </c>
      <c r="AC615" s="10">
        <v>1</v>
      </c>
      <c r="AD615" s="10">
        <v>0</v>
      </c>
      <c r="AE615" s="10">
        <v>0</v>
      </c>
      <c r="AF615" s="10">
        <v>0</v>
      </c>
      <c r="AG615" s="10">
        <v>0</v>
      </c>
      <c r="AH615" s="10">
        <v>0</v>
      </c>
      <c r="AI615" s="10">
        <v>0</v>
      </c>
      <c r="AJ615" s="10" t="s">
        <v>1566</v>
      </c>
      <c r="AK615" s="188" t="s">
        <v>1567</v>
      </c>
    </row>
    <row r="616" spans="1:37" x14ac:dyDescent="0.25">
      <c r="A616" s="10" t="s">
        <v>2366</v>
      </c>
      <c r="B616" s="10" t="s">
        <v>858</v>
      </c>
      <c r="C616" s="10" t="s">
        <v>2533</v>
      </c>
      <c r="D616" s="10" t="s">
        <v>1537</v>
      </c>
      <c r="E616" s="10" t="s">
        <v>1517</v>
      </c>
      <c r="F616" s="10" t="s">
        <v>1122</v>
      </c>
      <c r="G616" s="10" t="s">
        <v>1564</v>
      </c>
      <c r="H616" s="13">
        <v>1</v>
      </c>
      <c r="I616" s="10" t="s">
        <v>786</v>
      </c>
      <c r="J616" s="232"/>
      <c r="K616" s="232">
        <v>0.8</v>
      </c>
      <c r="L616" s="232">
        <v>0.9</v>
      </c>
      <c r="M616" s="232">
        <v>1</v>
      </c>
      <c r="N616" s="233"/>
      <c r="O616" s="205"/>
      <c r="P616" s="205"/>
      <c r="Q616" s="205"/>
      <c r="R616" s="10"/>
      <c r="S616" s="10" t="s">
        <v>1568</v>
      </c>
      <c r="T616" s="271">
        <v>0.2</v>
      </c>
      <c r="U616" s="18">
        <v>42840</v>
      </c>
      <c r="V616" s="18">
        <v>43099</v>
      </c>
      <c r="W616" s="10">
        <v>259</v>
      </c>
      <c r="X616" s="10">
        <v>0</v>
      </c>
      <c r="Y616" s="10">
        <v>0</v>
      </c>
      <c r="Z616" s="10">
        <v>0</v>
      </c>
      <c r="AA616" s="10">
        <v>5.7915057915057917E-2</v>
      </c>
      <c r="AB616" s="10">
        <v>0.17760617760617761</v>
      </c>
      <c r="AC616" s="10">
        <v>0.29343629343629346</v>
      </c>
      <c r="AD616" s="10">
        <v>0.41312741312741313</v>
      </c>
      <c r="AE616" s="10">
        <v>0.53281853281853286</v>
      </c>
      <c r="AF616" s="10">
        <v>0.64864864864864868</v>
      </c>
      <c r="AG616" s="10">
        <v>0.76833976833976836</v>
      </c>
      <c r="AH616" s="10">
        <v>0.88416988416988418</v>
      </c>
      <c r="AI616" s="10">
        <v>1</v>
      </c>
      <c r="AJ616" s="10"/>
      <c r="AK616" s="188" t="s">
        <v>1569</v>
      </c>
    </row>
    <row r="617" spans="1:37" ht="30" x14ac:dyDescent="0.25">
      <c r="A617" s="10" t="s">
        <v>2366</v>
      </c>
      <c r="B617" s="10" t="s">
        <v>858</v>
      </c>
      <c r="C617" s="10" t="s">
        <v>2533</v>
      </c>
      <c r="D617" s="10" t="s">
        <v>1537</v>
      </c>
      <c r="E617" s="10" t="s">
        <v>1517</v>
      </c>
      <c r="F617" s="10" t="s">
        <v>1122</v>
      </c>
      <c r="G617" s="10" t="s">
        <v>1570</v>
      </c>
      <c r="H617" s="13">
        <v>1</v>
      </c>
      <c r="I617" s="10" t="s">
        <v>786</v>
      </c>
      <c r="J617" s="234">
        <v>0.4</v>
      </c>
      <c r="K617" s="232">
        <v>1</v>
      </c>
      <c r="L617" s="232">
        <v>1</v>
      </c>
      <c r="M617" s="232">
        <v>1</v>
      </c>
      <c r="N617" s="235"/>
      <c r="O617" s="205"/>
      <c r="P617" s="205"/>
      <c r="Q617" s="205"/>
      <c r="R617" s="10"/>
      <c r="S617" s="10" t="s">
        <v>1571</v>
      </c>
      <c r="T617" s="271">
        <v>0.3</v>
      </c>
      <c r="U617" s="18">
        <v>42794</v>
      </c>
      <c r="V617" s="18">
        <v>42799</v>
      </c>
      <c r="W617" s="10">
        <v>5</v>
      </c>
      <c r="X617" s="10">
        <v>0</v>
      </c>
      <c r="Y617" s="10">
        <v>0</v>
      </c>
      <c r="Z617" s="10">
        <v>1</v>
      </c>
      <c r="AA617" s="10">
        <v>0</v>
      </c>
      <c r="AB617" s="10">
        <v>0</v>
      </c>
      <c r="AC617" s="10">
        <v>0</v>
      </c>
      <c r="AD617" s="10">
        <v>0</v>
      </c>
      <c r="AE617" s="10">
        <v>0</v>
      </c>
      <c r="AF617" s="10">
        <v>0</v>
      </c>
      <c r="AG617" s="10">
        <v>0</v>
      </c>
      <c r="AH617" s="10">
        <v>0</v>
      </c>
      <c r="AI617" s="10">
        <v>0</v>
      </c>
      <c r="AJ617" s="10" t="s">
        <v>2573</v>
      </c>
      <c r="AK617" s="188" t="s">
        <v>1572</v>
      </c>
    </row>
    <row r="618" spans="1:37" x14ac:dyDescent="0.25">
      <c r="A618" s="10" t="s">
        <v>2366</v>
      </c>
      <c r="B618" s="10" t="s">
        <v>858</v>
      </c>
      <c r="C618" s="10" t="s">
        <v>2533</v>
      </c>
      <c r="D618" s="10" t="s">
        <v>1537</v>
      </c>
      <c r="E618" s="10" t="s">
        <v>1517</v>
      </c>
      <c r="F618" s="10" t="s">
        <v>1122</v>
      </c>
      <c r="G618" s="10" t="s">
        <v>1570</v>
      </c>
      <c r="H618" s="13">
        <v>1</v>
      </c>
      <c r="I618" s="10" t="s">
        <v>786</v>
      </c>
      <c r="J618" s="234">
        <v>0.4</v>
      </c>
      <c r="K618" s="232">
        <v>1</v>
      </c>
      <c r="L618" s="232">
        <v>1</v>
      </c>
      <c r="M618" s="232">
        <v>1</v>
      </c>
      <c r="N618" s="235"/>
      <c r="O618" s="205"/>
      <c r="P618" s="205"/>
      <c r="Q618" s="205"/>
      <c r="R618" s="10"/>
      <c r="S618" s="10" t="s">
        <v>1573</v>
      </c>
      <c r="T618" s="271">
        <v>0.4</v>
      </c>
      <c r="U618" s="18">
        <v>42826</v>
      </c>
      <c r="V618" s="18">
        <v>42855</v>
      </c>
      <c r="W618" s="10">
        <v>29</v>
      </c>
      <c r="X618" s="10">
        <v>0</v>
      </c>
      <c r="Y618" s="10">
        <v>0</v>
      </c>
      <c r="Z618" s="10">
        <v>0</v>
      </c>
      <c r="AA618" s="10">
        <v>1</v>
      </c>
      <c r="AB618" s="10">
        <v>0</v>
      </c>
      <c r="AC618" s="10">
        <v>0</v>
      </c>
      <c r="AD618" s="10">
        <v>0</v>
      </c>
      <c r="AE618" s="10">
        <v>0</v>
      </c>
      <c r="AF618" s="10">
        <v>0</v>
      </c>
      <c r="AG618" s="10">
        <v>0</v>
      </c>
      <c r="AH618" s="10">
        <v>0</v>
      </c>
      <c r="AI618" s="10">
        <v>0</v>
      </c>
      <c r="AJ618" s="10"/>
      <c r="AK618" s="188" t="s">
        <v>1574</v>
      </c>
    </row>
    <row r="619" spans="1:37" x14ac:dyDescent="0.25">
      <c r="A619" s="10" t="s">
        <v>2366</v>
      </c>
      <c r="B619" s="10" t="s">
        <v>858</v>
      </c>
      <c r="C619" s="10" t="s">
        <v>2533</v>
      </c>
      <c r="D619" s="10" t="s">
        <v>1537</v>
      </c>
      <c r="E619" s="10" t="s">
        <v>1517</v>
      </c>
      <c r="F619" s="10" t="s">
        <v>1122</v>
      </c>
      <c r="G619" s="10" t="s">
        <v>1570</v>
      </c>
      <c r="H619" s="13">
        <v>1</v>
      </c>
      <c r="I619" s="10" t="s">
        <v>786</v>
      </c>
      <c r="J619" s="234">
        <v>0.4</v>
      </c>
      <c r="K619" s="232">
        <v>1</v>
      </c>
      <c r="L619" s="232">
        <v>1</v>
      </c>
      <c r="M619" s="232">
        <v>1</v>
      </c>
      <c r="N619" s="235"/>
      <c r="O619" s="205"/>
      <c r="P619" s="205"/>
      <c r="Q619" s="205"/>
      <c r="R619" s="10"/>
      <c r="S619" s="10" t="s">
        <v>1575</v>
      </c>
      <c r="T619" s="271">
        <v>0.3</v>
      </c>
      <c r="U619" s="18">
        <v>42840</v>
      </c>
      <c r="V619" s="18">
        <v>42845</v>
      </c>
      <c r="W619" s="10">
        <v>5</v>
      </c>
      <c r="X619" s="10">
        <v>0</v>
      </c>
      <c r="Y619" s="10">
        <v>0</v>
      </c>
      <c r="Z619" s="10">
        <v>0</v>
      </c>
      <c r="AA619" s="10">
        <v>1</v>
      </c>
      <c r="AB619" s="10">
        <v>0</v>
      </c>
      <c r="AC619" s="10">
        <v>0</v>
      </c>
      <c r="AD619" s="10">
        <v>0</v>
      </c>
      <c r="AE619" s="10">
        <v>0</v>
      </c>
      <c r="AF619" s="10">
        <v>0</v>
      </c>
      <c r="AG619" s="10">
        <v>0</v>
      </c>
      <c r="AH619" s="10">
        <v>0</v>
      </c>
      <c r="AI619" s="10">
        <v>0</v>
      </c>
      <c r="AJ619" s="10"/>
      <c r="AK619" s="188" t="s">
        <v>1576</v>
      </c>
    </row>
    <row r="620" spans="1:37" x14ac:dyDescent="0.25">
      <c r="A620" s="10" t="s">
        <v>2366</v>
      </c>
      <c r="B620" s="10" t="s">
        <v>858</v>
      </c>
      <c r="C620" s="10" t="s">
        <v>2533</v>
      </c>
      <c r="D620" s="10" t="s">
        <v>1537</v>
      </c>
      <c r="E620" s="10" t="s">
        <v>1517</v>
      </c>
      <c r="F620" s="10" t="s">
        <v>1122</v>
      </c>
      <c r="G620" s="10" t="s">
        <v>1577</v>
      </c>
      <c r="H620" s="13">
        <v>0.85</v>
      </c>
      <c r="I620" s="10" t="s">
        <v>269</v>
      </c>
      <c r="J620" s="234">
        <v>0.1</v>
      </c>
      <c r="K620" s="232">
        <v>0.3</v>
      </c>
      <c r="L620" s="232">
        <v>0.7</v>
      </c>
      <c r="M620" s="232">
        <v>1</v>
      </c>
      <c r="N620" s="235"/>
      <c r="O620" s="205"/>
      <c r="P620" s="205"/>
      <c r="Q620" s="205"/>
      <c r="R620" s="10"/>
      <c r="S620" s="10" t="s">
        <v>1578</v>
      </c>
      <c r="T620" s="271">
        <v>0.3</v>
      </c>
      <c r="U620" s="18">
        <v>42747</v>
      </c>
      <c r="V620" s="18">
        <v>42794</v>
      </c>
      <c r="W620" s="10">
        <v>47</v>
      </c>
      <c r="X620" s="10">
        <v>0.40425531914893614</v>
      </c>
      <c r="Y620" s="10">
        <v>1</v>
      </c>
      <c r="Z620" s="10">
        <f>Y620</f>
        <v>1</v>
      </c>
      <c r="AA620" s="10">
        <v>0</v>
      </c>
      <c r="AB620" s="10">
        <v>0</v>
      </c>
      <c r="AC620" s="10">
        <v>0</v>
      </c>
      <c r="AD620" s="10">
        <v>0</v>
      </c>
      <c r="AE620" s="10">
        <v>0</v>
      </c>
      <c r="AF620" s="10">
        <v>0</v>
      </c>
      <c r="AG620" s="10">
        <v>0</v>
      </c>
      <c r="AH620" s="10">
        <v>0</v>
      </c>
      <c r="AI620" s="10">
        <v>0</v>
      </c>
      <c r="AJ620" s="10" t="s">
        <v>2574</v>
      </c>
      <c r="AK620" s="188" t="s">
        <v>1579</v>
      </c>
    </row>
    <row r="621" spans="1:37" x14ac:dyDescent="0.25">
      <c r="A621" s="10" t="s">
        <v>2366</v>
      </c>
      <c r="B621" s="10" t="s">
        <v>858</v>
      </c>
      <c r="C621" s="10" t="s">
        <v>2533</v>
      </c>
      <c r="D621" s="10" t="s">
        <v>1537</v>
      </c>
      <c r="E621" s="10" t="s">
        <v>1517</v>
      </c>
      <c r="F621" s="10" t="s">
        <v>1122</v>
      </c>
      <c r="G621" s="10" t="s">
        <v>1577</v>
      </c>
      <c r="H621" s="13">
        <v>0.85</v>
      </c>
      <c r="I621" s="10" t="s">
        <v>269</v>
      </c>
      <c r="J621" s="234">
        <v>0.1</v>
      </c>
      <c r="K621" s="232">
        <v>0.3</v>
      </c>
      <c r="L621" s="232">
        <v>0.7</v>
      </c>
      <c r="M621" s="232">
        <v>1</v>
      </c>
      <c r="N621" s="235"/>
      <c r="O621" s="205"/>
      <c r="P621" s="205"/>
      <c r="Q621" s="205"/>
      <c r="R621" s="10"/>
      <c r="S621" s="10" t="s">
        <v>1580</v>
      </c>
      <c r="T621" s="271">
        <v>0.7</v>
      </c>
      <c r="U621" s="18">
        <v>42781</v>
      </c>
      <c r="V621" s="18">
        <v>43100</v>
      </c>
      <c r="W621" s="10">
        <v>319</v>
      </c>
      <c r="X621" s="10">
        <v>0</v>
      </c>
      <c r="Y621" s="10">
        <v>4.0752351097178681E-2</v>
      </c>
      <c r="Z621" s="10">
        <v>0.13793103448275862</v>
      </c>
      <c r="AA621" s="10">
        <v>0.23197492163009403</v>
      </c>
      <c r="AB621" s="10">
        <v>0.32915360501567398</v>
      </c>
      <c r="AC621" s="10">
        <v>0.42319749216300939</v>
      </c>
      <c r="AD621" s="10">
        <v>0.52037617554858939</v>
      </c>
      <c r="AE621" s="10">
        <v>0.61755485893416928</v>
      </c>
      <c r="AF621" s="10">
        <v>0.71159874608150475</v>
      </c>
      <c r="AG621" s="10">
        <v>0.80877742946708464</v>
      </c>
      <c r="AH621" s="10">
        <v>0.90282131661442011</v>
      </c>
      <c r="AI621" s="10">
        <v>1</v>
      </c>
      <c r="AJ621" s="10" t="s">
        <v>1581</v>
      </c>
      <c r="AK621" s="188" t="s">
        <v>1582</v>
      </c>
    </row>
    <row r="622" spans="1:37" x14ac:dyDescent="0.25">
      <c r="A622" s="10" t="s">
        <v>2366</v>
      </c>
      <c r="B622" s="10" t="s">
        <v>858</v>
      </c>
      <c r="C622" s="10" t="s">
        <v>2533</v>
      </c>
      <c r="D622" s="10" t="s">
        <v>1537</v>
      </c>
      <c r="E622" s="10" t="s">
        <v>1517</v>
      </c>
      <c r="F622" s="10" t="s">
        <v>1122</v>
      </c>
      <c r="G622" s="10" t="s">
        <v>1583</v>
      </c>
      <c r="H622" s="13">
        <v>1</v>
      </c>
      <c r="I622" s="10" t="s">
        <v>269</v>
      </c>
      <c r="J622" s="234">
        <v>0.25</v>
      </c>
      <c r="K622" s="232">
        <v>0.5</v>
      </c>
      <c r="L622" s="232">
        <v>0.75</v>
      </c>
      <c r="M622" s="232">
        <v>1</v>
      </c>
      <c r="N622" s="235"/>
      <c r="O622" s="205"/>
      <c r="P622" s="205"/>
      <c r="Q622" s="205"/>
      <c r="R622" s="10"/>
      <c r="S622" s="10" t="s">
        <v>1584</v>
      </c>
      <c r="T622" s="271">
        <v>0.4</v>
      </c>
      <c r="U622" s="18">
        <v>42747</v>
      </c>
      <c r="V622" s="18">
        <v>43099</v>
      </c>
      <c r="W622" s="10">
        <v>352</v>
      </c>
      <c r="X622" s="10">
        <v>5.3977272727272728E-2</v>
      </c>
      <c r="Y622" s="10">
        <v>0.13352272727272727</v>
      </c>
      <c r="Z622" s="10">
        <v>0.22159090909090909</v>
      </c>
      <c r="AA622" s="10">
        <v>0.30681818181818182</v>
      </c>
      <c r="AB622" s="10">
        <v>0.39488636363636365</v>
      </c>
      <c r="AC622" s="10">
        <v>0.48011363636363635</v>
      </c>
      <c r="AD622" s="10">
        <v>0.56818181818181823</v>
      </c>
      <c r="AE622" s="10">
        <v>0.65625</v>
      </c>
      <c r="AF622" s="10">
        <v>0.74147727272727271</v>
      </c>
      <c r="AG622" s="10">
        <v>0.82954545454545459</v>
      </c>
      <c r="AH622" s="10">
        <v>0.91477272727272729</v>
      </c>
      <c r="AI622" s="10">
        <v>1</v>
      </c>
      <c r="AJ622" s="10" t="s">
        <v>1585</v>
      </c>
      <c r="AK622" s="188" t="s">
        <v>1586</v>
      </c>
    </row>
    <row r="623" spans="1:37" x14ac:dyDescent="0.25">
      <c r="A623" s="10" t="s">
        <v>2366</v>
      </c>
      <c r="B623" s="10" t="s">
        <v>858</v>
      </c>
      <c r="C623" s="10" t="s">
        <v>2533</v>
      </c>
      <c r="D623" s="10" t="s">
        <v>1537</v>
      </c>
      <c r="E623" s="10" t="s">
        <v>1517</v>
      </c>
      <c r="F623" s="10" t="s">
        <v>1122</v>
      </c>
      <c r="G623" s="10" t="s">
        <v>1583</v>
      </c>
      <c r="H623" s="13">
        <v>1</v>
      </c>
      <c r="I623" s="10" t="s">
        <v>269</v>
      </c>
      <c r="J623" s="234">
        <v>0.25</v>
      </c>
      <c r="K623" s="232">
        <v>0.5</v>
      </c>
      <c r="L623" s="232">
        <v>0.75</v>
      </c>
      <c r="M623" s="232">
        <v>1</v>
      </c>
      <c r="N623" s="235"/>
      <c r="O623" s="205"/>
      <c r="P623" s="205"/>
      <c r="Q623" s="205"/>
      <c r="R623" s="10"/>
      <c r="S623" s="10" t="s">
        <v>1587</v>
      </c>
      <c r="T623" s="271">
        <v>0.6</v>
      </c>
      <c r="U623" s="18">
        <v>42747</v>
      </c>
      <c r="V623" s="18">
        <v>43099</v>
      </c>
      <c r="W623" s="10">
        <v>352</v>
      </c>
      <c r="X623" s="10">
        <v>5.3977272727272728E-2</v>
      </c>
      <c r="Y623" s="10">
        <v>0.13352272727272727</v>
      </c>
      <c r="Z623" s="10">
        <v>0.22159090909090909</v>
      </c>
      <c r="AA623" s="10">
        <v>0.30681818181818182</v>
      </c>
      <c r="AB623" s="10">
        <v>0.39488636363636365</v>
      </c>
      <c r="AC623" s="10">
        <v>0.48011363636363635</v>
      </c>
      <c r="AD623" s="10">
        <v>0.56818181818181823</v>
      </c>
      <c r="AE623" s="10">
        <v>0.65625</v>
      </c>
      <c r="AF623" s="10">
        <v>0.74147727272727271</v>
      </c>
      <c r="AG623" s="10">
        <v>0.82954545454545459</v>
      </c>
      <c r="AH623" s="10">
        <v>0.91477272727272729</v>
      </c>
      <c r="AI623" s="10">
        <v>1</v>
      </c>
      <c r="AJ623" s="10" t="s">
        <v>1588</v>
      </c>
      <c r="AK623" s="188" t="s">
        <v>1589</v>
      </c>
    </row>
    <row r="624" spans="1:37" ht="30" x14ac:dyDescent="0.25">
      <c r="A624" s="10" t="s">
        <v>2366</v>
      </c>
      <c r="B624" s="10" t="s">
        <v>858</v>
      </c>
      <c r="C624" s="10" t="s">
        <v>2533</v>
      </c>
      <c r="D624" s="10" t="s">
        <v>1537</v>
      </c>
      <c r="E624" s="10" t="s">
        <v>1517</v>
      </c>
      <c r="F624" s="10" t="s">
        <v>1122</v>
      </c>
      <c r="G624" s="10" t="s">
        <v>1590</v>
      </c>
      <c r="H624" s="13">
        <v>1</v>
      </c>
      <c r="I624" s="10" t="s">
        <v>269</v>
      </c>
      <c r="J624" s="234">
        <v>0.1</v>
      </c>
      <c r="K624" s="232">
        <v>0.5</v>
      </c>
      <c r="L624" s="232">
        <v>0.8</v>
      </c>
      <c r="M624" s="232">
        <v>1</v>
      </c>
      <c r="N624" s="235"/>
      <c r="O624" s="205"/>
      <c r="P624" s="205"/>
      <c r="Q624" s="205"/>
      <c r="R624" s="10"/>
      <c r="S624" s="10" t="s">
        <v>1591</v>
      </c>
      <c r="T624" s="271">
        <v>0.3</v>
      </c>
      <c r="U624" s="18">
        <v>42767</v>
      </c>
      <c r="V624" s="18">
        <v>42856</v>
      </c>
      <c r="W624" s="10">
        <v>89</v>
      </c>
      <c r="X624" s="10">
        <v>0</v>
      </c>
      <c r="Y624" s="10">
        <v>0.30337078651685395</v>
      </c>
      <c r="Z624" s="10">
        <v>0.651685393258427</v>
      </c>
      <c r="AA624" s="10">
        <v>0.9887640449438202</v>
      </c>
      <c r="AB624" s="10">
        <v>1</v>
      </c>
      <c r="AC624" s="10">
        <v>0</v>
      </c>
      <c r="AD624" s="10">
        <v>0</v>
      </c>
      <c r="AE624" s="10">
        <v>0</v>
      </c>
      <c r="AF624" s="10">
        <v>0</v>
      </c>
      <c r="AG624" s="10">
        <v>0</v>
      </c>
      <c r="AH624" s="10">
        <v>0</v>
      </c>
      <c r="AI624" s="10">
        <v>0</v>
      </c>
      <c r="AJ624" s="10" t="s">
        <v>1592</v>
      </c>
      <c r="AK624" s="188" t="s">
        <v>1593</v>
      </c>
    </row>
    <row r="625" spans="1:37" x14ac:dyDescent="0.25">
      <c r="A625" s="10" t="s">
        <v>2366</v>
      </c>
      <c r="B625" s="10" t="s">
        <v>858</v>
      </c>
      <c r="C625" s="10" t="s">
        <v>2533</v>
      </c>
      <c r="D625" s="10" t="s">
        <v>1537</v>
      </c>
      <c r="E625" s="10" t="s">
        <v>1517</v>
      </c>
      <c r="F625" s="10" t="s">
        <v>1122</v>
      </c>
      <c r="G625" s="10" t="s">
        <v>1590</v>
      </c>
      <c r="H625" s="13">
        <v>1</v>
      </c>
      <c r="I625" s="10" t="s">
        <v>269</v>
      </c>
      <c r="J625" s="234">
        <v>0.1</v>
      </c>
      <c r="K625" s="232">
        <v>0.5</v>
      </c>
      <c r="L625" s="232">
        <v>0.8</v>
      </c>
      <c r="M625" s="232">
        <v>1</v>
      </c>
      <c r="N625" s="235"/>
      <c r="O625" s="205"/>
      <c r="P625" s="205"/>
      <c r="Q625" s="205"/>
      <c r="R625" s="10"/>
      <c r="S625" s="10" t="s">
        <v>2575</v>
      </c>
      <c r="T625" s="271">
        <v>0.2</v>
      </c>
      <c r="U625" s="18">
        <v>43009</v>
      </c>
      <c r="V625" s="18">
        <v>43099</v>
      </c>
      <c r="W625" s="10">
        <v>90</v>
      </c>
      <c r="X625" s="10">
        <v>0</v>
      </c>
      <c r="Y625" s="10">
        <v>0</v>
      </c>
      <c r="Z625" s="10">
        <v>0</v>
      </c>
      <c r="AA625" s="10">
        <v>0</v>
      </c>
      <c r="AB625" s="10">
        <v>0</v>
      </c>
      <c r="AC625" s="10">
        <v>0</v>
      </c>
      <c r="AD625" s="10">
        <v>0</v>
      </c>
      <c r="AE625" s="10">
        <v>0</v>
      </c>
      <c r="AF625" s="10">
        <v>0</v>
      </c>
      <c r="AG625" s="10">
        <v>0.33333333333333331</v>
      </c>
      <c r="AH625" s="10">
        <v>0.66666666666666663</v>
      </c>
      <c r="AI625" s="10">
        <v>1</v>
      </c>
      <c r="AJ625" s="10"/>
      <c r="AK625" s="188" t="s">
        <v>2576</v>
      </c>
    </row>
    <row r="626" spans="1:37" x14ac:dyDescent="0.25">
      <c r="A626" s="10" t="s">
        <v>2366</v>
      </c>
      <c r="B626" s="10" t="s">
        <v>858</v>
      </c>
      <c r="C626" s="10" t="s">
        <v>2533</v>
      </c>
      <c r="D626" s="10" t="s">
        <v>1537</v>
      </c>
      <c r="E626" s="10" t="s">
        <v>1517</v>
      </c>
      <c r="F626" s="10" t="s">
        <v>1122</v>
      </c>
      <c r="G626" s="10" t="s">
        <v>1590</v>
      </c>
      <c r="H626" s="13">
        <v>1</v>
      </c>
      <c r="I626" s="10" t="s">
        <v>269</v>
      </c>
      <c r="J626" s="234">
        <v>0.1</v>
      </c>
      <c r="K626" s="232">
        <v>0.5</v>
      </c>
      <c r="L626" s="232">
        <v>0.8</v>
      </c>
      <c r="M626" s="232">
        <v>1</v>
      </c>
      <c r="N626" s="235"/>
      <c r="O626" s="205"/>
      <c r="P626" s="205"/>
      <c r="Q626" s="205"/>
      <c r="R626" s="10"/>
      <c r="S626" s="10" t="s">
        <v>1594</v>
      </c>
      <c r="T626" s="271">
        <v>0.2</v>
      </c>
      <c r="U626" s="18">
        <v>42887</v>
      </c>
      <c r="V626" s="18">
        <v>43069</v>
      </c>
      <c r="W626" s="10">
        <v>182</v>
      </c>
      <c r="X626" s="10">
        <v>0</v>
      </c>
      <c r="Y626" s="10">
        <v>0</v>
      </c>
      <c r="Z626" s="10">
        <v>0</v>
      </c>
      <c r="AA626" s="10">
        <v>0</v>
      </c>
      <c r="AB626" s="10">
        <v>0</v>
      </c>
      <c r="AC626" s="10">
        <v>0.15934065934065933</v>
      </c>
      <c r="AD626" s="10">
        <v>0.32967032967032966</v>
      </c>
      <c r="AE626" s="10">
        <v>0.5</v>
      </c>
      <c r="AF626" s="10">
        <v>0.6648351648351648</v>
      </c>
      <c r="AG626" s="10">
        <v>0.8351648351648352</v>
      </c>
      <c r="AH626" s="10">
        <v>1</v>
      </c>
      <c r="AI626" s="10">
        <v>0</v>
      </c>
      <c r="AJ626" s="10"/>
      <c r="AK626" s="188" t="s">
        <v>1595</v>
      </c>
    </row>
    <row r="627" spans="1:37" x14ac:dyDescent="0.25">
      <c r="A627" s="10" t="s">
        <v>2366</v>
      </c>
      <c r="B627" s="10" t="s">
        <v>858</v>
      </c>
      <c r="C627" s="10" t="s">
        <v>2533</v>
      </c>
      <c r="D627" s="10" t="s">
        <v>1537</v>
      </c>
      <c r="E627" s="10" t="s">
        <v>1517</v>
      </c>
      <c r="F627" s="10" t="s">
        <v>1122</v>
      </c>
      <c r="G627" s="10" t="s">
        <v>1590</v>
      </c>
      <c r="H627" s="13">
        <v>1</v>
      </c>
      <c r="I627" s="10" t="s">
        <v>269</v>
      </c>
      <c r="J627" s="234">
        <v>0.1</v>
      </c>
      <c r="K627" s="232">
        <v>0.5</v>
      </c>
      <c r="L627" s="232">
        <v>0.8</v>
      </c>
      <c r="M627" s="232">
        <v>1</v>
      </c>
      <c r="N627" s="235"/>
      <c r="O627" s="205"/>
      <c r="P627" s="205"/>
      <c r="Q627" s="205"/>
      <c r="R627" s="10"/>
      <c r="S627" s="10" t="s">
        <v>1596</v>
      </c>
      <c r="T627" s="271">
        <v>0.3</v>
      </c>
      <c r="U627" s="18">
        <v>42917</v>
      </c>
      <c r="V627" s="18">
        <v>43089</v>
      </c>
      <c r="W627" s="10">
        <v>172</v>
      </c>
      <c r="X627" s="10">
        <v>0</v>
      </c>
      <c r="Y627" s="10">
        <v>0</v>
      </c>
      <c r="Z627" s="10">
        <v>0</v>
      </c>
      <c r="AA627" s="10">
        <v>0</v>
      </c>
      <c r="AB627" s="10">
        <v>0</v>
      </c>
      <c r="AC627" s="10">
        <v>0</v>
      </c>
      <c r="AD627" s="10">
        <v>0.1744186046511628</v>
      </c>
      <c r="AE627" s="10">
        <v>0.35465116279069769</v>
      </c>
      <c r="AF627" s="10">
        <v>0.52906976744186052</v>
      </c>
      <c r="AG627" s="10">
        <v>0.70930232558139539</v>
      </c>
      <c r="AH627" s="10">
        <v>0.88372093023255816</v>
      </c>
      <c r="AI627" s="10">
        <v>1</v>
      </c>
      <c r="AJ627" s="10"/>
      <c r="AK627" s="188" t="s">
        <v>2577</v>
      </c>
    </row>
    <row r="628" spans="1:37" ht="30" x14ac:dyDescent="0.25">
      <c r="A628" s="10" t="s">
        <v>2366</v>
      </c>
      <c r="B628" s="10" t="s">
        <v>858</v>
      </c>
      <c r="C628" s="10" t="s">
        <v>2533</v>
      </c>
      <c r="D628" s="10" t="s">
        <v>1537</v>
      </c>
      <c r="E628" s="10" t="s">
        <v>1517</v>
      </c>
      <c r="F628" s="10" t="s">
        <v>1122</v>
      </c>
      <c r="G628" s="10" t="s">
        <v>1597</v>
      </c>
      <c r="H628" s="13">
        <v>1</v>
      </c>
      <c r="I628" s="10" t="s">
        <v>269</v>
      </c>
      <c r="J628" s="234">
        <v>0.25</v>
      </c>
      <c r="K628" s="232">
        <v>0.5</v>
      </c>
      <c r="L628" s="232">
        <v>0.75</v>
      </c>
      <c r="M628" s="232">
        <v>1</v>
      </c>
      <c r="N628" s="235"/>
      <c r="O628" s="205"/>
      <c r="P628" s="205"/>
      <c r="Q628" s="205"/>
      <c r="R628" s="10"/>
      <c r="S628" s="10" t="s">
        <v>1598</v>
      </c>
      <c r="T628" s="271">
        <v>0.5</v>
      </c>
      <c r="U628" s="18">
        <v>42736</v>
      </c>
      <c r="V628" s="18">
        <v>43099</v>
      </c>
      <c r="W628" s="10">
        <v>363</v>
      </c>
      <c r="X628" s="10">
        <v>8.2644628099173556E-2</v>
      </c>
      <c r="Y628" s="10">
        <v>0.15977961432506887</v>
      </c>
      <c r="Z628" s="10">
        <v>0.24517906336088155</v>
      </c>
      <c r="AA628" s="10">
        <v>0.32782369146005508</v>
      </c>
      <c r="AB628" s="10">
        <v>0.41322314049586778</v>
      </c>
      <c r="AC628" s="10">
        <v>0.49586776859504134</v>
      </c>
      <c r="AD628" s="10">
        <v>0.58126721763085398</v>
      </c>
      <c r="AE628" s="10">
        <v>0.66666666666666663</v>
      </c>
      <c r="AF628" s="10">
        <v>0.74931129476584024</v>
      </c>
      <c r="AG628" s="10">
        <v>0.83471074380165289</v>
      </c>
      <c r="AH628" s="10">
        <v>0.9173553719008265</v>
      </c>
      <c r="AI628" s="10">
        <v>1</v>
      </c>
      <c r="AJ628" s="10" t="s">
        <v>2578</v>
      </c>
      <c r="AK628" s="188" t="s">
        <v>2579</v>
      </c>
    </row>
    <row r="629" spans="1:37" ht="30" x14ac:dyDescent="0.25">
      <c r="A629" s="10" t="s">
        <v>2366</v>
      </c>
      <c r="B629" s="10" t="s">
        <v>858</v>
      </c>
      <c r="C629" s="10" t="s">
        <v>2533</v>
      </c>
      <c r="D629" s="10" t="s">
        <v>1537</v>
      </c>
      <c r="E629" s="10" t="s">
        <v>1517</v>
      </c>
      <c r="F629" s="10" t="s">
        <v>1122</v>
      </c>
      <c r="G629" s="10" t="s">
        <v>1597</v>
      </c>
      <c r="H629" s="13">
        <v>1</v>
      </c>
      <c r="I629" s="10" t="s">
        <v>269</v>
      </c>
      <c r="J629" s="234">
        <v>0.25</v>
      </c>
      <c r="K629" s="232">
        <v>0.5</v>
      </c>
      <c r="L629" s="232">
        <v>0.75</v>
      </c>
      <c r="M629" s="232">
        <v>1</v>
      </c>
      <c r="N629" s="235"/>
      <c r="O629" s="205"/>
      <c r="P629" s="205"/>
      <c r="Q629" s="205"/>
      <c r="R629" s="10"/>
      <c r="S629" s="10" t="s">
        <v>1599</v>
      </c>
      <c r="T629" s="271">
        <v>0.5</v>
      </c>
      <c r="U629" s="18">
        <v>42887</v>
      </c>
      <c r="V629" s="18">
        <v>43099</v>
      </c>
      <c r="W629" s="10">
        <v>212</v>
      </c>
      <c r="X629" s="10">
        <v>0</v>
      </c>
      <c r="Y629" s="10">
        <v>0</v>
      </c>
      <c r="Z629" s="10">
        <v>0</v>
      </c>
      <c r="AA629" s="10">
        <v>0</v>
      </c>
      <c r="AB629" s="10">
        <v>0</v>
      </c>
      <c r="AC629" s="10">
        <v>0.13679245283018868</v>
      </c>
      <c r="AD629" s="10">
        <v>0.28301886792452829</v>
      </c>
      <c r="AE629" s="10">
        <v>0.42924528301886794</v>
      </c>
      <c r="AF629" s="10">
        <v>0.57075471698113212</v>
      </c>
      <c r="AG629" s="10">
        <v>0.71698113207547165</v>
      </c>
      <c r="AH629" s="10">
        <v>0.85849056603773588</v>
      </c>
      <c r="AI629" s="10">
        <v>1</v>
      </c>
      <c r="AJ629" s="10" t="s">
        <v>1600</v>
      </c>
      <c r="AK629" s="188" t="s">
        <v>1601</v>
      </c>
    </row>
    <row r="630" spans="1:37" ht="30" x14ac:dyDescent="0.25">
      <c r="A630" s="10" t="s">
        <v>2366</v>
      </c>
      <c r="B630" s="10" t="s">
        <v>858</v>
      </c>
      <c r="C630" s="10" t="s">
        <v>2533</v>
      </c>
      <c r="D630" s="10" t="s">
        <v>1537</v>
      </c>
      <c r="E630" s="10" t="s">
        <v>1517</v>
      </c>
      <c r="F630" s="10" t="s">
        <v>1122</v>
      </c>
      <c r="G630" s="10" t="s">
        <v>1602</v>
      </c>
      <c r="H630" s="13">
        <v>1</v>
      </c>
      <c r="I630" s="10" t="s">
        <v>269</v>
      </c>
      <c r="J630" s="234">
        <v>0.25</v>
      </c>
      <c r="K630" s="232">
        <v>0.5</v>
      </c>
      <c r="L630" s="232">
        <v>0.75</v>
      </c>
      <c r="M630" s="232">
        <v>1</v>
      </c>
      <c r="N630" s="235"/>
      <c r="O630" s="205"/>
      <c r="P630" s="205"/>
      <c r="Q630" s="205"/>
      <c r="R630" s="10"/>
      <c r="S630" s="10" t="s">
        <v>1603</v>
      </c>
      <c r="T630" s="271">
        <v>0.5</v>
      </c>
      <c r="U630" s="18">
        <v>42887</v>
      </c>
      <c r="V630" s="18">
        <v>43099</v>
      </c>
      <c r="W630" s="10">
        <v>212</v>
      </c>
      <c r="X630" s="10">
        <v>0</v>
      </c>
      <c r="Y630" s="10">
        <v>0</v>
      </c>
      <c r="Z630" s="10">
        <v>0</v>
      </c>
      <c r="AA630" s="10">
        <v>0</v>
      </c>
      <c r="AB630" s="10">
        <v>0</v>
      </c>
      <c r="AC630" s="10">
        <v>0.13679245283018868</v>
      </c>
      <c r="AD630" s="10">
        <v>0.28301886792452829</v>
      </c>
      <c r="AE630" s="10">
        <v>0.42924528301886794</v>
      </c>
      <c r="AF630" s="10">
        <v>0.57075471698113212</v>
      </c>
      <c r="AG630" s="10">
        <v>0.71698113207547165</v>
      </c>
      <c r="AH630" s="10">
        <v>0.85849056603773588</v>
      </c>
      <c r="AI630" s="10">
        <v>1</v>
      </c>
      <c r="AJ630" s="10"/>
      <c r="AK630" s="188" t="s">
        <v>2580</v>
      </c>
    </row>
    <row r="631" spans="1:37" ht="30" x14ac:dyDescent="0.25">
      <c r="A631" s="10" t="s">
        <v>2366</v>
      </c>
      <c r="B631" s="10" t="s">
        <v>858</v>
      </c>
      <c r="C631" s="10" t="s">
        <v>2533</v>
      </c>
      <c r="D631" s="10" t="s">
        <v>1537</v>
      </c>
      <c r="E631" s="10" t="s">
        <v>1517</v>
      </c>
      <c r="F631" s="10" t="s">
        <v>1122</v>
      </c>
      <c r="G631" s="10" t="s">
        <v>1602</v>
      </c>
      <c r="H631" s="13">
        <v>1</v>
      </c>
      <c r="I631" s="10" t="s">
        <v>269</v>
      </c>
      <c r="J631" s="234">
        <v>0.25</v>
      </c>
      <c r="K631" s="232">
        <v>0.5</v>
      </c>
      <c r="L631" s="232">
        <v>0.75</v>
      </c>
      <c r="M631" s="232">
        <v>1</v>
      </c>
      <c r="N631" s="235"/>
      <c r="O631" s="205"/>
      <c r="P631" s="205"/>
      <c r="Q631" s="205"/>
      <c r="R631" s="10"/>
      <c r="S631" s="10" t="s">
        <v>1604</v>
      </c>
      <c r="T631" s="271">
        <v>0.5</v>
      </c>
      <c r="U631" s="18">
        <v>42736</v>
      </c>
      <c r="V631" s="18">
        <v>43099</v>
      </c>
      <c r="W631" s="10">
        <v>363</v>
      </c>
      <c r="X631" s="10">
        <v>8.2644628099173556E-2</v>
      </c>
      <c r="Y631" s="10">
        <v>0.15977961432506887</v>
      </c>
      <c r="Z631" s="10">
        <v>0.24517906336088155</v>
      </c>
      <c r="AA631" s="10">
        <v>0.32782369146005508</v>
      </c>
      <c r="AB631" s="10">
        <v>0.41322314049586778</v>
      </c>
      <c r="AC631" s="10">
        <v>0.49586776859504134</v>
      </c>
      <c r="AD631" s="10">
        <v>0.58126721763085398</v>
      </c>
      <c r="AE631" s="10">
        <v>0.66666666666666663</v>
      </c>
      <c r="AF631" s="10">
        <v>0.74931129476584024</v>
      </c>
      <c r="AG631" s="10">
        <v>0.83471074380165289</v>
      </c>
      <c r="AH631" s="10">
        <v>0.9173553719008265</v>
      </c>
      <c r="AI631" s="10">
        <v>1</v>
      </c>
      <c r="AJ631" s="10" t="s">
        <v>1605</v>
      </c>
      <c r="AK631" s="188" t="s">
        <v>1606</v>
      </c>
    </row>
    <row r="632" spans="1:37" x14ac:dyDescent="0.25">
      <c r="A632" s="10" t="s">
        <v>2366</v>
      </c>
      <c r="B632" s="10" t="s">
        <v>858</v>
      </c>
      <c r="C632" s="10" t="s">
        <v>2533</v>
      </c>
      <c r="D632" s="10" t="s">
        <v>1537</v>
      </c>
      <c r="E632" s="10" t="s">
        <v>1517</v>
      </c>
      <c r="F632" s="10" t="s">
        <v>1122</v>
      </c>
      <c r="G632" s="10" t="s">
        <v>1607</v>
      </c>
      <c r="H632" s="13">
        <v>1</v>
      </c>
      <c r="I632" s="10" t="s">
        <v>269</v>
      </c>
      <c r="J632" s="234">
        <v>0.25</v>
      </c>
      <c r="K632" s="232">
        <v>0.5</v>
      </c>
      <c r="L632" s="232">
        <v>0.75</v>
      </c>
      <c r="M632" s="232">
        <v>1</v>
      </c>
      <c r="N632" s="235"/>
      <c r="O632" s="205"/>
      <c r="P632" s="205"/>
      <c r="Q632" s="205"/>
      <c r="R632" s="10"/>
      <c r="S632" s="10" t="s">
        <v>1608</v>
      </c>
      <c r="T632" s="271">
        <v>0.2</v>
      </c>
      <c r="U632" s="18">
        <v>42767</v>
      </c>
      <c r="V632" s="18">
        <v>43099</v>
      </c>
      <c r="W632" s="10">
        <v>332</v>
      </c>
      <c r="X632" s="10">
        <v>0</v>
      </c>
      <c r="Y632" s="10">
        <v>8.1325301204819275E-2</v>
      </c>
      <c r="Z632" s="10">
        <v>0.1746987951807229</v>
      </c>
      <c r="AA632" s="10">
        <v>0.26506024096385544</v>
      </c>
      <c r="AB632" s="10">
        <v>0.35843373493975905</v>
      </c>
      <c r="AC632" s="10">
        <v>0.44879518072289154</v>
      </c>
      <c r="AD632" s="10">
        <v>0.54216867469879515</v>
      </c>
      <c r="AE632" s="10">
        <v>0.63554216867469882</v>
      </c>
      <c r="AF632" s="10">
        <v>0.72590361445783136</v>
      </c>
      <c r="AG632" s="10">
        <v>0.81927710843373491</v>
      </c>
      <c r="AH632" s="10">
        <v>0.90963855421686746</v>
      </c>
      <c r="AI632" s="10">
        <v>1</v>
      </c>
      <c r="AJ632" s="10" t="s">
        <v>1609</v>
      </c>
      <c r="AK632" s="188" t="s">
        <v>1610</v>
      </c>
    </row>
    <row r="633" spans="1:37" x14ac:dyDescent="0.25">
      <c r="A633" s="10" t="s">
        <v>2366</v>
      </c>
      <c r="B633" s="10" t="s">
        <v>858</v>
      </c>
      <c r="C633" s="10" t="s">
        <v>2533</v>
      </c>
      <c r="D633" s="10" t="s">
        <v>1537</v>
      </c>
      <c r="E633" s="10" t="s">
        <v>1517</v>
      </c>
      <c r="F633" s="10" t="s">
        <v>1122</v>
      </c>
      <c r="G633" s="10" t="s">
        <v>1607</v>
      </c>
      <c r="H633" s="13">
        <v>1</v>
      </c>
      <c r="I633" s="10" t="s">
        <v>269</v>
      </c>
      <c r="J633" s="234">
        <v>0.25</v>
      </c>
      <c r="K633" s="232">
        <v>0.5</v>
      </c>
      <c r="L633" s="232">
        <v>0.75</v>
      </c>
      <c r="M633" s="232">
        <v>1</v>
      </c>
      <c r="N633" s="235"/>
      <c r="O633" s="205"/>
      <c r="P633" s="205"/>
      <c r="Q633" s="205"/>
      <c r="R633" s="10"/>
      <c r="S633" s="10" t="s">
        <v>1611</v>
      </c>
      <c r="T633" s="271">
        <v>0.4</v>
      </c>
      <c r="U633" s="18">
        <v>42747</v>
      </c>
      <c r="V633" s="18">
        <v>43099</v>
      </c>
      <c r="W633" s="10">
        <v>352</v>
      </c>
      <c r="X633" s="10">
        <v>5.3977272727272728E-2</v>
      </c>
      <c r="Y633" s="10">
        <v>0.13352272727272727</v>
      </c>
      <c r="Z633" s="10">
        <v>0.22159090909090909</v>
      </c>
      <c r="AA633" s="10">
        <v>0.30681818181818182</v>
      </c>
      <c r="AB633" s="10">
        <v>0.39488636363636365</v>
      </c>
      <c r="AC633" s="10">
        <v>0.48011363636363635</v>
      </c>
      <c r="AD633" s="10">
        <v>0.56818181818181823</v>
      </c>
      <c r="AE633" s="10">
        <v>0.65625</v>
      </c>
      <c r="AF633" s="10">
        <v>0.74147727272727271</v>
      </c>
      <c r="AG633" s="10">
        <v>0.82954545454545459</v>
      </c>
      <c r="AH633" s="10">
        <v>0.91477272727272729</v>
      </c>
      <c r="AI633" s="10">
        <v>1</v>
      </c>
      <c r="AJ633" s="10" t="s">
        <v>1612</v>
      </c>
      <c r="AK633" s="188" t="s">
        <v>1610</v>
      </c>
    </row>
    <row r="634" spans="1:37" x14ac:dyDescent="0.25">
      <c r="A634" s="10" t="s">
        <v>2366</v>
      </c>
      <c r="B634" s="10" t="s">
        <v>858</v>
      </c>
      <c r="C634" s="10" t="s">
        <v>2533</v>
      </c>
      <c r="D634" s="10" t="s">
        <v>1537</v>
      </c>
      <c r="E634" s="10" t="s">
        <v>1517</v>
      </c>
      <c r="F634" s="10" t="s">
        <v>1122</v>
      </c>
      <c r="G634" s="10" t="s">
        <v>1607</v>
      </c>
      <c r="H634" s="13">
        <v>1</v>
      </c>
      <c r="I634" s="10" t="s">
        <v>269</v>
      </c>
      <c r="J634" s="234">
        <v>0.25</v>
      </c>
      <c r="K634" s="232">
        <v>0.5</v>
      </c>
      <c r="L634" s="232">
        <v>0.75</v>
      </c>
      <c r="M634" s="232">
        <v>1</v>
      </c>
      <c r="N634" s="235"/>
      <c r="O634" s="205"/>
      <c r="P634" s="205"/>
      <c r="Q634" s="205"/>
      <c r="R634" s="10"/>
      <c r="S634" s="10" t="s">
        <v>1613</v>
      </c>
      <c r="T634" s="271">
        <v>0.2</v>
      </c>
      <c r="U634" s="18">
        <v>42826</v>
      </c>
      <c r="V634" s="18">
        <v>43099</v>
      </c>
      <c r="W634" s="10">
        <v>273</v>
      </c>
      <c r="X634" s="10">
        <v>0</v>
      </c>
      <c r="Y634" s="10">
        <v>0</v>
      </c>
      <c r="Z634" s="10">
        <v>0</v>
      </c>
      <c r="AA634" s="10">
        <v>0.10622710622710622</v>
      </c>
      <c r="AB634" s="10">
        <v>0.21978021978021978</v>
      </c>
      <c r="AC634" s="10">
        <v>0.32967032967032966</v>
      </c>
      <c r="AD634" s="10">
        <v>0.4432234432234432</v>
      </c>
      <c r="AE634" s="10">
        <v>0.5567765567765568</v>
      </c>
      <c r="AF634" s="10">
        <v>0.66666666666666663</v>
      </c>
      <c r="AG634" s="10">
        <v>0.78021978021978022</v>
      </c>
      <c r="AH634" s="10">
        <v>0.89010989010989006</v>
      </c>
      <c r="AI634" s="10">
        <v>1</v>
      </c>
      <c r="AJ634" s="10"/>
      <c r="AK634" s="188" t="s">
        <v>1610</v>
      </c>
    </row>
    <row r="635" spans="1:37" x14ac:dyDescent="0.25">
      <c r="A635" s="10" t="s">
        <v>2366</v>
      </c>
      <c r="B635" s="10" t="s">
        <v>858</v>
      </c>
      <c r="C635" s="10" t="s">
        <v>2533</v>
      </c>
      <c r="D635" s="10" t="s">
        <v>1537</v>
      </c>
      <c r="E635" s="10" t="s">
        <v>1517</v>
      </c>
      <c r="F635" s="10" t="s">
        <v>1122</v>
      </c>
      <c r="G635" s="10" t="s">
        <v>1607</v>
      </c>
      <c r="H635" s="13">
        <v>1</v>
      </c>
      <c r="I635" s="10" t="s">
        <v>269</v>
      </c>
      <c r="J635" s="234">
        <v>0.25</v>
      </c>
      <c r="K635" s="232">
        <v>0.5</v>
      </c>
      <c r="L635" s="232">
        <v>0.75</v>
      </c>
      <c r="M635" s="232">
        <v>1</v>
      </c>
      <c r="N635" s="235"/>
      <c r="O635" s="205"/>
      <c r="P635" s="205"/>
      <c r="Q635" s="205"/>
      <c r="R635" s="10"/>
      <c r="S635" s="10" t="s">
        <v>1614</v>
      </c>
      <c r="T635" s="271">
        <v>0.2</v>
      </c>
      <c r="U635" s="18">
        <v>42917</v>
      </c>
      <c r="V635" s="18">
        <v>43099</v>
      </c>
      <c r="W635" s="10">
        <v>182</v>
      </c>
      <c r="X635" s="10">
        <v>0</v>
      </c>
      <c r="Y635" s="10">
        <v>0</v>
      </c>
      <c r="Z635" s="10">
        <v>0</v>
      </c>
      <c r="AA635" s="10">
        <v>0</v>
      </c>
      <c r="AB635" s="10">
        <v>0</v>
      </c>
      <c r="AC635" s="10">
        <v>0</v>
      </c>
      <c r="AD635" s="10">
        <v>0.16483516483516483</v>
      </c>
      <c r="AE635" s="10">
        <v>0.33516483516483514</v>
      </c>
      <c r="AF635" s="10">
        <v>0.5</v>
      </c>
      <c r="AG635" s="10">
        <v>0.67032967032967028</v>
      </c>
      <c r="AH635" s="10">
        <v>0.8351648351648352</v>
      </c>
      <c r="AI635" s="10">
        <v>1</v>
      </c>
      <c r="AJ635" s="10" t="s">
        <v>1615</v>
      </c>
      <c r="AK635" s="188" t="s">
        <v>1610</v>
      </c>
    </row>
    <row r="636" spans="1:37" x14ac:dyDescent="0.25">
      <c r="A636" s="10" t="s">
        <v>2366</v>
      </c>
      <c r="B636" s="10" t="s">
        <v>858</v>
      </c>
      <c r="C636" s="10" t="s">
        <v>2533</v>
      </c>
      <c r="D636" s="10" t="s">
        <v>1537</v>
      </c>
      <c r="E636" s="10" t="s">
        <v>1517</v>
      </c>
      <c r="F636" s="10" t="s">
        <v>1122</v>
      </c>
      <c r="G636" s="10" t="s">
        <v>1616</v>
      </c>
      <c r="H636" s="13">
        <v>1</v>
      </c>
      <c r="I636" s="10" t="s">
        <v>269</v>
      </c>
      <c r="J636" s="234">
        <v>0.3</v>
      </c>
      <c r="K636" s="232">
        <v>1</v>
      </c>
      <c r="L636" s="232">
        <v>1</v>
      </c>
      <c r="M636" s="232">
        <v>1</v>
      </c>
      <c r="N636" s="235"/>
      <c r="O636" s="205"/>
      <c r="P636" s="205"/>
      <c r="Q636" s="205"/>
      <c r="R636" s="10"/>
      <c r="S636" s="10" t="s">
        <v>1617</v>
      </c>
      <c r="T636" s="271">
        <v>0.5</v>
      </c>
      <c r="U636" s="18">
        <v>42767</v>
      </c>
      <c r="V636" s="18">
        <v>42916</v>
      </c>
      <c r="W636" s="10">
        <v>149</v>
      </c>
      <c r="X636" s="10">
        <v>0</v>
      </c>
      <c r="Y636" s="10">
        <v>0.18120805369127516</v>
      </c>
      <c r="Z636" s="10">
        <v>0.38926174496644295</v>
      </c>
      <c r="AA636" s="10">
        <v>0.59060402684563762</v>
      </c>
      <c r="AB636" s="10">
        <v>0.79865771812080533</v>
      </c>
      <c r="AC636" s="10">
        <v>1</v>
      </c>
      <c r="AD636" s="10">
        <v>0</v>
      </c>
      <c r="AE636" s="10">
        <v>0</v>
      </c>
      <c r="AF636" s="10">
        <v>0</v>
      </c>
      <c r="AG636" s="10">
        <v>0</v>
      </c>
      <c r="AH636" s="10">
        <v>0</v>
      </c>
      <c r="AI636" s="10">
        <v>0</v>
      </c>
      <c r="AJ636" s="10" t="s">
        <v>1618</v>
      </c>
      <c r="AK636" s="188" t="s">
        <v>1619</v>
      </c>
    </row>
    <row r="637" spans="1:37" x14ac:dyDescent="0.25">
      <c r="A637" s="10" t="s">
        <v>2366</v>
      </c>
      <c r="B637" s="10" t="s">
        <v>858</v>
      </c>
      <c r="C637" s="10" t="s">
        <v>2533</v>
      </c>
      <c r="D637" s="10" t="s">
        <v>1537</v>
      </c>
      <c r="E637" s="10" t="s">
        <v>1517</v>
      </c>
      <c r="F637" s="10" t="s">
        <v>1122</v>
      </c>
      <c r="G637" s="10" t="s">
        <v>1616</v>
      </c>
      <c r="H637" s="13">
        <v>1</v>
      </c>
      <c r="I637" s="10" t="s">
        <v>269</v>
      </c>
      <c r="J637" s="234">
        <v>0.3</v>
      </c>
      <c r="K637" s="232">
        <v>1</v>
      </c>
      <c r="L637" s="232">
        <v>1</v>
      </c>
      <c r="M637" s="232">
        <v>1</v>
      </c>
      <c r="N637" s="235"/>
      <c r="O637" s="205"/>
      <c r="P637" s="205"/>
      <c r="Q637" s="205"/>
      <c r="R637" s="10"/>
      <c r="S637" s="10" t="s">
        <v>1620</v>
      </c>
      <c r="T637" s="271">
        <v>0.5</v>
      </c>
      <c r="U637" s="18">
        <v>42767</v>
      </c>
      <c r="V637" s="18">
        <v>42916</v>
      </c>
      <c r="W637" s="10">
        <v>149</v>
      </c>
      <c r="X637" s="10">
        <v>0</v>
      </c>
      <c r="Y637" s="10">
        <v>0.18120805369127516</v>
      </c>
      <c r="Z637" s="10">
        <v>0.38926174496644295</v>
      </c>
      <c r="AA637" s="10">
        <v>0.59060402684563762</v>
      </c>
      <c r="AB637" s="10">
        <v>0.79865771812080533</v>
      </c>
      <c r="AC637" s="10">
        <v>1</v>
      </c>
      <c r="AD637" s="10">
        <v>0</v>
      </c>
      <c r="AE637" s="10">
        <v>0</v>
      </c>
      <c r="AF637" s="10">
        <v>0</v>
      </c>
      <c r="AG637" s="10">
        <v>0</v>
      </c>
      <c r="AH637" s="10">
        <v>0</v>
      </c>
      <c r="AI637" s="10">
        <v>0</v>
      </c>
      <c r="AJ637" s="10" t="s">
        <v>1621</v>
      </c>
      <c r="AK637" s="188" t="s">
        <v>1622</v>
      </c>
    </row>
    <row r="638" spans="1:37" x14ac:dyDescent="0.25">
      <c r="A638" s="10" t="s">
        <v>2366</v>
      </c>
      <c r="B638" s="10" t="s">
        <v>858</v>
      </c>
      <c r="C638" s="10" t="s">
        <v>2533</v>
      </c>
      <c r="D638" s="10" t="s">
        <v>1623</v>
      </c>
      <c r="E638" s="10" t="s">
        <v>1624</v>
      </c>
      <c r="F638" s="10" t="s">
        <v>1625</v>
      </c>
      <c r="G638" s="10" t="s">
        <v>1626</v>
      </c>
      <c r="H638" s="13">
        <v>4</v>
      </c>
      <c r="I638" s="10" t="s">
        <v>74</v>
      </c>
      <c r="J638" s="230"/>
      <c r="K638" s="230"/>
      <c r="L638" s="230"/>
      <c r="M638" s="230">
        <v>4</v>
      </c>
      <c r="N638" s="231"/>
      <c r="O638" s="204"/>
      <c r="P638" s="204"/>
      <c r="Q638" s="215"/>
      <c r="R638" s="10"/>
      <c r="S638" s="10" t="s">
        <v>1627</v>
      </c>
      <c r="T638" s="271">
        <v>0.25</v>
      </c>
      <c r="U638" s="18">
        <v>42825</v>
      </c>
      <c r="V638" s="18">
        <v>43069</v>
      </c>
      <c r="W638" s="10">
        <v>244</v>
      </c>
      <c r="X638" s="10" t="s">
        <v>1628</v>
      </c>
      <c r="Y638" s="10" t="s">
        <v>1628</v>
      </c>
      <c r="Z638" s="10" t="s">
        <v>1628</v>
      </c>
      <c r="AA638" s="10">
        <v>0.12295081967213115</v>
      </c>
      <c r="AB638" s="10">
        <v>0.25</v>
      </c>
      <c r="AC638" s="10">
        <v>0.37295081967213117</v>
      </c>
      <c r="AD638" s="10">
        <v>0.5</v>
      </c>
      <c r="AE638" s="10">
        <v>0.62704918032786883</v>
      </c>
      <c r="AF638" s="10">
        <v>0.75</v>
      </c>
      <c r="AG638" s="10">
        <v>0.87704918032786883</v>
      </c>
      <c r="AH638" s="10">
        <v>1</v>
      </c>
      <c r="AI638" s="10">
        <v>0</v>
      </c>
      <c r="AJ638" s="10"/>
      <c r="AK638" s="188" t="s">
        <v>1629</v>
      </c>
    </row>
    <row r="639" spans="1:37" x14ac:dyDescent="0.25">
      <c r="A639" s="10" t="s">
        <v>2366</v>
      </c>
      <c r="B639" s="10" t="s">
        <v>858</v>
      </c>
      <c r="C639" s="10" t="s">
        <v>2533</v>
      </c>
      <c r="D639" s="10" t="s">
        <v>1630</v>
      </c>
      <c r="E639" s="10" t="s">
        <v>1624</v>
      </c>
      <c r="F639" s="10" t="s">
        <v>1625</v>
      </c>
      <c r="G639" s="10" t="s">
        <v>1626</v>
      </c>
      <c r="H639" s="13">
        <v>4</v>
      </c>
      <c r="I639" s="10" t="s">
        <v>74</v>
      </c>
      <c r="J639" s="230"/>
      <c r="K639" s="230"/>
      <c r="L639" s="230"/>
      <c r="M639" s="230">
        <v>4</v>
      </c>
      <c r="N639" s="231"/>
      <c r="O639" s="204"/>
      <c r="P639" s="204"/>
      <c r="Q639" s="215"/>
      <c r="R639" s="10"/>
      <c r="S639" s="10" t="s">
        <v>1631</v>
      </c>
      <c r="T639" s="271">
        <v>0.25</v>
      </c>
      <c r="U639" s="18">
        <v>42855</v>
      </c>
      <c r="V639" s="18">
        <v>42886</v>
      </c>
      <c r="W639" s="10">
        <v>31</v>
      </c>
      <c r="X639" s="10">
        <v>0</v>
      </c>
      <c r="Y639" s="10">
        <v>0</v>
      </c>
      <c r="Z639" s="10">
        <v>0</v>
      </c>
      <c r="AA639" s="10">
        <v>0</v>
      </c>
      <c r="AB639" s="10">
        <v>1</v>
      </c>
      <c r="AC639" s="10">
        <v>0</v>
      </c>
      <c r="AD639" s="10">
        <v>0</v>
      </c>
      <c r="AE639" s="10">
        <v>0</v>
      </c>
      <c r="AF639" s="10">
        <v>0</v>
      </c>
      <c r="AG639" s="10">
        <v>0</v>
      </c>
      <c r="AH639" s="10">
        <v>0</v>
      </c>
      <c r="AI639" s="10">
        <v>0</v>
      </c>
      <c r="AJ639" s="10"/>
      <c r="AK639" s="188" t="s">
        <v>1658</v>
      </c>
    </row>
    <row r="640" spans="1:37" x14ac:dyDescent="0.25">
      <c r="A640" s="10" t="s">
        <v>2366</v>
      </c>
      <c r="B640" s="10" t="s">
        <v>858</v>
      </c>
      <c r="C640" s="10" t="s">
        <v>2533</v>
      </c>
      <c r="D640" s="10" t="s">
        <v>1630</v>
      </c>
      <c r="E640" s="10" t="s">
        <v>1624</v>
      </c>
      <c r="F640" s="10" t="s">
        <v>1625</v>
      </c>
      <c r="G640" s="10" t="s">
        <v>1626</v>
      </c>
      <c r="H640" s="13">
        <v>4</v>
      </c>
      <c r="I640" s="10" t="s">
        <v>74</v>
      </c>
      <c r="J640" s="230"/>
      <c r="K640" s="230"/>
      <c r="L640" s="230"/>
      <c r="M640" s="230">
        <v>4</v>
      </c>
      <c r="N640" s="231"/>
      <c r="O640" s="204"/>
      <c r="P640" s="204"/>
      <c r="Q640" s="215"/>
      <c r="R640" s="10"/>
      <c r="S640" s="10" t="s">
        <v>1632</v>
      </c>
      <c r="T640" s="271">
        <v>0.25</v>
      </c>
      <c r="U640" s="18">
        <v>42885</v>
      </c>
      <c r="V640" s="18">
        <v>43069</v>
      </c>
      <c r="W640" s="10">
        <v>184</v>
      </c>
      <c r="X640" s="10">
        <v>0</v>
      </c>
      <c r="Y640" s="10">
        <v>0</v>
      </c>
      <c r="Z640" s="10">
        <v>0</v>
      </c>
      <c r="AA640" s="10">
        <v>0</v>
      </c>
      <c r="AB640" s="10">
        <v>5.434782608695652E-3</v>
      </c>
      <c r="AC640" s="10">
        <v>0.16847826086956522</v>
      </c>
      <c r="AD640" s="10">
        <v>0.33695652173913043</v>
      </c>
      <c r="AE640" s="10">
        <v>0.50543478260869568</v>
      </c>
      <c r="AF640" s="10">
        <v>0.66847826086956519</v>
      </c>
      <c r="AG640" s="10">
        <v>0.83695652173913049</v>
      </c>
      <c r="AH640" s="10">
        <v>1</v>
      </c>
      <c r="AI640" s="10">
        <v>0</v>
      </c>
      <c r="AJ640" s="10"/>
      <c r="AK640" s="188" t="s">
        <v>1633</v>
      </c>
    </row>
    <row r="641" spans="1:37" x14ac:dyDescent="0.25">
      <c r="A641" s="10" t="s">
        <v>2366</v>
      </c>
      <c r="B641" s="10" t="s">
        <v>858</v>
      </c>
      <c r="C641" s="10" t="s">
        <v>2533</v>
      </c>
      <c r="D641" s="10" t="s">
        <v>1630</v>
      </c>
      <c r="E641" s="10" t="s">
        <v>1624</v>
      </c>
      <c r="F641" s="10" t="s">
        <v>1625</v>
      </c>
      <c r="G641" s="10" t="s">
        <v>1626</v>
      </c>
      <c r="H641" s="13">
        <v>4</v>
      </c>
      <c r="I641" s="10" t="s">
        <v>74</v>
      </c>
      <c r="J641" s="230"/>
      <c r="K641" s="230"/>
      <c r="L641" s="230"/>
      <c r="M641" s="230">
        <v>4</v>
      </c>
      <c r="N641" s="231"/>
      <c r="O641" s="204"/>
      <c r="P641" s="204"/>
      <c r="Q641" s="215"/>
      <c r="R641" s="10"/>
      <c r="S641" s="10" t="s">
        <v>2581</v>
      </c>
      <c r="T641" s="271">
        <v>0.25</v>
      </c>
      <c r="U641" s="18">
        <v>42885</v>
      </c>
      <c r="V641" s="18">
        <v>43069</v>
      </c>
      <c r="W641" s="10">
        <v>184</v>
      </c>
      <c r="X641" s="10">
        <v>0</v>
      </c>
      <c r="Y641" s="10">
        <v>0</v>
      </c>
      <c r="Z641" s="10">
        <v>0</v>
      </c>
      <c r="AA641" s="10">
        <v>0</v>
      </c>
      <c r="AB641" s="10">
        <v>5.434782608695652E-3</v>
      </c>
      <c r="AC641" s="10">
        <v>0.16847826086956522</v>
      </c>
      <c r="AD641" s="10">
        <v>0.33695652173913043</v>
      </c>
      <c r="AE641" s="10">
        <v>0.50543478260869568</v>
      </c>
      <c r="AF641" s="10">
        <v>0.66847826086956519</v>
      </c>
      <c r="AG641" s="10">
        <v>0.83695652173913049</v>
      </c>
      <c r="AH641" s="10">
        <v>1</v>
      </c>
      <c r="AI641" s="10">
        <v>0</v>
      </c>
      <c r="AJ641" s="10"/>
      <c r="AK641" s="188" t="s">
        <v>1634</v>
      </c>
    </row>
    <row r="642" spans="1:37" x14ac:dyDescent="0.25">
      <c r="A642" s="10" t="s">
        <v>2366</v>
      </c>
      <c r="B642" s="10" t="s">
        <v>858</v>
      </c>
      <c r="C642" s="10" t="s">
        <v>2533</v>
      </c>
      <c r="D642" s="10" t="s">
        <v>1630</v>
      </c>
      <c r="E642" s="10" t="s">
        <v>1624</v>
      </c>
      <c r="F642" s="10" t="s">
        <v>1625</v>
      </c>
      <c r="G642" s="10" t="s">
        <v>2582</v>
      </c>
      <c r="H642" s="13">
        <v>200</v>
      </c>
      <c r="I642" s="10" t="s">
        <v>74</v>
      </c>
      <c r="J642" s="230"/>
      <c r="K642" s="230"/>
      <c r="L642" s="230"/>
      <c r="M642" s="230">
        <v>200</v>
      </c>
      <c r="N642" s="231"/>
      <c r="O642" s="204"/>
      <c r="P642" s="204"/>
      <c r="Q642" s="215"/>
      <c r="R642" s="10"/>
      <c r="S642" s="10" t="s">
        <v>1636</v>
      </c>
      <c r="T642" s="271">
        <v>0.2</v>
      </c>
      <c r="U642" s="18">
        <v>42887</v>
      </c>
      <c r="V642" s="18">
        <v>42978</v>
      </c>
      <c r="W642" s="10">
        <v>91</v>
      </c>
      <c r="X642" s="10">
        <v>0</v>
      </c>
      <c r="Y642" s="10">
        <v>0</v>
      </c>
      <c r="Z642" s="10">
        <v>0</v>
      </c>
      <c r="AA642" s="10">
        <v>0</v>
      </c>
      <c r="AB642" s="10">
        <v>0</v>
      </c>
      <c r="AC642" s="10">
        <v>0.31868131868131866</v>
      </c>
      <c r="AD642" s="10">
        <v>0.65934065934065933</v>
      </c>
      <c r="AE642" s="10">
        <v>1</v>
      </c>
      <c r="AF642" s="10">
        <v>0</v>
      </c>
      <c r="AG642" s="10">
        <v>0</v>
      </c>
      <c r="AH642" s="10">
        <v>0</v>
      </c>
      <c r="AI642" s="10">
        <v>0</v>
      </c>
      <c r="AJ642" s="10"/>
      <c r="AK642" s="188"/>
    </row>
    <row r="643" spans="1:37" x14ac:dyDescent="0.25">
      <c r="A643" s="10" t="s">
        <v>2366</v>
      </c>
      <c r="B643" s="10" t="s">
        <v>858</v>
      </c>
      <c r="C643" s="10" t="s">
        <v>2533</v>
      </c>
      <c r="D643" s="10" t="s">
        <v>1630</v>
      </c>
      <c r="E643" s="10" t="s">
        <v>1624</v>
      </c>
      <c r="F643" s="10" t="s">
        <v>1625</v>
      </c>
      <c r="G643" s="10" t="s">
        <v>2582</v>
      </c>
      <c r="H643" s="13">
        <v>200</v>
      </c>
      <c r="I643" s="10" t="s">
        <v>74</v>
      </c>
      <c r="J643" s="230"/>
      <c r="K643" s="230"/>
      <c r="L643" s="230"/>
      <c r="M643" s="230">
        <v>200</v>
      </c>
      <c r="N643" s="231"/>
      <c r="O643" s="204"/>
      <c r="P643" s="204"/>
      <c r="Q643" s="215"/>
      <c r="R643" s="10"/>
      <c r="S643" s="10" t="s">
        <v>1637</v>
      </c>
      <c r="T643" s="271">
        <v>0.4</v>
      </c>
      <c r="U643" s="18">
        <v>42886</v>
      </c>
      <c r="V643" s="18">
        <v>43038</v>
      </c>
      <c r="W643" s="10">
        <v>152</v>
      </c>
      <c r="X643" s="10">
        <v>0</v>
      </c>
      <c r="Y643" s="10">
        <v>0</v>
      </c>
      <c r="Z643" s="10">
        <v>0</v>
      </c>
      <c r="AA643" s="10">
        <v>0</v>
      </c>
      <c r="AB643" s="10">
        <v>0</v>
      </c>
      <c r="AC643" s="10">
        <v>0.19736842105263158</v>
      </c>
      <c r="AD643" s="10">
        <v>0.40131578947368424</v>
      </c>
      <c r="AE643" s="10">
        <v>0.60526315789473684</v>
      </c>
      <c r="AF643" s="10">
        <v>0.80263157894736847</v>
      </c>
      <c r="AG643" s="10">
        <v>1</v>
      </c>
      <c r="AH643" s="10">
        <v>0</v>
      </c>
      <c r="AI643" s="10">
        <v>0</v>
      </c>
      <c r="AJ643" s="10"/>
      <c r="AK643" s="188" t="s">
        <v>1638</v>
      </c>
    </row>
    <row r="644" spans="1:37" ht="30" x14ac:dyDescent="0.25">
      <c r="A644" s="10" t="s">
        <v>2366</v>
      </c>
      <c r="B644" s="10" t="s">
        <v>858</v>
      </c>
      <c r="C644" s="10" t="s">
        <v>2533</v>
      </c>
      <c r="D644" s="10" t="s">
        <v>1630</v>
      </c>
      <c r="E644" s="10" t="s">
        <v>1624</v>
      </c>
      <c r="F644" s="10" t="s">
        <v>1625</v>
      </c>
      <c r="G644" s="10" t="s">
        <v>2582</v>
      </c>
      <c r="H644" s="13">
        <v>200</v>
      </c>
      <c r="I644" s="10" t="s">
        <v>74</v>
      </c>
      <c r="J644" s="230"/>
      <c r="K644" s="230"/>
      <c r="L644" s="230"/>
      <c r="M644" s="230">
        <v>200</v>
      </c>
      <c r="N644" s="231"/>
      <c r="O644" s="204"/>
      <c r="P644" s="204"/>
      <c r="Q644" s="215"/>
      <c r="R644" s="10"/>
      <c r="S644" s="10" t="s">
        <v>1639</v>
      </c>
      <c r="T644" s="271">
        <v>0.2</v>
      </c>
      <c r="U644" s="18">
        <v>43008</v>
      </c>
      <c r="V644" s="18">
        <v>43069</v>
      </c>
      <c r="W644" s="10">
        <v>61</v>
      </c>
      <c r="X644" s="10">
        <v>0</v>
      </c>
      <c r="Y644" s="10">
        <v>0</v>
      </c>
      <c r="Z644" s="10">
        <v>0</v>
      </c>
      <c r="AA644" s="10">
        <v>0</v>
      </c>
      <c r="AB644" s="10">
        <v>0</v>
      </c>
      <c r="AC644" s="10">
        <v>0</v>
      </c>
      <c r="AD644" s="10">
        <v>0</v>
      </c>
      <c r="AE644" s="10">
        <v>0</v>
      </c>
      <c r="AF644" s="10">
        <v>0</v>
      </c>
      <c r="AG644" s="10">
        <v>0.50819672131147542</v>
      </c>
      <c r="AH644" s="10">
        <v>1</v>
      </c>
      <c r="AI644" s="10">
        <v>0</v>
      </c>
      <c r="AJ644" s="10"/>
      <c r="AK644" s="188" t="s">
        <v>2583</v>
      </c>
    </row>
    <row r="645" spans="1:37" x14ac:dyDescent="0.25">
      <c r="A645" s="10" t="s">
        <v>2366</v>
      </c>
      <c r="B645" s="10" t="s">
        <v>858</v>
      </c>
      <c r="C645" s="10" t="s">
        <v>2533</v>
      </c>
      <c r="D645" s="10" t="s">
        <v>1630</v>
      </c>
      <c r="E645" s="10" t="s">
        <v>1624</v>
      </c>
      <c r="F645" s="10" t="s">
        <v>1625</v>
      </c>
      <c r="G645" s="10" t="s">
        <v>1635</v>
      </c>
      <c r="H645" s="13">
        <v>200</v>
      </c>
      <c r="I645" s="10" t="s">
        <v>74</v>
      </c>
      <c r="J645" s="230"/>
      <c r="K645" s="230"/>
      <c r="L645" s="230"/>
      <c r="M645" s="230">
        <v>200</v>
      </c>
      <c r="N645" s="231"/>
      <c r="O645" s="204"/>
      <c r="P645" s="204"/>
      <c r="Q645" s="215"/>
      <c r="R645" s="10"/>
      <c r="S645" s="10" t="s">
        <v>1640</v>
      </c>
      <c r="T645" s="271">
        <v>0.2</v>
      </c>
      <c r="U645" s="18">
        <v>43068</v>
      </c>
      <c r="V645" s="18">
        <v>43069</v>
      </c>
      <c r="W645" s="10">
        <v>1</v>
      </c>
      <c r="X645" s="10">
        <v>0</v>
      </c>
      <c r="Y645" s="10">
        <v>0</v>
      </c>
      <c r="Z645" s="10">
        <v>0</v>
      </c>
      <c r="AA645" s="10">
        <v>0</v>
      </c>
      <c r="AB645" s="10">
        <v>0</v>
      </c>
      <c r="AC645" s="10">
        <v>0</v>
      </c>
      <c r="AD645" s="10">
        <v>0</v>
      </c>
      <c r="AE645" s="10">
        <v>0</v>
      </c>
      <c r="AF645" s="10">
        <v>0</v>
      </c>
      <c r="AG645" s="10">
        <v>0</v>
      </c>
      <c r="AH645" s="10">
        <v>1</v>
      </c>
      <c r="AI645" s="10">
        <v>0</v>
      </c>
      <c r="AJ645" s="10"/>
      <c r="AK645" s="188" t="s">
        <v>1641</v>
      </c>
    </row>
    <row r="646" spans="1:37" x14ac:dyDescent="0.25">
      <c r="A646" s="10" t="s">
        <v>2366</v>
      </c>
      <c r="B646" s="10" t="s">
        <v>858</v>
      </c>
      <c r="C646" s="10" t="s">
        <v>2533</v>
      </c>
      <c r="D646" s="10" t="s">
        <v>1630</v>
      </c>
      <c r="E646" s="10" t="s">
        <v>1624</v>
      </c>
      <c r="F646" s="10" t="s">
        <v>1625</v>
      </c>
      <c r="G646" s="10" t="s">
        <v>1642</v>
      </c>
      <c r="H646" s="13">
        <v>100</v>
      </c>
      <c r="I646" s="10" t="s">
        <v>74</v>
      </c>
      <c r="J646" s="230"/>
      <c r="K646" s="230"/>
      <c r="L646" s="230"/>
      <c r="M646" s="230">
        <v>100</v>
      </c>
      <c r="N646" s="231"/>
      <c r="O646" s="204"/>
      <c r="P646" s="204"/>
      <c r="Q646" s="215"/>
      <c r="R646" s="10"/>
      <c r="S646" s="10" t="s">
        <v>2584</v>
      </c>
      <c r="T646" s="271">
        <v>0.1</v>
      </c>
      <c r="U646" s="18">
        <v>42887</v>
      </c>
      <c r="V646" s="18">
        <v>42978</v>
      </c>
      <c r="W646" s="10">
        <v>91</v>
      </c>
      <c r="X646" s="10">
        <v>0</v>
      </c>
      <c r="Y646" s="10">
        <v>0</v>
      </c>
      <c r="Z646" s="10">
        <v>0</v>
      </c>
      <c r="AA646" s="10">
        <v>0</v>
      </c>
      <c r="AB646" s="10">
        <v>0</v>
      </c>
      <c r="AC646" s="10">
        <v>0.31868131868131866</v>
      </c>
      <c r="AD646" s="10">
        <v>0.65934065934065933</v>
      </c>
      <c r="AE646" s="10">
        <v>1</v>
      </c>
      <c r="AF646" s="10">
        <v>0</v>
      </c>
      <c r="AG646" s="10">
        <v>0</v>
      </c>
      <c r="AH646" s="10">
        <v>0</v>
      </c>
      <c r="AI646" s="10">
        <v>0</v>
      </c>
      <c r="AJ646" s="10"/>
      <c r="AK646" s="188" t="s">
        <v>1643</v>
      </c>
    </row>
    <row r="647" spans="1:37" x14ac:dyDescent="0.25">
      <c r="A647" s="10" t="s">
        <v>2366</v>
      </c>
      <c r="B647" s="10" t="s">
        <v>858</v>
      </c>
      <c r="C647" s="10" t="s">
        <v>2533</v>
      </c>
      <c r="D647" s="10" t="s">
        <v>1630</v>
      </c>
      <c r="E647" s="10" t="s">
        <v>1624</v>
      </c>
      <c r="F647" s="10" t="s">
        <v>1625</v>
      </c>
      <c r="G647" s="10" t="s">
        <v>1642</v>
      </c>
      <c r="H647" s="13">
        <v>100</v>
      </c>
      <c r="I647" s="10" t="s">
        <v>74</v>
      </c>
      <c r="J647" s="230"/>
      <c r="K647" s="230"/>
      <c r="L647" s="230"/>
      <c r="M647" s="230">
        <v>100</v>
      </c>
      <c r="N647" s="231"/>
      <c r="O647" s="204"/>
      <c r="P647" s="204"/>
      <c r="Q647" s="215"/>
      <c r="R647" s="10"/>
      <c r="S647" s="10" t="s">
        <v>1644</v>
      </c>
      <c r="T647" s="271">
        <v>0.15</v>
      </c>
      <c r="U647" s="18">
        <v>42855</v>
      </c>
      <c r="V647" s="18">
        <v>43069</v>
      </c>
      <c r="W647" s="10">
        <v>214</v>
      </c>
      <c r="X647" s="10">
        <v>0</v>
      </c>
      <c r="Y647" s="10">
        <v>0</v>
      </c>
      <c r="Z647" s="10">
        <v>0</v>
      </c>
      <c r="AA647" s="10">
        <v>0</v>
      </c>
      <c r="AB647" s="10">
        <v>0.14485981308411214</v>
      </c>
      <c r="AC647" s="10">
        <v>0.28504672897196259</v>
      </c>
      <c r="AD647" s="10">
        <v>0.42990654205607476</v>
      </c>
      <c r="AE647" s="10">
        <v>0.57476635514018692</v>
      </c>
      <c r="AF647" s="10">
        <v>0.71495327102803741</v>
      </c>
      <c r="AG647" s="10">
        <v>0.85981308411214952</v>
      </c>
      <c r="AH647" s="10">
        <v>1</v>
      </c>
      <c r="AI647" s="10">
        <v>0</v>
      </c>
      <c r="AJ647" s="10"/>
      <c r="AK647" s="188" t="s">
        <v>1645</v>
      </c>
    </row>
    <row r="648" spans="1:37" x14ac:dyDescent="0.25">
      <c r="A648" s="10" t="s">
        <v>2366</v>
      </c>
      <c r="B648" s="10" t="s">
        <v>858</v>
      </c>
      <c r="C648" s="10" t="s">
        <v>2533</v>
      </c>
      <c r="D648" s="10" t="s">
        <v>1630</v>
      </c>
      <c r="E648" s="10" t="s">
        <v>1624</v>
      </c>
      <c r="F648" s="10" t="s">
        <v>1625</v>
      </c>
      <c r="G648" s="10" t="s">
        <v>1642</v>
      </c>
      <c r="H648" s="13">
        <v>100</v>
      </c>
      <c r="I648" s="10" t="s">
        <v>74</v>
      </c>
      <c r="J648" s="230"/>
      <c r="K648" s="230"/>
      <c r="L648" s="230"/>
      <c r="M648" s="230">
        <v>100</v>
      </c>
      <c r="N648" s="231"/>
      <c r="O648" s="204"/>
      <c r="P648" s="204"/>
      <c r="Q648" s="215"/>
      <c r="R648" s="10"/>
      <c r="S648" s="10" t="s">
        <v>1631</v>
      </c>
      <c r="T648" s="271">
        <v>0.15</v>
      </c>
      <c r="U648" s="18">
        <v>42826</v>
      </c>
      <c r="V648" s="18">
        <v>43069</v>
      </c>
      <c r="W648" s="10">
        <v>243</v>
      </c>
      <c r="X648" s="10">
        <v>0</v>
      </c>
      <c r="Y648" s="10">
        <v>0</v>
      </c>
      <c r="Z648" s="10">
        <v>0</v>
      </c>
      <c r="AA648" s="10">
        <v>0.11934156378600823</v>
      </c>
      <c r="AB648" s="10">
        <v>0.24691358024691357</v>
      </c>
      <c r="AC648" s="10">
        <v>0.37037037037037035</v>
      </c>
      <c r="AD648" s="10">
        <v>0.49794238683127573</v>
      </c>
      <c r="AE648" s="10">
        <v>0.62551440329218111</v>
      </c>
      <c r="AF648" s="10">
        <v>0.74897119341563789</v>
      </c>
      <c r="AG648" s="10">
        <v>0.87654320987654322</v>
      </c>
      <c r="AH648" s="10">
        <v>1</v>
      </c>
      <c r="AI648" s="10">
        <v>0</v>
      </c>
      <c r="AJ648" s="10"/>
      <c r="AK648" s="188" t="s">
        <v>1646</v>
      </c>
    </row>
    <row r="649" spans="1:37" x14ac:dyDescent="0.25">
      <c r="A649" s="10" t="s">
        <v>2366</v>
      </c>
      <c r="B649" s="10" t="s">
        <v>858</v>
      </c>
      <c r="C649" s="10" t="s">
        <v>2533</v>
      </c>
      <c r="D649" s="10" t="s">
        <v>1630</v>
      </c>
      <c r="E649" s="10" t="s">
        <v>1624</v>
      </c>
      <c r="F649" s="10" t="s">
        <v>1625</v>
      </c>
      <c r="G649" s="10" t="s">
        <v>1642</v>
      </c>
      <c r="H649" s="13">
        <v>100</v>
      </c>
      <c r="I649" s="10" t="s">
        <v>74</v>
      </c>
      <c r="J649" s="230"/>
      <c r="K649" s="230"/>
      <c r="L649" s="230"/>
      <c r="M649" s="230">
        <v>100</v>
      </c>
      <c r="N649" s="231"/>
      <c r="O649" s="204"/>
      <c r="P649" s="204"/>
      <c r="Q649" s="215"/>
      <c r="R649" s="10"/>
      <c r="S649" s="10" t="s">
        <v>1647</v>
      </c>
      <c r="T649" s="271">
        <v>0.4</v>
      </c>
      <c r="U649" s="18">
        <v>42885</v>
      </c>
      <c r="V649" s="18">
        <v>43069</v>
      </c>
      <c r="W649" s="10">
        <v>184</v>
      </c>
      <c r="X649" s="10">
        <v>0</v>
      </c>
      <c r="Y649" s="10">
        <v>0</v>
      </c>
      <c r="Z649" s="10">
        <v>0</v>
      </c>
      <c r="AA649" s="10">
        <v>0</v>
      </c>
      <c r="AB649" s="10">
        <v>5.434782608695652E-3</v>
      </c>
      <c r="AC649" s="10">
        <v>0.16847826086956522</v>
      </c>
      <c r="AD649" s="10">
        <v>0.33695652173913043</v>
      </c>
      <c r="AE649" s="10">
        <v>0.50543478260869568</v>
      </c>
      <c r="AF649" s="10">
        <v>0.66847826086956519</v>
      </c>
      <c r="AG649" s="10">
        <v>0.83695652173913049</v>
      </c>
      <c r="AH649" s="10">
        <v>1</v>
      </c>
      <c r="AI649" s="10">
        <v>0</v>
      </c>
      <c r="AJ649" s="10"/>
      <c r="AK649" s="188" t="s">
        <v>1648</v>
      </c>
    </row>
    <row r="650" spans="1:37" x14ac:dyDescent="0.25">
      <c r="A650" s="10" t="s">
        <v>2366</v>
      </c>
      <c r="B650" s="10" t="s">
        <v>858</v>
      </c>
      <c r="C650" s="10" t="s">
        <v>2533</v>
      </c>
      <c r="D650" s="10" t="s">
        <v>1630</v>
      </c>
      <c r="E650" s="10" t="s">
        <v>1624</v>
      </c>
      <c r="F650" s="10" t="s">
        <v>1625</v>
      </c>
      <c r="G650" s="10" t="s">
        <v>1642</v>
      </c>
      <c r="H650" s="13">
        <v>100</v>
      </c>
      <c r="I650" s="10" t="s">
        <v>74</v>
      </c>
      <c r="J650" s="230"/>
      <c r="K650" s="230"/>
      <c r="L650" s="230"/>
      <c r="M650" s="230">
        <v>100</v>
      </c>
      <c r="N650" s="231"/>
      <c r="O650" s="204"/>
      <c r="P650" s="204"/>
      <c r="Q650" s="215"/>
      <c r="R650" s="10"/>
      <c r="S650" s="10" t="s">
        <v>1649</v>
      </c>
      <c r="T650" s="271">
        <v>0.2</v>
      </c>
      <c r="U650" s="18">
        <v>42885</v>
      </c>
      <c r="V650" s="18">
        <v>43069</v>
      </c>
      <c r="W650" s="10">
        <v>184</v>
      </c>
      <c r="X650" s="10">
        <v>0</v>
      </c>
      <c r="Y650" s="10">
        <v>0</v>
      </c>
      <c r="Z650" s="10">
        <v>0</v>
      </c>
      <c r="AA650" s="10">
        <v>0</v>
      </c>
      <c r="AB650" s="10">
        <v>5.434782608695652E-3</v>
      </c>
      <c r="AC650" s="10">
        <v>0.16847826086956522</v>
      </c>
      <c r="AD650" s="10">
        <v>0.33695652173913043</v>
      </c>
      <c r="AE650" s="10">
        <v>0.50543478260869568</v>
      </c>
      <c r="AF650" s="10">
        <v>0.66847826086956519</v>
      </c>
      <c r="AG650" s="10">
        <v>0.83695652173913049</v>
      </c>
      <c r="AH650" s="10">
        <v>1</v>
      </c>
      <c r="AI650" s="10">
        <v>0</v>
      </c>
      <c r="AJ650" s="10"/>
      <c r="AK650" s="188" t="s">
        <v>1634</v>
      </c>
    </row>
    <row r="651" spans="1:37" x14ac:dyDescent="0.25">
      <c r="A651" s="10" t="s">
        <v>2366</v>
      </c>
      <c r="B651" s="10" t="s">
        <v>858</v>
      </c>
      <c r="C651" s="10" t="s">
        <v>2533</v>
      </c>
      <c r="D651" s="10" t="s">
        <v>1630</v>
      </c>
      <c r="E651" s="10" t="s">
        <v>1624</v>
      </c>
      <c r="F651" s="10" t="s">
        <v>1625</v>
      </c>
      <c r="G651" s="10" t="s">
        <v>1650</v>
      </c>
      <c r="H651" s="13">
        <v>1</v>
      </c>
      <c r="I651" s="10" t="s">
        <v>269</v>
      </c>
      <c r="J651" s="234">
        <v>0.3</v>
      </c>
      <c r="K651" s="232">
        <v>0.6</v>
      </c>
      <c r="L651" s="232">
        <v>1</v>
      </c>
      <c r="M651" s="232">
        <v>1</v>
      </c>
      <c r="N651" s="235"/>
      <c r="O651" s="205"/>
      <c r="P651" s="205"/>
      <c r="Q651" s="205"/>
      <c r="R651" s="10"/>
      <c r="S651" s="10" t="s">
        <v>2585</v>
      </c>
      <c r="T651" s="271">
        <v>0.1</v>
      </c>
      <c r="U651" s="18">
        <v>42826</v>
      </c>
      <c r="V651" s="18">
        <v>42916</v>
      </c>
      <c r="W651" s="10">
        <v>90</v>
      </c>
      <c r="X651" s="10">
        <v>0</v>
      </c>
      <c r="Y651" s="10">
        <v>0</v>
      </c>
      <c r="Z651" s="10">
        <v>0</v>
      </c>
      <c r="AA651" s="10">
        <v>0.32222222222222224</v>
      </c>
      <c r="AB651" s="10">
        <v>0.66666666666666663</v>
      </c>
      <c r="AC651" s="10">
        <v>1</v>
      </c>
      <c r="AD651" s="10">
        <v>0</v>
      </c>
      <c r="AE651" s="10">
        <v>0</v>
      </c>
      <c r="AF651" s="10">
        <v>0</v>
      </c>
      <c r="AG651" s="10">
        <v>0</v>
      </c>
      <c r="AH651" s="10">
        <v>0</v>
      </c>
      <c r="AI651" s="10">
        <v>0</v>
      </c>
      <c r="AJ651" s="10"/>
      <c r="AK651" s="188" t="s">
        <v>1651</v>
      </c>
    </row>
    <row r="652" spans="1:37" ht="30" x14ac:dyDescent="0.25">
      <c r="A652" s="10" t="s">
        <v>2366</v>
      </c>
      <c r="B652" s="10" t="s">
        <v>858</v>
      </c>
      <c r="C652" s="10" t="s">
        <v>2533</v>
      </c>
      <c r="D652" s="10" t="s">
        <v>1630</v>
      </c>
      <c r="E652" s="10" t="s">
        <v>1624</v>
      </c>
      <c r="F652" s="10" t="s">
        <v>1625</v>
      </c>
      <c r="G652" s="10" t="s">
        <v>1650</v>
      </c>
      <c r="H652" s="13">
        <v>1</v>
      </c>
      <c r="I652" s="10" t="s">
        <v>269</v>
      </c>
      <c r="J652" s="234">
        <v>0.3</v>
      </c>
      <c r="K652" s="232">
        <v>0.6</v>
      </c>
      <c r="L652" s="232">
        <v>1</v>
      </c>
      <c r="M652" s="232">
        <v>1</v>
      </c>
      <c r="N652" s="235"/>
      <c r="O652" s="205"/>
      <c r="P652" s="205"/>
      <c r="Q652" s="205"/>
      <c r="R652" s="10"/>
      <c r="S652" s="10" t="s">
        <v>1652</v>
      </c>
      <c r="T652" s="271">
        <v>0.85</v>
      </c>
      <c r="U652" s="18">
        <v>42826</v>
      </c>
      <c r="V652" s="18">
        <v>43008</v>
      </c>
      <c r="W652" s="10">
        <v>182</v>
      </c>
      <c r="X652" s="10">
        <v>0</v>
      </c>
      <c r="Y652" s="10">
        <v>0</v>
      </c>
      <c r="Z652" s="10">
        <v>0</v>
      </c>
      <c r="AA652" s="10">
        <v>0.15934065934065933</v>
      </c>
      <c r="AB652" s="10">
        <v>0.32967032967032966</v>
      </c>
      <c r="AC652" s="10">
        <v>0.49450549450549453</v>
      </c>
      <c r="AD652" s="10">
        <v>0.6648351648351648</v>
      </c>
      <c r="AE652" s="10">
        <v>0.8351648351648352</v>
      </c>
      <c r="AF652" s="10">
        <v>1</v>
      </c>
      <c r="AG652" s="10">
        <v>0</v>
      </c>
      <c r="AH652" s="10">
        <v>0</v>
      </c>
      <c r="AI652" s="10">
        <v>0</v>
      </c>
      <c r="AJ652" s="10"/>
      <c r="AK652" s="188" t="s">
        <v>1653</v>
      </c>
    </row>
    <row r="653" spans="1:37" ht="30" x14ac:dyDescent="0.25">
      <c r="A653" s="10" t="s">
        <v>2366</v>
      </c>
      <c r="B653" s="10" t="s">
        <v>858</v>
      </c>
      <c r="C653" s="10" t="s">
        <v>2533</v>
      </c>
      <c r="D653" s="10" t="s">
        <v>1630</v>
      </c>
      <c r="E653" s="10" t="s">
        <v>1624</v>
      </c>
      <c r="F653" s="10" t="s">
        <v>1625</v>
      </c>
      <c r="G653" s="10" t="s">
        <v>1650</v>
      </c>
      <c r="H653" s="13">
        <v>1</v>
      </c>
      <c r="I653" s="10" t="s">
        <v>269</v>
      </c>
      <c r="J653" s="234">
        <v>0.3</v>
      </c>
      <c r="K653" s="232">
        <v>0.6</v>
      </c>
      <c r="L653" s="232">
        <v>1</v>
      </c>
      <c r="M653" s="232">
        <v>1</v>
      </c>
      <c r="N653" s="235"/>
      <c r="O653" s="205"/>
      <c r="P653" s="205"/>
      <c r="Q653" s="205"/>
      <c r="R653" s="10"/>
      <c r="S653" s="10" t="s">
        <v>2586</v>
      </c>
      <c r="T653" s="271">
        <v>0.05</v>
      </c>
      <c r="U653" s="18">
        <v>43009</v>
      </c>
      <c r="V653" s="18">
        <v>43038</v>
      </c>
      <c r="W653" s="10">
        <v>29</v>
      </c>
      <c r="X653" s="10">
        <v>0</v>
      </c>
      <c r="Y653" s="10">
        <v>0</v>
      </c>
      <c r="Z653" s="10">
        <v>0</v>
      </c>
      <c r="AA653" s="10">
        <v>0</v>
      </c>
      <c r="AB653" s="10">
        <v>0</v>
      </c>
      <c r="AC653" s="10">
        <v>0</v>
      </c>
      <c r="AD653" s="10">
        <v>0</v>
      </c>
      <c r="AE653" s="10">
        <v>0</v>
      </c>
      <c r="AF653" s="10">
        <v>0</v>
      </c>
      <c r="AG653" s="10">
        <v>1</v>
      </c>
      <c r="AH653" s="10">
        <v>0</v>
      </c>
      <c r="AI653" s="10">
        <v>0</v>
      </c>
      <c r="AJ653" s="10"/>
      <c r="AK653" s="188" t="s">
        <v>2587</v>
      </c>
    </row>
    <row r="654" spans="1:37" x14ac:dyDescent="0.25">
      <c r="A654" s="10" t="s">
        <v>2366</v>
      </c>
      <c r="B654" s="10" t="s">
        <v>858</v>
      </c>
      <c r="C654" s="10" t="s">
        <v>2533</v>
      </c>
      <c r="D654" s="10" t="s">
        <v>1630</v>
      </c>
      <c r="E654" s="10" t="s">
        <v>1624</v>
      </c>
      <c r="F654" s="10" t="s">
        <v>1625</v>
      </c>
      <c r="G654" s="10" t="s">
        <v>1654</v>
      </c>
      <c r="H654" s="13">
        <v>4</v>
      </c>
      <c r="I654" s="10" t="s">
        <v>74</v>
      </c>
      <c r="J654" s="230"/>
      <c r="K654" s="230"/>
      <c r="L654" s="230"/>
      <c r="M654" s="230">
        <v>4</v>
      </c>
      <c r="N654" s="231"/>
      <c r="O654" s="204"/>
      <c r="P654" s="204"/>
      <c r="Q654" s="215"/>
      <c r="R654" s="10"/>
      <c r="S654" s="10" t="s">
        <v>1655</v>
      </c>
      <c r="T654" s="271">
        <v>0.05</v>
      </c>
      <c r="U654" s="18">
        <v>42856</v>
      </c>
      <c r="V654" s="18">
        <v>42916</v>
      </c>
      <c r="W654" s="10">
        <v>60</v>
      </c>
      <c r="X654" s="10">
        <v>0</v>
      </c>
      <c r="Y654" s="10">
        <v>0</v>
      </c>
      <c r="Z654" s="10">
        <v>0</v>
      </c>
      <c r="AA654" s="10">
        <v>0</v>
      </c>
      <c r="AB654" s="10">
        <v>0.5</v>
      </c>
      <c r="AC654" s="10">
        <v>1</v>
      </c>
      <c r="AD654" s="10">
        <v>0</v>
      </c>
      <c r="AE654" s="10">
        <v>0</v>
      </c>
      <c r="AF654" s="10">
        <v>0</v>
      </c>
      <c r="AG654" s="10">
        <v>0</v>
      </c>
      <c r="AH654" s="10">
        <v>0</v>
      </c>
      <c r="AI654" s="10">
        <v>0</v>
      </c>
      <c r="AJ654" s="10"/>
      <c r="AK654" s="188" t="s">
        <v>1656</v>
      </c>
    </row>
    <row r="655" spans="1:37" x14ac:dyDescent="0.25">
      <c r="A655" s="10" t="s">
        <v>2366</v>
      </c>
      <c r="B655" s="10" t="s">
        <v>858</v>
      </c>
      <c r="C655" s="10" t="s">
        <v>2533</v>
      </c>
      <c r="D655" s="10" t="s">
        <v>1630</v>
      </c>
      <c r="E655" s="10" t="s">
        <v>1624</v>
      </c>
      <c r="F655" s="10" t="s">
        <v>1625</v>
      </c>
      <c r="G655" s="10" t="s">
        <v>1654</v>
      </c>
      <c r="H655" s="13">
        <v>4</v>
      </c>
      <c r="I655" s="10" t="s">
        <v>74</v>
      </c>
      <c r="J655" s="230"/>
      <c r="K655" s="230"/>
      <c r="L655" s="230"/>
      <c r="M655" s="230">
        <v>4</v>
      </c>
      <c r="N655" s="231"/>
      <c r="O655" s="204"/>
      <c r="P655" s="204"/>
      <c r="Q655" s="215"/>
      <c r="R655" s="10"/>
      <c r="S655" s="10" t="s">
        <v>1657</v>
      </c>
      <c r="T655" s="271">
        <v>0.5</v>
      </c>
      <c r="U655" s="18">
        <v>42917</v>
      </c>
      <c r="V655" s="18">
        <v>42978</v>
      </c>
      <c r="W655" s="10">
        <v>61</v>
      </c>
      <c r="X655" s="10">
        <v>0</v>
      </c>
      <c r="Y655" s="10">
        <v>0</v>
      </c>
      <c r="Z655" s="10">
        <v>0</v>
      </c>
      <c r="AA655" s="10">
        <v>0</v>
      </c>
      <c r="AB655" s="10">
        <v>0</v>
      </c>
      <c r="AC655" s="10">
        <v>0</v>
      </c>
      <c r="AD655" s="10">
        <v>0.49180327868852458</v>
      </c>
      <c r="AE655" s="10">
        <v>1</v>
      </c>
      <c r="AF655" s="10">
        <v>0</v>
      </c>
      <c r="AG655" s="10">
        <v>0</v>
      </c>
      <c r="AH655" s="10">
        <v>0</v>
      </c>
      <c r="AI655" s="10">
        <v>0</v>
      </c>
      <c r="AJ655" s="10"/>
      <c r="AK655" s="188" t="s">
        <v>1658</v>
      </c>
    </row>
    <row r="656" spans="1:37" x14ac:dyDescent="0.25">
      <c r="A656" s="10" t="s">
        <v>2366</v>
      </c>
      <c r="B656" s="10" t="s">
        <v>858</v>
      </c>
      <c r="C656" s="10" t="s">
        <v>2533</v>
      </c>
      <c r="D656" s="10" t="s">
        <v>1630</v>
      </c>
      <c r="E656" s="10" t="s">
        <v>1624</v>
      </c>
      <c r="F656" s="10" t="s">
        <v>1625</v>
      </c>
      <c r="G656" s="10" t="s">
        <v>1654</v>
      </c>
      <c r="H656" s="13">
        <v>4</v>
      </c>
      <c r="I656" s="10" t="s">
        <v>74</v>
      </c>
      <c r="J656" s="230"/>
      <c r="K656" s="230"/>
      <c r="L656" s="230"/>
      <c r="M656" s="230">
        <v>4</v>
      </c>
      <c r="N656" s="231"/>
      <c r="O656" s="204"/>
      <c r="P656" s="204"/>
      <c r="Q656" s="215"/>
      <c r="R656" s="10"/>
      <c r="S656" s="10" t="s">
        <v>1659</v>
      </c>
      <c r="T656" s="271">
        <v>0.4</v>
      </c>
      <c r="U656" s="18">
        <v>42979</v>
      </c>
      <c r="V656" s="18">
        <v>43069</v>
      </c>
      <c r="W656" s="10">
        <v>90</v>
      </c>
      <c r="X656" s="10">
        <v>0</v>
      </c>
      <c r="Y656" s="10">
        <v>0</v>
      </c>
      <c r="Z656" s="10">
        <v>0</v>
      </c>
      <c r="AA656" s="10">
        <v>0</v>
      </c>
      <c r="AB656" s="10">
        <v>0</v>
      </c>
      <c r="AC656" s="10">
        <v>0</v>
      </c>
      <c r="AD656" s="10">
        <v>0</v>
      </c>
      <c r="AE656" s="10">
        <v>0</v>
      </c>
      <c r="AF656" s="10">
        <v>0.32222222222222224</v>
      </c>
      <c r="AG656" s="10">
        <v>0.66666666666666663</v>
      </c>
      <c r="AH656" s="10">
        <v>1</v>
      </c>
      <c r="AI656" s="10">
        <v>0</v>
      </c>
      <c r="AJ656" s="10"/>
      <c r="AK656" s="188" t="s">
        <v>2588</v>
      </c>
    </row>
    <row r="657" spans="1:37" x14ac:dyDescent="0.25">
      <c r="A657" s="10" t="s">
        <v>2366</v>
      </c>
      <c r="B657" s="10" t="s">
        <v>858</v>
      </c>
      <c r="C657" s="10" t="s">
        <v>2533</v>
      </c>
      <c r="D657" s="10" t="s">
        <v>1630</v>
      </c>
      <c r="E657" s="10" t="s">
        <v>1624</v>
      </c>
      <c r="F657" s="10" t="s">
        <v>1625</v>
      </c>
      <c r="G657" s="10" t="s">
        <v>1654</v>
      </c>
      <c r="H657" s="13">
        <v>4</v>
      </c>
      <c r="I657" s="10" t="s">
        <v>74</v>
      </c>
      <c r="J657" s="230"/>
      <c r="K657" s="230"/>
      <c r="L657" s="230"/>
      <c r="M657" s="230">
        <v>4</v>
      </c>
      <c r="N657" s="231"/>
      <c r="O657" s="204"/>
      <c r="P657" s="204"/>
      <c r="Q657" s="215"/>
      <c r="R657" s="10"/>
      <c r="S657" s="10" t="s">
        <v>2589</v>
      </c>
      <c r="T657" s="271">
        <v>0.05</v>
      </c>
      <c r="U657" s="18">
        <v>43040</v>
      </c>
      <c r="V657" s="18">
        <v>43084</v>
      </c>
      <c r="W657" s="10">
        <v>44</v>
      </c>
      <c r="X657" s="10">
        <v>0</v>
      </c>
      <c r="Y657" s="10">
        <v>0</v>
      </c>
      <c r="Z657" s="10">
        <v>0</v>
      </c>
      <c r="AA657" s="10">
        <v>0</v>
      </c>
      <c r="AB657" s="10">
        <v>0</v>
      </c>
      <c r="AC657" s="10">
        <v>0</v>
      </c>
      <c r="AD657" s="10">
        <v>0</v>
      </c>
      <c r="AE657" s="10">
        <v>0</v>
      </c>
      <c r="AF657" s="10">
        <v>0</v>
      </c>
      <c r="AG657" s="10">
        <v>0</v>
      </c>
      <c r="AH657" s="10">
        <v>0.65909090909090906</v>
      </c>
      <c r="AI657" s="10">
        <v>1</v>
      </c>
      <c r="AJ657" s="10"/>
      <c r="AK657" s="188" t="s">
        <v>2590</v>
      </c>
    </row>
    <row r="658" spans="1:37" x14ac:dyDescent="0.25">
      <c r="A658" s="10" t="s">
        <v>2366</v>
      </c>
      <c r="B658" s="10" t="s">
        <v>858</v>
      </c>
      <c r="C658" s="10" t="s">
        <v>2533</v>
      </c>
      <c r="D658" s="10" t="s">
        <v>1630</v>
      </c>
      <c r="E658" s="10" t="s">
        <v>1624</v>
      </c>
      <c r="F658" s="10" t="s">
        <v>1625</v>
      </c>
      <c r="G658" s="10" t="s">
        <v>1660</v>
      </c>
      <c r="H658" s="13">
        <v>1</v>
      </c>
      <c r="I658" s="10" t="s">
        <v>269</v>
      </c>
      <c r="J658" s="234">
        <v>0.3</v>
      </c>
      <c r="K658" s="232">
        <v>0.6</v>
      </c>
      <c r="L658" s="232">
        <v>1</v>
      </c>
      <c r="M658" s="232">
        <v>1</v>
      </c>
      <c r="N658" s="235"/>
      <c r="O658" s="205"/>
      <c r="P658" s="205"/>
      <c r="Q658" s="205"/>
      <c r="R658" s="10"/>
      <c r="S658" s="10" t="s">
        <v>2591</v>
      </c>
      <c r="T658" s="271">
        <v>0.15</v>
      </c>
      <c r="U658" s="18">
        <v>42887</v>
      </c>
      <c r="V658" s="18">
        <v>43008</v>
      </c>
      <c r="W658" s="10">
        <v>121</v>
      </c>
      <c r="X658" s="10">
        <v>0</v>
      </c>
      <c r="Y658" s="10">
        <v>0</v>
      </c>
      <c r="Z658" s="10">
        <v>0</v>
      </c>
      <c r="AA658" s="10">
        <v>0</v>
      </c>
      <c r="AB658" s="10">
        <v>0</v>
      </c>
      <c r="AC658" s="10">
        <v>0.23966942148760331</v>
      </c>
      <c r="AD658" s="10">
        <v>0.49586776859504134</v>
      </c>
      <c r="AE658" s="10">
        <v>0.75206611570247939</v>
      </c>
      <c r="AF658" s="10">
        <v>1</v>
      </c>
      <c r="AG658" s="10">
        <v>0</v>
      </c>
      <c r="AH658" s="10">
        <v>0</v>
      </c>
      <c r="AI658" s="10">
        <v>0</v>
      </c>
      <c r="AJ658" s="10"/>
      <c r="AK658" s="188" t="s">
        <v>1651</v>
      </c>
    </row>
    <row r="659" spans="1:37" x14ac:dyDescent="0.25">
      <c r="A659" s="10" t="s">
        <v>2366</v>
      </c>
      <c r="B659" s="10" t="s">
        <v>858</v>
      </c>
      <c r="C659" s="10" t="s">
        <v>2533</v>
      </c>
      <c r="D659" s="10" t="s">
        <v>1630</v>
      </c>
      <c r="E659" s="10" t="s">
        <v>1624</v>
      </c>
      <c r="F659" s="10" t="s">
        <v>1625</v>
      </c>
      <c r="G659" s="10" t="s">
        <v>1660</v>
      </c>
      <c r="H659" s="13">
        <v>1</v>
      </c>
      <c r="I659" s="10" t="s">
        <v>269</v>
      </c>
      <c r="J659" s="234">
        <v>0.3</v>
      </c>
      <c r="K659" s="232">
        <v>0.6</v>
      </c>
      <c r="L659" s="232">
        <v>1</v>
      </c>
      <c r="M659" s="232">
        <v>1</v>
      </c>
      <c r="N659" s="235"/>
      <c r="O659" s="205"/>
      <c r="P659" s="205"/>
      <c r="Q659" s="205"/>
      <c r="R659" s="10"/>
      <c r="S659" s="10" t="s">
        <v>1661</v>
      </c>
      <c r="T659" s="271">
        <v>0.45</v>
      </c>
      <c r="U659" s="18">
        <v>42917</v>
      </c>
      <c r="V659" s="18">
        <v>42978</v>
      </c>
      <c r="W659" s="10">
        <v>61</v>
      </c>
      <c r="X659" s="10">
        <v>0</v>
      </c>
      <c r="Y659" s="10">
        <v>0</v>
      </c>
      <c r="Z659" s="10">
        <v>0</v>
      </c>
      <c r="AA659" s="10">
        <v>0</v>
      </c>
      <c r="AB659" s="10">
        <v>0</v>
      </c>
      <c r="AC659" s="10">
        <v>0</v>
      </c>
      <c r="AD659" s="10">
        <v>0.49180327868852458</v>
      </c>
      <c r="AE659" s="10">
        <v>1</v>
      </c>
      <c r="AF659" s="10">
        <v>0</v>
      </c>
      <c r="AG659" s="10">
        <v>0</v>
      </c>
      <c r="AH659" s="10">
        <v>0</v>
      </c>
      <c r="AI659" s="10">
        <v>0</v>
      </c>
      <c r="AJ659" s="10"/>
      <c r="AK659" s="188" t="s">
        <v>1651</v>
      </c>
    </row>
    <row r="660" spans="1:37" x14ac:dyDescent="0.25">
      <c r="A660" s="10" t="s">
        <v>2366</v>
      </c>
      <c r="B660" s="10" t="s">
        <v>858</v>
      </c>
      <c r="C660" s="10" t="s">
        <v>2533</v>
      </c>
      <c r="D660" s="10" t="s">
        <v>1630</v>
      </c>
      <c r="E660" s="10" t="s">
        <v>1624</v>
      </c>
      <c r="F660" s="10" t="s">
        <v>1625</v>
      </c>
      <c r="G660" s="10" t="s">
        <v>1660</v>
      </c>
      <c r="H660" s="13">
        <v>1</v>
      </c>
      <c r="I660" s="10" t="s">
        <v>269</v>
      </c>
      <c r="J660" s="234">
        <v>0.3</v>
      </c>
      <c r="K660" s="232">
        <v>0.6</v>
      </c>
      <c r="L660" s="232">
        <v>1</v>
      </c>
      <c r="M660" s="232">
        <v>1</v>
      </c>
      <c r="N660" s="235"/>
      <c r="O660" s="205"/>
      <c r="P660" s="205"/>
      <c r="Q660" s="205"/>
      <c r="R660" s="10"/>
      <c r="S660" s="10" t="s">
        <v>2592</v>
      </c>
      <c r="T660" s="271">
        <v>0.2</v>
      </c>
      <c r="U660" s="18">
        <v>42887</v>
      </c>
      <c r="V660" s="18">
        <v>43069</v>
      </c>
      <c r="W660" s="10">
        <v>182</v>
      </c>
      <c r="X660" s="10">
        <v>0</v>
      </c>
      <c r="Y660" s="10">
        <v>0</v>
      </c>
      <c r="Z660" s="10">
        <v>0</v>
      </c>
      <c r="AA660" s="10">
        <v>0</v>
      </c>
      <c r="AB660" s="10">
        <v>0</v>
      </c>
      <c r="AC660" s="10">
        <v>0.15934065934065933</v>
      </c>
      <c r="AD660" s="10">
        <v>0.32967032967032966</v>
      </c>
      <c r="AE660" s="10">
        <v>0.5</v>
      </c>
      <c r="AF660" s="10">
        <v>0.6648351648351648</v>
      </c>
      <c r="AG660" s="10">
        <v>0.8351648351648352</v>
      </c>
      <c r="AH660" s="10">
        <v>1</v>
      </c>
      <c r="AI660" s="10">
        <v>0</v>
      </c>
      <c r="AJ660" s="10"/>
      <c r="AK660" s="188" t="s">
        <v>1662</v>
      </c>
    </row>
    <row r="661" spans="1:37" x14ac:dyDescent="0.25">
      <c r="A661" s="10" t="s">
        <v>2366</v>
      </c>
      <c r="B661" s="10" t="s">
        <v>858</v>
      </c>
      <c r="C661" s="10" t="s">
        <v>2533</v>
      </c>
      <c r="D661" s="10" t="s">
        <v>1630</v>
      </c>
      <c r="E661" s="10" t="s">
        <v>1624</v>
      </c>
      <c r="F661" s="10" t="s">
        <v>1625</v>
      </c>
      <c r="G661" s="10" t="s">
        <v>1660</v>
      </c>
      <c r="H661" s="13">
        <v>1</v>
      </c>
      <c r="I661" s="10" t="s">
        <v>269</v>
      </c>
      <c r="J661" s="234">
        <v>0.3</v>
      </c>
      <c r="K661" s="232">
        <v>0.6</v>
      </c>
      <c r="L661" s="232">
        <v>1</v>
      </c>
      <c r="M661" s="232">
        <v>1</v>
      </c>
      <c r="N661" s="235"/>
      <c r="O661" s="205"/>
      <c r="P661" s="205"/>
      <c r="Q661" s="205"/>
      <c r="R661" s="10"/>
      <c r="S661" s="10" t="s">
        <v>1663</v>
      </c>
      <c r="T661" s="271">
        <v>0.2</v>
      </c>
      <c r="U661" s="18">
        <v>42948</v>
      </c>
      <c r="V661" s="18">
        <v>43069</v>
      </c>
      <c r="W661" s="10">
        <v>121</v>
      </c>
      <c r="X661" s="10">
        <v>0</v>
      </c>
      <c r="Y661" s="10">
        <v>0</v>
      </c>
      <c r="Z661" s="10">
        <v>0</v>
      </c>
      <c r="AA661" s="10">
        <v>0</v>
      </c>
      <c r="AB661" s="10">
        <v>0</v>
      </c>
      <c r="AC661" s="10">
        <v>0</v>
      </c>
      <c r="AD661" s="10">
        <v>0</v>
      </c>
      <c r="AE661" s="10">
        <v>0.24793388429752067</v>
      </c>
      <c r="AF661" s="10">
        <v>0.49586776859504134</v>
      </c>
      <c r="AG661" s="10">
        <v>0.75206611570247939</v>
      </c>
      <c r="AH661" s="10">
        <v>1</v>
      </c>
      <c r="AI661" s="10">
        <v>0</v>
      </c>
      <c r="AJ661" s="10"/>
      <c r="AK661" s="188" t="s">
        <v>1638</v>
      </c>
    </row>
    <row r="662" spans="1:37" ht="30" x14ac:dyDescent="0.25">
      <c r="A662" s="10" t="s">
        <v>2366</v>
      </c>
      <c r="B662" s="10" t="s">
        <v>858</v>
      </c>
      <c r="C662" s="10" t="s">
        <v>2533</v>
      </c>
      <c r="D662" s="10" t="s">
        <v>1630</v>
      </c>
      <c r="E662" s="10" t="s">
        <v>1624</v>
      </c>
      <c r="F662" s="10" t="s">
        <v>1625</v>
      </c>
      <c r="G662" s="10" t="s">
        <v>1664</v>
      </c>
      <c r="H662" s="13">
        <v>1</v>
      </c>
      <c r="I662" s="10" t="s">
        <v>786</v>
      </c>
      <c r="J662" s="232"/>
      <c r="K662" s="232">
        <v>0.3</v>
      </c>
      <c r="L662" s="232">
        <v>0.6</v>
      </c>
      <c r="M662" s="232">
        <v>1</v>
      </c>
      <c r="N662" s="233"/>
      <c r="O662" s="205"/>
      <c r="P662" s="205"/>
      <c r="Q662" s="205"/>
      <c r="R662" s="10"/>
      <c r="S662" s="10" t="s">
        <v>1665</v>
      </c>
      <c r="T662" s="271">
        <v>0.3</v>
      </c>
      <c r="U662" s="18">
        <v>42856</v>
      </c>
      <c r="V662" s="18">
        <v>42886</v>
      </c>
      <c r="W662" s="10">
        <v>30</v>
      </c>
      <c r="X662" s="10">
        <v>0</v>
      </c>
      <c r="Y662" s="10">
        <v>0</v>
      </c>
      <c r="Z662" s="10">
        <v>0</v>
      </c>
      <c r="AA662" s="10">
        <v>0</v>
      </c>
      <c r="AB662" s="10">
        <v>1</v>
      </c>
      <c r="AC662" s="10">
        <v>0</v>
      </c>
      <c r="AD662" s="10">
        <v>0</v>
      </c>
      <c r="AE662" s="10">
        <v>0</v>
      </c>
      <c r="AF662" s="10">
        <v>0</v>
      </c>
      <c r="AG662" s="10">
        <v>0</v>
      </c>
      <c r="AH662" s="10">
        <v>0</v>
      </c>
      <c r="AI662" s="10">
        <v>0</v>
      </c>
      <c r="AJ662" s="10"/>
      <c r="AK662" s="188" t="s">
        <v>1666</v>
      </c>
    </row>
    <row r="663" spans="1:37" x14ac:dyDescent="0.25">
      <c r="A663" s="10" t="s">
        <v>2366</v>
      </c>
      <c r="B663" s="10" t="s">
        <v>858</v>
      </c>
      <c r="C663" s="10" t="s">
        <v>2533</v>
      </c>
      <c r="D663" s="10" t="s">
        <v>1630</v>
      </c>
      <c r="E663" s="10" t="s">
        <v>1624</v>
      </c>
      <c r="F663" s="10" t="s">
        <v>1625</v>
      </c>
      <c r="G663" s="10" t="s">
        <v>1664</v>
      </c>
      <c r="H663" s="13">
        <v>1</v>
      </c>
      <c r="I663" s="10" t="s">
        <v>786</v>
      </c>
      <c r="J663" s="232"/>
      <c r="K663" s="232">
        <v>0.3</v>
      </c>
      <c r="L663" s="232">
        <v>0.6</v>
      </c>
      <c r="M663" s="232">
        <v>1</v>
      </c>
      <c r="N663" s="233"/>
      <c r="O663" s="205"/>
      <c r="P663" s="205"/>
      <c r="Q663" s="205"/>
      <c r="R663" s="10"/>
      <c r="S663" s="10" t="s">
        <v>2593</v>
      </c>
      <c r="T663" s="271">
        <v>0.4</v>
      </c>
      <c r="U663" s="18">
        <v>42886</v>
      </c>
      <c r="V663" s="18">
        <v>43008</v>
      </c>
      <c r="W663" s="10">
        <v>122</v>
      </c>
      <c r="X663" s="10">
        <v>0</v>
      </c>
      <c r="Y663" s="10">
        <v>0</v>
      </c>
      <c r="Z663" s="10">
        <v>0</v>
      </c>
      <c r="AA663" s="10">
        <v>0</v>
      </c>
      <c r="AB663" s="10">
        <v>0</v>
      </c>
      <c r="AC663" s="10">
        <v>0.24590163934426229</v>
      </c>
      <c r="AD663" s="10">
        <v>0.5</v>
      </c>
      <c r="AE663" s="10">
        <v>0.75409836065573765</v>
      </c>
      <c r="AF663" s="10">
        <v>1</v>
      </c>
      <c r="AG663" s="10">
        <v>0</v>
      </c>
      <c r="AH663" s="10">
        <v>0</v>
      </c>
      <c r="AI663" s="10">
        <v>0</v>
      </c>
      <c r="AJ663" s="10"/>
      <c r="AK663" s="188" t="s">
        <v>1667</v>
      </c>
    </row>
    <row r="664" spans="1:37" ht="30" x14ac:dyDescent="0.25">
      <c r="A664" s="10" t="s">
        <v>2366</v>
      </c>
      <c r="B664" s="10" t="s">
        <v>858</v>
      </c>
      <c r="C664" s="10" t="s">
        <v>2533</v>
      </c>
      <c r="D664" s="10" t="s">
        <v>1630</v>
      </c>
      <c r="E664" s="10" t="s">
        <v>1624</v>
      </c>
      <c r="F664" s="10" t="s">
        <v>1625</v>
      </c>
      <c r="G664" s="10" t="s">
        <v>1664</v>
      </c>
      <c r="H664" s="13">
        <v>1</v>
      </c>
      <c r="I664" s="10" t="s">
        <v>786</v>
      </c>
      <c r="J664" s="232"/>
      <c r="K664" s="232">
        <v>0.3</v>
      </c>
      <c r="L664" s="232">
        <v>0.6</v>
      </c>
      <c r="M664" s="232">
        <v>1</v>
      </c>
      <c r="N664" s="233"/>
      <c r="O664" s="205"/>
      <c r="P664" s="205"/>
      <c r="Q664" s="205"/>
      <c r="R664" s="10"/>
      <c r="S664" s="10" t="s">
        <v>1668</v>
      </c>
      <c r="T664" s="271">
        <v>0.2</v>
      </c>
      <c r="U664" s="18">
        <v>42916</v>
      </c>
      <c r="V664" s="18">
        <v>43069</v>
      </c>
      <c r="W664" s="10">
        <v>153</v>
      </c>
      <c r="X664" s="10">
        <v>0</v>
      </c>
      <c r="Y664" s="10">
        <v>0</v>
      </c>
      <c r="Z664" s="10">
        <v>0</v>
      </c>
      <c r="AA664" s="10">
        <v>0</v>
      </c>
      <c r="AB664" s="10">
        <v>0</v>
      </c>
      <c r="AC664" s="10">
        <v>0</v>
      </c>
      <c r="AD664" s="10">
        <v>0.20261437908496732</v>
      </c>
      <c r="AE664" s="10">
        <v>0.40522875816993464</v>
      </c>
      <c r="AF664" s="10">
        <v>0.60130718954248363</v>
      </c>
      <c r="AG664" s="10">
        <v>0.80392156862745101</v>
      </c>
      <c r="AH664" s="10">
        <v>1</v>
      </c>
      <c r="AI664" s="10">
        <v>0</v>
      </c>
      <c r="AJ664" s="10"/>
      <c r="AK664" s="188" t="s">
        <v>2594</v>
      </c>
    </row>
    <row r="665" spans="1:37" ht="30" x14ac:dyDescent="0.25">
      <c r="A665" s="10" t="s">
        <v>2366</v>
      </c>
      <c r="B665" s="10" t="s">
        <v>858</v>
      </c>
      <c r="C665" s="10" t="s">
        <v>2533</v>
      </c>
      <c r="D665" s="10" t="s">
        <v>1630</v>
      </c>
      <c r="E665" s="10" t="s">
        <v>1624</v>
      </c>
      <c r="F665" s="10" t="s">
        <v>1625</v>
      </c>
      <c r="G665" s="10" t="s">
        <v>1664</v>
      </c>
      <c r="H665" s="13">
        <v>1</v>
      </c>
      <c r="I665" s="10" t="s">
        <v>786</v>
      </c>
      <c r="J665" s="232"/>
      <c r="K665" s="232">
        <v>0.3</v>
      </c>
      <c r="L665" s="232">
        <v>0.6</v>
      </c>
      <c r="M665" s="232">
        <v>1</v>
      </c>
      <c r="N665" s="233"/>
      <c r="O665" s="205"/>
      <c r="P665" s="205"/>
      <c r="Q665" s="205"/>
      <c r="R665" s="10"/>
      <c r="S665" s="10" t="s">
        <v>1669</v>
      </c>
      <c r="T665" s="271">
        <v>0.1</v>
      </c>
      <c r="U665" s="18">
        <v>42947</v>
      </c>
      <c r="V665" s="18">
        <v>43008</v>
      </c>
      <c r="W665" s="10">
        <v>61</v>
      </c>
      <c r="X665" s="10">
        <v>0</v>
      </c>
      <c r="Y665" s="10">
        <v>0</v>
      </c>
      <c r="Z665" s="10">
        <v>0</v>
      </c>
      <c r="AA665" s="10">
        <v>0</v>
      </c>
      <c r="AB665" s="10">
        <v>0</v>
      </c>
      <c r="AC665" s="10">
        <v>0</v>
      </c>
      <c r="AD665" s="10">
        <v>0</v>
      </c>
      <c r="AE665" s="10">
        <v>0.50819672131147542</v>
      </c>
      <c r="AF665" s="10">
        <v>1</v>
      </c>
      <c r="AG665" s="10">
        <v>0</v>
      </c>
      <c r="AH665" s="10">
        <v>0</v>
      </c>
      <c r="AI665" s="10">
        <v>0</v>
      </c>
      <c r="AJ665" s="10"/>
      <c r="AK665" s="188" t="s">
        <v>2595</v>
      </c>
    </row>
    <row r="666" spans="1:37" x14ac:dyDescent="0.25">
      <c r="A666" s="10" t="s">
        <v>2366</v>
      </c>
      <c r="B666" s="10" t="s">
        <v>858</v>
      </c>
      <c r="C666" s="10" t="s">
        <v>2533</v>
      </c>
      <c r="D666" s="10" t="s">
        <v>1630</v>
      </c>
      <c r="E666" s="10" t="s">
        <v>1624</v>
      </c>
      <c r="F666" s="10" t="s">
        <v>1625</v>
      </c>
      <c r="G666" s="10" t="s">
        <v>1670</v>
      </c>
      <c r="H666" s="13">
        <v>1</v>
      </c>
      <c r="I666" s="10" t="s">
        <v>786</v>
      </c>
      <c r="J666" s="234">
        <v>0.5</v>
      </c>
      <c r="K666" s="232">
        <v>1</v>
      </c>
      <c r="L666" s="232">
        <v>1</v>
      </c>
      <c r="M666" s="232">
        <v>1</v>
      </c>
      <c r="N666" s="235"/>
      <c r="O666" s="205"/>
      <c r="P666" s="205"/>
      <c r="Q666" s="205"/>
      <c r="R666" s="10"/>
      <c r="S666" s="10" t="s">
        <v>2596</v>
      </c>
      <c r="T666" s="271">
        <v>1</v>
      </c>
      <c r="U666" s="18">
        <v>42855</v>
      </c>
      <c r="V666" s="18">
        <v>42916</v>
      </c>
      <c r="W666" s="10">
        <v>61</v>
      </c>
      <c r="X666" s="10">
        <v>0</v>
      </c>
      <c r="Y666" s="10">
        <v>0</v>
      </c>
      <c r="Z666" s="10">
        <v>0</v>
      </c>
      <c r="AA666" s="10">
        <v>0</v>
      </c>
      <c r="AB666" s="10">
        <v>0.50819672131147542</v>
      </c>
      <c r="AC666" s="10">
        <v>1</v>
      </c>
      <c r="AD666" s="10">
        <v>0</v>
      </c>
      <c r="AE666" s="10">
        <v>0</v>
      </c>
      <c r="AF666" s="10">
        <v>0</v>
      </c>
      <c r="AG666" s="10">
        <v>0</v>
      </c>
      <c r="AH666" s="10">
        <v>0</v>
      </c>
      <c r="AI666" s="10">
        <v>0</v>
      </c>
      <c r="AJ666" s="10"/>
      <c r="AK666" s="188" t="s">
        <v>1651</v>
      </c>
    </row>
    <row r="667" spans="1:37" x14ac:dyDescent="0.25">
      <c r="A667" s="10" t="s">
        <v>2366</v>
      </c>
      <c r="B667" s="10" t="s">
        <v>858</v>
      </c>
      <c r="C667" s="10" t="s">
        <v>2533</v>
      </c>
      <c r="D667" s="10" t="s">
        <v>1630</v>
      </c>
      <c r="E667" s="10" t="s">
        <v>1624</v>
      </c>
      <c r="F667" s="10" t="s">
        <v>1625</v>
      </c>
      <c r="G667" s="10" t="s">
        <v>2597</v>
      </c>
      <c r="H667" s="13">
        <v>1</v>
      </c>
      <c r="I667" s="10" t="s">
        <v>786</v>
      </c>
      <c r="J667" s="232"/>
      <c r="K667" s="232">
        <v>0.5</v>
      </c>
      <c r="L667" s="232">
        <v>1</v>
      </c>
      <c r="M667" s="232">
        <v>1</v>
      </c>
      <c r="N667" s="233"/>
      <c r="O667" s="205"/>
      <c r="P667" s="205"/>
      <c r="Q667" s="205"/>
      <c r="R667" s="10"/>
      <c r="S667" s="10" t="s">
        <v>1671</v>
      </c>
      <c r="T667" s="271">
        <v>0.5</v>
      </c>
      <c r="U667" s="18">
        <v>42947</v>
      </c>
      <c r="V667" s="18">
        <v>43059</v>
      </c>
      <c r="W667" s="10">
        <v>112</v>
      </c>
      <c r="X667" s="10">
        <v>0</v>
      </c>
      <c r="Y667" s="10">
        <v>0</v>
      </c>
      <c r="Z667" s="10">
        <v>0</v>
      </c>
      <c r="AA667" s="10">
        <v>0</v>
      </c>
      <c r="AB667" s="10">
        <v>0</v>
      </c>
      <c r="AC667" s="10">
        <v>0</v>
      </c>
      <c r="AD667" s="10">
        <v>0</v>
      </c>
      <c r="AE667" s="10">
        <v>0.2767857142857143</v>
      </c>
      <c r="AF667" s="10">
        <v>0.5446428571428571</v>
      </c>
      <c r="AG667" s="10">
        <v>0.8214285714285714</v>
      </c>
      <c r="AH667" s="10">
        <v>1</v>
      </c>
      <c r="AI667" s="10">
        <v>0</v>
      </c>
      <c r="AJ667" s="10"/>
      <c r="AK667" s="188" t="s">
        <v>1651</v>
      </c>
    </row>
    <row r="668" spans="1:37" x14ac:dyDescent="0.25">
      <c r="A668" s="10" t="s">
        <v>2366</v>
      </c>
      <c r="B668" s="10" t="s">
        <v>858</v>
      </c>
      <c r="C668" s="10" t="s">
        <v>2533</v>
      </c>
      <c r="D668" s="10" t="s">
        <v>1630</v>
      </c>
      <c r="E668" s="10" t="s">
        <v>1624</v>
      </c>
      <c r="F668" s="10" t="s">
        <v>1625</v>
      </c>
      <c r="G668" s="10" t="s">
        <v>2597</v>
      </c>
      <c r="H668" s="13">
        <v>1</v>
      </c>
      <c r="I668" s="10" t="s">
        <v>786</v>
      </c>
      <c r="J668" s="232"/>
      <c r="K668" s="232">
        <v>0.5</v>
      </c>
      <c r="L668" s="232">
        <v>1</v>
      </c>
      <c r="M668" s="232">
        <v>1</v>
      </c>
      <c r="N668" s="233"/>
      <c r="O668" s="205"/>
      <c r="P668" s="205"/>
      <c r="Q668" s="205"/>
      <c r="R668" s="10"/>
      <c r="S668" s="10" t="s">
        <v>1672</v>
      </c>
      <c r="T668" s="271">
        <v>0.5</v>
      </c>
      <c r="U668" s="18">
        <v>42916</v>
      </c>
      <c r="V668" s="18">
        <v>42947</v>
      </c>
      <c r="W668" s="10">
        <v>31</v>
      </c>
      <c r="X668" s="10">
        <v>0</v>
      </c>
      <c r="Y668" s="10">
        <v>0</v>
      </c>
      <c r="Z668" s="10">
        <v>0</v>
      </c>
      <c r="AA668" s="10">
        <v>0</v>
      </c>
      <c r="AB668" s="10">
        <v>0</v>
      </c>
      <c r="AC668" s="10">
        <v>0</v>
      </c>
      <c r="AD668" s="10">
        <v>1</v>
      </c>
      <c r="AE668" s="10">
        <v>0</v>
      </c>
      <c r="AF668" s="10">
        <v>0</v>
      </c>
      <c r="AG668" s="10">
        <v>0</v>
      </c>
      <c r="AH668" s="10">
        <v>0</v>
      </c>
      <c r="AI668" s="10">
        <v>0</v>
      </c>
      <c r="AJ668" s="10"/>
      <c r="AK668" s="188" t="s">
        <v>1651</v>
      </c>
    </row>
    <row r="669" spans="1:37" x14ac:dyDescent="0.25">
      <c r="A669" s="10" t="s">
        <v>2366</v>
      </c>
      <c r="B669" s="10" t="s">
        <v>858</v>
      </c>
      <c r="C669" s="10" t="s">
        <v>2533</v>
      </c>
      <c r="D669" s="10" t="s">
        <v>1630</v>
      </c>
      <c r="E669" s="10" t="s">
        <v>1624</v>
      </c>
      <c r="F669" s="10" t="s">
        <v>1625</v>
      </c>
      <c r="G669" s="10" t="s">
        <v>1673</v>
      </c>
      <c r="H669" s="13">
        <v>5</v>
      </c>
      <c r="I669" s="10" t="s">
        <v>74</v>
      </c>
      <c r="J669" s="230"/>
      <c r="K669" s="230"/>
      <c r="L669" s="230">
        <v>2</v>
      </c>
      <c r="M669" s="230">
        <v>5</v>
      </c>
      <c r="N669" s="231"/>
      <c r="O669" s="204"/>
      <c r="P669" s="204"/>
      <c r="Q669" s="215"/>
      <c r="R669" s="10"/>
      <c r="S669" s="10" t="s">
        <v>1674</v>
      </c>
      <c r="T669" s="271">
        <v>0.3</v>
      </c>
      <c r="U669" s="18">
        <v>42884</v>
      </c>
      <c r="V669" s="18">
        <v>42885</v>
      </c>
      <c r="W669" s="10">
        <v>1</v>
      </c>
      <c r="X669" s="10">
        <v>0</v>
      </c>
      <c r="Y669" s="10">
        <v>0</v>
      </c>
      <c r="Z669" s="10">
        <v>0</v>
      </c>
      <c r="AA669" s="10">
        <v>0</v>
      </c>
      <c r="AB669" s="10">
        <v>1</v>
      </c>
      <c r="AC669" s="10">
        <v>0</v>
      </c>
      <c r="AD669" s="10">
        <v>0</v>
      </c>
      <c r="AE669" s="10">
        <v>0</v>
      </c>
      <c r="AF669" s="10">
        <v>0</v>
      </c>
      <c r="AG669" s="10">
        <v>0</v>
      </c>
      <c r="AH669" s="10">
        <v>0</v>
      </c>
      <c r="AI669" s="10">
        <v>0</v>
      </c>
      <c r="AJ669" s="10"/>
      <c r="AK669" s="188" t="s">
        <v>1667</v>
      </c>
    </row>
    <row r="670" spans="1:37" x14ac:dyDescent="0.25">
      <c r="A670" s="10" t="s">
        <v>2366</v>
      </c>
      <c r="B670" s="10" t="s">
        <v>858</v>
      </c>
      <c r="C670" s="10" t="s">
        <v>2533</v>
      </c>
      <c r="D670" s="10" t="s">
        <v>1630</v>
      </c>
      <c r="E670" s="10" t="s">
        <v>1624</v>
      </c>
      <c r="F670" s="10" t="s">
        <v>1625</v>
      </c>
      <c r="G670" s="10" t="s">
        <v>1673</v>
      </c>
      <c r="H670" s="13">
        <v>5</v>
      </c>
      <c r="I670" s="10" t="s">
        <v>74</v>
      </c>
      <c r="J670" s="230"/>
      <c r="K670" s="230"/>
      <c r="L670" s="230">
        <v>2</v>
      </c>
      <c r="M670" s="230">
        <v>5</v>
      </c>
      <c r="N670" s="231"/>
      <c r="O670" s="204"/>
      <c r="P670" s="204"/>
      <c r="Q670" s="215"/>
      <c r="R670" s="10"/>
      <c r="S670" s="10" t="s">
        <v>1675</v>
      </c>
      <c r="T670" s="271">
        <v>0.5</v>
      </c>
      <c r="U670" s="18">
        <v>42916</v>
      </c>
      <c r="V670" s="18">
        <v>43039</v>
      </c>
      <c r="W670" s="10">
        <v>123</v>
      </c>
      <c r="X670" s="10">
        <v>0</v>
      </c>
      <c r="Y670" s="10">
        <v>0</v>
      </c>
      <c r="Z670" s="10">
        <v>0</v>
      </c>
      <c r="AA670" s="10">
        <v>0</v>
      </c>
      <c r="AB670" s="10">
        <v>0</v>
      </c>
      <c r="AC670" s="10">
        <v>0</v>
      </c>
      <c r="AD670" s="10">
        <v>0.25203252032520324</v>
      </c>
      <c r="AE670" s="10">
        <v>0.50406504065040647</v>
      </c>
      <c r="AF670" s="10">
        <v>0.74796747967479671</v>
      </c>
      <c r="AG670" s="10">
        <v>1</v>
      </c>
      <c r="AH670" s="10">
        <v>0</v>
      </c>
      <c r="AI670" s="10">
        <v>0</v>
      </c>
      <c r="AJ670" s="10"/>
      <c r="AK670" s="188" t="s">
        <v>1676</v>
      </c>
    </row>
    <row r="671" spans="1:37" x14ac:dyDescent="0.25">
      <c r="A671" s="10" t="s">
        <v>2366</v>
      </c>
      <c r="B671" s="10" t="s">
        <v>858</v>
      </c>
      <c r="C671" s="10" t="s">
        <v>2533</v>
      </c>
      <c r="D671" s="10" t="s">
        <v>1630</v>
      </c>
      <c r="E671" s="10" t="s">
        <v>1624</v>
      </c>
      <c r="F671" s="10" t="s">
        <v>1625</v>
      </c>
      <c r="G671" s="10" t="s">
        <v>1673</v>
      </c>
      <c r="H671" s="13">
        <v>5</v>
      </c>
      <c r="I671" s="10" t="s">
        <v>74</v>
      </c>
      <c r="J671" s="230"/>
      <c r="K671" s="230"/>
      <c r="L671" s="230">
        <v>2</v>
      </c>
      <c r="M671" s="230">
        <v>5</v>
      </c>
      <c r="N671" s="231"/>
      <c r="O671" s="204"/>
      <c r="P671" s="204"/>
      <c r="Q671" s="215"/>
      <c r="R671" s="10"/>
      <c r="S671" s="10" t="s">
        <v>1677</v>
      </c>
      <c r="T671" s="271">
        <v>0.2</v>
      </c>
      <c r="U671" s="18">
        <v>42993</v>
      </c>
      <c r="V671" s="18">
        <v>43069</v>
      </c>
      <c r="W671" s="10">
        <v>76</v>
      </c>
      <c r="X671" s="10">
        <v>0</v>
      </c>
      <c r="Y671" s="10">
        <v>0</v>
      </c>
      <c r="Z671" s="10">
        <v>0</v>
      </c>
      <c r="AA671" s="10">
        <v>0</v>
      </c>
      <c r="AB671" s="10">
        <v>0</v>
      </c>
      <c r="AC671" s="10">
        <v>0</v>
      </c>
      <c r="AD671" s="10">
        <v>0</v>
      </c>
      <c r="AE671" s="10">
        <v>0</v>
      </c>
      <c r="AF671" s="10">
        <v>0.19736842105263158</v>
      </c>
      <c r="AG671" s="10">
        <v>0.60526315789473684</v>
      </c>
      <c r="AH671" s="10">
        <v>1</v>
      </c>
      <c r="AI671" s="10">
        <v>0</v>
      </c>
      <c r="AJ671" s="10"/>
      <c r="AK671" s="188" t="s">
        <v>1667</v>
      </c>
    </row>
    <row r="672" spans="1:37" ht="45" x14ac:dyDescent="0.25">
      <c r="A672" s="10" t="s">
        <v>2366</v>
      </c>
      <c r="B672" s="10" t="s">
        <v>858</v>
      </c>
      <c r="C672" s="10" t="s">
        <v>2483</v>
      </c>
      <c r="D672" s="10" t="s">
        <v>1678</v>
      </c>
      <c r="E672" s="10" t="s">
        <v>1679</v>
      </c>
      <c r="F672" s="10" t="s">
        <v>1680</v>
      </c>
      <c r="G672" s="10" t="s">
        <v>1681</v>
      </c>
      <c r="H672" s="13">
        <v>512184</v>
      </c>
      <c r="I672" s="10" t="s">
        <v>74</v>
      </c>
      <c r="J672" s="230">
        <v>512184</v>
      </c>
      <c r="K672" s="230">
        <v>512184</v>
      </c>
      <c r="L672" s="230">
        <v>512184</v>
      </c>
      <c r="M672" s="230">
        <v>512184</v>
      </c>
      <c r="N672" s="231"/>
      <c r="O672" s="204"/>
      <c r="P672" s="204"/>
      <c r="Q672" s="215"/>
      <c r="R672" s="10"/>
      <c r="S672" s="10" t="s">
        <v>1682</v>
      </c>
      <c r="T672" s="271">
        <v>0.05</v>
      </c>
      <c r="U672" s="18">
        <v>42736</v>
      </c>
      <c r="V672" s="18">
        <v>42766</v>
      </c>
      <c r="W672" s="10">
        <v>30</v>
      </c>
      <c r="X672" s="10">
        <v>1</v>
      </c>
      <c r="Y672" s="10">
        <v>0</v>
      </c>
      <c r="Z672" s="10">
        <v>0</v>
      </c>
      <c r="AA672" s="10">
        <v>0</v>
      </c>
      <c r="AB672" s="10">
        <v>0</v>
      </c>
      <c r="AC672" s="10">
        <v>0</v>
      </c>
      <c r="AD672" s="10">
        <v>0</v>
      </c>
      <c r="AE672" s="10">
        <v>0</v>
      </c>
      <c r="AF672" s="10">
        <v>0</v>
      </c>
      <c r="AG672" s="10">
        <v>0</v>
      </c>
      <c r="AH672" s="10">
        <v>0</v>
      </c>
      <c r="AI672" s="10">
        <v>0</v>
      </c>
      <c r="AJ672" s="10" t="s">
        <v>1683</v>
      </c>
      <c r="AK672" s="188" t="s">
        <v>1684</v>
      </c>
    </row>
    <row r="673" spans="1:37" x14ac:dyDescent="0.25">
      <c r="A673" s="10" t="s">
        <v>2366</v>
      </c>
      <c r="B673" s="10" t="s">
        <v>858</v>
      </c>
      <c r="C673" s="10" t="s">
        <v>2483</v>
      </c>
      <c r="D673" s="10" t="s">
        <v>1678</v>
      </c>
      <c r="E673" s="10" t="s">
        <v>1679</v>
      </c>
      <c r="F673" s="10" t="s">
        <v>1680</v>
      </c>
      <c r="G673" s="10" t="s">
        <v>1681</v>
      </c>
      <c r="H673" s="13">
        <v>512184</v>
      </c>
      <c r="I673" s="10" t="s">
        <v>74</v>
      </c>
      <c r="J673" s="230">
        <v>512184</v>
      </c>
      <c r="K673" s="230">
        <v>512184</v>
      </c>
      <c r="L673" s="230">
        <v>512184</v>
      </c>
      <c r="M673" s="230">
        <v>512184</v>
      </c>
      <c r="N673" s="231"/>
      <c r="O673" s="204"/>
      <c r="P673" s="204"/>
      <c r="Q673" s="215"/>
      <c r="R673" s="10"/>
      <c r="S673" s="10" t="s">
        <v>1685</v>
      </c>
      <c r="T673" s="271">
        <v>0.75</v>
      </c>
      <c r="U673" s="18">
        <v>42736</v>
      </c>
      <c r="V673" s="18">
        <v>42855</v>
      </c>
      <c r="W673" s="10">
        <v>119</v>
      </c>
      <c r="X673" s="10">
        <v>0.25210084033613445</v>
      </c>
      <c r="Y673" s="10">
        <v>0.48739495798319327</v>
      </c>
      <c r="Z673" s="10">
        <v>0.74789915966386555</v>
      </c>
      <c r="AA673" s="10">
        <v>1</v>
      </c>
      <c r="AB673" s="10">
        <v>0</v>
      </c>
      <c r="AC673" s="10">
        <v>0</v>
      </c>
      <c r="AD673" s="10">
        <v>0</v>
      </c>
      <c r="AE673" s="10">
        <v>0</v>
      </c>
      <c r="AF673" s="10">
        <v>0</v>
      </c>
      <c r="AG673" s="10">
        <v>0</v>
      </c>
      <c r="AH673" s="10">
        <v>0</v>
      </c>
      <c r="AI673" s="10">
        <v>0</v>
      </c>
      <c r="AJ673" s="10" t="s">
        <v>1686</v>
      </c>
      <c r="AK673" s="188" t="s">
        <v>1687</v>
      </c>
    </row>
    <row r="674" spans="1:37" ht="30" x14ac:dyDescent="0.25">
      <c r="A674" s="10" t="s">
        <v>2366</v>
      </c>
      <c r="B674" s="10" t="s">
        <v>858</v>
      </c>
      <c r="C674" s="10" t="s">
        <v>2483</v>
      </c>
      <c r="D674" s="10" t="s">
        <v>1678</v>
      </c>
      <c r="E674" s="10" t="s">
        <v>1679</v>
      </c>
      <c r="F674" s="10" t="s">
        <v>1680</v>
      </c>
      <c r="G674" s="10" t="s">
        <v>1681</v>
      </c>
      <c r="H674" s="13">
        <v>512184</v>
      </c>
      <c r="I674" s="10" t="s">
        <v>74</v>
      </c>
      <c r="J674" s="230">
        <v>512184</v>
      </c>
      <c r="K674" s="230">
        <v>512184</v>
      </c>
      <c r="L674" s="230">
        <v>512184</v>
      </c>
      <c r="M674" s="230">
        <v>512184</v>
      </c>
      <c r="N674" s="231"/>
      <c r="O674" s="204"/>
      <c r="P674" s="204"/>
      <c r="Q674" s="215"/>
      <c r="R674" s="10"/>
      <c r="S674" s="10" t="s">
        <v>1688</v>
      </c>
      <c r="T674" s="271">
        <v>0.2</v>
      </c>
      <c r="U674" s="18">
        <v>42915</v>
      </c>
      <c r="V674" s="18">
        <v>42916</v>
      </c>
      <c r="W674" s="10">
        <v>1</v>
      </c>
      <c r="X674" s="10">
        <v>0</v>
      </c>
      <c r="Y674" s="10">
        <v>0</v>
      </c>
      <c r="Z674" s="10">
        <v>0</v>
      </c>
      <c r="AA674" s="10">
        <v>0</v>
      </c>
      <c r="AB674" s="10">
        <v>0</v>
      </c>
      <c r="AC674" s="10">
        <v>1</v>
      </c>
      <c r="AD674" s="10">
        <v>0</v>
      </c>
      <c r="AE674" s="10">
        <v>0</v>
      </c>
      <c r="AF674" s="10">
        <v>0</v>
      </c>
      <c r="AG674" s="10">
        <v>0</v>
      </c>
      <c r="AH674" s="10">
        <v>0</v>
      </c>
      <c r="AI674" s="10">
        <v>0</v>
      </c>
      <c r="AJ674" s="10"/>
      <c r="AK674" s="188" t="s">
        <v>1689</v>
      </c>
    </row>
    <row r="675" spans="1:37" ht="30" x14ac:dyDescent="0.25">
      <c r="A675" s="10" t="s">
        <v>2366</v>
      </c>
      <c r="B675" s="10" t="s">
        <v>858</v>
      </c>
      <c r="C675" s="10" t="s">
        <v>2483</v>
      </c>
      <c r="D675" s="10" t="s">
        <v>1678</v>
      </c>
      <c r="E675" s="10" t="s">
        <v>1679</v>
      </c>
      <c r="F675" s="10" t="s">
        <v>1680</v>
      </c>
      <c r="G675" s="10" t="s">
        <v>1690</v>
      </c>
      <c r="H675" s="13">
        <v>1000000</v>
      </c>
      <c r="I675" s="10" t="s">
        <v>74</v>
      </c>
      <c r="J675" s="230">
        <v>512184</v>
      </c>
      <c r="K675" s="230">
        <v>512184</v>
      </c>
      <c r="L675" s="230">
        <v>512184</v>
      </c>
      <c r="M675" s="230">
        <v>1000000</v>
      </c>
      <c r="N675" s="231"/>
      <c r="O675" s="204"/>
      <c r="P675" s="204"/>
      <c r="Q675" s="215"/>
      <c r="R675" s="10"/>
      <c r="S675" s="10" t="s">
        <v>1691</v>
      </c>
      <c r="T675" s="271">
        <v>0.2</v>
      </c>
      <c r="U675" s="18">
        <v>42736</v>
      </c>
      <c r="V675" s="18">
        <v>42916</v>
      </c>
      <c r="W675" s="10">
        <v>180</v>
      </c>
      <c r="X675" s="10">
        <v>0.16666666666666666</v>
      </c>
      <c r="Y675" s="10">
        <v>0.32222222222222224</v>
      </c>
      <c r="Z675" s="10">
        <v>0.49444444444444446</v>
      </c>
      <c r="AA675" s="10">
        <v>0.66111111111111109</v>
      </c>
      <c r="AB675" s="10">
        <v>0.83333333333333337</v>
      </c>
      <c r="AC675" s="10">
        <v>1</v>
      </c>
      <c r="AD675" s="10">
        <v>0</v>
      </c>
      <c r="AE675" s="10">
        <v>0</v>
      </c>
      <c r="AF675" s="10">
        <v>0</v>
      </c>
      <c r="AG675" s="10">
        <v>0</v>
      </c>
      <c r="AH675" s="10">
        <v>0</v>
      </c>
      <c r="AI675" s="10">
        <v>0</v>
      </c>
      <c r="AJ675" s="10" t="s">
        <v>1692</v>
      </c>
      <c r="AK675" s="188" t="s">
        <v>1693</v>
      </c>
    </row>
    <row r="676" spans="1:37" x14ac:dyDescent="0.25">
      <c r="A676" s="10" t="s">
        <v>2366</v>
      </c>
      <c r="B676" s="10" t="s">
        <v>858</v>
      </c>
      <c r="C676" s="10" t="s">
        <v>2483</v>
      </c>
      <c r="D676" s="10" t="s">
        <v>1678</v>
      </c>
      <c r="E676" s="10" t="s">
        <v>1679</v>
      </c>
      <c r="F676" s="10" t="s">
        <v>1680</v>
      </c>
      <c r="G676" s="10" t="s">
        <v>1690</v>
      </c>
      <c r="H676" s="13">
        <v>1000000</v>
      </c>
      <c r="I676" s="10" t="s">
        <v>74</v>
      </c>
      <c r="J676" s="230">
        <v>512184</v>
      </c>
      <c r="K676" s="230">
        <v>512184</v>
      </c>
      <c r="L676" s="230">
        <v>512184</v>
      </c>
      <c r="M676" s="230">
        <v>1000000</v>
      </c>
      <c r="N676" s="231"/>
      <c r="O676" s="204"/>
      <c r="P676" s="204"/>
      <c r="Q676" s="215"/>
      <c r="R676" s="10"/>
      <c r="S676" s="10" t="s">
        <v>1694</v>
      </c>
      <c r="T676" s="271">
        <v>0.3</v>
      </c>
      <c r="U676" s="18">
        <v>42736</v>
      </c>
      <c r="V676" s="18">
        <v>42979</v>
      </c>
      <c r="W676" s="10">
        <v>243</v>
      </c>
      <c r="X676" s="10">
        <v>0.12345679012345678</v>
      </c>
      <c r="Y676" s="10">
        <v>0.23868312757201646</v>
      </c>
      <c r="Z676" s="10">
        <v>0.36625514403292181</v>
      </c>
      <c r="AA676" s="10">
        <v>0.48971193415637859</v>
      </c>
      <c r="AB676" s="10">
        <v>0.61728395061728392</v>
      </c>
      <c r="AC676" s="10">
        <v>0.7407407407407407</v>
      </c>
      <c r="AD676" s="10">
        <v>0.86831275720164613</v>
      </c>
      <c r="AE676" s="10">
        <v>0.99588477366255146</v>
      </c>
      <c r="AF676" s="10">
        <v>1</v>
      </c>
      <c r="AG676" s="10">
        <v>0</v>
      </c>
      <c r="AH676" s="10">
        <v>0</v>
      </c>
      <c r="AI676" s="10">
        <v>0</v>
      </c>
      <c r="AJ676" s="10" t="s">
        <v>1695</v>
      </c>
      <c r="AK676" s="188" t="s">
        <v>1687</v>
      </c>
    </row>
    <row r="677" spans="1:37" ht="30" x14ac:dyDescent="0.25">
      <c r="A677" s="10" t="s">
        <v>2366</v>
      </c>
      <c r="B677" s="10" t="s">
        <v>858</v>
      </c>
      <c r="C677" s="10" t="s">
        <v>2483</v>
      </c>
      <c r="D677" s="10" t="s">
        <v>1678</v>
      </c>
      <c r="E677" s="10" t="s">
        <v>1679</v>
      </c>
      <c r="F677" s="10" t="s">
        <v>1680</v>
      </c>
      <c r="G677" s="10" t="s">
        <v>1690</v>
      </c>
      <c r="H677" s="13">
        <v>1000000</v>
      </c>
      <c r="I677" s="10" t="s">
        <v>74</v>
      </c>
      <c r="J677" s="230">
        <v>512184</v>
      </c>
      <c r="K677" s="230">
        <v>512184</v>
      </c>
      <c r="L677" s="230">
        <v>512184</v>
      </c>
      <c r="M677" s="230">
        <v>1000000</v>
      </c>
      <c r="N677" s="231"/>
      <c r="O677" s="204"/>
      <c r="P677" s="204"/>
      <c r="Q677" s="215"/>
      <c r="R677" s="10"/>
      <c r="S677" s="10" t="s">
        <v>1696</v>
      </c>
      <c r="T677" s="271">
        <v>0.5</v>
      </c>
      <c r="U677" s="18">
        <v>43040</v>
      </c>
      <c r="V677" s="18">
        <v>43084</v>
      </c>
      <c r="W677" s="10">
        <v>44</v>
      </c>
      <c r="X677" s="10">
        <v>0</v>
      </c>
      <c r="Y677" s="10">
        <v>0</v>
      </c>
      <c r="Z677" s="10">
        <v>0</v>
      </c>
      <c r="AA677" s="10">
        <v>0</v>
      </c>
      <c r="AB677" s="10">
        <v>0</v>
      </c>
      <c r="AC677" s="10">
        <v>0</v>
      </c>
      <c r="AD677" s="10">
        <v>0</v>
      </c>
      <c r="AE677" s="10">
        <v>0</v>
      </c>
      <c r="AF677" s="10">
        <v>0</v>
      </c>
      <c r="AG677" s="10">
        <v>0</v>
      </c>
      <c r="AH677" s="10">
        <v>0.65909090909090906</v>
      </c>
      <c r="AI677" s="10">
        <v>1</v>
      </c>
      <c r="AJ677" s="10"/>
      <c r="AK677" s="188" t="s">
        <v>1689</v>
      </c>
    </row>
    <row r="678" spans="1:37" x14ac:dyDescent="0.25">
      <c r="A678" s="10" t="s">
        <v>2366</v>
      </c>
      <c r="B678" s="10" t="s">
        <v>858</v>
      </c>
      <c r="C678" s="10" t="s">
        <v>2483</v>
      </c>
      <c r="D678" s="10" t="s">
        <v>1678</v>
      </c>
      <c r="E678" s="10" t="s">
        <v>1679</v>
      </c>
      <c r="F678" s="10" t="s">
        <v>1680</v>
      </c>
      <c r="G678" s="10" t="s">
        <v>1697</v>
      </c>
      <c r="H678" s="13">
        <v>1000</v>
      </c>
      <c r="I678" s="10" t="s">
        <v>74</v>
      </c>
      <c r="J678" s="230">
        <v>700</v>
      </c>
      <c r="K678" s="230">
        <v>1000</v>
      </c>
      <c r="L678" s="230">
        <v>1000</v>
      </c>
      <c r="M678" s="230">
        <v>1000</v>
      </c>
      <c r="N678" s="231"/>
      <c r="O678" s="204"/>
      <c r="P678" s="204"/>
      <c r="Q678" s="215"/>
      <c r="R678" s="10"/>
      <c r="S678" s="10" t="s">
        <v>1698</v>
      </c>
      <c r="T678" s="271">
        <v>0.2</v>
      </c>
      <c r="U678" s="18">
        <v>42767</v>
      </c>
      <c r="V678" s="18">
        <v>43069</v>
      </c>
      <c r="W678" s="10">
        <v>302</v>
      </c>
      <c r="X678" s="10">
        <v>0</v>
      </c>
      <c r="Y678" s="10">
        <v>8.9403973509933773E-2</v>
      </c>
      <c r="Z678" s="10">
        <v>0.19205298013245034</v>
      </c>
      <c r="AA678" s="10">
        <v>0.29139072847682118</v>
      </c>
      <c r="AB678" s="10">
        <v>0.39403973509933776</v>
      </c>
      <c r="AC678" s="10">
        <v>0.49337748344370863</v>
      </c>
      <c r="AD678" s="10">
        <v>0.59602649006622521</v>
      </c>
      <c r="AE678" s="10">
        <v>0.69867549668874174</v>
      </c>
      <c r="AF678" s="10">
        <v>0.79801324503311255</v>
      </c>
      <c r="AG678" s="10">
        <v>0.90066225165562919</v>
      </c>
      <c r="AH678" s="10">
        <v>1</v>
      </c>
      <c r="AI678" s="10">
        <v>0</v>
      </c>
      <c r="AJ678" s="10" t="s">
        <v>1699</v>
      </c>
      <c r="AK678" s="188" t="s">
        <v>1700</v>
      </c>
    </row>
    <row r="679" spans="1:37" x14ac:dyDescent="0.25">
      <c r="A679" s="10" t="s">
        <v>2366</v>
      </c>
      <c r="B679" s="10" t="s">
        <v>858</v>
      </c>
      <c r="C679" s="10" t="s">
        <v>2483</v>
      </c>
      <c r="D679" s="10" t="s">
        <v>1678</v>
      </c>
      <c r="E679" s="10" t="s">
        <v>1679</v>
      </c>
      <c r="F679" s="10" t="s">
        <v>1680</v>
      </c>
      <c r="G679" s="10" t="s">
        <v>1697</v>
      </c>
      <c r="H679" s="13">
        <v>1000</v>
      </c>
      <c r="I679" s="10" t="s">
        <v>74</v>
      </c>
      <c r="J679" s="230">
        <v>700</v>
      </c>
      <c r="K679" s="230">
        <v>1000</v>
      </c>
      <c r="L679" s="230">
        <v>1000</v>
      </c>
      <c r="M679" s="230">
        <v>1000</v>
      </c>
      <c r="N679" s="231"/>
      <c r="O679" s="204"/>
      <c r="P679" s="204"/>
      <c r="Q679" s="215"/>
      <c r="R679" s="10"/>
      <c r="S679" s="10" t="s">
        <v>1701</v>
      </c>
      <c r="T679" s="271">
        <v>0.2</v>
      </c>
      <c r="U679" s="18">
        <v>42779</v>
      </c>
      <c r="V679" s="18">
        <v>43069</v>
      </c>
      <c r="W679" s="10">
        <v>290</v>
      </c>
      <c r="X679" s="10">
        <v>0</v>
      </c>
      <c r="Y679" s="10">
        <v>5.1724137931034482E-2</v>
      </c>
      <c r="Z679" s="10">
        <v>0.15862068965517243</v>
      </c>
      <c r="AA679" s="10">
        <v>0.2620689655172414</v>
      </c>
      <c r="AB679" s="10">
        <v>0.36896551724137933</v>
      </c>
      <c r="AC679" s="10">
        <v>0.47241379310344828</v>
      </c>
      <c r="AD679" s="10">
        <v>0.57931034482758625</v>
      </c>
      <c r="AE679" s="10">
        <v>0.68620689655172418</v>
      </c>
      <c r="AF679" s="10">
        <v>0.78965517241379313</v>
      </c>
      <c r="AG679" s="10">
        <v>0.89655172413793105</v>
      </c>
      <c r="AH679" s="10">
        <v>1</v>
      </c>
      <c r="AI679" s="10">
        <v>0</v>
      </c>
      <c r="AJ679" s="10" t="s">
        <v>1702</v>
      </c>
      <c r="AK679" s="188" t="s">
        <v>1703</v>
      </c>
    </row>
    <row r="680" spans="1:37" x14ac:dyDescent="0.25">
      <c r="A680" s="10" t="s">
        <v>2366</v>
      </c>
      <c r="B680" s="10" t="s">
        <v>858</v>
      </c>
      <c r="C680" s="10" t="s">
        <v>2483</v>
      </c>
      <c r="D680" s="10" t="s">
        <v>1678</v>
      </c>
      <c r="E680" s="10" t="s">
        <v>1679</v>
      </c>
      <c r="F680" s="10" t="s">
        <v>1680</v>
      </c>
      <c r="G680" s="10" t="s">
        <v>1697</v>
      </c>
      <c r="H680" s="13">
        <v>1000</v>
      </c>
      <c r="I680" s="10" t="s">
        <v>74</v>
      </c>
      <c r="J680" s="230">
        <v>700</v>
      </c>
      <c r="K680" s="230">
        <v>1000</v>
      </c>
      <c r="L680" s="230">
        <v>1000</v>
      </c>
      <c r="M680" s="230">
        <v>1000</v>
      </c>
      <c r="N680" s="231"/>
      <c r="O680" s="204"/>
      <c r="P680" s="204"/>
      <c r="Q680" s="215"/>
      <c r="R680" s="10"/>
      <c r="S680" s="10" t="s">
        <v>1704</v>
      </c>
      <c r="T680" s="271">
        <v>0.2</v>
      </c>
      <c r="U680" s="18">
        <v>42779</v>
      </c>
      <c r="V680" s="18">
        <v>43069</v>
      </c>
      <c r="W680" s="10">
        <v>290</v>
      </c>
      <c r="X680" s="10">
        <v>0</v>
      </c>
      <c r="Y680" s="10">
        <v>5.1724137931034482E-2</v>
      </c>
      <c r="Z680" s="10">
        <v>0.15862068965517243</v>
      </c>
      <c r="AA680" s="10">
        <v>0.2620689655172414</v>
      </c>
      <c r="AB680" s="10">
        <v>0.36896551724137933</v>
      </c>
      <c r="AC680" s="10">
        <v>0.47241379310344828</v>
      </c>
      <c r="AD680" s="10">
        <v>0.57931034482758625</v>
      </c>
      <c r="AE680" s="10">
        <v>0.68620689655172418</v>
      </c>
      <c r="AF680" s="10">
        <v>0.78965517241379313</v>
      </c>
      <c r="AG680" s="10">
        <v>0.89655172413793105</v>
      </c>
      <c r="AH680" s="10">
        <v>1</v>
      </c>
      <c r="AI680" s="10">
        <v>0</v>
      </c>
      <c r="AJ680" s="10" t="s">
        <v>1705</v>
      </c>
      <c r="AK680" s="188" t="s">
        <v>1703</v>
      </c>
    </row>
    <row r="681" spans="1:37" x14ac:dyDescent="0.25">
      <c r="A681" s="10" t="s">
        <v>2366</v>
      </c>
      <c r="B681" s="10" t="s">
        <v>858</v>
      </c>
      <c r="C681" s="10" t="s">
        <v>2483</v>
      </c>
      <c r="D681" s="10" t="s">
        <v>1678</v>
      </c>
      <c r="E681" s="10" t="s">
        <v>1679</v>
      </c>
      <c r="F681" s="10" t="s">
        <v>1680</v>
      </c>
      <c r="G681" s="10" t="s">
        <v>1697</v>
      </c>
      <c r="H681" s="13">
        <v>1000</v>
      </c>
      <c r="I681" s="10" t="s">
        <v>74</v>
      </c>
      <c r="J681" s="230">
        <v>700</v>
      </c>
      <c r="K681" s="230">
        <v>1000</v>
      </c>
      <c r="L681" s="230">
        <v>1000</v>
      </c>
      <c r="M681" s="230">
        <v>1000</v>
      </c>
      <c r="N681" s="231"/>
      <c r="O681" s="204"/>
      <c r="P681" s="204"/>
      <c r="Q681" s="215"/>
      <c r="R681" s="10"/>
      <c r="S681" s="10" t="s">
        <v>1706</v>
      </c>
      <c r="T681" s="271">
        <v>0.2</v>
      </c>
      <c r="U681" s="18">
        <v>42856</v>
      </c>
      <c r="V681" s="18">
        <v>43069</v>
      </c>
      <c r="W681" s="10">
        <v>213</v>
      </c>
      <c r="X681" s="10">
        <v>0</v>
      </c>
      <c r="Y681" s="10">
        <v>0</v>
      </c>
      <c r="Z681" s="10">
        <v>0</v>
      </c>
      <c r="AA681" s="10">
        <v>0</v>
      </c>
      <c r="AB681" s="10">
        <v>0.14084507042253522</v>
      </c>
      <c r="AC681" s="10">
        <v>0.28169014084507044</v>
      </c>
      <c r="AD681" s="10">
        <v>0.42723004694835681</v>
      </c>
      <c r="AE681" s="10">
        <v>0.57276995305164324</v>
      </c>
      <c r="AF681" s="10">
        <v>0.71361502347417838</v>
      </c>
      <c r="AG681" s="10">
        <v>0.85915492957746475</v>
      </c>
      <c r="AH681" s="10">
        <v>1</v>
      </c>
      <c r="AI681" s="10">
        <v>0</v>
      </c>
      <c r="AJ681" s="10"/>
      <c r="AK681" s="188" t="s">
        <v>1703</v>
      </c>
    </row>
    <row r="682" spans="1:37" x14ac:dyDescent="0.25">
      <c r="A682" s="10" t="s">
        <v>2366</v>
      </c>
      <c r="B682" s="10" t="s">
        <v>858</v>
      </c>
      <c r="C682" s="10" t="s">
        <v>2483</v>
      </c>
      <c r="D682" s="10" t="s">
        <v>1678</v>
      </c>
      <c r="E682" s="10" t="s">
        <v>1679</v>
      </c>
      <c r="F682" s="10" t="s">
        <v>1680</v>
      </c>
      <c r="G682" s="10" t="s">
        <v>1697</v>
      </c>
      <c r="H682" s="13">
        <v>1000</v>
      </c>
      <c r="I682" s="10" t="s">
        <v>74</v>
      </c>
      <c r="J682" s="230">
        <v>700</v>
      </c>
      <c r="K682" s="230">
        <v>1000</v>
      </c>
      <c r="L682" s="230">
        <v>1000</v>
      </c>
      <c r="M682" s="230">
        <v>1000</v>
      </c>
      <c r="N682" s="231"/>
      <c r="O682" s="204"/>
      <c r="P682" s="204"/>
      <c r="Q682" s="215"/>
      <c r="R682" s="10"/>
      <c r="S682" s="10" t="s">
        <v>1707</v>
      </c>
      <c r="T682" s="271">
        <v>0.2</v>
      </c>
      <c r="U682" s="18">
        <v>42917</v>
      </c>
      <c r="V682" s="18">
        <v>43069</v>
      </c>
      <c r="W682" s="10">
        <v>152</v>
      </c>
      <c r="X682" s="10">
        <v>0</v>
      </c>
      <c r="Y682" s="10">
        <v>0</v>
      </c>
      <c r="Z682" s="10">
        <v>0</v>
      </c>
      <c r="AA682" s="10">
        <v>0</v>
      </c>
      <c r="AB682" s="10">
        <v>0</v>
      </c>
      <c r="AC682" s="10">
        <v>0</v>
      </c>
      <c r="AD682" s="10">
        <v>0.19736842105263158</v>
      </c>
      <c r="AE682" s="10">
        <v>0.40131578947368424</v>
      </c>
      <c r="AF682" s="10">
        <v>0.59868421052631582</v>
      </c>
      <c r="AG682" s="10">
        <v>0.80263157894736847</v>
      </c>
      <c r="AH682" s="10">
        <v>1</v>
      </c>
      <c r="AI682" s="10">
        <v>0</v>
      </c>
      <c r="AJ682" s="10"/>
      <c r="AK682" s="188" t="s">
        <v>1708</v>
      </c>
    </row>
    <row r="683" spans="1:37" ht="45" x14ac:dyDescent="0.25">
      <c r="A683" s="10" t="s">
        <v>2366</v>
      </c>
      <c r="B683" s="10" t="s">
        <v>858</v>
      </c>
      <c r="C683" s="10" t="s">
        <v>2535</v>
      </c>
      <c r="D683" s="10" t="s">
        <v>1709</v>
      </c>
      <c r="E683" s="10" t="s">
        <v>1710</v>
      </c>
      <c r="F683" s="10" t="s">
        <v>1711</v>
      </c>
      <c r="G683" s="10" t="s">
        <v>1712</v>
      </c>
      <c r="H683" s="13">
        <v>16000</v>
      </c>
      <c r="I683" s="10" t="s">
        <v>74</v>
      </c>
      <c r="J683" s="230"/>
      <c r="K683" s="230"/>
      <c r="L683" s="230"/>
      <c r="M683" s="230">
        <v>16000</v>
      </c>
      <c r="N683" s="231"/>
      <c r="O683" s="204"/>
      <c r="P683" s="204"/>
      <c r="Q683" s="215"/>
      <c r="R683" s="10"/>
      <c r="S683" s="10" t="s">
        <v>1713</v>
      </c>
      <c r="T683" s="271">
        <v>0.12</v>
      </c>
      <c r="U683" s="18">
        <v>42750</v>
      </c>
      <c r="V683" s="18">
        <v>42751</v>
      </c>
      <c r="W683" s="10">
        <v>1</v>
      </c>
      <c r="X683" s="10">
        <v>1</v>
      </c>
      <c r="Y683" s="10">
        <v>0</v>
      </c>
      <c r="Z683" s="10">
        <v>0</v>
      </c>
      <c r="AA683" s="10">
        <v>0</v>
      </c>
      <c r="AB683" s="10">
        <v>0</v>
      </c>
      <c r="AC683" s="10">
        <v>0</v>
      </c>
      <c r="AD683" s="10">
        <v>0</v>
      </c>
      <c r="AE683" s="10">
        <v>0</v>
      </c>
      <c r="AF683" s="10">
        <v>0</v>
      </c>
      <c r="AG683" s="10">
        <v>0</v>
      </c>
      <c r="AH683" s="10">
        <v>0</v>
      </c>
      <c r="AI683" s="10">
        <v>0</v>
      </c>
      <c r="AJ683" s="10" t="s">
        <v>1714</v>
      </c>
      <c r="AK683" s="188" t="s">
        <v>2598</v>
      </c>
    </row>
    <row r="684" spans="1:37" x14ac:dyDescent="0.25">
      <c r="A684" s="10" t="s">
        <v>2366</v>
      </c>
      <c r="B684" s="10" t="s">
        <v>858</v>
      </c>
      <c r="C684" s="10" t="s">
        <v>2535</v>
      </c>
      <c r="D684" s="10" t="s">
        <v>1709</v>
      </c>
      <c r="E684" s="10" t="s">
        <v>1710</v>
      </c>
      <c r="F684" s="10" t="s">
        <v>1711</v>
      </c>
      <c r="G684" s="10" t="s">
        <v>1712</v>
      </c>
      <c r="H684" s="13">
        <v>16000</v>
      </c>
      <c r="I684" s="10" t="s">
        <v>74</v>
      </c>
      <c r="J684" s="230"/>
      <c r="K684" s="230"/>
      <c r="L684" s="230"/>
      <c r="M684" s="230">
        <v>16000</v>
      </c>
      <c r="N684" s="231"/>
      <c r="O684" s="204"/>
      <c r="P684" s="204"/>
      <c r="Q684" s="215"/>
      <c r="R684" s="10"/>
      <c r="S684" s="10" t="s">
        <v>1715</v>
      </c>
      <c r="T684" s="271">
        <v>0.12</v>
      </c>
      <c r="U684" s="18">
        <v>42915</v>
      </c>
      <c r="V684" s="18">
        <v>42916</v>
      </c>
      <c r="W684" s="10">
        <v>1</v>
      </c>
      <c r="X684" s="10">
        <v>0</v>
      </c>
      <c r="Y684" s="10">
        <v>0</v>
      </c>
      <c r="Z684" s="10">
        <v>0</v>
      </c>
      <c r="AA684" s="10">
        <v>0</v>
      </c>
      <c r="AB684" s="10">
        <v>0</v>
      </c>
      <c r="AC684" s="10">
        <v>1</v>
      </c>
      <c r="AD684" s="10">
        <v>0</v>
      </c>
      <c r="AE684" s="10">
        <v>0</v>
      </c>
      <c r="AF684" s="10">
        <v>0</v>
      </c>
      <c r="AG684" s="10">
        <v>0</v>
      </c>
      <c r="AH684" s="10">
        <v>0</v>
      </c>
      <c r="AI684" s="10">
        <v>0</v>
      </c>
      <c r="AJ684" s="10"/>
      <c r="AK684" s="188" t="s">
        <v>1687</v>
      </c>
    </row>
    <row r="685" spans="1:37" ht="30" x14ac:dyDescent="0.25">
      <c r="A685" s="10" t="s">
        <v>2366</v>
      </c>
      <c r="B685" s="10" t="s">
        <v>858</v>
      </c>
      <c r="C685" s="10" t="s">
        <v>2535</v>
      </c>
      <c r="D685" s="10" t="s">
        <v>1709</v>
      </c>
      <c r="E685" s="10" t="s">
        <v>1710</v>
      </c>
      <c r="F685" s="10" t="s">
        <v>1711</v>
      </c>
      <c r="G685" s="10" t="s">
        <v>1712</v>
      </c>
      <c r="H685" s="13">
        <v>16000</v>
      </c>
      <c r="I685" s="10" t="s">
        <v>74</v>
      </c>
      <c r="J685" s="230"/>
      <c r="K685" s="230"/>
      <c r="L685" s="230"/>
      <c r="M685" s="230">
        <v>16000</v>
      </c>
      <c r="N685" s="231"/>
      <c r="O685" s="204"/>
      <c r="P685" s="204"/>
      <c r="Q685" s="215"/>
      <c r="R685" s="10"/>
      <c r="S685" s="10" t="s">
        <v>2599</v>
      </c>
      <c r="T685" s="271">
        <v>0.12</v>
      </c>
      <c r="U685" s="18">
        <v>42797</v>
      </c>
      <c r="V685" s="18">
        <v>42853</v>
      </c>
      <c r="W685" s="10">
        <v>56</v>
      </c>
      <c r="X685" s="10">
        <v>0</v>
      </c>
      <c r="Y685" s="10">
        <v>0</v>
      </c>
      <c r="Z685" s="10">
        <v>0.5</v>
      </c>
      <c r="AA685" s="10">
        <v>1</v>
      </c>
      <c r="AB685" s="10">
        <v>0</v>
      </c>
      <c r="AC685" s="10">
        <v>0</v>
      </c>
      <c r="AD685" s="10">
        <v>0</v>
      </c>
      <c r="AE685" s="10">
        <v>0</v>
      </c>
      <c r="AF685" s="10">
        <v>0</v>
      </c>
      <c r="AG685" s="10">
        <v>0</v>
      </c>
      <c r="AH685" s="10">
        <v>0</v>
      </c>
      <c r="AI685" s="10">
        <v>0</v>
      </c>
      <c r="AJ685" s="10" t="s">
        <v>1716</v>
      </c>
      <c r="AK685" s="188" t="s">
        <v>1689</v>
      </c>
    </row>
    <row r="686" spans="1:37" ht="30" x14ac:dyDescent="0.25">
      <c r="A686" s="10" t="s">
        <v>2366</v>
      </c>
      <c r="B686" s="10" t="s">
        <v>858</v>
      </c>
      <c r="C686" s="10" t="s">
        <v>2535</v>
      </c>
      <c r="D686" s="10" t="s">
        <v>1709</v>
      </c>
      <c r="E686" s="10" t="s">
        <v>1710</v>
      </c>
      <c r="F686" s="10" t="s">
        <v>1711</v>
      </c>
      <c r="G686" s="10" t="s">
        <v>1712</v>
      </c>
      <c r="H686" s="13">
        <v>16000</v>
      </c>
      <c r="I686" s="10" t="s">
        <v>74</v>
      </c>
      <c r="J686" s="230"/>
      <c r="K686" s="230"/>
      <c r="L686" s="230"/>
      <c r="M686" s="230">
        <v>16000</v>
      </c>
      <c r="N686" s="231"/>
      <c r="O686" s="204"/>
      <c r="P686" s="204"/>
      <c r="Q686" s="215"/>
      <c r="R686" s="10"/>
      <c r="S686" s="10" t="s">
        <v>2600</v>
      </c>
      <c r="T686" s="271">
        <v>0.12</v>
      </c>
      <c r="U686" s="18">
        <v>42797</v>
      </c>
      <c r="V686" s="18">
        <v>42885</v>
      </c>
      <c r="W686" s="10">
        <v>88</v>
      </c>
      <c r="X686" s="10">
        <v>0</v>
      </c>
      <c r="Y686" s="10">
        <v>0</v>
      </c>
      <c r="Z686" s="10">
        <v>0.31818181818181818</v>
      </c>
      <c r="AA686" s="10">
        <v>0.65909090909090906</v>
      </c>
      <c r="AB686" s="10">
        <v>1</v>
      </c>
      <c r="AC686" s="10">
        <v>0</v>
      </c>
      <c r="AD686" s="10">
        <v>0</v>
      </c>
      <c r="AE686" s="10">
        <v>0</v>
      </c>
      <c r="AF686" s="10">
        <v>0</v>
      </c>
      <c r="AG686" s="10">
        <v>0</v>
      </c>
      <c r="AH686" s="10">
        <v>0</v>
      </c>
      <c r="AI686" s="10">
        <v>0</v>
      </c>
      <c r="AJ686" s="10" t="s">
        <v>1717</v>
      </c>
      <c r="AK686" s="188" t="s">
        <v>1693</v>
      </c>
    </row>
    <row r="687" spans="1:37" x14ac:dyDescent="0.25">
      <c r="A687" s="10" t="s">
        <v>2366</v>
      </c>
      <c r="B687" s="10" t="s">
        <v>858</v>
      </c>
      <c r="C687" s="10" t="s">
        <v>2535</v>
      </c>
      <c r="D687" s="10" t="s">
        <v>1709</v>
      </c>
      <c r="E687" s="10" t="s">
        <v>1710</v>
      </c>
      <c r="F687" s="10" t="s">
        <v>1711</v>
      </c>
      <c r="G687" s="10" t="s">
        <v>1712</v>
      </c>
      <c r="H687" s="13">
        <v>16000</v>
      </c>
      <c r="I687" s="10" t="s">
        <v>74</v>
      </c>
      <c r="J687" s="230"/>
      <c r="K687" s="230"/>
      <c r="L687" s="230"/>
      <c r="M687" s="230">
        <v>16000</v>
      </c>
      <c r="N687" s="231"/>
      <c r="O687" s="204"/>
      <c r="P687" s="204"/>
      <c r="Q687" s="215"/>
      <c r="R687" s="10"/>
      <c r="S687" s="10" t="s">
        <v>1718</v>
      </c>
      <c r="T687" s="271">
        <v>0.4</v>
      </c>
      <c r="U687" s="18">
        <v>42916</v>
      </c>
      <c r="V687" s="18">
        <v>43069</v>
      </c>
      <c r="W687" s="10">
        <v>153</v>
      </c>
      <c r="X687" s="10">
        <v>0</v>
      </c>
      <c r="Y687" s="10">
        <v>0</v>
      </c>
      <c r="Z687" s="10">
        <v>0</v>
      </c>
      <c r="AA687" s="10">
        <v>0</v>
      </c>
      <c r="AB687" s="10">
        <v>0</v>
      </c>
      <c r="AC687" s="10">
        <v>0</v>
      </c>
      <c r="AD687" s="10">
        <v>0.20261437908496732</v>
      </c>
      <c r="AE687" s="10">
        <v>0.40522875816993464</v>
      </c>
      <c r="AF687" s="10">
        <v>0.60130718954248363</v>
      </c>
      <c r="AG687" s="10">
        <v>0.80392156862745101</v>
      </c>
      <c r="AH687" s="10">
        <v>1</v>
      </c>
      <c r="AI687" s="10">
        <v>0</v>
      </c>
      <c r="AJ687" s="10"/>
      <c r="AK687" s="188" t="s">
        <v>1687</v>
      </c>
    </row>
    <row r="688" spans="1:37" ht="30" x14ac:dyDescent="0.25">
      <c r="A688" s="10" t="s">
        <v>2366</v>
      </c>
      <c r="B688" s="10" t="s">
        <v>858</v>
      </c>
      <c r="C688" s="10" t="s">
        <v>2535</v>
      </c>
      <c r="D688" s="10" t="s">
        <v>1709</v>
      </c>
      <c r="E688" s="10" t="s">
        <v>1710</v>
      </c>
      <c r="F688" s="10" t="s">
        <v>1711</v>
      </c>
      <c r="G688" s="10" t="s">
        <v>1712</v>
      </c>
      <c r="H688" s="13">
        <v>16000</v>
      </c>
      <c r="I688" s="10" t="s">
        <v>74</v>
      </c>
      <c r="J688" s="230"/>
      <c r="K688" s="230"/>
      <c r="L688" s="230"/>
      <c r="M688" s="230">
        <v>16000</v>
      </c>
      <c r="N688" s="231"/>
      <c r="O688" s="204"/>
      <c r="P688" s="204"/>
      <c r="Q688" s="215"/>
      <c r="R688" s="10"/>
      <c r="S688" s="10" t="s">
        <v>1719</v>
      </c>
      <c r="T688" s="271">
        <v>0.12</v>
      </c>
      <c r="U688" s="18">
        <v>42916</v>
      </c>
      <c r="V688" s="18">
        <v>43069</v>
      </c>
      <c r="W688" s="10">
        <v>153</v>
      </c>
      <c r="X688" s="10">
        <v>0</v>
      </c>
      <c r="Y688" s="10">
        <v>0</v>
      </c>
      <c r="Z688" s="10">
        <v>0</v>
      </c>
      <c r="AA688" s="10">
        <v>0</v>
      </c>
      <c r="AB688" s="10">
        <v>0</v>
      </c>
      <c r="AC688" s="10">
        <v>0</v>
      </c>
      <c r="AD688" s="10">
        <v>0.20261437908496732</v>
      </c>
      <c r="AE688" s="10">
        <v>0.40522875816993464</v>
      </c>
      <c r="AF688" s="10">
        <v>0.60130718954248363</v>
      </c>
      <c r="AG688" s="10">
        <v>0.80392156862745101</v>
      </c>
      <c r="AH688" s="10">
        <v>1</v>
      </c>
      <c r="AI688" s="10">
        <v>0</v>
      </c>
      <c r="AJ688" s="10"/>
      <c r="AK688" s="188" t="s">
        <v>1689</v>
      </c>
    </row>
    <row r="689" spans="1:37" x14ac:dyDescent="0.25">
      <c r="A689" s="10" t="s">
        <v>2366</v>
      </c>
      <c r="B689" s="10" t="s">
        <v>858</v>
      </c>
      <c r="C689" s="10" t="s">
        <v>2474</v>
      </c>
      <c r="D689" s="10" t="s">
        <v>1720</v>
      </c>
      <c r="E689" s="10" t="s">
        <v>1721</v>
      </c>
      <c r="F689" s="10" t="s">
        <v>1711</v>
      </c>
      <c r="G689" s="10" t="s">
        <v>1722</v>
      </c>
      <c r="H689" s="13">
        <v>500</v>
      </c>
      <c r="I689" s="10" t="s">
        <v>74</v>
      </c>
      <c r="J689" s="230"/>
      <c r="K689" s="230"/>
      <c r="L689" s="230"/>
      <c r="M689" s="230">
        <v>500</v>
      </c>
      <c r="N689" s="231"/>
      <c r="O689" s="204"/>
      <c r="P689" s="204"/>
      <c r="Q689" s="215"/>
      <c r="R689" s="10"/>
      <c r="S689" s="10" t="s">
        <v>1723</v>
      </c>
      <c r="T689" s="271">
        <v>0.1</v>
      </c>
      <c r="U689" s="18">
        <v>42738</v>
      </c>
      <c r="V689" s="18">
        <v>42855</v>
      </c>
      <c r="W689" s="10">
        <v>117</v>
      </c>
      <c r="X689" s="173">
        <v>0.23931623931623933</v>
      </c>
      <c r="Y689" s="10">
        <v>0.47863247863247865</v>
      </c>
      <c r="Z689" s="10">
        <v>0.74358974358974361</v>
      </c>
      <c r="AA689" s="10">
        <v>1</v>
      </c>
      <c r="AB689" s="10">
        <v>0</v>
      </c>
      <c r="AC689" s="10">
        <v>0</v>
      </c>
      <c r="AD689" s="10">
        <v>0</v>
      </c>
      <c r="AE689" s="10">
        <v>0</v>
      </c>
      <c r="AF689" s="10">
        <v>0</v>
      </c>
      <c r="AG689" s="10">
        <v>0</v>
      </c>
      <c r="AH689" s="10">
        <v>0</v>
      </c>
      <c r="AI689" s="10">
        <v>0</v>
      </c>
      <c r="AJ689" s="10" t="s">
        <v>2601</v>
      </c>
      <c r="AK689" s="188"/>
    </row>
    <row r="690" spans="1:37" ht="30" x14ac:dyDescent="0.25">
      <c r="A690" s="10" t="s">
        <v>2366</v>
      </c>
      <c r="B690" s="10" t="s">
        <v>858</v>
      </c>
      <c r="C690" s="10" t="s">
        <v>2474</v>
      </c>
      <c r="D690" s="10" t="s">
        <v>1720</v>
      </c>
      <c r="E690" s="10" t="s">
        <v>1721</v>
      </c>
      <c r="F690" s="10" t="s">
        <v>1711</v>
      </c>
      <c r="G690" s="10" t="s">
        <v>1722</v>
      </c>
      <c r="H690" s="13">
        <v>500</v>
      </c>
      <c r="I690" s="10" t="s">
        <v>74</v>
      </c>
      <c r="J690" s="230"/>
      <c r="K690" s="230"/>
      <c r="L690" s="230"/>
      <c r="M690" s="230">
        <v>500</v>
      </c>
      <c r="N690" s="231"/>
      <c r="O690" s="204"/>
      <c r="P690" s="204"/>
      <c r="Q690" s="215"/>
      <c r="R690" s="10"/>
      <c r="S690" s="10" t="s">
        <v>1724</v>
      </c>
      <c r="T690" s="271">
        <v>0.4</v>
      </c>
      <c r="U690" s="18">
        <v>42855</v>
      </c>
      <c r="V690" s="18">
        <v>42916</v>
      </c>
      <c r="W690" s="10">
        <v>61</v>
      </c>
      <c r="X690" s="173">
        <v>0</v>
      </c>
      <c r="Y690" s="10">
        <v>0</v>
      </c>
      <c r="Z690" s="10">
        <v>0</v>
      </c>
      <c r="AA690" s="10">
        <v>0</v>
      </c>
      <c r="AB690" s="10">
        <v>0.50819672131147542</v>
      </c>
      <c r="AC690" s="10">
        <v>1</v>
      </c>
      <c r="AD690" s="10">
        <v>0</v>
      </c>
      <c r="AE690" s="10">
        <v>0</v>
      </c>
      <c r="AF690" s="10">
        <v>0</v>
      </c>
      <c r="AG690" s="10">
        <v>0</v>
      </c>
      <c r="AH690" s="10">
        <v>0</v>
      </c>
      <c r="AI690" s="10">
        <v>0</v>
      </c>
      <c r="AJ690" s="10"/>
      <c r="AK690" s="188" t="s">
        <v>1725</v>
      </c>
    </row>
    <row r="691" spans="1:37" x14ac:dyDescent="0.25">
      <c r="A691" s="10" t="s">
        <v>2366</v>
      </c>
      <c r="B691" s="10" t="s">
        <v>858</v>
      </c>
      <c r="C691" s="10" t="s">
        <v>2474</v>
      </c>
      <c r="D691" s="10" t="s">
        <v>1720</v>
      </c>
      <c r="E691" s="10" t="s">
        <v>1721</v>
      </c>
      <c r="F691" s="10" t="s">
        <v>1711</v>
      </c>
      <c r="G691" s="10" t="s">
        <v>1722</v>
      </c>
      <c r="H691" s="13">
        <v>500</v>
      </c>
      <c r="I691" s="10" t="s">
        <v>74</v>
      </c>
      <c r="J691" s="230"/>
      <c r="K691" s="230"/>
      <c r="L691" s="230"/>
      <c r="M691" s="230">
        <v>500</v>
      </c>
      <c r="N691" s="231"/>
      <c r="O691" s="204"/>
      <c r="P691" s="204"/>
      <c r="Q691" s="215"/>
      <c r="R691" s="10"/>
      <c r="S691" s="10" t="s">
        <v>1726</v>
      </c>
      <c r="T691" s="271">
        <v>0.5</v>
      </c>
      <c r="U691" s="18">
        <v>42917</v>
      </c>
      <c r="V691" s="18">
        <v>43100</v>
      </c>
      <c r="W691" s="10">
        <v>183</v>
      </c>
      <c r="X691" s="173">
        <v>0</v>
      </c>
      <c r="Y691" s="10">
        <v>0</v>
      </c>
      <c r="Z691" s="10">
        <v>0</v>
      </c>
      <c r="AA691" s="10">
        <v>0</v>
      </c>
      <c r="AB691" s="10">
        <v>0</v>
      </c>
      <c r="AC691" s="10">
        <v>0</v>
      </c>
      <c r="AD691" s="10">
        <v>0.16393442622950818</v>
      </c>
      <c r="AE691" s="10">
        <v>0.33333333333333331</v>
      </c>
      <c r="AF691" s="10">
        <v>0.49726775956284153</v>
      </c>
      <c r="AG691" s="10">
        <v>0.66666666666666663</v>
      </c>
      <c r="AH691" s="10">
        <v>0.8306010928961749</v>
      </c>
      <c r="AI691" s="10">
        <v>1</v>
      </c>
      <c r="AJ691" s="10"/>
      <c r="AK691" s="188" t="s">
        <v>1727</v>
      </c>
    </row>
    <row r="692" spans="1:37" ht="30" x14ac:dyDescent="0.25">
      <c r="A692" s="10" t="s">
        <v>2366</v>
      </c>
      <c r="B692" s="10" t="s">
        <v>858</v>
      </c>
      <c r="C692" s="10" t="s">
        <v>2474</v>
      </c>
      <c r="D692" s="10" t="s">
        <v>1720</v>
      </c>
      <c r="E692" s="10" t="s">
        <v>1721</v>
      </c>
      <c r="F692" s="10" t="s">
        <v>1711</v>
      </c>
      <c r="G692" s="10" t="s">
        <v>1728</v>
      </c>
      <c r="H692" s="13">
        <v>10</v>
      </c>
      <c r="I692" s="10" t="s">
        <v>74</v>
      </c>
      <c r="J692" s="230"/>
      <c r="K692" s="230">
        <v>5</v>
      </c>
      <c r="L692" s="230">
        <v>10</v>
      </c>
      <c r="M692" s="230">
        <v>10</v>
      </c>
      <c r="N692" s="231"/>
      <c r="O692" s="204"/>
      <c r="P692" s="204"/>
      <c r="Q692" s="215"/>
      <c r="R692" s="10"/>
      <c r="S692" s="10" t="s">
        <v>2602</v>
      </c>
      <c r="T692" s="271">
        <v>1</v>
      </c>
      <c r="U692" s="18">
        <v>42826</v>
      </c>
      <c r="V692" s="18">
        <v>43008</v>
      </c>
      <c r="W692" s="10">
        <v>182</v>
      </c>
      <c r="X692" s="173">
        <v>0</v>
      </c>
      <c r="Y692" s="10">
        <v>0</v>
      </c>
      <c r="Z692" s="10">
        <v>0</v>
      </c>
      <c r="AA692" s="10">
        <v>0.15934065934065933</v>
      </c>
      <c r="AB692" s="10">
        <v>0.32967032967032966</v>
      </c>
      <c r="AC692" s="10">
        <v>0.49450549450549453</v>
      </c>
      <c r="AD692" s="10">
        <v>0.6648351648351648</v>
      </c>
      <c r="AE692" s="10">
        <v>0.8351648351648352</v>
      </c>
      <c r="AF692" s="10">
        <v>1</v>
      </c>
      <c r="AG692" s="10">
        <v>0</v>
      </c>
      <c r="AH692" s="10">
        <v>0</v>
      </c>
      <c r="AI692" s="10">
        <v>0</v>
      </c>
      <c r="AJ692" s="10"/>
      <c r="AK692" s="188" t="s">
        <v>2603</v>
      </c>
    </row>
    <row r="693" spans="1:37" ht="30" x14ac:dyDescent="0.25">
      <c r="A693" s="10" t="s">
        <v>2366</v>
      </c>
      <c r="B693" s="10" t="s">
        <v>858</v>
      </c>
      <c r="C693" s="10" t="s">
        <v>2474</v>
      </c>
      <c r="D693" s="10" t="s">
        <v>1720</v>
      </c>
      <c r="E693" s="10" t="s">
        <v>1721</v>
      </c>
      <c r="F693" s="10" t="s">
        <v>1711</v>
      </c>
      <c r="G693" s="10" t="s">
        <v>1729</v>
      </c>
      <c r="H693" s="13">
        <v>30</v>
      </c>
      <c r="I693" s="10" t="s">
        <v>74</v>
      </c>
      <c r="J693" s="230">
        <v>8</v>
      </c>
      <c r="K693" s="230">
        <v>16</v>
      </c>
      <c r="L693" s="230">
        <v>24</v>
      </c>
      <c r="M693" s="230">
        <v>30</v>
      </c>
      <c r="N693" s="231"/>
      <c r="O693" s="204"/>
      <c r="P693" s="204"/>
      <c r="Q693" s="215"/>
      <c r="R693" s="10"/>
      <c r="S693" s="10" t="s">
        <v>1730</v>
      </c>
      <c r="T693" s="271">
        <v>1</v>
      </c>
      <c r="U693" s="18">
        <v>42797</v>
      </c>
      <c r="V693" s="18">
        <v>43069</v>
      </c>
      <c r="W693" s="10">
        <v>272</v>
      </c>
      <c r="X693" s="173">
        <v>0</v>
      </c>
      <c r="Y693" s="10">
        <v>0</v>
      </c>
      <c r="Z693" s="10">
        <v>0.10294117647058823</v>
      </c>
      <c r="AA693" s="10">
        <v>0.21323529411764705</v>
      </c>
      <c r="AB693" s="10">
        <v>0.32720588235294118</v>
      </c>
      <c r="AC693" s="10">
        <v>0.4375</v>
      </c>
      <c r="AD693" s="10">
        <v>0.55147058823529416</v>
      </c>
      <c r="AE693" s="10">
        <v>0.6654411764705882</v>
      </c>
      <c r="AF693" s="10">
        <v>0.77573529411764708</v>
      </c>
      <c r="AG693" s="10">
        <v>0.88970588235294112</v>
      </c>
      <c r="AH693" s="10">
        <v>1</v>
      </c>
      <c r="AI693" s="10">
        <v>0</v>
      </c>
      <c r="AJ693" s="10" t="s">
        <v>1731</v>
      </c>
      <c r="AK693" s="188" t="s">
        <v>1732</v>
      </c>
    </row>
    <row r="694" spans="1:37" x14ac:dyDescent="0.25">
      <c r="A694" s="10" t="s">
        <v>2366</v>
      </c>
      <c r="B694" s="10" t="s">
        <v>858</v>
      </c>
      <c r="C694" s="10" t="s">
        <v>2474</v>
      </c>
      <c r="D694" s="10" t="s">
        <v>1720</v>
      </c>
      <c r="E694" s="10" t="s">
        <v>1721</v>
      </c>
      <c r="F694" s="10" t="s">
        <v>1711</v>
      </c>
      <c r="G694" s="10" t="s">
        <v>1733</v>
      </c>
      <c r="H694" s="13">
        <v>1</v>
      </c>
      <c r="I694" s="10" t="s">
        <v>74</v>
      </c>
      <c r="J694" s="230"/>
      <c r="K694" s="230">
        <v>1</v>
      </c>
      <c r="L694" s="230">
        <v>1</v>
      </c>
      <c r="M694" s="230">
        <v>1</v>
      </c>
      <c r="N694" s="231"/>
      <c r="O694" s="204"/>
      <c r="P694" s="204"/>
      <c r="Q694" s="215"/>
      <c r="R694" s="10"/>
      <c r="S694" s="10" t="s">
        <v>1734</v>
      </c>
      <c r="T694" s="271">
        <v>0.5</v>
      </c>
      <c r="U694" s="18">
        <v>42779</v>
      </c>
      <c r="V694" s="18">
        <v>42853</v>
      </c>
      <c r="W694" s="10">
        <v>74</v>
      </c>
      <c r="X694" s="173">
        <v>0</v>
      </c>
      <c r="Y694" s="10">
        <v>0.20270270270270271</v>
      </c>
      <c r="Z694" s="10">
        <v>0.6216216216216216</v>
      </c>
      <c r="AA694" s="10">
        <v>1</v>
      </c>
      <c r="AB694" s="10">
        <v>0</v>
      </c>
      <c r="AC694" s="10">
        <v>0</v>
      </c>
      <c r="AD694" s="10">
        <v>0</v>
      </c>
      <c r="AE694" s="10">
        <v>0</v>
      </c>
      <c r="AF694" s="10">
        <v>0</v>
      </c>
      <c r="AG694" s="10">
        <v>0</v>
      </c>
      <c r="AH694" s="10">
        <v>0</v>
      </c>
      <c r="AI694" s="10">
        <v>0</v>
      </c>
      <c r="AJ694" s="10" t="s">
        <v>2604</v>
      </c>
      <c r="AK694" s="188"/>
    </row>
    <row r="695" spans="1:37" x14ac:dyDescent="0.25">
      <c r="A695" s="10" t="s">
        <v>2366</v>
      </c>
      <c r="B695" s="10" t="s">
        <v>858</v>
      </c>
      <c r="C695" s="10" t="s">
        <v>2474</v>
      </c>
      <c r="D695" s="10" t="s">
        <v>1720</v>
      </c>
      <c r="E695" s="10" t="s">
        <v>1721</v>
      </c>
      <c r="F695" s="10" t="s">
        <v>1711</v>
      </c>
      <c r="G695" s="10" t="s">
        <v>1733</v>
      </c>
      <c r="H695" s="13">
        <v>1</v>
      </c>
      <c r="I695" s="10" t="s">
        <v>74</v>
      </c>
      <c r="J695" s="230"/>
      <c r="K695" s="230">
        <v>1</v>
      </c>
      <c r="L695" s="230">
        <v>1</v>
      </c>
      <c r="M695" s="230">
        <v>1</v>
      </c>
      <c r="N695" s="231"/>
      <c r="O695" s="204"/>
      <c r="P695" s="204"/>
      <c r="Q695" s="215"/>
      <c r="R695" s="10"/>
      <c r="S695" s="10" t="s">
        <v>1735</v>
      </c>
      <c r="T695" s="271">
        <v>0.5</v>
      </c>
      <c r="U695" s="18">
        <v>42857</v>
      </c>
      <c r="V695" s="18">
        <v>42898</v>
      </c>
      <c r="W695" s="10">
        <v>41</v>
      </c>
      <c r="X695" s="173">
        <v>0</v>
      </c>
      <c r="Y695" s="10">
        <v>0</v>
      </c>
      <c r="Z695" s="10">
        <v>0</v>
      </c>
      <c r="AA695" s="10">
        <v>0</v>
      </c>
      <c r="AB695" s="10">
        <v>0.70731707317073167</v>
      </c>
      <c r="AC695" s="10">
        <v>1</v>
      </c>
      <c r="AD695" s="10">
        <v>0</v>
      </c>
      <c r="AE695" s="10">
        <v>0</v>
      </c>
      <c r="AF695" s="10">
        <v>0</v>
      </c>
      <c r="AG695" s="10">
        <v>0</v>
      </c>
      <c r="AH695" s="10">
        <v>0</v>
      </c>
      <c r="AI695" s="10">
        <v>0</v>
      </c>
      <c r="AJ695" s="10"/>
      <c r="AK695" s="188"/>
    </row>
    <row r="696" spans="1:37" x14ac:dyDescent="0.25">
      <c r="A696" s="10" t="s">
        <v>2366</v>
      </c>
      <c r="B696" s="10" t="s">
        <v>858</v>
      </c>
      <c r="C696" s="10" t="s">
        <v>2474</v>
      </c>
      <c r="D696" s="10" t="s">
        <v>1720</v>
      </c>
      <c r="E696" s="10" t="s">
        <v>1721</v>
      </c>
      <c r="F696" s="10" t="s">
        <v>1711</v>
      </c>
      <c r="G696" s="10" t="s">
        <v>1736</v>
      </c>
      <c r="H696" s="13">
        <v>1</v>
      </c>
      <c r="I696" s="10" t="s">
        <v>74</v>
      </c>
      <c r="J696" s="230"/>
      <c r="K696" s="230"/>
      <c r="L696" s="230"/>
      <c r="M696" s="230">
        <v>1</v>
      </c>
      <c r="N696" s="231"/>
      <c r="O696" s="204"/>
      <c r="P696" s="204"/>
      <c r="Q696" s="215"/>
      <c r="R696" s="10"/>
      <c r="S696" s="10" t="s">
        <v>1737</v>
      </c>
      <c r="T696" s="271">
        <v>0.25</v>
      </c>
      <c r="U696" s="18">
        <v>42767</v>
      </c>
      <c r="V696" s="18">
        <v>42794</v>
      </c>
      <c r="W696" s="10">
        <v>27</v>
      </c>
      <c r="X696" s="173">
        <v>0</v>
      </c>
      <c r="Y696" s="10">
        <v>1</v>
      </c>
      <c r="Z696" s="10">
        <f>Y696</f>
        <v>1</v>
      </c>
      <c r="AA696" s="10">
        <v>0</v>
      </c>
      <c r="AB696" s="10">
        <v>0</v>
      </c>
      <c r="AC696" s="10">
        <v>0</v>
      </c>
      <c r="AD696" s="10">
        <v>0</v>
      </c>
      <c r="AE696" s="10">
        <v>0</v>
      </c>
      <c r="AF696" s="10">
        <v>0</v>
      </c>
      <c r="AG696" s="10">
        <v>0</v>
      </c>
      <c r="AH696" s="10">
        <v>0</v>
      </c>
      <c r="AI696" s="10">
        <v>0</v>
      </c>
      <c r="AJ696" s="10" t="s">
        <v>1738</v>
      </c>
      <c r="AK696" s="188" t="s">
        <v>1739</v>
      </c>
    </row>
    <row r="697" spans="1:37" x14ac:dyDescent="0.25">
      <c r="A697" s="10" t="s">
        <v>2366</v>
      </c>
      <c r="B697" s="10" t="s">
        <v>858</v>
      </c>
      <c r="C697" s="10" t="s">
        <v>2474</v>
      </c>
      <c r="D697" s="10" t="s">
        <v>1720</v>
      </c>
      <c r="E697" s="10" t="s">
        <v>1721</v>
      </c>
      <c r="F697" s="10" t="s">
        <v>1711</v>
      </c>
      <c r="G697" s="10" t="s">
        <v>1736</v>
      </c>
      <c r="H697" s="13">
        <v>1</v>
      </c>
      <c r="I697" s="10" t="s">
        <v>74</v>
      </c>
      <c r="J697" s="230"/>
      <c r="K697" s="230"/>
      <c r="L697" s="230"/>
      <c r="M697" s="230">
        <v>1</v>
      </c>
      <c r="N697" s="231"/>
      <c r="O697" s="204"/>
      <c r="P697" s="204"/>
      <c r="Q697" s="215"/>
      <c r="R697" s="10"/>
      <c r="S697" s="10" t="s">
        <v>1740</v>
      </c>
      <c r="T697" s="271">
        <v>0.25</v>
      </c>
      <c r="U697" s="18">
        <v>42795</v>
      </c>
      <c r="V697" s="18">
        <v>42948</v>
      </c>
      <c r="W697" s="10">
        <v>153</v>
      </c>
      <c r="X697" s="173">
        <v>0</v>
      </c>
      <c r="Y697" s="10">
        <v>0</v>
      </c>
      <c r="Z697" s="10">
        <v>0.19607843137254902</v>
      </c>
      <c r="AA697" s="10">
        <v>0.39215686274509803</v>
      </c>
      <c r="AB697" s="10">
        <v>0.59477124183006536</v>
      </c>
      <c r="AC697" s="10">
        <v>0.79084967320261434</v>
      </c>
      <c r="AD697" s="10">
        <v>0.99346405228758172</v>
      </c>
      <c r="AE697" s="10">
        <v>1</v>
      </c>
      <c r="AF697" s="10">
        <v>0</v>
      </c>
      <c r="AG697" s="10">
        <v>0</v>
      </c>
      <c r="AH697" s="10">
        <v>0</v>
      </c>
      <c r="AI697" s="10">
        <v>0</v>
      </c>
      <c r="AJ697" s="10" t="s">
        <v>2605</v>
      </c>
      <c r="AK697" s="188" t="s">
        <v>1739</v>
      </c>
    </row>
    <row r="698" spans="1:37" x14ac:dyDescent="0.25">
      <c r="A698" s="10" t="s">
        <v>2366</v>
      </c>
      <c r="B698" s="10" t="s">
        <v>858</v>
      </c>
      <c r="C698" s="10" t="s">
        <v>2474</v>
      </c>
      <c r="D698" s="10" t="s">
        <v>1720</v>
      </c>
      <c r="E698" s="10" t="s">
        <v>1721</v>
      </c>
      <c r="F698" s="10" t="s">
        <v>1711</v>
      </c>
      <c r="G698" s="10" t="s">
        <v>1736</v>
      </c>
      <c r="H698" s="13">
        <v>1</v>
      </c>
      <c r="I698" s="10" t="s">
        <v>74</v>
      </c>
      <c r="J698" s="230"/>
      <c r="K698" s="230"/>
      <c r="L698" s="230"/>
      <c r="M698" s="230">
        <v>1</v>
      </c>
      <c r="N698" s="231"/>
      <c r="O698" s="204"/>
      <c r="P698" s="204"/>
      <c r="Q698" s="215"/>
      <c r="R698" s="10"/>
      <c r="S698" s="10" t="s">
        <v>1741</v>
      </c>
      <c r="T698" s="271">
        <v>0.25</v>
      </c>
      <c r="U698" s="18">
        <v>42948</v>
      </c>
      <c r="V698" s="18">
        <v>43100</v>
      </c>
      <c r="W698" s="10">
        <v>152</v>
      </c>
      <c r="X698" s="173">
        <v>0</v>
      </c>
      <c r="Y698" s="10">
        <v>0</v>
      </c>
      <c r="Z698" s="10">
        <v>0</v>
      </c>
      <c r="AA698" s="10">
        <v>0</v>
      </c>
      <c r="AB698" s="10">
        <v>0</v>
      </c>
      <c r="AC698" s="10">
        <v>0</v>
      </c>
      <c r="AD698" s="10">
        <v>0</v>
      </c>
      <c r="AE698" s="10">
        <v>0.19736842105263158</v>
      </c>
      <c r="AF698" s="10">
        <v>0.39473684210526316</v>
      </c>
      <c r="AG698" s="10">
        <v>0.59868421052631582</v>
      </c>
      <c r="AH698" s="10">
        <v>0.79605263157894735</v>
      </c>
      <c r="AI698" s="10">
        <v>1</v>
      </c>
      <c r="AJ698" s="10"/>
      <c r="AK698" s="188" t="s">
        <v>1739</v>
      </c>
    </row>
    <row r="699" spans="1:37" ht="45" x14ac:dyDescent="0.25">
      <c r="A699" s="10" t="s">
        <v>2366</v>
      </c>
      <c r="B699" s="10" t="s">
        <v>858</v>
      </c>
      <c r="C699" s="10" t="s">
        <v>2474</v>
      </c>
      <c r="D699" s="10" t="s">
        <v>1720</v>
      </c>
      <c r="E699" s="10" t="s">
        <v>1721</v>
      </c>
      <c r="F699" s="10" t="s">
        <v>1711</v>
      </c>
      <c r="G699" s="10" t="s">
        <v>1736</v>
      </c>
      <c r="H699" s="13">
        <v>1</v>
      </c>
      <c r="I699" s="10" t="s">
        <v>74</v>
      </c>
      <c r="J699" s="230"/>
      <c r="K699" s="230"/>
      <c r="L699" s="230"/>
      <c r="M699" s="230">
        <v>1</v>
      </c>
      <c r="N699" s="231"/>
      <c r="O699" s="204"/>
      <c r="P699" s="204"/>
      <c r="Q699" s="215"/>
      <c r="R699" s="10"/>
      <c r="S699" s="10" t="s">
        <v>1742</v>
      </c>
      <c r="T699" s="271">
        <v>0.25</v>
      </c>
      <c r="U699" s="18">
        <v>43099</v>
      </c>
      <c r="V699" s="18">
        <v>43100</v>
      </c>
      <c r="W699" s="10">
        <v>1</v>
      </c>
      <c r="X699" s="173">
        <v>0</v>
      </c>
      <c r="Y699" s="10">
        <v>0</v>
      </c>
      <c r="Z699" s="10">
        <v>0</v>
      </c>
      <c r="AA699" s="10">
        <v>0</v>
      </c>
      <c r="AB699" s="10">
        <v>0</v>
      </c>
      <c r="AC699" s="10">
        <v>0</v>
      </c>
      <c r="AD699" s="10">
        <v>0</v>
      </c>
      <c r="AE699" s="10">
        <v>0</v>
      </c>
      <c r="AF699" s="10">
        <v>0</v>
      </c>
      <c r="AG699" s="10">
        <v>0</v>
      </c>
      <c r="AH699" s="10">
        <v>0</v>
      </c>
      <c r="AI699" s="10">
        <v>1</v>
      </c>
      <c r="AJ699" s="10"/>
      <c r="AK699" s="188" t="s">
        <v>2606</v>
      </c>
    </row>
    <row r="700" spans="1:37" x14ac:dyDescent="0.25">
      <c r="A700" s="10" t="s">
        <v>2366</v>
      </c>
      <c r="B700" s="10" t="s">
        <v>858</v>
      </c>
      <c r="C700" s="10" t="s">
        <v>2474</v>
      </c>
      <c r="D700" s="10" t="s">
        <v>1743</v>
      </c>
      <c r="E700" s="10" t="s">
        <v>1744</v>
      </c>
      <c r="F700" s="10" t="s">
        <v>1745</v>
      </c>
      <c r="G700" s="10" t="s">
        <v>1746</v>
      </c>
      <c r="H700" s="13">
        <v>95</v>
      </c>
      <c r="I700" s="10" t="s">
        <v>74</v>
      </c>
      <c r="J700" s="230">
        <v>20</v>
      </c>
      <c r="K700" s="230">
        <v>45</v>
      </c>
      <c r="L700" s="230">
        <v>70</v>
      </c>
      <c r="M700" s="230">
        <v>95</v>
      </c>
      <c r="N700" s="231"/>
      <c r="O700" s="204"/>
      <c r="P700" s="204"/>
      <c r="Q700" s="215"/>
      <c r="R700" s="10"/>
      <c r="S700" s="10" t="s">
        <v>1747</v>
      </c>
      <c r="T700" s="271">
        <v>0.25</v>
      </c>
      <c r="U700" s="18">
        <v>42781</v>
      </c>
      <c r="V700" s="18">
        <v>43069</v>
      </c>
      <c r="W700" s="10">
        <v>288</v>
      </c>
      <c r="X700" s="173">
        <v>0</v>
      </c>
      <c r="Y700" s="10">
        <v>4.5138888888888888E-2</v>
      </c>
      <c r="Z700" s="10">
        <v>0.15277777777777779</v>
      </c>
      <c r="AA700" s="10">
        <v>0.25694444444444442</v>
      </c>
      <c r="AB700" s="10">
        <v>0.36458333333333331</v>
      </c>
      <c r="AC700" s="10">
        <v>0.46875</v>
      </c>
      <c r="AD700" s="10">
        <v>0.57638888888888884</v>
      </c>
      <c r="AE700" s="10">
        <v>0.68402777777777779</v>
      </c>
      <c r="AF700" s="10">
        <v>0.78819444444444442</v>
      </c>
      <c r="AG700" s="10">
        <v>0.89583333333333337</v>
      </c>
      <c r="AH700" s="10">
        <v>1</v>
      </c>
      <c r="AI700" s="10">
        <v>0</v>
      </c>
      <c r="AJ700" s="10" t="s">
        <v>1748</v>
      </c>
      <c r="AK700" s="188" t="s">
        <v>1749</v>
      </c>
    </row>
    <row r="701" spans="1:37" x14ac:dyDescent="0.25">
      <c r="A701" s="10" t="s">
        <v>2366</v>
      </c>
      <c r="B701" s="10" t="s">
        <v>858</v>
      </c>
      <c r="C701" s="10" t="s">
        <v>2474</v>
      </c>
      <c r="D701" s="10" t="s">
        <v>1743</v>
      </c>
      <c r="E701" s="10" t="s">
        <v>1744</v>
      </c>
      <c r="F701" s="10" t="s">
        <v>1745</v>
      </c>
      <c r="G701" s="10" t="s">
        <v>1746</v>
      </c>
      <c r="H701" s="13">
        <v>95</v>
      </c>
      <c r="I701" s="10" t="s">
        <v>74</v>
      </c>
      <c r="J701" s="230">
        <v>20</v>
      </c>
      <c r="K701" s="230">
        <v>45</v>
      </c>
      <c r="L701" s="230">
        <v>70</v>
      </c>
      <c r="M701" s="230">
        <v>95</v>
      </c>
      <c r="N701" s="231"/>
      <c r="O701" s="204"/>
      <c r="P701" s="204"/>
      <c r="Q701" s="215"/>
      <c r="R701" s="10"/>
      <c r="S701" s="10" t="s">
        <v>1750</v>
      </c>
      <c r="T701" s="271">
        <v>0.75</v>
      </c>
      <c r="U701" s="18">
        <v>42781</v>
      </c>
      <c r="V701" s="18">
        <v>43069</v>
      </c>
      <c r="W701" s="10">
        <v>288</v>
      </c>
      <c r="X701" s="173">
        <v>0</v>
      </c>
      <c r="Y701" s="10">
        <v>4.5138888888888888E-2</v>
      </c>
      <c r="Z701" s="10">
        <v>0.15277777777777779</v>
      </c>
      <c r="AA701" s="10">
        <v>0.25694444444444442</v>
      </c>
      <c r="AB701" s="10">
        <v>0.36458333333333331</v>
      </c>
      <c r="AC701" s="10">
        <v>0.46875</v>
      </c>
      <c r="AD701" s="10">
        <v>0.57638888888888884</v>
      </c>
      <c r="AE701" s="10">
        <v>0.68402777777777779</v>
      </c>
      <c r="AF701" s="10">
        <v>0.78819444444444442</v>
      </c>
      <c r="AG701" s="10">
        <v>0.89583333333333337</v>
      </c>
      <c r="AH701" s="10">
        <v>1</v>
      </c>
      <c r="AI701" s="10">
        <v>0</v>
      </c>
      <c r="AJ701" s="10" t="s">
        <v>1751</v>
      </c>
      <c r="AK701" s="188" t="s">
        <v>1749</v>
      </c>
    </row>
    <row r="702" spans="1:37" x14ac:dyDescent="0.25">
      <c r="A702" s="10" t="s">
        <v>2366</v>
      </c>
      <c r="B702" s="10" t="s">
        <v>858</v>
      </c>
      <c r="C702" s="10" t="s">
        <v>2474</v>
      </c>
      <c r="D702" s="10" t="s">
        <v>1743</v>
      </c>
      <c r="E702" s="10" t="s">
        <v>1744</v>
      </c>
      <c r="F702" s="10" t="s">
        <v>1745</v>
      </c>
      <c r="G702" s="10" t="s">
        <v>1752</v>
      </c>
      <c r="H702" s="13">
        <v>95</v>
      </c>
      <c r="I702" s="10" t="s">
        <v>74</v>
      </c>
      <c r="J702" s="230">
        <v>20</v>
      </c>
      <c r="K702" s="230">
        <v>45</v>
      </c>
      <c r="L702" s="230">
        <v>70</v>
      </c>
      <c r="M702" s="230">
        <v>95</v>
      </c>
      <c r="N702" s="231"/>
      <c r="O702" s="204"/>
      <c r="P702" s="204"/>
      <c r="Q702" s="215"/>
      <c r="R702" s="10"/>
      <c r="S702" s="10" t="s">
        <v>1747</v>
      </c>
      <c r="T702" s="271">
        <v>0.25</v>
      </c>
      <c r="U702" s="18">
        <v>42781</v>
      </c>
      <c r="V702" s="18">
        <v>43069</v>
      </c>
      <c r="W702" s="10">
        <v>288</v>
      </c>
      <c r="X702" s="173">
        <v>0</v>
      </c>
      <c r="Y702" s="10">
        <v>4.5138888888888888E-2</v>
      </c>
      <c r="Z702" s="10">
        <v>0.15277777777777779</v>
      </c>
      <c r="AA702" s="10">
        <v>0.25694444444444442</v>
      </c>
      <c r="AB702" s="10">
        <v>0.36458333333333331</v>
      </c>
      <c r="AC702" s="10">
        <v>0.46875</v>
      </c>
      <c r="AD702" s="10">
        <v>0.57638888888888884</v>
      </c>
      <c r="AE702" s="10">
        <v>0.68402777777777779</v>
      </c>
      <c r="AF702" s="10">
        <v>0.78819444444444442</v>
      </c>
      <c r="AG702" s="10">
        <v>0.89583333333333337</v>
      </c>
      <c r="AH702" s="10">
        <v>1</v>
      </c>
      <c r="AI702" s="10">
        <v>0</v>
      </c>
      <c r="AJ702" s="10" t="s">
        <v>1748</v>
      </c>
      <c r="AK702" s="188" t="s">
        <v>1749</v>
      </c>
    </row>
    <row r="703" spans="1:37" x14ac:dyDescent="0.25">
      <c r="A703" s="10" t="s">
        <v>2366</v>
      </c>
      <c r="B703" s="10" t="s">
        <v>858</v>
      </c>
      <c r="C703" s="10" t="s">
        <v>2474</v>
      </c>
      <c r="D703" s="10" t="s">
        <v>1743</v>
      </c>
      <c r="E703" s="10" t="s">
        <v>1744</v>
      </c>
      <c r="F703" s="10" t="s">
        <v>1745</v>
      </c>
      <c r="G703" s="10" t="s">
        <v>1752</v>
      </c>
      <c r="H703" s="13">
        <v>95</v>
      </c>
      <c r="I703" s="10" t="s">
        <v>74</v>
      </c>
      <c r="J703" s="230">
        <v>20</v>
      </c>
      <c r="K703" s="230">
        <v>45</v>
      </c>
      <c r="L703" s="230">
        <v>70</v>
      </c>
      <c r="M703" s="230">
        <v>95</v>
      </c>
      <c r="N703" s="231"/>
      <c r="O703" s="204"/>
      <c r="P703" s="204"/>
      <c r="Q703" s="215"/>
      <c r="R703" s="10"/>
      <c r="S703" s="10" t="s">
        <v>1750</v>
      </c>
      <c r="T703" s="271">
        <v>0.75</v>
      </c>
      <c r="U703" s="18">
        <v>42781</v>
      </c>
      <c r="V703" s="18">
        <v>43069</v>
      </c>
      <c r="W703" s="10">
        <v>288</v>
      </c>
      <c r="X703" s="173">
        <v>0</v>
      </c>
      <c r="Y703" s="10">
        <v>4.5138888888888888E-2</v>
      </c>
      <c r="Z703" s="10">
        <v>0.15277777777777779</v>
      </c>
      <c r="AA703" s="10">
        <v>0.25694444444444442</v>
      </c>
      <c r="AB703" s="10">
        <v>0.36458333333333331</v>
      </c>
      <c r="AC703" s="10">
        <v>0.46875</v>
      </c>
      <c r="AD703" s="10">
        <v>0.57638888888888884</v>
      </c>
      <c r="AE703" s="10">
        <v>0.68402777777777779</v>
      </c>
      <c r="AF703" s="10">
        <v>0.78819444444444442</v>
      </c>
      <c r="AG703" s="10">
        <v>0.89583333333333337</v>
      </c>
      <c r="AH703" s="10">
        <v>1</v>
      </c>
      <c r="AI703" s="10">
        <v>0</v>
      </c>
      <c r="AJ703" s="10" t="s">
        <v>1753</v>
      </c>
      <c r="AK703" s="188" t="s">
        <v>1749</v>
      </c>
    </row>
    <row r="704" spans="1:37" x14ac:dyDescent="0.25">
      <c r="A704" s="10" t="s">
        <v>2366</v>
      </c>
      <c r="B704" s="10" t="s">
        <v>858</v>
      </c>
      <c r="C704" s="10" t="s">
        <v>2474</v>
      </c>
      <c r="D704" s="10" t="s">
        <v>1743</v>
      </c>
      <c r="E704" s="10" t="s">
        <v>1744</v>
      </c>
      <c r="F704" s="10" t="s">
        <v>1745</v>
      </c>
      <c r="G704" s="10" t="s">
        <v>1754</v>
      </c>
      <c r="H704" s="13">
        <v>20</v>
      </c>
      <c r="I704" s="10" t="s">
        <v>74</v>
      </c>
      <c r="J704" s="230"/>
      <c r="K704" s="230"/>
      <c r="L704" s="230">
        <v>20</v>
      </c>
      <c r="M704" s="230">
        <v>20</v>
      </c>
      <c r="N704" s="231"/>
      <c r="O704" s="204"/>
      <c r="P704" s="204"/>
      <c r="Q704" s="215"/>
      <c r="R704" s="10"/>
      <c r="S704" s="10" t="s">
        <v>1755</v>
      </c>
      <c r="T704" s="271">
        <v>0.3</v>
      </c>
      <c r="U704" s="18">
        <v>42781</v>
      </c>
      <c r="V704" s="18">
        <v>42825</v>
      </c>
      <c r="W704" s="10">
        <v>44</v>
      </c>
      <c r="X704" s="173">
        <v>0</v>
      </c>
      <c r="Y704" s="10">
        <v>0.29545454545454547</v>
      </c>
      <c r="Z704" s="10">
        <v>1</v>
      </c>
      <c r="AA704" s="10">
        <v>0</v>
      </c>
      <c r="AB704" s="10">
        <v>0</v>
      </c>
      <c r="AC704" s="10">
        <v>0</v>
      </c>
      <c r="AD704" s="10">
        <v>0</v>
      </c>
      <c r="AE704" s="10">
        <v>0</v>
      </c>
      <c r="AF704" s="10">
        <v>0</v>
      </c>
      <c r="AG704" s="10">
        <v>0</v>
      </c>
      <c r="AH704" s="10">
        <v>0</v>
      </c>
      <c r="AI704" s="10">
        <v>0</v>
      </c>
      <c r="AJ704" s="10" t="s">
        <v>1756</v>
      </c>
      <c r="AK704" s="188" t="s">
        <v>1757</v>
      </c>
    </row>
    <row r="705" spans="1:37" x14ac:dyDescent="0.25">
      <c r="A705" s="10" t="s">
        <v>2366</v>
      </c>
      <c r="B705" s="10" t="s">
        <v>858</v>
      </c>
      <c r="C705" s="10" t="s">
        <v>2474</v>
      </c>
      <c r="D705" s="10" t="s">
        <v>1743</v>
      </c>
      <c r="E705" s="10" t="s">
        <v>1744</v>
      </c>
      <c r="F705" s="10" t="s">
        <v>1745</v>
      </c>
      <c r="G705" s="10" t="s">
        <v>1754</v>
      </c>
      <c r="H705" s="13">
        <v>20</v>
      </c>
      <c r="I705" s="10" t="s">
        <v>74</v>
      </c>
      <c r="J705" s="230"/>
      <c r="K705" s="230"/>
      <c r="L705" s="230">
        <v>20</v>
      </c>
      <c r="M705" s="230">
        <v>20</v>
      </c>
      <c r="N705" s="231"/>
      <c r="O705" s="204"/>
      <c r="P705" s="204"/>
      <c r="Q705" s="215"/>
      <c r="R705" s="10"/>
      <c r="S705" s="10" t="s">
        <v>1758</v>
      </c>
      <c r="T705" s="271">
        <v>0.3</v>
      </c>
      <c r="U705" s="18">
        <v>42781</v>
      </c>
      <c r="V705" s="18">
        <v>42842</v>
      </c>
      <c r="W705" s="10">
        <v>61</v>
      </c>
      <c r="X705" s="173">
        <v>0</v>
      </c>
      <c r="Y705" s="10">
        <v>0.21311475409836064</v>
      </c>
      <c r="Z705" s="10">
        <v>0.72131147540983609</v>
      </c>
      <c r="AA705" s="10">
        <v>1</v>
      </c>
      <c r="AB705" s="10">
        <v>0</v>
      </c>
      <c r="AC705" s="10">
        <v>0</v>
      </c>
      <c r="AD705" s="10">
        <v>0</v>
      </c>
      <c r="AE705" s="10">
        <v>0</v>
      </c>
      <c r="AF705" s="10">
        <v>0</v>
      </c>
      <c r="AG705" s="10">
        <v>0</v>
      </c>
      <c r="AH705" s="10">
        <v>0</v>
      </c>
      <c r="AI705" s="10">
        <v>0</v>
      </c>
      <c r="AJ705" s="10" t="s">
        <v>1759</v>
      </c>
      <c r="AK705" s="188" t="s">
        <v>1757</v>
      </c>
    </row>
    <row r="706" spans="1:37" x14ac:dyDescent="0.25">
      <c r="A706" s="10" t="s">
        <v>2366</v>
      </c>
      <c r="B706" s="10" t="s">
        <v>858</v>
      </c>
      <c r="C706" s="10" t="s">
        <v>2474</v>
      </c>
      <c r="D706" s="10" t="s">
        <v>1743</v>
      </c>
      <c r="E706" s="10" t="s">
        <v>1744</v>
      </c>
      <c r="F706" s="10" t="s">
        <v>1745</v>
      </c>
      <c r="G706" s="10" t="s">
        <v>1754</v>
      </c>
      <c r="H706" s="13">
        <v>20</v>
      </c>
      <c r="I706" s="10" t="s">
        <v>74</v>
      </c>
      <c r="J706" s="230"/>
      <c r="K706" s="230"/>
      <c r="L706" s="230">
        <v>20</v>
      </c>
      <c r="M706" s="230">
        <v>20</v>
      </c>
      <c r="N706" s="231"/>
      <c r="O706" s="204"/>
      <c r="P706" s="204"/>
      <c r="Q706" s="215"/>
      <c r="R706" s="10"/>
      <c r="S706" s="10" t="s">
        <v>1760</v>
      </c>
      <c r="T706" s="271">
        <v>0.3</v>
      </c>
      <c r="U706" s="18">
        <v>42919</v>
      </c>
      <c r="V706" s="18">
        <v>42947</v>
      </c>
      <c r="W706" s="10">
        <v>28</v>
      </c>
      <c r="X706" s="173">
        <v>0</v>
      </c>
      <c r="Y706" s="10">
        <v>0</v>
      </c>
      <c r="Z706" s="10">
        <v>0</v>
      </c>
      <c r="AA706" s="10">
        <v>0</v>
      </c>
      <c r="AB706" s="10">
        <v>0</v>
      </c>
      <c r="AC706" s="10">
        <v>0</v>
      </c>
      <c r="AD706" s="10">
        <v>1</v>
      </c>
      <c r="AE706" s="10">
        <v>0</v>
      </c>
      <c r="AF706" s="10">
        <v>0</v>
      </c>
      <c r="AG706" s="10">
        <v>0</v>
      </c>
      <c r="AH706" s="10">
        <v>0</v>
      </c>
      <c r="AI706" s="10">
        <v>0</v>
      </c>
      <c r="AJ706" s="10"/>
      <c r="AK706" s="188" t="s">
        <v>1761</v>
      </c>
    </row>
    <row r="707" spans="1:37" x14ac:dyDescent="0.25">
      <c r="A707" s="10" t="s">
        <v>2366</v>
      </c>
      <c r="B707" s="10" t="s">
        <v>858</v>
      </c>
      <c r="C707" s="10" t="s">
        <v>2474</v>
      </c>
      <c r="D707" s="10" t="s">
        <v>1743</v>
      </c>
      <c r="E707" s="10" t="s">
        <v>1744</v>
      </c>
      <c r="F707" s="10" t="s">
        <v>1745</v>
      </c>
      <c r="G707" s="10" t="s">
        <v>1754</v>
      </c>
      <c r="H707" s="13">
        <v>20</v>
      </c>
      <c r="I707" s="10" t="s">
        <v>74</v>
      </c>
      <c r="J707" s="230"/>
      <c r="K707" s="230"/>
      <c r="L707" s="230">
        <v>20</v>
      </c>
      <c r="M707" s="230">
        <v>20</v>
      </c>
      <c r="N707" s="231"/>
      <c r="O707" s="204"/>
      <c r="P707" s="204"/>
      <c r="Q707" s="215"/>
      <c r="R707" s="10"/>
      <c r="S707" s="10" t="s">
        <v>1762</v>
      </c>
      <c r="T707" s="271">
        <v>0.1</v>
      </c>
      <c r="U707" s="18">
        <v>42947</v>
      </c>
      <c r="V707" s="18">
        <v>42978</v>
      </c>
      <c r="W707" s="10">
        <v>31</v>
      </c>
      <c r="X707" s="173">
        <v>0</v>
      </c>
      <c r="Y707" s="10">
        <v>0</v>
      </c>
      <c r="Z707" s="10">
        <v>0</v>
      </c>
      <c r="AA707" s="10">
        <v>0</v>
      </c>
      <c r="AB707" s="10">
        <v>0</v>
      </c>
      <c r="AC707" s="10">
        <v>0</v>
      </c>
      <c r="AD707" s="10">
        <v>0</v>
      </c>
      <c r="AE707" s="10">
        <v>1</v>
      </c>
      <c r="AF707" s="10">
        <v>0</v>
      </c>
      <c r="AG707" s="10">
        <v>0</v>
      </c>
      <c r="AH707" s="10">
        <v>0</v>
      </c>
      <c r="AI707" s="10">
        <v>0</v>
      </c>
      <c r="AJ707" s="10"/>
      <c r="AK707" s="188" t="s">
        <v>1757</v>
      </c>
    </row>
    <row r="708" spans="1:37" ht="30" x14ac:dyDescent="0.25">
      <c r="A708" s="10" t="s">
        <v>2366</v>
      </c>
      <c r="B708" s="10" t="s">
        <v>858</v>
      </c>
      <c r="C708" s="10" t="s">
        <v>2483</v>
      </c>
      <c r="D708" s="10" t="s">
        <v>1743</v>
      </c>
      <c r="E708" s="10" t="s">
        <v>1763</v>
      </c>
      <c r="F708" s="10" t="s">
        <v>1764</v>
      </c>
      <c r="G708" s="10" t="s">
        <v>1765</v>
      </c>
      <c r="H708" s="13">
        <v>1000000</v>
      </c>
      <c r="I708" s="10" t="s">
        <v>74</v>
      </c>
      <c r="J708" s="230">
        <v>512184</v>
      </c>
      <c r="K708" s="230">
        <v>512184</v>
      </c>
      <c r="L708" s="230">
        <v>512184</v>
      </c>
      <c r="M708" s="230">
        <v>1000000</v>
      </c>
      <c r="N708" s="231"/>
      <c r="O708" s="204"/>
      <c r="P708" s="204"/>
      <c r="Q708" s="215"/>
      <c r="R708" s="10"/>
      <c r="S708" s="10" t="s">
        <v>1766</v>
      </c>
      <c r="T708" s="271">
        <v>0.2</v>
      </c>
      <c r="U708" s="18">
        <v>42767</v>
      </c>
      <c r="V708" s="18">
        <v>43069</v>
      </c>
      <c r="W708" s="10">
        <v>302</v>
      </c>
      <c r="X708" s="10">
        <v>0</v>
      </c>
      <c r="Y708" s="10">
        <v>8.9403973509933773E-2</v>
      </c>
      <c r="Z708" s="10">
        <v>0.19205298013245034</v>
      </c>
      <c r="AA708" s="10">
        <v>0.29139072847682118</v>
      </c>
      <c r="AB708" s="10">
        <v>0.39403973509933776</v>
      </c>
      <c r="AC708" s="10">
        <v>0.49337748344370863</v>
      </c>
      <c r="AD708" s="10">
        <v>0.59602649006622521</v>
      </c>
      <c r="AE708" s="10">
        <v>0.69867549668874174</v>
      </c>
      <c r="AF708" s="10">
        <v>0.79801324503311255</v>
      </c>
      <c r="AG708" s="10">
        <v>0.90066225165562919</v>
      </c>
      <c r="AH708" s="10">
        <v>1</v>
      </c>
      <c r="AI708" s="10">
        <v>0</v>
      </c>
      <c r="AJ708" s="10" t="s">
        <v>1767</v>
      </c>
      <c r="AK708" s="188" t="s">
        <v>1768</v>
      </c>
    </row>
    <row r="709" spans="1:37" ht="30" x14ac:dyDescent="0.25">
      <c r="A709" s="10" t="s">
        <v>2366</v>
      </c>
      <c r="B709" s="10" t="s">
        <v>858</v>
      </c>
      <c r="C709" s="10" t="s">
        <v>2483</v>
      </c>
      <c r="D709" s="10" t="s">
        <v>1743</v>
      </c>
      <c r="E709" s="10" t="s">
        <v>1763</v>
      </c>
      <c r="F709" s="10" t="s">
        <v>1764</v>
      </c>
      <c r="G709" s="10" t="s">
        <v>1765</v>
      </c>
      <c r="H709" s="13">
        <v>1000000</v>
      </c>
      <c r="I709" s="10" t="s">
        <v>74</v>
      </c>
      <c r="J709" s="230">
        <v>512184</v>
      </c>
      <c r="K709" s="230">
        <v>512184</v>
      </c>
      <c r="L709" s="230">
        <v>512184</v>
      </c>
      <c r="M709" s="230">
        <v>1000000</v>
      </c>
      <c r="N709" s="231"/>
      <c r="O709" s="204"/>
      <c r="P709" s="204"/>
      <c r="Q709" s="215"/>
      <c r="R709" s="10"/>
      <c r="S709" s="10" t="s">
        <v>1769</v>
      </c>
      <c r="T709" s="271">
        <v>0.2</v>
      </c>
      <c r="U709" s="18">
        <v>42767</v>
      </c>
      <c r="V709" s="18">
        <v>43069</v>
      </c>
      <c r="W709" s="10">
        <v>302</v>
      </c>
      <c r="X709" s="10">
        <v>0</v>
      </c>
      <c r="Y709" s="10">
        <v>8.9403973509933773E-2</v>
      </c>
      <c r="Z709" s="10">
        <v>0.19205298013245034</v>
      </c>
      <c r="AA709" s="10">
        <v>0.29139072847682118</v>
      </c>
      <c r="AB709" s="10">
        <v>0.39403973509933776</v>
      </c>
      <c r="AC709" s="10">
        <v>0.49337748344370863</v>
      </c>
      <c r="AD709" s="10">
        <v>0.59602649006622521</v>
      </c>
      <c r="AE709" s="10">
        <v>0.69867549668874174</v>
      </c>
      <c r="AF709" s="10">
        <v>0.79801324503311255</v>
      </c>
      <c r="AG709" s="10">
        <v>0.90066225165562919</v>
      </c>
      <c r="AH709" s="10">
        <v>1</v>
      </c>
      <c r="AI709" s="10">
        <v>0</v>
      </c>
      <c r="AJ709" s="10" t="s">
        <v>1770</v>
      </c>
      <c r="AK709" s="188" t="s">
        <v>1768</v>
      </c>
    </row>
    <row r="710" spans="1:37" ht="30" x14ac:dyDescent="0.25">
      <c r="A710" s="10" t="s">
        <v>2366</v>
      </c>
      <c r="B710" s="10" t="s">
        <v>858</v>
      </c>
      <c r="C710" s="10" t="s">
        <v>2483</v>
      </c>
      <c r="D710" s="10" t="s">
        <v>1743</v>
      </c>
      <c r="E710" s="10" t="s">
        <v>1763</v>
      </c>
      <c r="F710" s="10" t="s">
        <v>1764</v>
      </c>
      <c r="G710" s="10" t="s">
        <v>1765</v>
      </c>
      <c r="H710" s="13">
        <v>1000000</v>
      </c>
      <c r="I710" s="10" t="s">
        <v>74</v>
      </c>
      <c r="J710" s="230">
        <v>512184</v>
      </c>
      <c r="K710" s="230">
        <v>512184</v>
      </c>
      <c r="L710" s="230">
        <v>512184</v>
      </c>
      <c r="M710" s="230">
        <v>1000000</v>
      </c>
      <c r="N710" s="231"/>
      <c r="O710" s="204"/>
      <c r="P710" s="204"/>
      <c r="Q710" s="215"/>
      <c r="R710" s="10"/>
      <c r="S710" s="10" t="s">
        <v>1771</v>
      </c>
      <c r="T710" s="271">
        <v>0.2</v>
      </c>
      <c r="U710" s="18">
        <v>42767</v>
      </c>
      <c r="V710" s="18">
        <v>43069</v>
      </c>
      <c r="W710" s="10">
        <v>302</v>
      </c>
      <c r="X710" s="10">
        <v>0</v>
      </c>
      <c r="Y710" s="10">
        <v>8.9403973509933773E-2</v>
      </c>
      <c r="Z710" s="10">
        <v>0.19205298013245034</v>
      </c>
      <c r="AA710" s="10">
        <v>0.29139072847682118</v>
      </c>
      <c r="AB710" s="10">
        <v>0.39403973509933776</v>
      </c>
      <c r="AC710" s="10">
        <v>0.49337748344370863</v>
      </c>
      <c r="AD710" s="10">
        <v>0.59602649006622521</v>
      </c>
      <c r="AE710" s="10">
        <v>0.69867549668874174</v>
      </c>
      <c r="AF710" s="10">
        <v>0.79801324503311255</v>
      </c>
      <c r="AG710" s="10">
        <v>0.90066225165562919</v>
      </c>
      <c r="AH710" s="10">
        <v>1</v>
      </c>
      <c r="AI710" s="10">
        <v>0</v>
      </c>
      <c r="AJ710" s="10" t="s">
        <v>1772</v>
      </c>
      <c r="AK710" s="188" t="s">
        <v>1768</v>
      </c>
    </row>
    <row r="711" spans="1:37" x14ac:dyDescent="0.25">
      <c r="A711" s="10" t="s">
        <v>2366</v>
      </c>
      <c r="B711" s="10" t="s">
        <v>858</v>
      </c>
      <c r="C711" s="10" t="s">
        <v>2483</v>
      </c>
      <c r="D711" s="10" t="s">
        <v>1743</v>
      </c>
      <c r="E711" s="10" t="s">
        <v>1763</v>
      </c>
      <c r="F711" s="10" t="s">
        <v>1764</v>
      </c>
      <c r="G711" s="10" t="s">
        <v>1765</v>
      </c>
      <c r="H711" s="13">
        <v>1000000</v>
      </c>
      <c r="I711" s="10" t="s">
        <v>74</v>
      </c>
      <c r="J711" s="230">
        <v>512184</v>
      </c>
      <c r="K711" s="230">
        <v>512184</v>
      </c>
      <c r="L711" s="230">
        <v>512184</v>
      </c>
      <c r="M711" s="230">
        <v>1000000</v>
      </c>
      <c r="N711" s="231"/>
      <c r="O711" s="204"/>
      <c r="P711" s="204"/>
      <c r="Q711" s="215"/>
      <c r="R711" s="10"/>
      <c r="S711" s="10" t="s">
        <v>1773</v>
      </c>
      <c r="T711" s="271">
        <v>0.2</v>
      </c>
      <c r="U711" s="18">
        <v>42767</v>
      </c>
      <c r="V711" s="18">
        <v>43069</v>
      </c>
      <c r="W711" s="10">
        <v>302</v>
      </c>
      <c r="X711" s="10">
        <v>0</v>
      </c>
      <c r="Y711" s="10">
        <v>8.9403973509933773E-2</v>
      </c>
      <c r="Z711" s="10">
        <v>0.19205298013245034</v>
      </c>
      <c r="AA711" s="10">
        <v>0.29139072847682118</v>
      </c>
      <c r="AB711" s="10">
        <v>0.39403973509933776</v>
      </c>
      <c r="AC711" s="10">
        <v>0.49337748344370863</v>
      </c>
      <c r="AD711" s="10">
        <v>0.59602649006622521</v>
      </c>
      <c r="AE711" s="10">
        <v>0.69867549668874174</v>
      </c>
      <c r="AF711" s="10">
        <v>0.79801324503311255</v>
      </c>
      <c r="AG711" s="10">
        <v>0.90066225165562919</v>
      </c>
      <c r="AH711" s="10">
        <v>1</v>
      </c>
      <c r="AI711" s="10">
        <v>0</v>
      </c>
      <c r="AJ711" s="10" t="s">
        <v>1772</v>
      </c>
      <c r="AK711" s="188" t="s">
        <v>1774</v>
      </c>
    </row>
    <row r="712" spans="1:37" ht="30" x14ac:dyDescent="0.25">
      <c r="A712" s="10" t="s">
        <v>2366</v>
      </c>
      <c r="B712" s="10" t="s">
        <v>858</v>
      </c>
      <c r="C712" s="10" t="s">
        <v>2483</v>
      </c>
      <c r="D712" s="10" t="s">
        <v>1743</v>
      </c>
      <c r="E712" s="10" t="s">
        <v>1763</v>
      </c>
      <c r="F712" s="10" t="s">
        <v>1764</v>
      </c>
      <c r="G712" s="10" t="s">
        <v>1765</v>
      </c>
      <c r="H712" s="13">
        <v>1000000</v>
      </c>
      <c r="I712" s="10" t="s">
        <v>74</v>
      </c>
      <c r="J712" s="230">
        <v>512184</v>
      </c>
      <c r="K712" s="230">
        <v>512184</v>
      </c>
      <c r="L712" s="230">
        <v>512184</v>
      </c>
      <c r="M712" s="230">
        <v>1000000</v>
      </c>
      <c r="N712" s="231"/>
      <c r="O712" s="204"/>
      <c r="P712" s="204"/>
      <c r="Q712" s="215"/>
      <c r="R712" s="10"/>
      <c r="S712" s="10" t="s">
        <v>1775</v>
      </c>
      <c r="T712" s="271">
        <v>0.2</v>
      </c>
      <c r="U712" s="18">
        <v>42767</v>
      </c>
      <c r="V712" s="18">
        <v>43069</v>
      </c>
      <c r="W712" s="10">
        <v>302</v>
      </c>
      <c r="X712" s="10">
        <v>0</v>
      </c>
      <c r="Y712" s="10">
        <v>8.9403973509933773E-2</v>
      </c>
      <c r="Z712" s="10">
        <v>0.19205298013245034</v>
      </c>
      <c r="AA712" s="10">
        <v>0.29139072847682118</v>
      </c>
      <c r="AB712" s="10">
        <v>0.39403973509933776</v>
      </c>
      <c r="AC712" s="10">
        <v>0.49337748344370863</v>
      </c>
      <c r="AD712" s="10">
        <v>0.59602649006622521</v>
      </c>
      <c r="AE712" s="10">
        <v>0.69867549668874174</v>
      </c>
      <c r="AF712" s="10">
        <v>0.79801324503311255</v>
      </c>
      <c r="AG712" s="10">
        <v>0.90066225165562919</v>
      </c>
      <c r="AH712" s="10">
        <v>1</v>
      </c>
      <c r="AI712" s="10">
        <v>0</v>
      </c>
      <c r="AJ712" s="10" t="s">
        <v>1772</v>
      </c>
      <c r="AK712" s="188" t="s">
        <v>1776</v>
      </c>
    </row>
    <row r="713" spans="1:37" x14ac:dyDescent="0.25">
      <c r="A713" s="10" t="s">
        <v>2366</v>
      </c>
      <c r="B713" s="10" t="s">
        <v>858</v>
      </c>
      <c r="C713" s="10" t="s">
        <v>2483</v>
      </c>
      <c r="D713" s="10" t="s">
        <v>1743</v>
      </c>
      <c r="E713" s="10" t="s">
        <v>1763</v>
      </c>
      <c r="F713" s="10" t="s">
        <v>1764</v>
      </c>
      <c r="G713" s="10" t="s">
        <v>1777</v>
      </c>
      <c r="H713" s="13">
        <v>81</v>
      </c>
      <c r="I713" s="10" t="s">
        <v>74</v>
      </c>
      <c r="J713" s="230">
        <v>20</v>
      </c>
      <c r="K713" s="230">
        <v>40</v>
      </c>
      <c r="L713" s="230">
        <v>60</v>
      </c>
      <c r="M713" s="230">
        <v>81</v>
      </c>
      <c r="N713" s="231"/>
      <c r="O713" s="204"/>
      <c r="P713" s="204"/>
      <c r="Q713" s="215"/>
      <c r="R713" s="10"/>
      <c r="S713" s="10" t="s">
        <v>1778</v>
      </c>
      <c r="T713" s="271">
        <v>0.33</v>
      </c>
      <c r="U713" s="18">
        <v>42767</v>
      </c>
      <c r="V713" s="18">
        <v>42795</v>
      </c>
      <c r="W713" s="10">
        <v>28</v>
      </c>
      <c r="X713" s="10">
        <v>0</v>
      </c>
      <c r="Y713" s="10">
        <v>0.9642857142857143</v>
      </c>
      <c r="Z713" s="10">
        <v>1</v>
      </c>
      <c r="AA713" s="10">
        <v>0</v>
      </c>
      <c r="AB713" s="10">
        <v>0</v>
      </c>
      <c r="AC713" s="10">
        <v>0</v>
      </c>
      <c r="AD713" s="10">
        <v>0</v>
      </c>
      <c r="AE713" s="10">
        <v>0</v>
      </c>
      <c r="AF713" s="10">
        <v>0</v>
      </c>
      <c r="AG713" s="10">
        <v>0</v>
      </c>
      <c r="AH713" s="10">
        <v>0</v>
      </c>
      <c r="AI713" s="10">
        <v>0</v>
      </c>
      <c r="AJ713" s="10" t="s">
        <v>1779</v>
      </c>
      <c r="AK713" s="188" t="s">
        <v>1780</v>
      </c>
    </row>
    <row r="714" spans="1:37" x14ac:dyDescent="0.25">
      <c r="A714" s="10" t="s">
        <v>2366</v>
      </c>
      <c r="B714" s="10" t="s">
        <v>858</v>
      </c>
      <c r="C714" s="10" t="s">
        <v>2483</v>
      </c>
      <c r="D714" s="10" t="s">
        <v>1743</v>
      </c>
      <c r="E714" s="10" t="s">
        <v>1763</v>
      </c>
      <c r="F714" s="10" t="s">
        <v>1764</v>
      </c>
      <c r="G714" s="10" t="s">
        <v>1777</v>
      </c>
      <c r="H714" s="13">
        <v>81</v>
      </c>
      <c r="I714" s="10" t="s">
        <v>74</v>
      </c>
      <c r="J714" s="230">
        <v>20</v>
      </c>
      <c r="K714" s="230">
        <v>40</v>
      </c>
      <c r="L714" s="230">
        <v>60</v>
      </c>
      <c r="M714" s="230">
        <v>81</v>
      </c>
      <c r="N714" s="231"/>
      <c r="O714" s="204"/>
      <c r="P714" s="204"/>
      <c r="Q714" s="215"/>
      <c r="R714" s="10"/>
      <c r="S714" s="10" t="s">
        <v>1781</v>
      </c>
      <c r="T714" s="271">
        <v>0.33</v>
      </c>
      <c r="U714" s="18">
        <v>42767</v>
      </c>
      <c r="V714" s="18">
        <v>42795</v>
      </c>
      <c r="W714" s="10">
        <v>28</v>
      </c>
      <c r="X714" s="10">
        <v>0</v>
      </c>
      <c r="Y714" s="10">
        <v>0.9642857142857143</v>
      </c>
      <c r="Z714" s="10">
        <v>1</v>
      </c>
      <c r="AA714" s="10">
        <v>0</v>
      </c>
      <c r="AB714" s="10">
        <v>0</v>
      </c>
      <c r="AC714" s="10">
        <v>0</v>
      </c>
      <c r="AD714" s="10">
        <v>0</v>
      </c>
      <c r="AE714" s="10">
        <v>0</v>
      </c>
      <c r="AF714" s="10">
        <v>0</v>
      </c>
      <c r="AG714" s="10">
        <v>0</v>
      </c>
      <c r="AH714" s="10">
        <v>0</v>
      </c>
      <c r="AI714" s="10">
        <v>0</v>
      </c>
      <c r="AJ714" s="10" t="s">
        <v>1782</v>
      </c>
      <c r="AK714" s="188" t="s">
        <v>1783</v>
      </c>
    </row>
    <row r="715" spans="1:37" x14ac:dyDescent="0.25">
      <c r="A715" s="10" t="s">
        <v>2366</v>
      </c>
      <c r="B715" s="10" t="s">
        <v>858</v>
      </c>
      <c r="C715" s="10" t="s">
        <v>2483</v>
      </c>
      <c r="D715" s="10" t="s">
        <v>1743</v>
      </c>
      <c r="E715" s="10" t="s">
        <v>1763</v>
      </c>
      <c r="F715" s="10" t="s">
        <v>1764</v>
      </c>
      <c r="G715" s="10" t="s">
        <v>1777</v>
      </c>
      <c r="H715" s="13">
        <v>81</v>
      </c>
      <c r="I715" s="10" t="s">
        <v>74</v>
      </c>
      <c r="J715" s="230">
        <v>20</v>
      </c>
      <c r="K715" s="230">
        <v>40</v>
      </c>
      <c r="L715" s="230">
        <v>60</v>
      </c>
      <c r="M715" s="230">
        <v>81</v>
      </c>
      <c r="N715" s="231"/>
      <c r="O715" s="204"/>
      <c r="P715" s="204"/>
      <c r="Q715" s="215"/>
      <c r="R715" s="10"/>
      <c r="S715" s="10" t="s">
        <v>1784</v>
      </c>
      <c r="T715" s="271">
        <v>0.34</v>
      </c>
      <c r="U715" s="18">
        <v>42767</v>
      </c>
      <c r="V715" s="18">
        <v>43099</v>
      </c>
      <c r="W715" s="10">
        <v>332</v>
      </c>
      <c r="X715" s="10">
        <v>0</v>
      </c>
      <c r="Y715" s="10">
        <v>8.1325301204819275E-2</v>
      </c>
      <c r="Z715" s="10">
        <v>0.1746987951807229</v>
      </c>
      <c r="AA715" s="10">
        <v>0.26506024096385544</v>
      </c>
      <c r="AB715" s="10">
        <v>0.35843373493975905</v>
      </c>
      <c r="AC715" s="10">
        <v>0.44879518072289154</v>
      </c>
      <c r="AD715" s="10">
        <v>0.54216867469879515</v>
      </c>
      <c r="AE715" s="10">
        <v>0.63554216867469882</v>
      </c>
      <c r="AF715" s="10">
        <v>0.72590361445783136</v>
      </c>
      <c r="AG715" s="10">
        <v>0.81927710843373491</v>
      </c>
      <c r="AH715" s="10">
        <v>0.90963855421686746</v>
      </c>
      <c r="AI715" s="10">
        <v>1</v>
      </c>
      <c r="AJ715" s="10" t="s">
        <v>1785</v>
      </c>
      <c r="AK715" s="188" t="s">
        <v>1786</v>
      </c>
    </row>
    <row r="716" spans="1:37" x14ac:dyDescent="0.25">
      <c r="A716" s="10" t="s">
        <v>2366</v>
      </c>
      <c r="B716" s="10" t="s">
        <v>858</v>
      </c>
      <c r="C716" s="10" t="s">
        <v>2483</v>
      </c>
      <c r="D716" s="10" t="s">
        <v>1743</v>
      </c>
      <c r="E716" s="10" t="s">
        <v>1763</v>
      </c>
      <c r="F716" s="10" t="s">
        <v>1764</v>
      </c>
      <c r="G716" s="10" t="s">
        <v>1787</v>
      </c>
      <c r="H716" s="13">
        <v>81</v>
      </c>
      <c r="I716" s="10" t="s">
        <v>74</v>
      </c>
      <c r="J716" s="230">
        <v>20</v>
      </c>
      <c r="K716" s="230">
        <v>40</v>
      </c>
      <c r="L716" s="230">
        <v>60</v>
      </c>
      <c r="M716" s="230">
        <v>81</v>
      </c>
      <c r="N716" s="231"/>
      <c r="O716" s="204"/>
      <c r="P716" s="204"/>
      <c r="Q716" s="215"/>
      <c r="R716" s="10"/>
      <c r="S716" s="10" t="s">
        <v>1788</v>
      </c>
      <c r="T716" s="271">
        <v>0.33</v>
      </c>
      <c r="U716" s="18">
        <v>42767</v>
      </c>
      <c r="V716" s="18">
        <v>43069</v>
      </c>
      <c r="W716" s="10">
        <v>302</v>
      </c>
      <c r="X716" s="10">
        <v>0</v>
      </c>
      <c r="Y716" s="10">
        <v>8.9403973509933773E-2</v>
      </c>
      <c r="Z716" s="10">
        <v>0.19205298013245034</v>
      </c>
      <c r="AA716" s="10">
        <v>0.29139072847682118</v>
      </c>
      <c r="AB716" s="10">
        <v>0.39403973509933776</v>
      </c>
      <c r="AC716" s="10">
        <v>0.49337748344370863</v>
      </c>
      <c r="AD716" s="10">
        <v>0.59602649006622521</v>
      </c>
      <c r="AE716" s="10">
        <v>0.69867549668874174</v>
      </c>
      <c r="AF716" s="10">
        <v>0.79801324503311255</v>
      </c>
      <c r="AG716" s="10">
        <v>0.90066225165562919</v>
      </c>
      <c r="AH716" s="10">
        <v>1</v>
      </c>
      <c r="AI716" s="10">
        <v>0</v>
      </c>
      <c r="AJ716" s="10" t="s">
        <v>1789</v>
      </c>
      <c r="AK716" s="188" t="s">
        <v>1780</v>
      </c>
    </row>
    <row r="717" spans="1:37" x14ac:dyDescent="0.25">
      <c r="A717" s="10" t="s">
        <v>2366</v>
      </c>
      <c r="B717" s="10" t="s">
        <v>858</v>
      </c>
      <c r="C717" s="10" t="s">
        <v>2483</v>
      </c>
      <c r="D717" s="10" t="s">
        <v>1743</v>
      </c>
      <c r="E717" s="10" t="s">
        <v>1763</v>
      </c>
      <c r="F717" s="10" t="s">
        <v>1764</v>
      </c>
      <c r="G717" s="10" t="s">
        <v>1787</v>
      </c>
      <c r="H717" s="13">
        <v>81</v>
      </c>
      <c r="I717" s="10" t="s">
        <v>74</v>
      </c>
      <c r="J717" s="230">
        <v>20</v>
      </c>
      <c r="K717" s="230">
        <v>40</v>
      </c>
      <c r="L717" s="230">
        <v>60</v>
      </c>
      <c r="M717" s="230">
        <v>81</v>
      </c>
      <c r="N717" s="231"/>
      <c r="O717" s="204"/>
      <c r="P717" s="204"/>
      <c r="Q717" s="215"/>
      <c r="R717" s="10"/>
      <c r="S717" s="10" t="s">
        <v>1790</v>
      </c>
      <c r="T717" s="271">
        <v>0.33</v>
      </c>
      <c r="U717" s="18">
        <v>42767</v>
      </c>
      <c r="V717" s="18">
        <v>43069</v>
      </c>
      <c r="W717" s="10">
        <v>302</v>
      </c>
      <c r="X717" s="10">
        <v>0</v>
      </c>
      <c r="Y717" s="10">
        <v>8.9403973509933773E-2</v>
      </c>
      <c r="Z717" s="10">
        <v>0.19205298013245034</v>
      </c>
      <c r="AA717" s="10">
        <v>0.29139072847682118</v>
      </c>
      <c r="AB717" s="10">
        <v>0.39403973509933776</v>
      </c>
      <c r="AC717" s="10">
        <v>0.49337748344370863</v>
      </c>
      <c r="AD717" s="10">
        <v>0.59602649006622521</v>
      </c>
      <c r="AE717" s="10">
        <v>0.69867549668874174</v>
      </c>
      <c r="AF717" s="10">
        <v>0.79801324503311255</v>
      </c>
      <c r="AG717" s="10">
        <v>0.90066225165562919</v>
      </c>
      <c r="AH717" s="10">
        <v>1</v>
      </c>
      <c r="AI717" s="10">
        <v>0</v>
      </c>
      <c r="AJ717" s="10" t="s">
        <v>1791</v>
      </c>
      <c r="AK717" s="188" t="s">
        <v>1783</v>
      </c>
    </row>
    <row r="718" spans="1:37" ht="30" x14ac:dyDescent="0.25">
      <c r="A718" s="10" t="s">
        <v>2366</v>
      </c>
      <c r="B718" s="10" t="s">
        <v>858</v>
      </c>
      <c r="C718" s="10" t="s">
        <v>2483</v>
      </c>
      <c r="D718" s="10" t="s">
        <v>1743</v>
      </c>
      <c r="E718" s="10" t="s">
        <v>1763</v>
      </c>
      <c r="F718" s="10" t="s">
        <v>1764</v>
      </c>
      <c r="G718" s="10" t="s">
        <v>1787</v>
      </c>
      <c r="H718" s="13">
        <v>81</v>
      </c>
      <c r="I718" s="10" t="s">
        <v>74</v>
      </c>
      <c r="J718" s="230">
        <v>20</v>
      </c>
      <c r="K718" s="230">
        <v>40</v>
      </c>
      <c r="L718" s="230">
        <v>60</v>
      </c>
      <c r="M718" s="230">
        <v>81</v>
      </c>
      <c r="N718" s="231"/>
      <c r="O718" s="204"/>
      <c r="P718" s="204"/>
      <c r="Q718" s="215"/>
      <c r="R718" s="10"/>
      <c r="S718" s="10" t="s">
        <v>1792</v>
      </c>
      <c r="T718" s="271">
        <v>0.34</v>
      </c>
      <c r="U718" s="18">
        <v>42767</v>
      </c>
      <c r="V718" s="18">
        <v>43069</v>
      </c>
      <c r="W718" s="10">
        <v>302</v>
      </c>
      <c r="X718" s="10">
        <v>0</v>
      </c>
      <c r="Y718" s="10">
        <v>8.9403973509933773E-2</v>
      </c>
      <c r="Z718" s="10">
        <v>0.19205298013245034</v>
      </c>
      <c r="AA718" s="10">
        <v>0.29139072847682118</v>
      </c>
      <c r="AB718" s="10">
        <v>0.39403973509933776</v>
      </c>
      <c r="AC718" s="10">
        <v>0.49337748344370863</v>
      </c>
      <c r="AD718" s="10">
        <v>0.59602649006622521</v>
      </c>
      <c r="AE718" s="10">
        <v>0.69867549668874174</v>
      </c>
      <c r="AF718" s="10">
        <v>0.79801324503311255</v>
      </c>
      <c r="AG718" s="10">
        <v>0.90066225165562919</v>
      </c>
      <c r="AH718" s="10">
        <v>1</v>
      </c>
      <c r="AI718" s="10">
        <v>0</v>
      </c>
      <c r="AJ718" s="10" t="s">
        <v>1793</v>
      </c>
      <c r="AK718" s="188" t="s">
        <v>1794</v>
      </c>
    </row>
    <row r="719" spans="1:37" ht="30" x14ac:dyDescent="0.25">
      <c r="A719" s="10" t="s">
        <v>2366</v>
      </c>
      <c r="B719" s="10" t="s">
        <v>858</v>
      </c>
      <c r="C719" s="10" t="s">
        <v>2607</v>
      </c>
      <c r="D719" s="10" t="s">
        <v>1795</v>
      </c>
      <c r="E719" s="10" t="s">
        <v>1796</v>
      </c>
      <c r="F719" s="10" t="s">
        <v>1797</v>
      </c>
      <c r="G719" s="10" t="s">
        <v>1798</v>
      </c>
      <c r="H719" s="13">
        <v>1</v>
      </c>
      <c r="I719" s="10" t="s">
        <v>374</v>
      </c>
      <c r="J719" s="230"/>
      <c r="K719" s="230"/>
      <c r="L719" s="230"/>
      <c r="M719" s="230">
        <v>1</v>
      </c>
      <c r="N719" s="231"/>
      <c r="O719" s="204"/>
      <c r="P719" s="204"/>
      <c r="Q719" s="215"/>
      <c r="R719" s="10"/>
      <c r="S719" s="10" t="s">
        <v>1799</v>
      </c>
      <c r="T719" s="271">
        <v>0.1</v>
      </c>
      <c r="U719" s="18">
        <v>42736</v>
      </c>
      <c r="V719" s="18">
        <v>42855</v>
      </c>
      <c r="W719" s="10">
        <v>119</v>
      </c>
      <c r="X719" s="10">
        <v>0.25210084033613445</v>
      </c>
      <c r="Y719" s="10">
        <v>0.48739495798319327</v>
      </c>
      <c r="Z719" s="10">
        <v>0.74789915966386555</v>
      </c>
      <c r="AA719" s="10">
        <v>1</v>
      </c>
      <c r="AB719" s="10">
        <v>0</v>
      </c>
      <c r="AC719" s="10">
        <v>0</v>
      </c>
      <c r="AD719" s="10">
        <v>0</v>
      </c>
      <c r="AE719" s="10">
        <v>0</v>
      </c>
      <c r="AF719" s="10">
        <v>0</v>
      </c>
      <c r="AG719" s="10">
        <v>0</v>
      </c>
      <c r="AH719" s="10">
        <v>0</v>
      </c>
      <c r="AI719" s="10">
        <v>0</v>
      </c>
      <c r="AJ719" s="10" t="s">
        <v>1800</v>
      </c>
      <c r="AK719" s="188" t="s">
        <v>1801</v>
      </c>
    </row>
    <row r="720" spans="1:37" x14ac:dyDescent="0.25">
      <c r="A720" s="10" t="s">
        <v>2366</v>
      </c>
      <c r="B720" s="10" t="s">
        <v>858</v>
      </c>
      <c r="C720" s="10" t="s">
        <v>2607</v>
      </c>
      <c r="D720" s="10" t="s">
        <v>1795</v>
      </c>
      <c r="E720" s="10" t="s">
        <v>1796</v>
      </c>
      <c r="F720" s="10" t="s">
        <v>1797</v>
      </c>
      <c r="G720" s="10" t="s">
        <v>1798</v>
      </c>
      <c r="H720" s="13">
        <v>1</v>
      </c>
      <c r="I720" s="10" t="s">
        <v>374</v>
      </c>
      <c r="J720" s="230"/>
      <c r="K720" s="230"/>
      <c r="L720" s="230"/>
      <c r="M720" s="230">
        <v>1</v>
      </c>
      <c r="N720" s="231"/>
      <c r="O720" s="204"/>
      <c r="P720" s="204"/>
      <c r="Q720" s="215"/>
      <c r="R720" s="10"/>
      <c r="S720" s="10" t="s">
        <v>1802</v>
      </c>
      <c r="T720" s="271">
        <v>0.1</v>
      </c>
      <c r="U720" s="18">
        <v>42983</v>
      </c>
      <c r="V720" s="18">
        <v>42984</v>
      </c>
      <c r="W720" s="10">
        <v>1</v>
      </c>
      <c r="X720" s="10">
        <v>0</v>
      </c>
      <c r="Y720" s="10">
        <v>0</v>
      </c>
      <c r="Z720" s="10">
        <v>0</v>
      </c>
      <c r="AA720" s="10">
        <v>0</v>
      </c>
      <c r="AB720" s="10">
        <v>0</v>
      </c>
      <c r="AC720" s="10">
        <v>0</v>
      </c>
      <c r="AD720" s="10">
        <v>0</v>
      </c>
      <c r="AE720" s="10">
        <v>0</v>
      </c>
      <c r="AF720" s="10">
        <v>1</v>
      </c>
      <c r="AG720" s="10">
        <v>0</v>
      </c>
      <c r="AH720" s="10">
        <v>0</v>
      </c>
      <c r="AI720" s="10">
        <v>0</v>
      </c>
      <c r="AJ720" s="10" t="s">
        <v>1803</v>
      </c>
      <c r="AK720" s="188" t="s">
        <v>1804</v>
      </c>
    </row>
    <row r="721" spans="1:37" ht="30" x14ac:dyDescent="0.25">
      <c r="A721" s="10" t="s">
        <v>2366</v>
      </c>
      <c r="B721" s="10" t="s">
        <v>858</v>
      </c>
      <c r="C721" s="10" t="s">
        <v>2607</v>
      </c>
      <c r="D721" s="10" t="s">
        <v>1795</v>
      </c>
      <c r="E721" s="10" t="s">
        <v>1796</v>
      </c>
      <c r="F721" s="10" t="s">
        <v>1797</v>
      </c>
      <c r="G721" s="10" t="s">
        <v>1798</v>
      </c>
      <c r="H721" s="13">
        <v>1</v>
      </c>
      <c r="I721" s="10" t="s">
        <v>374</v>
      </c>
      <c r="J721" s="230"/>
      <c r="K721" s="230"/>
      <c r="L721" s="230"/>
      <c r="M721" s="230">
        <v>1</v>
      </c>
      <c r="N721" s="231"/>
      <c r="O721" s="204"/>
      <c r="P721" s="204"/>
      <c r="Q721" s="215"/>
      <c r="R721" s="10"/>
      <c r="S721" s="10" t="s">
        <v>1805</v>
      </c>
      <c r="T721" s="271">
        <v>0.3</v>
      </c>
      <c r="U721" s="18">
        <v>42931</v>
      </c>
      <c r="V721" s="18">
        <v>43029</v>
      </c>
      <c r="W721" s="10">
        <v>98</v>
      </c>
      <c r="X721" s="10">
        <v>0</v>
      </c>
      <c r="Y721" s="10">
        <v>0</v>
      </c>
      <c r="Z721" s="10">
        <v>0</v>
      </c>
      <c r="AA721" s="10">
        <v>0</v>
      </c>
      <c r="AB721" s="10">
        <v>0</v>
      </c>
      <c r="AC721" s="10">
        <v>0</v>
      </c>
      <c r="AD721" s="10">
        <v>0.16326530612244897</v>
      </c>
      <c r="AE721" s="10">
        <v>0.47959183673469385</v>
      </c>
      <c r="AF721" s="10">
        <v>0.7857142857142857</v>
      </c>
      <c r="AG721" s="10">
        <v>1</v>
      </c>
      <c r="AH721" s="10">
        <v>0</v>
      </c>
      <c r="AI721" s="10">
        <v>0</v>
      </c>
      <c r="AJ721" s="10" t="s">
        <v>1806</v>
      </c>
      <c r="AK721" s="188" t="s">
        <v>1807</v>
      </c>
    </row>
    <row r="722" spans="1:37" ht="30" x14ac:dyDescent="0.25">
      <c r="A722" s="10" t="s">
        <v>2366</v>
      </c>
      <c r="B722" s="10" t="s">
        <v>858</v>
      </c>
      <c r="C722" s="10" t="s">
        <v>2607</v>
      </c>
      <c r="D722" s="10" t="s">
        <v>1795</v>
      </c>
      <c r="E722" s="10" t="s">
        <v>1796</v>
      </c>
      <c r="F722" s="10" t="s">
        <v>1797</v>
      </c>
      <c r="G722" s="10" t="s">
        <v>1798</v>
      </c>
      <c r="H722" s="13">
        <v>1</v>
      </c>
      <c r="I722" s="10" t="s">
        <v>374</v>
      </c>
      <c r="J722" s="230"/>
      <c r="K722" s="230"/>
      <c r="L722" s="230"/>
      <c r="M722" s="230">
        <v>1</v>
      </c>
      <c r="N722" s="231"/>
      <c r="O722" s="204"/>
      <c r="P722" s="204"/>
      <c r="Q722" s="215"/>
      <c r="R722" s="10"/>
      <c r="S722" s="10" t="s">
        <v>1808</v>
      </c>
      <c r="T722" s="271">
        <v>0.1</v>
      </c>
      <c r="U722" s="18">
        <v>42826</v>
      </c>
      <c r="V722" s="18">
        <v>42936</v>
      </c>
      <c r="W722" s="10">
        <v>110</v>
      </c>
      <c r="X722" s="10">
        <v>0</v>
      </c>
      <c r="Y722" s="10">
        <v>0</v>
      </c>
      <c r="Z722" s="10">
        <v>0</v>
      </c>
      <c r="AA722" s="10">
        <v>0.26363636363636361</v>
      </c>
      <c r="AB722" s="10">
        <v>0.54545454545454541</v>
      </c>
      <c r="AC722" s="10">
        <v>0.81818181818181823</v>
      </c>
      <c r="AD722" s="10">
        <v>1</v>
      </c>
      <c r="AE722" s="10">
        <v>0</v>
      </c>
      <c r="AF722" s="10">
        <v>0</v>
      </c>
      <c r="AG722" s="10">
        <v>0</v>
      </c>
      <c r="AH722" s="10">
        <v>0</v>
      </c>
      <c r="AI722" s="10">
        <v>0</v>
      </c>
      <c r="AJ722" s="10" t="s">
        <v>1809</v>
      </c>
      <c r="AK722" s="188" t="s">
        <v>1810</v>
      </c>
    </row>
    <row r="723" spans="1:37" x14ac:dyDescent="0.25">
      <c r="A723" s="10" t="s">
        <v>2366</v>
      </c>
      <c r="B723" s="10" t="s">
        <v>858</v>
      </c>
      <c r="C723" s="10" t="s">
        <v>2607</v>
      </c>
      <c r="D723" s="10" t="s">
        <v>1795</v>
      </c>
      <c r="E723" s="10" t="s">
        <v>1796</v>
      </c>
      <c r="F723" s="10" t="s">
        <v>1797</v>
      </c>
      <c r="G723" s="10" t="s">
        <v>1798</v>
      </c>
      <c r="H723" s="13">
        <v>1</v>
      </c>
      <c r="I723" s="10" t="s">
        <v>374</v>
      </c>
      <c r="J723" s="230"/>
      <c r="K723" s="230"/>
      <c r="L723" s="230"/>
      <c r="M723" s="230">
        <v>1</v>
      </c>
      <c r="N723" s="231"/>
      <c r="O723" s="204"/>
      <c r="P723" s="204"/>
      <c r="Q723" s="215"/>
      <c r="R723" s="10"/>
      <c r="S723" s="10" t="s">
        <v>2608</v>
      </c>
      <c r="T723" s="271">
        <v>0.2</v>
      </c>
      <c r="U723" s="18">
        <v>42977</v>
      </c>
      <c r="V723" s="18">
        <v>43100</v>
      </c>
      <c r="W723" s="10">
        <v>123</v>
      </c>
      <c r="X723" s="10">
        <v>0</v>
      </c>
      <c r="Y723" s="10">
        <v>0</v>
      </c>
      <c r="Z723" s="10">
        <v>0</v>
      </c>
      <c r="AA723" s="10">
        <v>0</v>
      </c>
      <c r="AB723" s="10">
        <v>0</v>
      </c>
      <c r="AC723" s="10">
        <v>0</v>
      </c>
      <c r="AD723" s="10">
        <v>0</v>
      </c>
      <c r="AE723" s="10">
        <v>8.130081300813009E-3</v>
      </c>
      <c r="AF723" s="10">
        <v>0.25203252032520324</v>
      </c>
      <c r="AG723" s="10">
        <v>0.50406504065040647</v>
      </c>
      <c r="AH723" s="10">
        <v>0.74796747967479671</v>
      </c>
      <c r="AI723" s="10">
        <v>1</v>
      </c>
      <c r="AJ723" s="10"/>
      <c r="AK723" s="188" t="s">
        <v>1811</v>
      </c>
    </row>
    <row r="724" spans="1:37" x14ac:dyDescent="0.25">
      <c r="A724" s="10" t="s">
        <v>2366</v>
      </c>
      <c r="B724" s="10" t="s">
        <v>858</v>
      </c>
      <c r="C724" s="10" t="s">
        <v>2607</v>
      </c>
      <c r="D724" s="10" t="s">
        <v>1795</v>
      </c>
      <c r="E724" s="10" t="s">
        <v>1796</v>
      </c>
      <c r="F724" s="10" t="s">
        <v>1797</v>
      </c>
      <c r="G724" s="10" t="s">
        <v>1798</v>
      </c>
      <c r="H724" s="13">
        <v>1</v>
      </c>
      <c r="I724" s="10" t="s">
        <v>374</v>
      </c>
      <c r="J724" s="230"/>
      <c r="K724" s="230"/>
      <c r="L724" s="230"/>
      <c r="M724" s="230">
        <v>1</v>
      </c>
      <c r="N724" s="231"/>
      <c r="O724" s="204"/>
      <c r="P724" s="204"/>
      <c r="Q724" s="215"/>
      <c r="R724" s="10"/>
      <c r="S724" s="10" t="s">
        <v>1812</v>
      </c>
      <c r="T724" s="271">
        <v>0.1</v>
      </c>
      <c r="U724" s="18">
        <v>42936</v>
      </c>
      <c r="V724" s="18">
        <v>43054</v>
      </c>
      <c r="W724" s="10">
        <v>118</v>
      </c>
      <c r="X724" s="10">
        <v>0</v>
      </c>
      <c r="Y724" s="10">
        <v>0</v>
      </c>
      <c r="Z724" s="10">
        <v>0</v>
      </c>
      <c r="AA724" s="10">
        <v>0</v>
      </c>
      <c r="AB724" s="10">
        <v>0</v>
      </c>
      <c r="AC724" s="10">
        <v>0</v>
      </c>
      <c r="AD724" s="10">
        <v>9.3220338983050849E-2</v>
      </c>
      <c r="AE724" s="10">
        <v>0.3559322033898305</v>
      </c>
      <c r="AF724" s="10">
        <v>0.61016949152542377</v>
      </c>
      <c r="AG724" s="10">
        <v>0.8728813559322034</v>
      </c>
      <c r="AH724" s="10">
        <v>1</v>
      </c>
      <c r="AI724" s="10">
        <v>0</v>
      </c>
      <c r="AJ724" s="10"/>
      <c r="AK724" s="188" t="s">
        <v>1813</v>
      </c>
    </row>
    <row r="725" spans="1:37" x14ac:dyDescent="0.25">
      <c r="A725" s="10" t="s">
        <v>2366</v>
      </c>
      <c r="B725" s="10" t="s">
        <v>858</v>
      </c>
      <c r="C725" s="10" t="s">
        <v>2607</v>
      </c>
      <c r="D725" s="10" t="s">
        <v>1795</v>
      </c>
      <c r="E725" s="10" t="s">
        <v>1796</v>
      </c>
      <c r="F725" s="10" t="s">
        <v>1797</v>
      </c>
      <c r="G725" s="10" t="s">
        <v>1798</v>
      </c>
      <c r="H725" s="13">
        <v>1</v>
      </c>
      <c r="I725" s="10" t="s">
        <v>374</v>
      </c>
      <c r="J725" s="230"/>
      <c r="K725" s="230"/>
      <c r="L725" s="230"/>
      <c r="M725" s="230">
        <v>1</v>
      </c>
      <c r="N725" s="231"/>
      <c r="O725" s="204"/>
      <c r="P725" s="204"/>
      <c r="Q725" s="215"/>
      <c r="R725" s="10"/>
      <c r="S725" s="10" t="s">
        <v>1814</v>
      </c>
      <c r="T725" s="271">
        <v>0.1</v>
      </c>
      <c r="U725" s="18">
        <v>43040</v>
      </c>
      <c r="V725" s="18">
        <v>43069</v>
      </c>
      <c r="W725" s="10">
        <v>29</v>
      </c>
      <c r="X725" s="10">
        <v>0</v>
      </c>
      <c r="Y725" s="10">
        <v>0</v>
      </c>
      <c r="Z725" s="10">
        <v>0</v>
      </c>
      <c r="AA725" s="10">
        <v>0</v>
      </c>
      <c r="AB725" s="10">
        <v>0</v>
      </c>
      <c r="AC725" s="10">
        <v>0</v>
      </c>
      <c r="AD725" s="10">
        <v>0</v>
      </c>
      <c r="AE725" s="10">
        <v>0</v>
      </c>
      <c r="AF725" s="10">
        <v>0</v>
      </c>
      <c r="AG725" s="10">
        <v>0</v>
      </c>
      <c r="AH725" s="10">
        <v>1</v>
      </c>
      <c r="AI725" s="10">
        <v>0</v>
      </c>
      <c r="AJ725" s="10"/>
      <c r="AK725" s="188" t="s">
        <v>2609</v>
      </c>
    </row>
    <row r="726" spans="1:37" ht="30" x14ac:dyDescent="0.25">
      <c r="A726" s="10" t="s">
        <v>2366</v>
      </c>
      <c r="B726" s="10" t="s">
        <v>858</v>
      </c>
      <c r="C726" s="10" t="s">
        <v>2607</v>
      </c>
      <c r="D726" s="10" t="s">
        <v>1795</v>
      </c>
      <c r="E726" s="10" t="s">
        <v>1796</v>
      </c>
      <c r="F726" s="10" t="s">
        <v>1797</v>
      </c>
      <c r="G726" s="10" t="s">
        <v>1815</v>
      </c>
      <c r="H726" s="13">
        <v>6</v>
      </c>
      <c r="I726" s="10" t="s">
        <v>74</v>
      </c>
      <c r="J726" s="230"/>
      <c r="K726" s="230"/>
      <c r="L726" s="230">
        <v>6</v>
      </c>
      <c r="M726" s="230">
        <v>6</v>
      </c>
      <c r="N726" s="231"/>
      <c r="O726" s="204"/>
      <c r="P726" s="204"/>
      <c r="Q726" s="215"/>
      <c r="R726" s="10"/>
      <c r="S726" s="10" t="s">
        <v>1816</v>
      </c>
      <c r="T726" s="271">
        <v>0.5</v>
      </c>
      <c r="U726" s="18">
        <v>42736</v>
      </c>
      <c r="V726" s="18">
        <v>42978</v>
      </c>
      <c r="W726" s="10">
        <v>242</v>
      </c>
      <c r="X726" s="10">
        <v>0.12396694214876033</v>
      </c>
      <c r="Y726" s="10">
        <v>0.23966942148760331</v>
      </c>
      <c r="Z726" s="10">
        <v>0.36776859504132231</v>
      </c>
      <c r="AA726" s="10">
        <v>0.49173553719008267</v>
      </c>
      <c r="AB726" s="10">
        <v>0.6198347107438017</v>
      </c>
      <c r="AC726" s="10">
        <v>0.74380165289256195</v>
      </c>
      <c r="AD726" s="10">
        <v>0.87190082644628097</v>
      </c>
      <c r="AE726" s="10">
        <v>1</v>
      </c>
      <c r="AF726" s="10">
        <v>0</v>
      </c>
      <c r="AG726" s="10">
        <v>0</v>
      </c>
      <c r="AH726" s="10">
        <v>0</v>
      </c>
      <c r="AI726" s="10">
        <v>0</v>
      </c>
      <c r="AJ726" s="10" t="s">
        <v>2610</v>
      </c>
      <c r="AK726" s="188" t="s">
        <v>1817</v>
      </c>
    </row>
    <row r="727" spans="1:37" x14ac:dyDescent="0.25">
      <c r="A727" s="10" t="s">
        <v>2366</v>
      </c>
      <c r="B727" s="10" t="s">
        <v>858</v>
      </c>
      <c r="C727" s="10" t="s">
        <v>2607</v>
      </c>
      <c r="D727" s="10" t="s">
        <v>1795</v>
      </c>
      <c r="E727" s="10" t="s">
        <v>1796</v>
      </c>
      <c r="F727" s="10" t="s">
        <v>1797</v>
      </c>
      <c r="G727" s="10" t="s">
        <v>1815</v>
      </c>
      <c r="H727" s="13">
        <v>6</v>
      </c>
      <c r="I727" s="10" t="s">
        <v>74</v>
      </c>
      <c r="J727" s="230"/>
      <c r="K727" s="230"/>
      <c r="L727" s="230">
        <v>6</v>
      </c>
      <c r="M727" s="230">
        <v>6</v>
      </c>
      <c r="N727" s="231"/>
      <c r="O727" s="204"/>
      <c r="P727" s="204"/>
      <c r="Q727" s="215"/>
      <c r="R727" s="10"/>
      <c r="S727" s="10" t="s">
        <v>1818</v>
      </c>
      <c r="T727" s="271">
        <v>0.5</v>
      </c>
      <c r="U727" s="18">
        <v>42979</v>
      </c>
      <c r="V727" s="18">
        <v>43038</v>
      </c>
      <c r="W727" s="10">
        <v>59</v>
      </c>
      <c r="X727" s="10">
        <v>0</v>
      </c>
      <c r="Y727" s="10">
        <v>0</v>
      </c>
      <c r="Z727" s="10">
        <v>0</v>
      </c>
      <c r="AA727" s="10">
        <v>0</v>
      </c>
      <c r="AB727" s="10">
        <v>0</v>
      </c>
      <c r="AC727" s="10">
        <v>0</v>
      </c>
      <c r="AD727" s="10">
        <v>0</v>
      </c>
      <c r="AE727" s="10">
        <v>0</v>
      </c>
      <c r="AF727" s="10">
        <v>0.49152542372881358</v>
      </c>
      <c r="AG727" s="10">
        <v>1</v>
      </c>
      <c r="AH727" s="10">
        <v>0</v>
      </c>
      <c r="AI727" s="10">
        <v>0</v>
      </c>
      <c r="AJ727" s="10" t="s">
        <v>1819</v>
      </c>
      <c r="AK727" s="188" t="s">
        <v>1820</v>
      </c>
    </row>
    <row r="728" spans="1:37" ht="45" x14ac:dyDescent="0.25">
      <c r="A728" s="10" t="s">
        <v>2366</v>
      </c>
      <c r="B728" s="10" t="s">
        <v>858</v>
      </c>
      <c r="C728" s="10" t="s">
        <v>2607</v>
      </c>
      <c r="D728" s="10" t="s">
        <v>1795</v>
      </c>
      <c r="E728" s="10" t="s">
        <v>1796</v>
      </c>
      <c r="F728" s="10" t="s">
        <v>1797</v>
      </c>
      <c r="G728" s="10" t="s">
        <v>1821</v>
      </c>
      <c r="H728" s="13">
        <v>1000</v>
      </c>
      <c r="I728" s="10" t="s">
        <v>74</v>
      </c>
      <c r="J728" s="230"/>
      <c r="K728" s="230"/>
      <c r="L728" s="230"/>
      <c r="M728" s="230">
        <v>1000</v>
      </c>
      <c r="N728" s="231"/>
      <c r="O728" s="204"/>
      <c r="P728" s="204"/>
      <c r="Q728" s="215"/>
      <c r="R728" s="10"/>
      <c r="S728" s="10" t="s">
        <v>1822</v>
      </c>
      <c r="T728" s="271">
        <v>0.25</v>
      </c>
      <c r="U728" s="18">
        <v>42916</v>
      </c>
      <c r="V728" s="18">
        <v>42947</v>
      </c>
      <c r="W728" s="10">
        <v>31</v>
      </c>
      <c r="X728" s="10">
        <v>0</v>
      </c>
      <c r="Y728" s="10">
        <v>0</v>
      </c>
      <c r="Z728" s="10">
        <v>0</v>
      </c>
      <c r="AA728" s="10">
        <v>0</v>
      </c>
      <c r="AB728" s="10">
        <v>0</v>
      </c>
      <c r="AC728" s="10">
        <v>0</v>
      </c>
      <c r="AD728" s="10">
        <v>1</v>
      </c>
      <c r="AE728" s="10">
        <v>0</v>
      </c>
      <c r="AF728" s="10">
        <v>0</v>
      </c>
      <c r="AG728" s="10">
        <v>0</v>
      </c>
      <c r="AH728" s="10">
        <v>0</v>
      </c>
      <c r="AI728" s="10">
        <v>0</v>
      </c>
      <c r="AJ728" s="10"/>
      <c r="AK728" s="188" t="s">
        <v>1823</v>
      </c>
    </row>
    <row r="729" spans="1:37" ht="60" x14ac:dyDescent="0.25">
      <c r="A729" s="10" t="s">
        <v>2366</v>
      </c>
      <c r="B729" s="10" t="s">
        <v>858</v>
      </c>
      <c r="C729" s="10" t="s">
        <v>2607</v>
      </c>
      <c r="D729" s="10" t="s">
        <v>1795</v>
      </c>
      <c r="E729" s="10" t="s">
        <v>1796</v>
      </c>
      <c r="F729" s="10" t="s">
        <v>1797</v>
      </c>
      <c r="G729" s="10" t="s">
        <v>1821</v>
      </c>
      <c r="H729" s="13">
        <v>1000</v>
      </c>
      <c r="I729" s="10" t="s">
        <v>74</v>
      </c>
      <c r="J729" s="230"/>
      <c r="K729" s="230"/>
      <c r="L729" s="230"/>
      <c r="M729" s="230">
        <v>1000</v>
      </c>
      <c r="N729" s="231"/>
      <c r="O729" s="204"/>
      <c r="P729" s="204"/>
      <c r="Q729" s="215"/>
      <c r="R729" s="10"/>
      <c r="S729" s="10" t="s">
        <v>1824</v>
      </c>
      <c r="T729" s="271">
        <v>0.25</v>
      </c>
      <c r="U729" s="18">
        <v>42931</v>
      </c>
      <c r="V729" s="18">
        <v>43059</v>
      </c>
      <c r="W729" s="10">
        <v>128</v>
      </c>
      <c r="X729" s="10">
        <v>0</v>
      </c>
      <c r="Y729" s="10">
        <v>0</v>
      </c>
      <c r="Z729" s="10">
        <v>0</v>
      </c>
      <c r="AA729" s="10">
        <v>0</v>
      </c>
      <c r="AB729" s="10">
        <v>0</v>
      </c>
      <c r="AC729" s="10">
        <v>0</v>
      </c>
      <c r="AD729" s="10">
        <v>0.125</v>
      </c>
      <c r="AE729" s="10">
        <v>0.3671875</v>
      </c>
      <c r="AF729" s="10">
        <v>0.6015625</v>
      </c>
      <c r="AG729" s="10">
        <v>0.84375</v>
      </c>
      <c r="AH729" s="10">
        <v>1</v>
      </c>
      <c r="AI729" s="10">
        <v>0</v>
      </c>
      <c r="AJ729" s="10"/>
      <c r="AK729" s="188" t="s">
        <v>1825</v>
      </c>
    </row>
    <row r="730" spans="1:37" x14ac:dyDescent="0.25">
      <c r="A730" s="10" t="s">
        <v>2366</v>
      </c>
      <c r="B730" s="10" t="s">
        <v>858</v>
      </c>
      <c r="C730" s="10" t="s">
        <v>2607</v>
      </c>
      <c r="D730" s="10" t="s">
        <v>1795</v>
      </c>
      <c r="E730" s="10" t="s">
        <v>1796</v>
      </c>
      <c r="F730" s="10" t="s">
        <v>1797</v>
      </c>
      <c r="G730" s="10" t="s">
        <v>1821</v>
      </c>
      <c r="H730" s="13">
        <v>1000</v>
      </c>
      <c r="I730" s="10" t="s">
        <v>74</v>
      </c>
      <c r="J730" s="230"/>
      <c r="K730" s="230"/>
      <c r="L730" s="230"/>
      <c r="M730" s="230">
        <v>1000</v>
      </c>
      <c r="N730" s="231"/>
      <c r="O730" s="204"/>
      <c r="P730" s="204"/>
      <c r="Q730" s="215"/>
      <c r="R730" s="10"/>
      <c r="S730" s="10" t="s">
        <v>1826</v>
      </c>
      <c r="T730" s="271">
        <v>0.3</v>
      </c>
      <c r="U730" s="18">
        <v>43015</v>
      </c>
      <c r="V730" s="18">
        <v>43099</v>
      </c>
      <c r="W730" s="10">
        <v>84</v>
      </c>
      <c r="X730" s="10">
        <v>0</v>
      </c>
      <c r="Y730" s="10">
        <v>0</v>
      </c>
      <c r="Z730" s="10">
        <v>0</v>
      </c>
      <c r="AA730" s="10">
        <v>0</v>
      </c>
      <c r="AB730" s="10">
        <v>0</v>
      </c>
      <c r="AC730" s="10">
        <v>0</v>
      </c>
      <c r="AD730" s="10">
        <v>0</v>
      </c>
      <c r="AE730" s="10">
        <v>0</v>
      </c>
      <c r="AF730" s="10">
        <v>0</v>
      </c>
      <c r="AG730" s="10">
        <v>0.2857142857142857</v>
      </c>
      <c r="AH730" s="10">
        <v>0.6428571428571429</v>
      </c>
      <c r="AI730" s="10">
        <v>1</v>
      </c>
      <c r="AJ730" s="10"/>
      <c r="AK730" s="188" t="s">
        <v>1827</v>
      </c>
    </row>
    <row r="731" spans="1:37" ht="30" x14ac:dyDescent="0.25">
      <c r="A731" s="10" t="s">
        <v>2366</v>
      </c>
      <c r="B731" s="10" t="s">
        <v>858</v>
      </c>
      <c r="C731" s="10" t="s">
        <v>2607</v>
      </c>
      <c r="D731" s="10" t="s">
        <v>1795</v>
      </c>
      <c r="E731" s="10" t="s">
        <v>1796</v>
      </c>
      <c r="F731" s="10" t="s">
        <v>1797</v>
      </c>
      <c r="G731" s="10" t="s">
        <v>1821</v>
      </c>
      <c r="H731" s="13">
        <v>1000</v>
      </c>
      <c r="I731" s="10" t="s">
        <v>74</v>
      </c>
      <c r="J731" s="230"/>
      <c r="K731" s="230"/>
      <c r="L731" s="230"/>
      <c r="M731" s="230">
        <v>1000</v>
      </c>
      <c r="N731" s="231"/>
      <c r="O731" s="204"/>
      <c r="P731" s="204"/>
      <c r="Q731" s="215"/>
      <c r="R731" s="10"/>
      <c r="S731" s="10" t="s">
        <v>2611</v>
      </c>
      <c r="T731" s="271">
        <v>0.2</v>
      </c>
      <c r="U731" s="18">
        <v>42931</v>
      </c>
      <c r="V731" s="18">
        <v>43059</v>
      </c>
      <c r="W731" s="10">
        <v>128</v>
      </c>
      <c r="X731" s="10">
        <v>0</v>
      </c>
      <c r="Y731" s="10">
        <v>0</v>
      </c>
      <c r="Z731" s="10">
        <v>0</v>
      </c>
      <c r="AA731" s="10">
        <v>0</v>
      </c>
      <c r="AB731" s="10">
        <v>0</v>
      </c>
      <c r="AC731" s="10">
        <v>0</v>
      </c>
      <c r="AD731" s="10">
        <v>0.125</v>
      </c>
      <c r="AE731" s="10">
        <v>0.3671875</v>
      </c>
      <c r="AF731" s="10">
        <v>0.6015625</v>
      </c>
      <c r="AG731" s="10">
        <v>0.84375</v>
      </c>
      <c r="AH731" s="10">
        <v>1</v>
      </c>
      <c r="AI731" s="10">
        <v>0</v>
      </c>
      <c r="AJ731" s="10" t="s">
        <v>1828</v>
      </c>
      <c r="AK731" s="188" t="s">
        <v>2612</v>
      </c>
    </row>
    <row r="732" spans="1:37" ht="30" x14ac:dyDescent="0.25">
      <c r="A732" s="10" t="s">
        <v>2366</v>
      </c>
      <c r="B732" s="10" t="s">
        <v>858</v>
      </c>
      <c r="C732" s="10" t="s">
        <v>2607</v>
      </c>
      <c r="D732" s="10" t="s">
        <v>1829</v>
      </c>
      <c r="E732" s="10" t="s">
        <v>1796</v>
      </c>
      <c r="F732" s="10" t="s">
        <v>1797</v>
      </c>
      <c r="G732" s="10" t="s">
        <v>1830</v>
      </c>
      <c r="H732" s="13">
        <v>1</v>
      </c>
      <c r="I732" s="10" t="s">
        <v>374</v>
      </c>
      <c r="J732" s="230"/>
      <c r="K732" s="230"/>
      <c r="L732" s="230">
        <v>1</v>
      </c>
      <c r="M732" s="230">
        <v>1</v>
      </c>
      <c r="N732" s="231"/>
      <c r="O732" s="204"/>
      <c r="P732" s="204"/>
      <c r="Q732" s="215"/>
      <c r="R732" s="10"/>
      <c r="S732" s="10" t="s">
        <v>1831</v>
      </c>
      <c r="T732" s="271">
        <v>0.5</v>
      </c>
      <c r="U732" s="18">
        <v>42736</v>
      </c>
      <c r="V732" s="18">
        <v>42885</v>
      </c>
      <c r="W732" s="10">
        <v>149</v>
      </c>
      <c r="X732" s="10">
        <v>0.20134228187919462</v>
      </c>
      <c r="Y732" s="10">
        <v>0.38926174496644295</v>
      </c>
      <c r="Z732" s="10">
        <v>0.59731543624161076</v>
      </c>
      <c r="AA732" s="10">
        <v>0.79865771812080533</v>
      </c>
      <c r="AB732" s="10">
        <v>1</v>
      </c>
      <c r="AC732" s="10">
        <v>0</v>
      </c>
      <c r="AD732" s="10">
        <v>0</v>
      </c>
      <c r="AE732" s="10">
        <v>0</v>
      </c>
      <c r="AF732" s="10">
        <v>0</v>
      </c>
      <c r="AG732" s="10">
        <v>0</v>
      </c>
      <c r="AH732" s="10">
        <v>0</v>
      </c>
      <c r="AI732" s="10">
        <v>0</v>
      </c>
      <c r="AJ732" s="10" t="s">
        <v>1832</v>
      </c>
      <c r="AK732" s="188" t="s">
        <v>1833</v>
      </c>
    </row>
    <row r="733" spans="1:37" ht="30" x14ac:dyDescent="0.25">
      <c r="A733" s="10" t="s">
        <v>2366</v>
      </c>
      <c r="B733" s="10" t="s">
        <v>858</v>
      </c>
      <c r="C733" s="10" t="s">
        <v>2607</v>
      </c>
      <c r="D733" s="10" t="s">
        <v>1829</v>
      </c>
      <c r="E733" s="10" t="s">
        <v>1796</v>
      </c>
      <c r="F733" s="10" t="s">
        <v>1797</v>
      </c>
      <c r="G733" s="10" t="s">
        <v>1830</v>
      </c>
      <c r="H733" s="13">
        <v>1</v>
      </c>
      <c r="I733" s="10" t="s">
        <v>374</v>
      </c>
      <c r="J733" s="230"/>
      <c r="K733" s="230"/>
      <c r="L733" s="230">
        <v>1</v>
      </c>
      <c r="M733" s="230">
        <v>1</v>
      </c>
      <c r="N733" s="231"/>
      <c r="O733" s="204"/>
      <c r="P733" s="204"/>
      <c r="Q733" s="215"/>
      <c r="R733" s="10"/>
      <c r="S733" s="10" t="s">
        <v>1834</v>
      </c>
      <c r="T733" s="271">
        <v>0.2</v>
      </c>
      <c r="U733" s="18">
        <v>42887</v>
      </c>
      <c r="V733" s="18">
        <v>42967</v>
      </c>
      <c r="W733" s="10">
        <v>80</v>
      </c>
      <c r="X733" s="10">
        <v>0</v>
      </c>
      <c r="Y733" s="10">
        <v>0</v>
      </c>
      <c r="Z733" s="10">
        <v>0</v>
      </c>
      <c r="AA733" s="10">
        <v>0</v>
      </c>
      <c r="AB733" s="10">
        <v>0</v>
      </c>
      <c r="AC733" s="10">
        <v>0.36249999999999999</v>
      </c>
      <c r="AD733" s="10">
        <v>0.75</v>
      </c>
      <c r="AE733" s="10">
        <v>1</v>
      </c>
      <c r="AF733" s="10">
        <v>0</v>
      </c>
      <c r="AG733" s="10">
        <v>0</v>
      </c>
      <c r="AH733" s="10">
        <v>0</v>
      </c>
      <c r="AI733" s="10">
        <v>0</v>
      </c>
      <c r="AJ733" s="10"/>
      <c r="AK733" s="188" t="s">
        <v>1835</v>
      </c>
    </row>
    <row r="734" spans="1:37" x14ac:dyDescent="0.25">
      <c r="A734" s="10" t="s">
        <v>2366</v>
      </c>
      <c r="B734" s="10" t="s">
        <v>858</v>
      </c>
      <c r="C734" s="10" t="s">
        <v>2607</v>
      </c>
      <c r="D734" s="10" t="s">
        <v>1829</v>
      </c>
      <c r="E734" s="10" t="s">
        <v>1796</v>
      </c>
      <c r="F734" s="10" t="s">
        <v>1797</v>
      </c>
      <c r="G734" s="10" t="s">
        <v>1830</v>
      </c>
      <c r="H734" s="13">
        <v>1</v>
      </c>
      <c r="I734" s="10" t="s">
        <v>374</v>
      </c>
      <c r="J734" s="230"/>
      <c r="K734" s="230"/>
      <c r="L734" s="230">
        <v>1</v>
      </c>
      <c r="M734" s="230">
        <v>1</v>
      </c>
      <c r="N734" s="231"/>
      <c r="O734" s="204"/>
      <c r="P734" s="204"/>
      <c r="Q734" s="215"/>
      <c r="R734" s="10"/>
      <c r="S734" s="10" t="s">
        <v>1836</v>
      </c>
      <c r="T734" s="271">
        <v>0.25</v>
      </c>
      <c r="U734" s="18">
        <v>42968</v>
      </c>
      <c r="V734" s="18">
        <v>42994</v>
      </c>
      <c r="W734" s="10">
        <v>26</v>
      </c>
      <c r="X734" s="10">
        <v>0</v>
      </c>
      <c r="Y734" s="10">
        <v>0</v>
      </c>
      <c r="Z734" s="10">
        <v>0</v>
      </c>
      <c r="AA734" s="10">
        <v>0</v>
      </c>
      <c r="AB734" s="10">
        <v>0</v>
      </c>
      <c r="AC734" s="10">
        <v>0</v>
      </c>
      <c r="AD734" s="10">
        <v>0</v>
      </c>
      <c r="AE734" s="10">
        <v>0.38461538461538464</v>
      </c>
      <c r="AF734" s="10">
        <v>1</v>
      </c>
      <c r="AG734" s="10">
        <v>0</v>
      </c>
      <c r="AH734" s="10">
        <v>0</v>
      </c>
      <c r="AI734" s="10">
        <v>0</v>
      </c>
      <c r="AJ734" s="10"/>
      <c r="AK734" s="188" t="s">
        <v>1837</v>
      </c>
    </row>
    <row r="735" spans="1:37" x14ac:dyDescent="0.25">
      <c r="A735" s="10" t="s">
        <v>2366</v>
      </c>
      <c r="B735" s="10" t="s">
        <v>858</v>
      </c>
      <c r="C735" s="10" t="s">
        <v>2607</v>
      </c>
      <c r="D735" s="10" t="s">
        <v>1829</v>
      </c>
      <c r="E735" s="10" t="s">
        <v>1796</v>
      </c>
      <c r="F735" s="10" t="s">
        <v>1797</v>
      </c>
      <c r="G735" s="10" t="s">
        <v>1830</v>
      </c>
      <c r="H735" s="13">
        <v>1</v>
      </c>
      <c r="I735" s="10" t="s">
        <v>374</v>
      </c>
      <c r="J735" s="230"/>
      <c r="K735" s="230"/>
      <c r="L735" s="230">
        <v>1</v>
      </c>
      <c r="M735" s="230">
        <v>1</v>
      </c>
      <c r="N735" s="231"/>
      <c r="O735" s="204"/>
      <c r="P735" s="204"/>
      <c r="Q735" s="215"/>
      <c r="R735" s="10"/>
      <c r="S735" s="10" t="s">
        <v>1838</v>
      </c>
      <c r="T735" s="271">
        <v>0.05</v>
      </c>
      <c r="U735" s="18">
        <v>43009</v>
      </c>
      <c r="V735" s="18">
        <v>43100</v>
      </c>
      <c r="W735" s="10">
        <v>91</v>
      </c>
      <c r="X735" s="10">
        <v>0</v>
      </c>
      <c r="Y735" s="10">
        <v>0</v>
      </c>
      <c r="Z735" s="10">
        <v>0</v>
      </c>
      <c r="AA735" s="10">
        <v>0</v>
      </c>
      <c r="AB735" s="10">
        <v>0</v>
      </c>
      <c r="AC735" s="10">
        <v>0</v>
      </c>
      <c r="AD735" s="10">
        <v>0</v>
      </c>
      <c r="AE735" s="10">
        <v>0</v>
      </c>
      <c r="AF735" s="10">
        <v>0</v>
      </c>
      <c r="AG735" s="10">
        <v>0.32967032967032966</v>
      </c>
      <c r="AH735" s="10">
        <v>0.65934065934065933</v>
      </c>
      <c r="AI735" s="10">
        <v>1</v>
      </c>
      <c r="AJ735" s="10"/>
      <c r="AK735" s="188" t="s">
        <v>1839</v>
      </c>
    </row>
    <row r="736" spans="1:37" ht="30" x14ac:dyDescent="0.25">
      <c r="A736" s="10" t="s">
        <v>2366</v>
      </c>
      <c r="B736" s="10" t="s">
        <v>858</v>
      </c>
      <c r="C736" s="10" t="s">
        <v>2607</v>
      </c>
      <c r="D736" s="10" t="s">
        <v>1829</v>
      </c>
      <c r="E736" s="10" t="s">
        <v>1796</v>
      </c>
      <c r="F736" s="10" t="s">
        <v>1797</v>
      </c>
      <c r="G736" s="10" t="s">
        <v>1840</v>
      </c>
      <c r="H736" s="13">
        <v>35</v>
      </c>
      <c r="I736" s="10" t="s">
        <v>74</v>
      </c>
      <c r="J736" s="230"/>
      <c r="K736" s="230">
        <v>12</v>
      </c>
      <c r="L736" s="230">
        <v>24</v>
      </c>
      <c r="M736" s="230">
        <v>35</v>
      </c>
      <c r="N736" s="231"/>
      <c r="O736" s="204"/>
      <c r="P736" s="204"/>
      <c r="Q736" s="215"/>
      <c r="R736" s="10"/>
      <c r="S736" s="10" t="s">
        <v>1841</v>
      </c>
      <c r="T736" s="271">
        <v>0.35</v>
      </c>
      <c r="U736" s="18">
        <v>42750</v>
      </c>
      <c r="V736" s="18">
        <v>42946</v>
      </c>
      <c r="W736" s="10">
        <v>196</v>
      </c>
      <c r="X736" s="10">
        <v>8.1632653061224483E-2</v>
      </c>
      <c r="Y736" s="10">
        <v>0.22448979591836735</v>
      </c>
      <c r="Z736" s="10">
        <v>0.38265306122448978</v>
      </c>
      <c r="AA736" s="10">
        <v>0.5357142857142857</v>
      </c>
      <c r="AB736" s="10">
        <v>0.69387755102040816</v>
      </c>
      <c r="AC736" s="10">
        <v>0.84693877551020413</v>
      </c>
      <c r="AD736" s="10">
        <v>1</v>
      </c>
      <c r="AE736" s="10">
        <v>0</v>
      </c>
      <c r="AF736" s="10">
        <v>0</v>
      </c>
      <c r="AG736" s="10">
        <v>0</v>
      </c>
      <c r="AH736" s="10">
        <v>0</v>
      </c>
      <c r="AI736" s="10">
        <v>0</v>
      </c>
      <c r="AJ736" s="10" t="s">
        <v>1842</v>
      </c>
      <c r="AK736" s="188" t="s">
        <v>1843</v>
      </c>
    </row>
    <row r="737" spans="1:37" ht="30" x14ac:dyDescent="0.25">
      <c r="A737" s="10" t="s">
        <v>2366</v>
      </c>
      <c r="B737" s="10" t="s">
        <v>858</v>
      </c>
      <c r="C737" s="10" t="s">
        <v>2607</v>
      </c>
      <c r="D737" s="10" t="s">
        <v>1829</v>
      </c>
      <c r="E737" s="10" t="s">
        <v>1796</v>
      </c>
      <c r="F737" s="10" t="s">
        <v>1797</v>
      </c>
      <c r="G737" s="10" t="s">
        <v>1840</v>
      </c>
      <c r="H737" s="13">
        <v>35</v>
      </c>
      <c r="I737" s="10" t="s">
        <v>74</v>
      </c>
      <c r="J737" s="230"/>
      <c r="K737" s="230">
        <v>12</v>
      </c>
      <c r="L737" s="230">
        <v>24</v>
      </c>
      <c r="M737" s="230">
        <v>35</v>
      </c>
      <c r="N737" s="231"/>
      <c r="O737" s="204"/>
      <c r="P737" s="204"/>
      <c r="Q737" s="215"/>
      <c r="R737" s="10"/>
      <c r="S737" s="10" t="s">
        <v>1844</v>
      </c>
      <c r="T737" s="271">
        <v>0.2</v>
      </c>
      <c r="U737" s="18">
        <v>42979</v>
      </c>
      <c r="V737" s="18">
        <v>43054</v>
      </c>
      <c r="W737" s="10">
        <v>75</v>
      </c>
      <c r="X737" s="10">
        <v>0</v>
      </c>
      <c r="Y737" s="10">
        <v>0</v>
      </c>
      <c r="Z737" s="10">
        <v>0</v>
      </c>
      <c r="AA737" s="10">
        <v>0</v>
      </c>
      <c r="AB737" s="10">
        <v>0</v>
      </c>
      <c r="AC737" s="10">
        <v>0</v>
      </c>
      <c r="AD737" s="10">
        <v>0</v>
      </c>
      <c r="AE737" s="10">
        <v>0</v>
      </c>
      <c r="AF737" s="10">
        <v>0.38666666666666666</v>
      </c>
      <c r="AG737" s="10">
        <v>0.8</v>
      </c>
      <c r="AH737" s="10">
        <v>1</v>
      </c>
      <c r="AI737" s="10">
        <v>0</v>
      </c>
      <c r="AJ737" s="10"/>
      <c r="AK737" s="188" t="s">
        <v>1845</v>
      </c>
    </row>
    <row r="738" spans="1:37" ht="30" x14ac:dyDescent="0.25">
      <c r="A738" s="10" t="s">
        <v>2366</v>
      </c>
      <c r="B738" s="10" t="s">
        <v>858</v>
      </c>
      <c r="C738" s="10" t="s">
        <v>2607</v>
      </c>
      <c r="D738" s="10" t="s">
        <v>1829</v>
      </c>
      <c r="E738" s="10" t="s">
        <v>1796</v>
      </c>
      <c r="F738" s="10" t="s">
        <v>1797</v>
      </c>
      <c r="G738" s="10" t="s">
        <v>1840</v>
      </c>
      <c r="H738" s="13">
        <v>35</v>
      </c>
      <c r="I738" s="10" t="s">
        <v>74</v>
      </c>
      <c r="J738" s="230"/>
      <c r="K738" s="230">
        <v>12</v>
      </c>
      <c r="L738" s="230">
        <v>24</v>
      </c>
      <c r="M738" s="230">
        <v>35</v>
      </c>
      <c r="N738" s="231"/>
      <c r="O738" s="204"/>
      <c r="P738" s="204"/>
      <c r="Q738" s="215"/>
      <c r="R738" s="10"/>
      <c r="S738" s="10" t="s">
        <v>2613</v>
      </c>
      <c r="T738" s="271">
        <v>0.45</v>
      </c>
      <c r="U738" s="18">
        <v>43040</v>
      </c>
      <c r="V738" s="18">
        <v>43220</v>
      </c>
      <c r="W738" s="10">
        <v>180</v>
      </c>
      <c r="X738" s="10">
        <v>0</v>
      </c>
      <c r="Y738" s="10">
        <v>0</v>
      </c>
      <c r="Z738" s="10">
        <v>0</v>
      </c>
      <c r="AA738" s="10">
        <v>0</v>
      </c>
      <c r="AB738" s="10">
        <v>0</v>
      </c>
      <c r="AC738" s="10">
        <v>0</v>
      </c>
      <c r="AD738" s="10">
        <v>0</v>
      </c>
      <c r="AE738" s="10">
        <v>0</v>
      </c>
      <c r="AF738" s="10">
        <v>0</v>
      </c>
      <c r="AG738" s="10">
        <v>0</v>
      </c>
      <c r="AH738" s="10">
        <v>0.16111111111111112</v>
      </c>
      <c r="AI738" s="10">
        <v>0.33333333333333331</v>
      </c>
      <c r="AJ738" s="10"/>
      <c r="AK738" s="188" t="s">
        <v>2614</v>
      </c>
    </row>
    <row r="739" spans="1:37" ht="30" x14ac:dyDescent="0.25">
      <c r="A739" s="10" t="s">
        <v>2366</v>
      </c>
      <c r="B739" s="10" t="s">
        <v>858</v>
      </c>
      <c r="C739" s="10" t="s">
        <v>2607</v>
      </c>
      <c r="D739" s="10" t="s">
        <v>1829</v>
      </c>
      <c r="E739" s="10" t="s">
        <v>1796</v>
      </c>
      <c r="F739" s="10" t="s">
        <v>1797</v>
      </c>
      <c r="G739" s="10" t="s">
        <v>1846</v>
      </c>
      <c r="H739" s="13">
        <v>1</v>
      </c>
      <c r="I739" s="10" t="s">
        <v>74</v>
      </c>
      <c r="J739" s="230"/>
      <c r="K739" s="230">
        <v>1</v>
      </c>
      <c r="L739" s="230">
        <v>1</v>
      </c>
      <c r="M739" s="230">
        <v>1</v>
      </c>
      <c r="N739" s="231"/>
      <c r="O739" s="204"/>
      <c r="P739" s="204"/>
      <c r="Q739" s="215"/>
      <c r="R739" s="10"/>
      <c r="S739" s="10" t="s">
        <v>1847</v>
      </c>
      <c r="T739" s="271">
        <v>0.4</v>
      </c>
      <c r="U739" s="18">
        <v>42736</v>
      </c>
      <c r="V739" s="18">
        <v>42916</v>
      </c>
      <c r="W739" s="10">
        <v>180</v>
      </c>
      <c r="X739" s="10">
        <v>0.16666666666666666</v>
      </c>
      <c r="Y739" s="10">
        <v>0.32222222222222224</v>
      </c>
      <c r="Z739" s="10">
        <v>0.49444444444444446</v>
      </c>
      <c r="AA739" s="10">
        <v>0.66111111111111109</v>
      </c>
      <c r="AB739" s="10">
        <v>0.83333333333333337</v>
      </c>
      <c r="AC739" s="10">
        <v>1</v>
      </c>
      <c r="AD739" s="10">
        <v>0</v>
      </c>
      <c r="AE739" s="10">
        <v>0</v>
      </c>
      <c r="AF739" s="10">
        <v>0</v>
      </c>
      <c r="AG739" s="10">
        <v>0</v>
      </c>
      <c r="AH739" s="10">
        <v>0</v>
      </c>
      <c r="AI739" s="10">
        <v>0</v>
      </c>
      <c r="AJ739" s="10" t="s">
        <v>1848</v>
      </c>
      <c r="AK739" s="188" t="s">
        <v>1849</v>
      </c>
    </row>
    <row r="740" spans="1:37" ht="30" x14ac:dyDescent="0.25">
      <c r="A740" s="10" t="s">
        <v>2366</v>
      </c>
      <c r="B740" s="10" t="s">
        <v>858</v>
      </c>
      <c r="C740" s="10" t="s">
        <v>2607</v>
      </c>
      <c r="D740" s="10" t="s">
        <v>1829</v>
      </c>
      <c r="E740" s="10" t="s">
        <v>1796</v>
      </c>
      <c r="F740" s="10" t="s">
        <v>1797</v>
      </c>
      <c r="G740" s="10" t="s">
        <v>1846</v>
      </c>
      <c r="H740" s="13">
        <v>1</v>
      </c>
      <c r="I740" s="10" t="s">
        <v>74</v>
      </c>
      <c r="J740" s="230"/>
      <c r="K740" s="230">
        <v>1</v>
      </c>
      <c r="L740" s="230">
        <v>1</v>
      </c>
      <c r="M740" s="230">
        <v>1</v>
      </c>
      <c r="N740" s="231"/>
      <c r="O740" s="204"/>
      <c r="P740" s="204"/>
      <c r="Q740" s="215"/>
      <c r="R740" s="10"/>
      <c r="S740" s="10" t="s">
        <v>1850</v>
      </c>
      <c r="T740" s="271">
        <v>0.6</v>
      </c>
      <c r="U740" s="18">
        <v>42931</v>
      </c>
      <c r="V740" s="18">
        <v>43100</v>
      </c>
      <c r="W740" s="10">
        <v>169</v>
      </c>
      <c r="X740" s="10">
        <v>0</v>
      </c>
      <c r="Y740" s="10">
        <v>0</v>
      </c>
      <c r="Z740" s="10">
        <v>0</v>
      </c>
      <c r="AA740" s="10">
        <v>0</v>
      </c>
      <c r="AB740" s="10">
        <v>0</v>
      </c>
      <c r="AC740" s="10">
        <v>0</v>
      </c>
      <c r="AD740" s="10">
        <v>9.4674556213017749E-2</v>
      </c>
      <c r="AE740" s="10">
        <v>0.27810650887573962</v>
      </c>
      <c r="AF740" s="10">
        <v>0.45562130177514792</v>
      </c>
      <c r="AG740" s="10">
        <v>0.63905325443786987</v>
      </c>
      <c r="AH740" s="10">
        <v>0.81656804733727806</v>
      </c>
      <c r="AI740" s="10">
        <v>1</v>
      </c>
      <c r="AJ740" s="10"/>
      <c r="AK740" s="188" t="s">
        <v>1851</v>
      </c>
    </row>
    <row r="741" spans="1:37" x14ac:dyDescent="0.25">
      <c r="A741" s="10" t="s">
        <v>2366</v>
      </c>
      <c r="B741" s="10" t="s">
        <v>858</v>
      </c>
      <c r="C741" s="10" t="s">
        <v>2607</v>
      </c>
      <c r="D741" s="10" t="s">
        <v>1829</v>
      </c>
      <c r="E741" s="10" t="s">
        <v>1796</v>
      </c>
      <c r="F741" s="10" t="s">
        <v>1797</v>
      </c>
      <c r="G741" s="10" t="s">
        <v>1852</v>
      </c>
      <c r="H741" s="13">
        <v>387</v>
      </c>
      <c r="I741" s="10" t="s">
        <v>74</v>
      </c>
      <c r="J741" s="230"/>
      <c r="K741" s="230"/>
      <c r="L741" s="230"/>
      <c r="M741" s="230">
        <v>387</v>
      </c>
      <c r="N741" s="231"/>
      <c r="O741" s="204"/>
      <c r="P741" s="204"/>
      <c r="Q741" s="215"/>
      <c r="R741" s="10"/>
      <c r="S741" s="10" t="s">
        <v>1853</v>
      </c>
      <c r="T741" s="271">
        <v>0.1</v>
      </c>
      <c r="U741" s="18">
        <v>42856</v>
      </c>
      <c r="V741" s="18">
        <v>42885</v>
      </c>
      <c r="W741" s="10">
        <v>29</v>
      </c>
      <c r="X741" s="10">
        <v>0</v>
      </c>
      <c r="Y741" s="10">
        <v>0</v>
      </c>
      <c r="Z741" s="10">
        <v>0</v>
      </c>
      <c r="AA741" s="10">
        <v>0</v>
      </c>
      <c r="AB741" s="10">
        <v>1</v>
      </c>
      <c r="AC741" s="10">
        <v>0</v>
      </c>
      <c r="AD741" s="10">
        <v>0</v>
      </c>
      <c r="AE741" s="10">
        <v>0</v>
      </c>
      <c r="AF741" s="10">
        <v>0</v>
      </c>
      <c r="AG741" s="10">
        <v>0</v>
      </c>
      <c r="AH741" s="10">
        <v>0</v>
      </c>
      <c r="AI741" s="10">
        <v>0</v>
      </c>
      <c r="AJ741" s="10" t="s">
        <v>1854</v>
      </c>
      <c r="AK741" s="188" t="s">
        <v>1855</v>
      </c>
    </row>
    <row r="742" spans="1:37" x14ac:dyDescent="0.25">
      <c r="A742" s="10" t="s">
        <v>2366</v>
      </c>
      <c r="B742" s="10" t="s">
        <v>858</v>
      </c>
      <c r="C742" s="10" t="s">
        <v>2607</v>
      </c>
      <c r="D742" s="10" t="s">
        <v>1829</v>
      </c>
      <c r="E742" s="10" t="s">
        <v>1796</v>
      </c>
      <c r="F742" s="10" t="s">
        <v>1797</v>
      </c>
      <c r="G742" s="10" t="s">
        <v>1852</v>
      </c>
      <c r="H742" s="13">
        <v>387</v>
      </c>
      <c r="I742" s="10" t="s">
        <v>74</v>
      </c>
      <c r="J742" s="230"/>
      <c r="K742" s="230"/>
      <c r="L742" s="230"/>
      <c r="M742" s="230">
        <v>387</v>
      </c>
      <c r="N742" s="231"/>
      <c r="O742" s="204"/>
      <c r="P742" s="204"/>
      <c r="Q742" s="215"/>
      <c r="R742" s="10"/>
      <c r="S742" s="10" t="s">
        <v>1856</v>
      </c>
      <c r="T742" s="271">
        <v>0.2</v>
      </c>
      <c r="U742" s="18">
        <v>42906</v>
      </c>
      <c r="V742" s="18">
        <v>42962</v>
      </c>
      <c r="W742" s="10">
        <v>56</v>
      </c>
      <c r="X742" s="10">
        <v>0</v>
      </c>
      <c r="Y742" s="10">
        <v>0</v>
      </c>
      <c r="Z742" s="10">
        <v>0</v>
      </c>
      <c r="AA742" s="10">
        <v>0</v>
      </c>
      <c r="AB742" s="10">
        <v>0</v>
      </c>
      <c r="AC742" s="10">
        <v>0.17857142857142858</v>
      </c>
      <c r="AD742" s="10">
        <v>0.7321428571428571</v>
      </c>
      <c r="AE742" s="10">
        <v>1</v>
      </c>
      <c r="AF742" s="10">
        <v>0</v>
      </c>
      <c r="AG742" s="10">
        <v>0</v>
      </c>
      <c r="AH742" s="10">
        <v>0</v>
      </c>
      <c r="AI742" s="10">
        <v>0</v>
      </c>
      <c r="AJ742" s="10"/>
      <c r="AK742" s="188" t="s">
        <v>1857</v>
      </c>
    </row>
    <row r="743" spans="1:37" x14ac:dyDescent="0.25">
      <c r="A743" s="10" t="s">
        <v>2366</v>
      </c>
      <c r="B743" s="10" t="s">
        <v>858</v>
      </c>
      <c r="C743" s="10" t="s">
        <v>2607</v>
      </c>
      <c r="D743" s="10" t="s">
        <v>1829</v>
      </c>
      <c r="E743" s="10" t="s">
        <v>1796</v>
      </c>
      <c r="F743" s="10" t="s">
        <v>1797</v>
      </c>
      <c r="G743" s="10" t="s">
        <v>1852</v>
      </c>
      <c r="H743" s="13">
        <v>387</v>
      </c>
      <c r="I743" s="10" t="s">
        <v>74</v>
      </c>
      <c r="J743" s="230"/>
      <c r="K743" s="230"/>
      <c r="L743" s="230"/>
      <c r="M743" s="230">
        <v>387</v>
      </c>
      <c r="N743" s="231"/>
      <c r="O743" s="204"/>
      <c r="P743" s="204"/>
      <c r="Q743" s="215"/>
      <c r="R743" s="10"/>
      <c r="S743" s="10" t="s">
        <v>2615</v>
      </c>
      <c r="T743" s="271">
        <v>0.3</v>
      </c>
      <c r="U743" s="18">
        <v>42967</v>
      </c>
      <c r="V743" s="18">
        <v>43008</v>
      </c>
      <c r="W743" s="10">
        <v>41</v>
      </c>
      <c r="X743" s="10">
        <v>0</v>
      </c>
      <c r="Y743" s="10">
        <v>0</v>
      </c>
      <c r="Z743" s="10">
        <v>0</v>
      </c>
      <c r="AA743" s="10">
        <v>0</v>
      </c>
      <c r="AB743" s="10">
        <v>0</v>
      </c>
      <c r="AC743" s="10">
        <v>0</v>
      </c>
      <c r="AD743" s="10">
        <v>0</v>
      </c>
      <c r="AE743" s="10">
        <v>0.26829268292682928</v>
      </c>
      <c r="AF743" s="10">
        <v>1</v>
      </c>
      <c r="AG743" s="10">
        <v>0</v>
      </c>
      <c r="AH743" s="10">
        <v>0</v>
      </c>
      <c r="AI743" s="10">
        <v>0</v>
      </c>
      <c r="AJ743" s="10"/>
      <c r="AK743" s="188" t="s">
        <v>1858</v>
      </c>
    </row>
    <row r="744" spans="1:37" x14ac:dyDescent="0.25">
      <c r="A744" s="10" t="s">
        <v>2366</v>
      </c>
      <c r="B744" s="10" t="s">
        <v>858</v>
      </c>
      <c r="C744" s="10" t="s">
        <v>2607</v>
      </c>
      <c r="D744" s="10" t="s">
        <v>1829</v>
      </c>
      <c r="E744" s="10" t="s">
        <v>1796</v>
      </c>
      <c r="F744" s="10" t="s">
        <v>1797</v>
      </c>
      <c r="G744" s="10" t="s">
        <v>1852</v>
      </c>
      <c r="H744" s="13">
        <v>387</v>
      </c>
      <c r="I744" s="10" t="s">
        <v>74</v>
      </c>
      <c r="J744" s="230"/>
      <c r="K744" s="230"/>
      <c r="L744" s="230"/>
      <c r="M744" s="230">
        <v>387</v>
      </c>
      <c r="N744" s="231"/>
      <c r="O744" s="204"/>
      <c r="P744" s="204"/>
      <c r="Q744" s="215"/>
      <c r="R744" s="10"/>
      <c r="S744" s="10" t="s">
        <v>1859</v>
      </c>
      <c r="T744" s="271">
        <v>0.4</v>
      </c>
      <c r="U744" s="18">
        <v>43009</v>
      </c>
      <c r="V744" s="18">
        <v>43069</v>
      </c>
      <c r="W744" s="10">
        <v>60</v>
      </c>
      <c r="X744" s="10">
        <v>0</v>
      </c>
      <c r="Y744" s="10">
        <v>0</v>
      </c>
      <c r="Z744" s="10">
        <v>0</v>
      </c>
      <c r="AA744" s="10">
        <v>0</v>
      </c>
      <c r="AB744" s="10">
        <v>0</v>
      </c>
      <c r="AC744" s="10">
        <v>0</v>
      </c>
      <c r="AD744" s="10">
        <v>0</v>
      </c>
      <c r="AE744" s="10">
        <v>0</v>
      </c>
      <c r="AF744" s="10">
        <v>0</v>
      </c>
      <c r="AG744" s="10">
        <v>0.5</v>
      </c>
      <c r="AH744" s="10">
        <v>1</v>
      </c>
      <c r="AI744" s="10">
        <v>0</v>
      </c>
      <c r="AJ744" s="10"/>
      <c r="AK744" s="188" t="s">
        <v>1860</v>
      </c>
    </row>
    <row r="745" spans="1:37" x14ac:dyDescent="0.25">
      <c r="A745" s="10" t="s">
        <v>2366</v>
      </c>
      <c r="B745" s="10" t="s">
        <v>858</v>
      </c>
      <c r="C745" s="10" t="s">
        <v>2607</v>
      </c>
      <c r="D745" s="10" t="s">
        <v>1861</v>
      </c>
      <c r="E745" s="10" t="s">
        <v>1796</v>
      </c>
      <c r="F745" s="10" t="s">
        <v>1797</v>
      </c>
      <c r="G745" s="10" t="s">
        <v>1862</v>
      </c>
      <c r="H745" s="13">
        <v>35</v>
      </c>
      <c r="I745" s="10" t="s">
        <v>74</v>
      </c>
      <c r="J745" s="230"/>
      <c r="K745" s="230">
        <v>12</v>
      </c>
      <c r="L745" s="230">
        <v>12</v>
      </c>
      <c r="M745" s="230">
        <v>35</v>
      </c>
      <c r="N745" s="231"/>
      <c r="O745" s="204"/>
      <c r="P745" s="204"/>
      <c r="Q745" s="215"/>
      <c r="R745" s="10"/>
      <c r="S745" s="10" t="s">
        <v>1863</v>
      </c>
      <c r="T745" s="271">
        <v>1</v>
      </c>
      <c r="U745" s="18">
        <v>42962</v>
      </c>
      <c r="V745" s="18">
        <v>43039</v>
      </c>
      <c r="W745" s="10">
        <v>77</v>
      </c>
      <c r="X745" s="10">
        <v>0</v>
      </c>
      <c r="Y745" s="10">
        <v>0</v>
      </c>
      <c r="Z745" s="10">
        <v>0</v>
      </c>
      <c r="AA745" s="10">
        <v>0</v>
      </c>
      <c r="AB745" s="10">
        <v>0</v>
      </c>
      <c r="AC745" s="10">
        <v>0</v>
      </c>
      <c r="AD745" s="10">
        <v>0</v>
      </c>
      <c r="AE745" s="10">
        <v>0.20779220779220781</v>
      </c>
      <c r="AF745" s="10">
        <v>0.59740259740259738</v>
      </c>
      <c r="AG745" s="10">
        <v>1</v>
      </c>
      <c r="AH745" s="10">
        <v>0</v>
      </c>
      <c r="AI745" s="10">
        <v>0</v>
      </c>
      <c r="AJ745" s="10"/>
      <c r="AK745" s="188" t="s">
        <v>1864</v>
      </c>
    </row>
    <row r="746" spans="1:37" x14ac:dyDescent="0.25">
      <c r="A746" s="10" t="s">
        <v>2366</v>
      </c>
      <c r="B746" s="10" t="s">
        <v>858</v>
      </c>
      <c r="C746" s="10" t="s">
        <v>2607</v>
      </c>
      <c r="D746" s="10" t="s">
        <v>1861</v>
      </c>
      <c r="E746" s="10" t="s">
        <v>1796</v>
      </c>
      <c r="F746" s="10" t="s">
        <v>1797</v>
      </c>
      <c r="G746" s="10" t="s">
        <v>1865</v>
      </c>
      <c r="H746" s="13">
        <v>42000</v>
      </c>
      <c r="I746" s="10" t="s">
        <v>74</v>
      </c>
      <c r="J746" s="230"/>
      <c r="K746" s="230">
        <v>21000</v>
      </c>
      <c r="L746" s="230">
        <v>21000</v>
      </c>
      <c r="M746" s="230">
        <v>42000</v>
      </c>
      <c r="N746" s="231"/>
      <c r="O746" s="204"/>
      <c r="P746" s="204"/>
      <c r="Q746" s="215"/>
      <c r="R746" s="10"/>
      <c r="S746" s="10" t="s">
        <v>1866</v>
      </c>
      <c r="T746" s="271">
        <v>0.3</v>
      </c>
      <c r="U746" s="18">
        <v>42737</v>
      </c>
      <c r="V746" s="18">
        <v>42824</v>
      </c>
      <c r="W746" s="10">
        <v>87</v>
      </c>
      <c r="X746" s="10">
        <v>0.33333333333333331</v>
      </c>
      <c r="Y746" s="10">
        <v>0.65517241379310343</v>
      </c>
      <c r="Z746" s="10">
        <v>1</v>
      </c>
      <c r="AA746" s="10">
        <v>0</v>
      </c>
      <c r="AB746" s="10">
        <v>0</v>
      </c>
      <c r="AC746" s="10">
        <v>0</v>
      </c>
      <c r="AD746" s="10">
        <v>0</v>
      </c>
      <c r="AE746" s="10">
        <v>0</v>
      </c>
      <c r="AF746" s="10">
        <v>0</v>
      </c>
      <c r="AG746" s="10">
        <v>0</v>
      </c>
      <c r="AH746" s="10">
        <v>0</v>
      </c>
      <c r="AI746" s="10">
        <v>0</v>
      </c>
      <c r="AJ746" s="10" t="s">
        <v>2616</v>
      </c>
      <c r="AK746" s="188" t="s">
        <v>1867</v>
      </c>
    </row>
    <row r="747" spans="1:37" ht="30" x14ac:dyDescent="0.25">
      <c r="A747" s="10" t="s">
        <v>2366</v>
      </c>
      <c r="B747" s="10" t="s">
        <v>858</v>
      </c>
      <c r="C747" s="10" t="s">
        <v>2607</v>
      </c>
      <c r="D747" s="10" t="s">
        <v>1861</v>
      </c>
      <c r="E747" s="10" t="s">
        <v>1796</v>
      </c>
      <c r="F747" s="10" t="s">
        <v>1797</v>
      </c>
      <c r="G747" s="10" t="s">
        <v>1865</v>
      </c>
      <c r="H747" s="13">
        <v>42000</v>
      </c>
      <c r="I747" s="10" t="s">
        <v>74</v>
      </c>
      <c r="J747" s="230"/>
      <c r="K747" s="230">
        <v>21000</v>
      </c>
      <c r="L747" s="230">
        <v>21000</v>
      </c>
      <c r="M747" s="230">
        <v>42000</v>
      </c>
      <c r="N747" s="231"/>
      <c r="O747" s="204"/>
      <c r="P747" s="204"/>
      <c r="Q747" s="215"/>
      <c r="R747" s="10"/>
      <c r="S747" s="10" t="s">
        <v>1868</v>
      </c>
      <c r="T747" s="271">
        <v>0.1</v>
      </c>
      <c r="U747" s="18">
        <v>42948</v>
      </c>
      <c r="V747" s="18">
        <v>43100</v>
      </c>
      <c r="W747" s="10">
        <v>152</v>
      </c>
      <c r="X747" s="10">
        <v>0</v>
      </c>
      <c r="Y747" s="10">
        <v>0</v>
      </c>
      <c r="Z747" s="10">
        <v>0</v>
      </c>
      <c r="AA747" s="10">
        <v>0</v>
      </c>
      <c r="AB747" s="10">
        <v>0</v>
      </c>
      <c r="AC747" s="10">
        <v>0</v>
      </c>
      <c r="AD747" s="10">
        <v>0</v>
      </c>
      <c r="AE747" s="10">
        <v>0.19736842105263158</v>
      </c>
      <c r="AF747" s="10">
        <v>0.39473684210526316</v>
      </c>
      <c r="AG747" s="10">
        <v>0.59868421052631582</v>
      </c>
      <c r="AH747" s="10">
        <v>0.79605263157894735</v>
      </c>
      <c r="AI747" s="10">
        <v>1</v>
      </c>
      <c r="AJ747" s="10" t="s">
        <v>2617</v>
      </c>
      <c r="AK747" s="188" t="s">
        <v>1869</v>
      </c>
    </row>
    <row r="748" spans="1:37" x14ac:dyDescent="0.25">
      <c r="A748" s="10" t="s">
        <v>2366</v>
      </c>
      <c r="B748" s="10" t="s">
        <v>858</v>
      </c>
      <c r="C748" s="10" t="s">
        <v>2607</v>
      </c>
      <c r="D748" s="10" t="s">
        <v>1861</v>
      </c>
      <c r="E748" s="10" t="s">
        <v>1796</v>
      </c>
      <c r="F748" s="10" t="s">
        <v>1797</v>
      </c>
      <c r="G748" s="10" t="s">
        <v>1865</v>
      </c>
      <c r="H748" s="13">
        <v>42000</v>
      </c>
      <c r="I748" s="10" t="s">
        <v>74</v>
      </c>
      <c r="J748" s="230"/>
      <c r="K748" s="230">
        <v>21000</v>
      </c>
      <c r="L748" s="230">
        <v>21000</v>
      </c>
      <c r="M748" s="230">
        <v>42000</v>
      </c>
      <c r="N748" s="231"/>
      <c r="O748" s="204"/>
      <c r="P748" s="204"/>
      <c r="Q748" s="215"/>
      <c r="R748" s="10"/>
      <c r="S748" s="10" t="s">
        <v>1870</v>
      </c>
      <c r="T748" s="271">
        <v>0.2</v>
      </c>
      <c r="U748" s="18">
        <v>42962</v>
      </c>
      <c r="V748" s="18">
        <v>43008</v>
      </c>
      <c r="W748" s="10">
        <v>46</v>
      </c>
      <c r="X748" s="10">
        <v>0</v>
      </c>
      <c r="Y748" s="10">
        <v>0</v>
      </c>
      <c r="Z748" s="10">
        <v>0</v>
      </c>
      <c r="AA748" s="10">
        <v>0</v>
      </c>
      <c r="AB748" s="10">
        <v>0</v>
      </c>
      <c r="AC748" s="10">
        <v>0</v>
      </c>
      <c r="AD748" s="10">
        <v>0</v>
      </c>
      <c r="AE748" s="10">
        <v>0.34782608695652173</v>
      </c>
      <c r="AF748" s="10">
        <v>1</v>
      </c>
      <c r="AG748" s="10">
        <v>0</v>
      </c>
      <c r="AH748" s="10">
        <v>0</v>
      </c>
      <c r="AI748" s="10">
        <v>0</v>
      </c>
      <c r="AJ748" s="10"/>
      <c r="AK748" s="188" t="s">
        <v>1871</v>
      </c>
    </row>
    <row r="749" spans="1:37" x14ac:dyDescent="0.25">
      <c r="A749" s="10" t="s">
        <v>2366</v>
      </c>
      <c r="B749" s="10" t="s">
        <v>858</v>
      </c>
      <c r="C749" s="10" t="s">
        <v>2607</v>
      </c>
      <c r="D749" s="10" t="s">
        <v>1861</v>
      </c>
      <c r="E749" s="10" t="s">
        <v>1796</v>
      </c>
      <c r="F749" s="10" t="s">
        <v>1797</v>
      </c>
      <c r="G749" s="10" t="s">
        <v>1865</v>
      </c>
      <c r="H749" s="13">
        <v>42000</v>
      </c>
      <c r="I749" s="10" t="s">
        <v>74</v>
      </c>
      <c r="J749" s="230"/>
      <c r="K749" s="230">
        <v>21000</v>
      </c>
      <c r="L749" s="230">
        <v>21000</v>
      </c>
      <c r="M749" s="230">
        <v>42000</v>
      </c>
      <c r="N749" s="231"/>
      <c r="O749" s="204"/>
      <c r="P749" s="204"/>
      <c r="Q749" s="215"/>
      <c r="R749" s="10"/>
      <c r="S749" s="10" t="s">
        <v>1872</v>
      </c>
      <c r="T749" s="271">
        <v>0.4</v>
      </c>
      <c r="U749" s="18">
        <v>42795</v>
      </c>
      <c r="V749" s="18">
        <v>42916</v>
      </c>
      <c r="W749" s="10">
        <v>121</v>
      </c>
      <c r="X749" s="10">
        <v>0</v>
      </c>
      <c r="Y749" s="10">
        <v>0</v>
      </c>
      <c r="Z749" s="10">
        <v>0.24793388429752067</v>
      </c>
      <c r="AA749" s="10">
        <v>0.49586776859504134</v>
      </c>
      <c r="AB749" s="10">
        <v>0.75206611570247939</v>
      </c>
      <c r="AC749" s="10">
        <v>1</v>
      </c>
      <c r="AD749" s="10">
        <v>0</v>
      </c>
      <c r="AE749" s="10">
        <v>0</v>
      </c>
      <c r="AF749" s="10">
        <v>0</v>
      </c>
      <c r="AG749" s="10">
        <v>0</v>
      </c>
      <c r="AH749" s="10">
        <v>0</v>
      </c>
      <c r="AI749" s="10">
        <v>0</v>
      </c>
      <c r="AJ749" s="10" t="s">
        <v>1873</v>
      </c>
      <c r="AK749" s="188" t="s">
        <v>1874</v>
      </c>
    </row>
    <row r="750" spans="1:37" ht="45" x14ac:dyDescent="0.25">
      <c r="A750" s="10" t="s">
        <v>2366</v>
      </c>
      <c r="B750" s="10" t="s">
        <v>858</v>
      </c>
      <c r="C750" s="10" t="s">
        <v>2607</v>
      </c>
      <c r="D750" s="10" t="s">
        <v>1861</v>
      </c>
      <c r="E750" s="10" t="s">
        <v>1796</v>
      </c>
      <c r="F750" s="10" t="s">
        <v>1797</v>
      </c>
      <c r="G750" s="10" t="s">
        <v>1875</v>
      </c>
      <c r="H750" s="13">
        <v>1</v>
      </c>
      <c r="I750" s="10" t="s">
        <v>269</v>
      </c>
      <c r="J750" s="232"/>
      <c r="K750" s="232"/>
      <c r="L750" s="232">
        <v>0.5</v>
      </c>
      <c r="M750" s="232">
        <v>1</v>
      </c>
      <c r="N750" s="233"/>
      <c r="O750" s="205"/>
      <c r="P750" s="205"/>
      <c r="Q750" s="205"/>
      <c r="R750" s="10"/>
      <c r="S750" s="10" t="s">
        <v>2618</v>
      </c>
      <c r="T750" s="271">
        <v>0.2</v>
      </c>
      <c r="U750" s="18">
        <v>42737</v>
      </c>
      <c r="V750" s="18">
        <v>42845</v>
      </c>
      <c r="W750" s="10">
        <v>108</v>
      </c>
      <c r="X750" s="10">
        <v>0.26851851851851855</v>
      </c>
      <c r="Y750" s="10">
        <v>0.52777777777777779</v>
      </c>
      <c r="Z750" s="10">
        <v>0.81481481481481477</v>
      </c>
      <c r="AA750" s="10">
        <v>1</v>
      </c>
      <c r="AB750" s="10">
        <v>0</v>
      </c>
      <c r="AC750" s="10">
        <v>0</v>
      </c>
      <c r="AD750" s="10">
        <v>0</v>
      </c>
      <c r="AE750" s="10">
        <v>0</v>
      </c>
      <c r="AF750" s="10">
        <v>0</v>
      </c>
      <c r="AG750" s="10">
        <v>0</v>
      </c>
      <c r="AH750" s="10">
        <v>0</v>
      </c>
      <c r="AI750" s="10">
        <v>0</v>
      </c>
      <c r="AJ750" s="10" t="s">
        <v>2619</v>
      </c>
      <c r="AK750" s="188" t="s">
        <v>1876</v>
      </c>
    </row>
    <row r="751" spans="1:37" ht="45" x14ac:dyDescent="0.25">
      <c r="A751" s="10" t="s">
        <v>2366</v>
      </c>
      <c r="B751" s="10" t="s">
        <v>858</v>
      </c>
      <c r="C751" s="10" t="s">
        <v>2607</v>
      </c>
      <c r="D751" s="10" t="s">
        <v>1861</v>
      </c>
      <c r="E751" s="10" t="s">
        <v>1796</v>
      </c>
      <c r="F751" s="10" t="s">
        <v>1797</v>
      </c>
      <c r="G751" s="10" t="s">
        <v>1875</v>
      </c>
      <c r="H751" s="13">
        <v>1</v>
      </c>
      <c r="I751" s="10" t="s">
        <v>269</v>
      </c>
      <c r="J751" s="232"/>
      <c r="K751" s="232"/>
      <c r="L751" s="232">
        <v>0.5</v>
      </c>
      <c r="M751" s="232">
        <v>1</v>
      </c>
      <c r="N751" s="233"/>
      <c r="O751" s="205"/>
      <c r="P751" s="205"/>
      <c r="Q751" s="205"/>
      <c r="R751" s="10"/>
      <c r="S751" s="10" t="s">
        <v>1877</v>
      </c>
      <c r="T751" s="271">
        <v>0.6</v>
      </c>
      <c r="U751" s="18">
        <v>42856</v>
      </c>
      <c r="V751" s="18">
        <v>43028</v>
      </c>
      <c r="W751" s="10">
        <v>172</v>
      </c>
      <c r="X751" s="10">
        <v>0</v>
      </c>
      <c r="Y751" s="10">
        <v>0</v>
      </c>
      <c r="Z751" s="10">
        <v>0</v>
      </c>
      <c r="AA751" s="10">
        <v>0</v>
      </c>
      <c r="AB751" s="10">
        <v>0.1744186046511628</v>
      </c>
      <c r="AC751" s="10">
        <v>0.34883720930232559</v>
      </c>
      <c r="AD751" s="10">
        <v>0.52906976744186052</v>
      </c>
      <c r="AE751" s="10">
        <v>0.70930232558139539</v>
      </c>
      <c r="AF751" s="10">
        <v>0.88372093023255816</v>
      </c>
      <c r="AG751" s="10">
        <v>1</v>
      </c>
      <c r="AH751" s="10">
        <v>0</v>
      </c>
      <c r="AI751" s="10">
        <v>0</v>
      </c>
      <c r="AJ751" s="10"/>
      <c r="AK751" s="188" t="s">
        <v>1878</v>
      </c>
    </row>
    <row r="752" spans="1:37" ht="30" x14ac:dyDescent="0.25">
      <c r="A752" s="10" t="s">
        <v>2366</v>
      </c>
      <c r="B752" s="10" t="s">
        <v>858</v>
      </c>
      <c r="C752" s="10" t="s">
        <v>2607</v>
      </c>
      <c r="D752" s="10" t="s">
        <v>1861</v>
      </c>
      <c r="E752" s="10" t="s">
        <v>1796</v>
      </c>
      <c r="F752" s="10" t="s">
        <v>1797</v>
      </c>
      <c r="G752" s="10" t="s">
        <v>1875</v>
      </c>
      <c r="H752" s="13">
        <v>1</v>
      </c>
      <c r="I752" s="10" t="s">
        <v>269</v>
      </c>
      <c r="J752" s="232"/>
      <c r="K752" s="232"/>
      <c r="L752" s="232">
        <v>0.5</v>
      </c>
      <c r="M752" s="232">
        <v>1</v>
      </c>
      <c r="N752" s="233"/>
      <c r="O752" s="205"/>
      <c r="P752" s="205"/>
      <c r="Q752" s="205"/>
      <c r="R752" s="10"/>
      <c r="S752" s="10" t="s">
        <v>1879</v>
      </c>
      <c r="T752" s="271">
        <v>0.2</v>
      </c>
      <c r="U752" s="18">
        <v>43009</v>
      </c>
      <c r="V752" s="18">
        <v>43028</v>
      </c>
      <c r="W752" s="10">
        <v>19</v>
      </c>
      <c r="X752" s="10">
        <v>0</v>
      </c>
      <c r="Y752" s="10">
        <v>0</v>
      </c>
      <c r="Z752" s="10">
        <v>0</v>
      </c>
      <c r="AA752" s="10">
        <v>0</v>
      </c>
      <c r="AB752" s="10">
        <v>0</v>
      </c>
      <c r="AC752" s="10">
        <v>0</v>
      </c>
      <c r="AD752" s="10">
        <v>0</v>
      </c>
      <c r="AE752" s="10">
        <v>0</v>
      </c>
      <c r="AF752" s="10">
        <v>0</v>
      </c>
      <c r="AG752" s="10">
        <v>1</v>
      </c>
      <c r="AH752" s="10">
        <v>0</v>
      </c>
      <c r="AI752" s="10">
        <v>0</v>
      </c>
      <c r="AJ752" s="10"/>
      <c r="AK752" s="188" t="s">
        <v>1880</v>
      </c>
    </row>
    <row r="753" spans="1:37" x14ac:dyDescent="0.25">
      <c r="A753" s="10" t="s">
        <v>2366</v>
      </c>
      <c r="B753" s="10" t="s">
        <v>858</v>
      </c>
      <c r="C753" s="10" t="s">
        <v>2369</v>
      </c>
      <c r="D753" s="10" t="s">
        <v>1881</v>
      </c>
      <c r="E753" s="10" t="s">
        <v>1882</v>
      </c>
      <c r="F753" s="10" t="s">
        <v>1883</v>
      </c>
      <c r="G753" s="10" t="s">
        <v>1884</v>
      </c>
      <c r="H753" s="13">
        <v>3545</v>
      </c>
      <c r="I753" s="10" t="s">
        <v>74</v>
      </c>
      <c r="J753" s="230"/>
      <c r="K753" s="230"/>
      <c r="L753" s="230"/>
      <c r="M753" s="230">
        <v>3545</v>
      </c>
      <c r="N753" s="231"/>
      <c r="O753" s="204"/>
      <c r="P753" s="204"/>
      <c r="Q753" s="215"/>
      <c r="R753" s="10"/>
      <c r="S753" s="10" t="s">
        <v>1885</v>
      </c>
      <c r="T753" s="271">
        <v>0.2</v>
      </c>
      <c r="U753" s="18">
        <v>42772</v>
      </c>
      <c r="V753" s="18">
        <v>42797</v>
      </c>
      <c r="W753" s="10">
        <v>25</v>
      </c>
      <c r="X753" s="10">
        <v>0</v>
      </c>
      <c r="Y753" s="10">
        <v>0.88</v>
      </c>
      <c r="Z753" s="10">
        <v>1</v>
      </c>
      <c r="AA753" s="10">
        <v>0</v>
      </c>
      <c r="AB753" s="10">
        <v>0</v>
      </c>
      <c r="AC753" s="10">
        <v>0</v>
      </c>
      <c r="AD753" s="10">
        <v>0</v>
      </c>
      <c r="AE753" s="10">
        <v>0</v>
      </c>
      <c r="AF753" s="10">
        <v>0</v>
      </c>
      <c r="AG753" s="10">
        <v>0</v>
      </c>
      <c r="AH753" s="10">
        <v>0</v>
      </c>
      <c r="AI753" s="10">
        <v>0</v>
      </c>
      <c r="AJ753" s="10" t="s">
        <v>1886</v>
      </c>
      <c r="AK753" s="188" t="s">
        <v>1887</v>
      </c>
    </row>
    <row r="754" spans="1:37" x14ac:dyDescent="0.25">
      <c r="A754" s="10" t="s">
        <v>2366</v>
      </c>
      <c r="B754" s="10" t="s">
        <v>858</v>
      </c>
      <c r="C754" s="10" t="s">
        <v>2369</v>
      </c>
      <c r="D754" s="10" t="s">
        <v>1881</v>
      </c>
      <c r="E754" s="10" t="s">
        <v>1882</v>
      </c>
      <c r="F754" s="10" t="s">
        <v>1883</v>
      </c>
      <c r="G754" s="10" t="s">
        <v>1884</v>
      </c>
      <c r="H754" s="13">
        <v>3545</v>
      </c>
      <c r="I754" s="10" t="s">
        <v>74</v>
      </c>
      <c r="J754" s="230"/>
      <c r="K754" s="230"/>
      <c r="L754" s="230"/>
      <c r="M754" s="230">
        <v>3545</v>
      </c>
      <c r="N754" s="231"/>
      <c r="O754" s="204"/>
      <c r="P754" s="204"/>
      <c r="Q754" s="215"/>
      <c r="R754" s="10"/>
      <c r="S754" s="10" t="s">
        <v>1923</v>
      </c>
      <c r="T754" s="271">
        <v>0.2</v>
      </c>
      <c r="U754" s="18">
        <v>42870</v>
      </c>
      <c r="V754" s="18">
        <v>42909</v>
      </c>
      <c r="W754" s="10">
        <v>39</v>
      </c>
      <c r="X754" s="10">
        <v>0</v>
      </c>
      <c r="Y754" s="10">
        <v>0</v>
      </c>
      <c r="Z754" s="10">
        <v>0</v>
      </c>
      <c r="AA754" s="10">
        <v>0</v>
      </c>
      <c r="AB754" s="10">
        <v>0.41025641025641024</v>
      </c>
      <c r="AC754" s="10">
        <v>1</v>
      </c>
      <c r="AD754" s="10">
        <v>0</v>
      </c>
      <c r="AE754" s="10">
        <v>0</v>
      </c>
      <c r="AF754" s="10">
        <v>0</v>
      </c>
      <c r="AG754" s="10">
        <v>0</v>
      </c>
      <c r="AH754" s="10">
        <v>0</v>
      </c>
      <c r="AI754" s="10">
        <v>0</v>
      </c>
      <c r="AJ754" s="10"/>
      <c r="AK754" s="188" t="s">
        <v>1887</v>
      </c>
    </row>
    <row r="755" spans="1:37" x14ac:dyDescent="0.25">
      <c r="A755" s="10" t="s">
        <v>2366</v>
      </c>
      <c r="B755" s="10" t="s">
        <v>858</v>
      </c>
      <c r="C755" s="10" t="s">
        <v>2369</v>
      </c>
      <c r="D755" s="10" t="s">
        <v>1881</v>
      </c>
      <c r="E755" s="10" t="s">
        <v>1882</v>
      </c>
      <c r="F755" s="10" t="s">
        <v>1883</v>
      </c>
      <c r="G755" s="10" t="s">
        <v>1884</v>
      </c>
      <c r="H755" s="13">
        <v>3545</v>
      </c>
      <c r="I755" s="10" t="s">
        <v>74</v>
      </c>
      <c r="J755" s="230"/>
      <c r="K755" s="230"/>
      <c r="L755" s="230"/>
      <c r="M755" s="230">
        <v>3545</v>
      </c>
      <c r="N755" s="231"/>
      <c r="O755" s="204"/>
      <c r="P755" s="204"/>
      <c r="Q755" s="215"/>
      <c r="R755" s="10"/>
      <c r="S755" s="10" t="s">
        <v>1888</v>
      </c>
      <c r="T755" s="271">
        <v>0.15</v>
      </c>
      <c r="U755" s="18">
        <v>43038</v>
      </c>
      <c r="V755" s="18">
        <v>43070</v>
      </c>
      <c r="W755" s="10">
        <v>32</v>
      </c>
      <c r="X755" s="10">
        <v>0</v>
      </c>
      <c r="Y755" s="10">
        <v>0</v>
      </c>
      <c r="Z755" s="10">
        <v>0</v>
      </c>
      <c r="AA755" s="10">
        <v>0</v>
      </c>
      <c r="AB755" s="10">
        <v>0</v>
      </c>
      <c r="AC755" s="10">
        <v>0</v>
      </c>
      <c r="AD755" s="10">
        <v>0</v>
      </c>
      <c r="AE755" s="10">
        <v>0</v>
      </c>
      <c r="AF755" s="10">
        <v>0</v>
      </c>
      <c r="AG755" s="10">
        <v>3.125E-2</v>
      </c>
      <c r="AH755" s="10">
        <v>0.96875</v>
      </c>
      <c r="AI755" s="10">
        <v>1</v>
      </c>
      <c r="AJ755" s="10"/>
      <c r="AK755" s="188" t="s">
        <v>1887</v>
      </c>
    </row>
    <row r="756" spans="1:37" x14ac:dyDescent="0.25">
      <c r="A756" s="10" t="s">
        <v>2366</v>
      </c>
      <c r="B756" s="10" t="s">
        <v>858</v>
      </c>
      <c r="C756" s="10" t="s">
        <v>2369</v>
      </c>
      <c r="D756" s="10" t="s">
        <v>1881</v>
      </c>
      <c r="E756" s="10" t="s">
        <v>1882</v>
      </c>
      <c r="F756" s="10" t="s">
        <v>1883</v>
      </c>
      <c r="G756" s="10" t="s">
        <v>1884</v>
      </c>
      <c r="H756" s="13">
        <v>3545</v>
      </c>
      <c r="I756" s="10" t="s">
        <v>74</v>
      </c>
      <c r="J756" s="230"/>
      <c r="K756" s="230"/>
      <c r="L756" s="230"/>
      <c r="M756" s="230">
        <v>3545</v>
      </c>
      <c r="N756" s="231"/>
      <c r="O756" s="204"/>
      <c r="P756" s="204"/>
      <c r="Q756" s="215"/>
      <c r="R756" s="10"/>
      <c r="S756" s="10" t="s">
        <v>1889</v>
      </c>
      <c r="T756" s="271">
        <v>0.05</v>
      </c>
      <c r="U756" s="18">
        <v>42800</v>
      </c>
      <c r="V756" s="18">
        <v>42832</v>
      </c>
      <c r="W756" s="10">
        <v>32</v>
      </c>
      <c r="X756" s="10">
        <v>0</v>
      </c>
      <c r="Y756" s="10">
        <v>0</v>
      </c>
      <c r="Z756" s="10">
        <v>0.78125</v>
      </c>
      <c r="AA756" s="10">
        <v>1</v>
      </c>
      <c r="AB756" s="10">
        <v>0</v>
      </c>
      <c r="AC756" s="10">
        <v>0</v>
      </c>
      <c r="AD756" s="10">
        <v>0</v>
      </c>
      <c r="AE756" s="10">
        <v>0</v>
      </c>
      <c r="AF756" s="10">
        <v>0</v>
      </c>
      <c r="AG756" s="10">
        <v>0</v>
      </c>
      <c r="AH756" s="10">
        <v>0</v>
      </c>
      <c r="AI756" s="10">
        <v>0</v>
      </c>
      <c r="AJ756" s="10" t="s">
        <v>1890</v>
      </c>
      <c r="AK756" s="188" t="s">
        <v>1887</v>
      </c>
    </row>
    <row r="757" spans="1:37" x14ac:dyDescent="0.25">
      <c r="A757" s="10" t="s">
        <v>2366</v>
      </c>
      <c r="B757" s="10" t="s">
        <v>858</v>
      </c>
      <c r="C757" s="10" t="s">
        <v>2369</v>
      </c>
      <c r="D757" s="10" t="s">
        <v>1881</v>
      </c>
      <c r="E757" s="10" t="s">
        <v>1882</v>
      </c>
      <c r="F757" s="10" t="s">
        <v>1883</v>
      </c>
      <c r="G757" s="10" t="s">
        <v>1884</v>
      </c>
      <c r="H757" s="13">
        <v>3545</v>
      </c>
      <c r="I757" s="10" t="s">
        <v>74</v>
      </c>
      <c r="J757" s="230"/>
      <c r="K757" s="230"/>
      <c r="L757" s="230"/>
      <c r="M757" s="230">
        <v>3545</v>
      </c>
      <c r="N757" s="231"/>
      <c r="O757" s="204"/>
      <c r="P757" s="204"/>
      <c r="Q757" s="215"/>
      <c r="R757" s="10"/>
      <c r="S757" s="10" t="s">
        <v>1891</v>
      </c>
      <c r="T757" s="271">
        <v>0.05</v>
      </c>
      <c r="U757" s="18">
        <v>42926</v>
      </c>
      <c r="V757" s="18">
        <v>42972</v>
      </c>
      <c r="W757" s="10">
        <v>46</v>
      </c>
      <c r="X757" s="10">
        <v>0</v>
      </c>
      <c r="Y757" s="10">
        <v>0</v>
      </c>
      <c r="Z757" s="10">
        <v>0</v>
      </c>
      <c r="AA757" s="10">
        <v>0</v>
      </c>
      <c r="AB757" s="10">
        <v>0</v>
      </c>
      <c r="AC757" s="10">
        <v>0</v>
      </c>
      <c r="AD757" s="10">
        <v>0.45652173913043476</v>
      </c>
      <c r="AE757" s="10">
        <v>1</v>
      </c>
      <c r="AF757" s="10">
        <v>0</v>
      </c>
      <c r="AG757" s="10">
        <v>0</v>
      </c>
      <c r="AH757" s="10">
        <v>0</v>
      </c>
      <c r="AI757" s="10">
        <v>0</v>
      </c>
      <c r="AJ757" s="10"/>
      <c r="AK757" s="188" t="s">
        <v>1887</v>
      </c>
    </row>
    <row r="758" spans="1:37" x14ac:dyDescent="0.25">
      <c r="A758" s="10" t="s">
        <v>2366</v>
      </c>
      <c r="B758" s="10" t="s">
        <v>858</v>
      </c>
      <c r="C758" s="10" t="s">
        <v>2369</v>
      </c>
      <c r="D758" s="10" t="s">
        <v>1881</v>
      </c>
      <c r="E758" s="10" t="s">
        <v>1882</v>
      </c>
      <c r="F758" s="10" t="s">
        <v>1883</v>
      </c>
      <c r="G758" s="10" t="s">
        <v>1884</v>
      </c>
      <c r="H758" s="13">
        <v>3545</v>
      </c>
      <c r="I758" s="10" t="s">
        <v>74</v>
      </c>
      <c r="J758" s="230"/>
      <c r="K758" s="230"/>
      <c r="L758" s="230"/>
      <c r="M758" s="230">
        <v>3545</v>
      </c>
      <c r="N758" s="231"/>
      <c r="O758" s="204"/>
      <c r="P758" s="204"/>
      <c r="Q758" s="215"/>
      <c r="R758" s="10"/>
      <c r="S758" s="10" t="s">
        <v>1892</v>
      </c>
      <c r="T758" s="271">
        <v>0.1</v>
      </c>
      <c r="U758" s="18">
        <v>42765</v>
      </c>
      <c r="V758" s="18">
        <v>43072</v>
      </c>
      <c r="W758" s="10">
        <v>307</v>
      </c>
      <c r="X758" s="10">
        <v>3.2573289902280132E-3</v>
      </c>
      <c r="Y758" s="10">
        <v>9.4462540716612378E-2</v>
      </c>
      <c r="Z758" s="10">
        <v>0.19543973941368079</v>
      </c>
      <c r="AA758" s="10">
        <v>0.29315960912052119</v>
      </c>
      <c r="AB758" s="10">
        <v>0.39413680781758959</v>
      </c>
      <c r="AC758" s="10">
        <v>0.49185667752442996</v>
      </c>
      <c r="AD758" s="10">
        <v>0.59283387622149841</v>
      </c>
      <c r="AE758" s="10">
        <v>0.69381107491856675</v>
      </c>
      <c r="AF758" s="10">
        <v>0.79153094462540718</v>
      </c>
      <c r="AG758" s="10">
        <v>0.89250814332247552</v>
      </c>
      <c r="AH758" s="10">
        <v>0.99022801302931596</v>
      </c>
      <c r="AI758" s="10">
        <v>1</v>
      </c>
      <c r="AJ758" s="10" t="s">
        <v>1893</v>
      </c>
      <c r="AK758" s="188" t="s">
        <v>1894</v>
      </c>
    </row>
    <row r="759" spans="1:37" ht="30" x14ac:dyDescent="0.25">
      <c r="A759" s="10" t="s">
        <v>2366</v>
      </c>
      <c r="B759" s="10" t="s">
        <v>858</v>
      </c>
      <c r="C759" s="10" t="s">
        <v>2369</v>
      </c>
      <c r="D759" s="10" t="s">
        <v>1881</v>
      </c>
      <c r="E759" s="10" t="s">
        <v>1882</v>
      </c>
      <c r="F759" s="10" t="s">
        <v>1883</v>
      </c>
      <c r="G759" s="10" t="s">
        <v>1884</v>
      </c>
      <c r="H759" s="13">
        <v>3545</v>
      </c>
      <c r="I759" s="10" t="s">
        <v>74</v>
      </c>
      <c r="J759" s="230"/>
      <c r="K759" s="230"/>
      <c r="L759" s="230"/>
      <c r="M759" s="230">
        <v>3545</v>
      </c>
      <c r="N759" s="231"/>
      <c r="O759" s="204"/>
      <c r="P759" s="204"/>
      <c r="Q759" s="215"/>
      <c r="R759" s="10"/>
      <c r="S759" s="10" t="s">
        <v>1895</v>
      </c>
      <c r="T759" s="271">
        <v>0.05</v>
      </c>
      <c r="U759" s="18">
        <v>42870</v>
      </c>
      <c r="V759" s="18">
        <v>42944</v>
      </c>
      <c r="W759" s="10">
        <v>74</v>
      </c>
      <c r="X759" s="10">
        <v>0</v>
      </c>
      <c r="Y759" s="10">
        <v>0</v>
      </c>
      <c r="Z759" s="10">
        <v>0</v>
      </c>
      <c r="AA759" s="10">
        <v>0</v>
      </c>
      <c r="AB759" s="10">
        <v>0.21621621621621623</v>
      </c>
      <c r="AC759" s="10">
        <v>0.6216216216216216</v>
      </c>
      <c r="AD759" s="10">
        <v>1</v>
      </c>
      <c r="AE759" s="10">
        <v>0</v>
      </c>
      <c r="AF759" s="10">
        <v>0</v>
      </c>
      <c r="AG759" s="10">
        <v>0</v>
      </c>
      <c r="AH759" s="10">
        <v>0</v>
      </c>
      <c r="AI759" s="10">
        <v>0</v>
      </c>
      <c r="AJ759" s="10"/>
      <c r="AK759" s="188" t="s">
        <v>1896</v>
      </c>
    </row>
    <row r="760" spans="1:37" x14ac:dyDescent="0.25">
      <c r="A760" s="10" t="s">
        <v>2366</v>
      </c>
      <c r="B760" s="10" t="s">
        <v>858</v>
      </c>
      <c r="C760" s="10" t="s">
        <v>2369</v>
      </c>
      <c r="D760" s="10" t="s">
        <v>1881</v>
      </c>
      <c r="E760" s="10" t="s">
        <v>1882</v>
      </c>
      <c r="F760" s="10" t="s">
        <v>1883</v>
      </c>
      <c r="G760" s="10" t="s">
        <v>1884</v>
      </c>
      <c r="H760" s="13">
        <v>3545</v>
      </c>
      <c r="I760" s="10" t="s">
        <v>74</v>
      </c>
      <c r="J760" s="230"/>
      <c r="K760" s="230"/>
      <c r="L760" s="230"/>
      <c r="M760" s="230">
        <v>3545</v>
      </c>
      <c r="N760" s="231"/>
      <c r="O760" s="204"/>
      <c r="P760" s="204"/>
      <c r="Q760" s="215"/>
      <c r="R760" s="10"/>
      <c r="S760" s="10" t="s">
        <v>1897</v>
      </c>
      <c r="T760" s="271">
        <v>0.1</v>
      </c>
      <c r="U760" s="18">
        <v>42962</v>
      </c>
      <c r="V760" s="18">
        <v>43056</v>
      </c>
      <c r="W760" s="10">
        <v>94</v>
      </c>
      <c r="X760" s="10">
        <v>0</v>
      </c>
      <c r="Y760" s="10">
        <v>0</v>
      </c>
      <c r="Z760" s="10">
        <v>0</v>
      </c>
      <c r="AA760" s="10">
        <v>0</v>
      </c>
      <c r="AB760" s="10">
        <v>0</v>
      </c>
      <c r="AC760" s="10">
        <v>0</v>
      </c>
      <c r="AD760" s="10">
        <v>0</v>
      </c>
      <c r="AE760" s="10">
        <v>0.1702127659574468</v>
      </c>
      <c r="AF760" s="10">
        <v>0.48936170212765956</v>
      </c>
      <c r="AG760" s="10">
        <v>0.81914893617021278</v>
      </c>
      <c r="AH760" s="10">
        <v>1</v>
      </c>
      <c r="AI760" s="10">
        <v>0</v>
      </c>
      <c r="AJ760" s="10"/>
      <c r="AK760" s="188" t="s">
        <v>1898</v>
      </c>
    </row>
    <row r="761" spans="1:37" x14ac:dyDescent="0.25">
      <c r="A761" s="10" t="s">
        <v>2366</v>
      </c>
      <c r="B761" s="10" t="s">
        <v>858</v>
      </c>
      <c r="C761" s="10" t="s">
        <v>2369</v>
      </c>
      <c r="D761" s="10" t="s">
        <v>1881</v>
      </c>
      <c r="E761" s="10" t="s">
        <v>1882</v>
      </c>
      <c r="F761" s="10" t="s">
        <v>1883</v>
      </c>
      <c r="G761" s="10" t="s">
        <v>1884</v>
      </c>
      <c r="H761" s="13">
        <v>3545</v>
      </c>
      <c r="I761" s="10" t="s">
        <v>74</v>
      </c>
      <c r="J761" s="230"/>
      <c r="K761" s="230"/>
      <c r="L761" s="230"/>
      <c r="M761" s="230">
        <v>3545</v>
      </c>
      <c r="N761" s="231"/>
      <c r="O761" s="204"/>
      <c r="P761" s="204"/>
      <c r="Q761" s="215"/>
      <c r="R761" s="10"/>
      <c r="S761" s="10" t="s">
        <v>1899</v>
      </c>
      <c r="T761" s="271">
        <v>0.1</v>
      </c>
      <c r="U761" s="18">
        <v>42979</v>
      </c>
      <c r="V761" s="18">
        <v>43038</v>
      </c>
      <c r="W761" s="10">
        <v>59</v>
      </c>
      <c r="X761" s="10">
        <v>0</v>
      </c>
      <c r="Y761" s="10">
        <v>0</v>
      </c>
      <c r="Z761" s="10">
        <v>0</v>
      </c>
      <c r="AA761" s="10">
        <v>0</v>
      </c>
      <c r="AB761" s="10">
        <v>0</v>
      </c>
      <c r="AC761" s="10">
        <v>0</v>
      </c>
      <c r="AD761" s="10">
        <v>0</v>
      </c>
      <c r="AE761" s="10">
        <v>0</v>
      </c>
      <c r="AF761" s="10">
        <v>0.49152542372881358</v>
      </c>
      <c r="AG761" s="10">
        <v>1</v>
      </c>
      <c r="AH761" s="10">
        <v>0</v>
      </c>
      <c r="AI761" s="10">
        <v>0</v>
      </c>
      <c r="AJ761" s="10"/>
      <c r="AK761" s="188" t="s">
        <v>1898</v>
      </c>
    </row>
    <row r="762" spans="1:37" x14ac:dyDescent="0.25">
      <c r="A762" s="10" t="s">
        <v>2366</v>
      </c>
      <c r="B762" s="10" t="s">
        <v>858</v>
      </c>
      <c r="C762" s="10" t="s">
        <v>2369</v>
      </c>
      <c r="D762" s="10" t="s">
        <v>1881</v>
      </c>
      <c r="E762" s="10" t="s">
        <v>1882</v>
      </c>
      <c r="F762" s="10" t="s">
        <v>1883</v>
      </c>
      <c r="G762" s="10" t="s">
        <v>1900</v>
      </c>
      <c r="H762" s="13">
        <v>20</v>
      </c>
      <c r="I762" s="10" t="s">
        <v>74</v>
      </c>
      <c r="J762" s="230"/>
      <c r="K762" s="230"/>
      <c r="L762" s="230"/>
      <c r="M762" s="230">
        <v>20</v>
      </c>
      <c r="N762" s="231"/>
      <c r="O762" s="204"/>
      <c r="P762" s="204"/>
      <c r="Q762" s="215"/>
      <c r="R762" s="10"/>
      <c r="S762" s="10" t="s">
        <v>1901</v>
      </c>
      <c r="T762" s="271">
        <v>0.2</v>
      </c>
      <c r="U762" s="18">
        <v>42751</v>
      </c>
      <c r="V762" s="18">
        <v>42762</v>
      </c>
      <c r="W762" s="10">
        <v>11</v>
      </c>
      <c r="X762" s="10">
        <v>1</v>
      </c>
      <c r="Y762" s="10">
        <v>0</v>
      </c>
      <c r="Z762" s="10">
        <v>0</v>
      </c>
      <c r="AA762" s="10">
        <v>0</v>
      </c>
      <c r="AB762" s="10">
        <v>0</v>
      </c>
      <c r="AC762" s="10">
        <v>0</v>
      </c>
      <c r="AD762" s="10">
        <v>0</v>
      </c>
      <c r="AE762" s="10">
        <v>0</v>
      </c>
      <c r="AF762" s="10">
        <v>0</v>
      </c>
      <c r="AG762" s="10">
        <v>0</v>
      </c>
      <c r="AH762" s="10">
        <v>0</v>
      </c>
      <c r="AI762" s="10">
        <v>0</v>
      </c>
      <c r="AJ762" s="10" t="s">
        <v>1902</v>
      </c>
      <c r="AK762" s="188" t="s">
        <v>1903</v>
      </c>
    </row>
    <row r="763" spans="1:37" x14ac:dyDescent="0.25">
      <c r="A763" s="10" t="s">
        <v>2366</v>
      </c>
      <c r="B763" s="10" t="s">
        <v>858</v>
      </c>
      <c r="C763" s="10" t="s">
        <v>2369</v>
      </c>
      <c r="D763" s="10" t="s">
        <v>1881</v>
      </c>
      <c r="E763" s="10" t="s">
        <v>1882</v>
      </c>
      <c r="F763" s="10" t="s">
        <v>1883</v>
      </c>
      <c r="G763" s="10" t="s">
        <v>1900</v>
      </c>
      <c r="H763" s="13">
        <v>20</v>
      </c>
      <c r="I763" s="10" t="s">
        <v>74</v>
      </c>
      <c r="J763" s="230"/>
      <c r="K763" s="230"/>
      <c r="L763" s="230"/>
      <c r="M763" s="230">
        <v>20</v>
      </c>
      <c r="N763" s="231"/>
      <c r="O763" s="204"/>
      <c r="P763" s="204"/>
      <c r="Q763" s="215"/>
      <c r="R763" s="10"/>
      <c r="S763" s="10" t="s">
        <v>1904</v>
      </c>
      <c r="T763" s="271">
        <v>0.2</v>
      </c>
      <c r="U763" s="18">
        <v>42807</v>
      </c>
      <c r="V763" s="18">
        <v>42811</v>
      </c>
      <c r="W763" s="10">
        <v>4</v>
      </c>
      <c r="X763" s="10">
        <v>0</v>
      </c>
      <c r="Y763" s="10">
        <v>0</v>
      </c>
      <c r="Z763" s="10">
        <v>1</v>
      </c>
      <c r="AA763" s="10">
        <v>0</v>
      </c>
      <c r="AB763" s="10">
        <v>0</v>
      </c>
      <c r="AC763" s="10">
        <v>0</v>
      </c>
      <c r="AD763" s="10">
        <v>0</v>
      </c>
      <c r="AE763" s="10">
        <v>0</v>
      </c>
      <c r="AF763" s="10">
        <v>0</v>
      </c>
      <c r="AG763" s="10">
        <v>0</v>
      </c>
      <c r="AH763" s="10">
        <v>0</v>
      </c>
      <c r="AI763" s="10">
        <v>0</v>
      </c>
      <c r="AJ763" s="10" t="s">
        <v>1905</v>
      </c>
      <c r="AK763" s="188" t="s">
        <v>1906</v>
      </c>
    </row>
    <row r="764" spans="1:37" x14ac:dyDescent="0.25">
      <c r="A764" s="10" t="s">
        <v>2366</v>
      </c>
      <c r="B764" s="10" t="s">
        <v>858</v>
      </c>
      <c r="C764" s="10" t="s">
        <v>2369</v>
      </c>
      <c r="D764" s="10" t="s">
        <v>1881</v>
      </c>
      <c r="E764" s="10" t="s">
        <v>1882</v>
      </c>
      <c r="F764" s="10" t="s">
        <v>1883</v>
      </c>
      <c r="G764" s="10" t="s">
        <v>1900</v>
      </c>
      <c r="H764" s="13">
        <v>20</v>
      </c>
      <c r="I764" s="10" t="s">
        <v>74</v>
      </c>
      <c r="J764" s="230"/>
      <c r="K764" s="230"/>
      <c r="L764" s="230"/>
      <c r="M764" s="230">
        <v>20</v>
      </c>
      <c r="N764" s="231"/>
      <c r="O764" s="204"/>
      <c r="P764" s="204"/>
      <c r="Q764" s="215"/>
      <c r="R764" s="10"/>
      <c r="S764" s="10" t="s">
        <v>1907</v>
      </c>
      <c r="T764" s="271">
        <v>0.2</v>
      </c>
      <c r="U764" s="18">
        <v>42870</v>
      </c>
      <c r="V764" s="18">
        <v>42875</v>
      </c>
      <c r="W764" s="10">
        <v>5</v>
      </c>
      <c r="X764" s="10">
        <v>0</v>
      </c>
      <c r="Y764" s="10">
        <v>0</v>
      </c>
      <c r="Z764" s="10">
        <v>0</v>
      </c>
      <c r="AA764" s="10">
        <v>0</v>
      </c>
      <c r="AB764" s="10">
        <v>1</v>
      </c>
      <c r="AC764" s="10">
        <v>0</v>
      </c>
      <c r="AD764" s="10">
        <v>0</v>
      </c>
      <c r="AE764" s="10">
        <v>0</v>
      </c>
      <c r="AF764" s="10">
        <v>0</v>
      </c>
      <c r="AG764" s="10">
        <v>0</v>
      </c>
      <c r="AH764" s="10">
        <v>0</v>
      </c>
      <c r="AI764" s="10">
        <v>0</v>
      </c>
      <c r="AJ764" s="10"/>
      <c r="AK764" s="188" t="s">
        <v>1906</v>
      </c>
    </row>
    <row r="765" spans="1:37" x14ac:dyDescent="0.25">
      <c r="A765" s="10" t="s">
        <v>2366</v>
      </c>
      <c r="B765" s="10" t="s">
        <v>858</v>
      </c>
      <c r="C765" s="10" t="s">
        <v>2369</v>
      </c>
      <c r="D765" s="10" t="s">
        <v>1881</v>
      </c>
      <c r="E765" s="10" t="s">
        <v>1882</v>
      </c>
      <c r="F765" s="10" t="s">
        <v>1883</v>
      </c>
      <c r="G765" s="10" t="s">
        <v>1900</v>
      </c>
      <c r="H765" s="13">
        <v>20</v>
      </c>
      <c r="I765" s="10" t="s">
        <v>74</v>
      </c>
      <c r="J765" s="230"/>
      <c r="K765" s="230"/>
      <c r="L765" s="230"/>
      <c r="M765" s="230">
        <v>20</v>
      </c>
      <c r="N765" s="231"/>
      <c r="O765" s="204"/>
      <c r="P765" s="204"/>
      <c r="Q765" s="215"/>
      <c r="R765" s="10"/>
      <c r="S765" s="10" t="s">
        <v>1908</v>
      </c>
      <c r="T765" s="271">
        <v>0.2</v>
      </c>
      <c r="U765" s="18">
        <v>42948</v>
      </c>
      <c r="V765" s="18">
        <v>42951</v>
      </c>
      <c r="W765" s="10">
        <v>3</v>
      </c>
      <c r="X765" s="10">
        <v>0</v>
      </c>
      <c r="Y765" s="10">
        <v>0</v>
      </c>
      <c r="Z765" s="10">
        <v>0</v>
      </c>
      <c r="AA765" s="10">
        <v>0</v>
      </c>
      <c r="AB765" s="10">
        <v>0</v>
      </c>
      <c r="AC765" s="10">
        <v>0</v>
      </c>
      <c r="AD765" s="10">
        <v>0</v>
      </c>
      <c r="AE765" s="10">
        <v>1</v>
      </c>
      <c r="AF765" s="10">
        <v>0</v>
      </c>
      <c r="AG765" s="10">
        <v>0</v>
      </c>
      <c r="AH765" s="10">
        <v>0</v>
      </c>
      <c r="AI765" s="10">
        <v>0</v>
      </c>
      <c r="AJ765" s="10"/>
      <c r="AK765" s="188" t="s">
        <v>1906</v>
      </c>
    </row>
    <row r="766" spans="1:37" x14ac:dyDescent="0.25">
      <c r="A766" s="10" t="s">
        <v>2366</v>
      </c>
      <c r="B766" s="10" t="s">
        <v>858</v>
      </c>
      <c r="C766" s="10" t="s">
        <v>2369</v>
      </c>
      <c r="D766" s="10" t="s">
        <v>1881</v>
      </c>
      <c r="E766" s="10" t="s">
        <v>1882</v>
      </c>
      <c r="F766" s="10" t="s">
        <v>1883</v>
      </c>
      <c r="G766" s="10" t="s">
        <v>1900</v>
      </c>
      <c r="H766" s="13">
        <v>20</v>
      </c>
      <c r="I766" s="10" t="s">
        <v>74</v>
      </c>
      <c r="J766" s="230"/>
      <c r="K766" s="230"/>
      <c r="L766" s="230"/>
      <c r="M766" s="230">
        <v>20</v>
      </c>
      <c r="N766" s="231"/>
      <c r="O766" s="204"/>
      <c r="P766" s="204"/>
      <c r="Q766" s="215"/>
      <c r="R766" s="10"/>
      <c r="S766" s="10" t="s">
        <v>1909</v>
      </c>
      <c r="T766" s="271">
        <v>0.2</v>
      </c>
      <c r="U766" s="18">
        <v>42989</v>
      </c>
      <c r="V766" s="18">
        <v>42993</v>
      </c>
      <c r="W766" s="10">
        <v>4</v>
      </c>
      <c r="X766" s="10">
        <v>0</v>
      </c>
      <c r="Y766" s="10">
        <v>0</v>
      </c>
      <c r="Z766" s="10">
        <v>0</v>
      </c>
      <c r="AA766" s="10">
        <v>0</v>
      </c>
      <c r="AB766" s="10">
        <v>0</v>
      </c>
      <c r="AC766" s="10">
        <v>0</v>
      </c>
      <c r="AD766" s="10">
        <v>0</v>
      </c>
      <c r="AE766" s="10">
        <v>0</v>
      </c>
      <c r="AF766" s="10">
        <v>1</v>
      </c>
      <c r="AG766" s="10">
        <v>0</v>
      </c>
      <c r="AH766" s="10">
        <v>0</v>
      </c>
      <c r="AI766" s="10">
        <v>0</v>
      </c>
      <c r="AJ766" s="10"/>
      <c r="AK766" s="188" t="s">
        <v>1906</v>
      </c>
    </row>
    <row r="767" spans="1:37" ht="30" x14ac:dyDescent="0.25">
      <c r="A767" s="10" t="s">
        <v>2366</v>
      </c>
      <c r="B767" s="10" t="s">
        <v>858</v>
      </c>
      <c r="C767" s="10" t="s">
        <v>2369</v>
      </c>
      <c r="D767" s="10" t="s">
        <v>1881</v>
      </c>
      <c r="E767" s="10" t="s">
        <v>1882</v>
      </c>
      <c r="F767" s="10" t="s">
        <v>1883</v>
      </c>
      <c r="G767" s="10" t="s">
        <v>1910</v>
      </c>
      <c r="H767" s="13">
        <v>500</v>
      </c>
      <c r="I767" s="10" t="s">
        <v>74</v>
      </c>
      <c r="J767" s="230"/>
      <c r="K767" s="230"/>
      <c r="L767" s="230"/>
      <c r="M767" s="230">
        <v>500</v>
      </c>
      <c r="N767" s="231"/>
      <c r="O767" s="204"/>
      <c r="P767" s="204"/>
      <c r="Q767" s="215"/>
      <c r="R767" s="10"/>
      <c r="S767" s="10" t="s">
        <v>1911</v>
      </c>
      <c r="T767" s="271">
        <v>0.2</v>
      </c>
      <c r="U767" s="18">
        <v>42751</v>
      </c>
      <c r="V767" s="18">
        <v>42888</v>
      </c>
      <c r="W767" s="10">
        <v>137</v>
      </c>
      <c r="X767" s="10">
        <v>0.10948905109489052</v>
      </c>
      <c r="Y767" s="10">
        <v>0.31386861313868614</v>
      </c>
      <c r="Z767" s="10">
        <v>0.54014598540145986</v>
      </c>
      <c r="AA767" s="10">
        <v>0.75912408759124084</v>
      </c>
      <c r="AB767" s="10">
        <v>0.98540145985401462</v>
      </c>
      <c r="AC767" s="10">
        <v>1</v>
      </c>
      <c r="AD767" s="10">
        <v>0</v>
      </c>
      <c r="AE767" s="10">
        <v>0</v>
      </c>
      <c r="AF767" s="10">
        <v>0</v>
      </c>
      <c r="AG767" s="10">
        <v>0</v>
      </c>
      <c r="AH767" s="10">
        <v>0</v>
      </c>
      <c r="AI767" s="10">
        <v>0</v>
      </c>
      <c r="AJ767" s="10" t="s">
        <v>1912</v>
      </c>
      <c r="AK767" s="188" t="s">
        <v>1913</v>
      </c>
    </row>
    <row r="768" spans="1:37" x14ac:dyDescent="0.25">
      <c r="A768" s="10" t="s">
        <v>2366</v>
      </c>
      <c r="B768" s="10" t="s">
        <v>858</v>
      </c>
      <c r="C768" s="10" t="s">
        <v>2369</v>
      </c>
      <c r="D768" s="10" t="s">
        <v>1881</v>
      </c>
      <c r="E768" s="10" t="s">
        <v>1882</v>
      </c>
      <c r="F768" s="10" t="s">
        <v>1883</v>
      </c>
      <c r="G768" s="10" t="s">
        <v>1910</v>
      </c>
      <c r="H768" s="13">
        <v>500</v>
      </c>
      <c r="I768" s="10" t="s">
        <v>74</v>
      </c>
      <c r="J768" s="230"/>
      <c r="K768" s="230"/>
      <c r="L768" s="230"/>
      <c r="M768" s="230">
        <v>500</v>
      </c>
      <c r="N768" s="231"/>
      <c r="O768" s="204"/>
      <c r="P768" s="204"/>
      <c r="Q768" s="215"/>
      <c r="R768" s="10"/>
      <c r="S768" s="10" t="s">
        <v>1885</v>
      </c>
      <c r="T768" s="271">
        <v>0.25</v>
      </c>
      <c r="U768" s="18">
        <v>42772</v>
      </c>
      <c r="V768" s="18">
        <v>42797</v>
      </c>
      <c r="W768" s="10">
        <v>25</v>
      </c>
      <c r="X768" s="10">
        <v>0</v>
      </c>
      <c r="Y768" s="10">
        <v>0.88</v>
      </c>
      <c r="Z768" s="10">
        <v>1</v>
      </c>
      <c r="AA768" s="10">
        <v>0</v>
      </c>
      <c r="AB768" s="10">
        <v>0</v>
      </c>
      <c r="AC768" s="10">
        <v>0</v>
      </c>
      <c r="AD768" s="10">
        <v>0</v>
      </c>
      <c r="AE768" s="10">
        <v>0</v>
      </c>
      <c r="AF768" s="10">
        <v>0</v>
      </c>
      <c r="AG768" s="10">
        <v>0</v>
      </c>
      <c r="AH768" s="10">
        <v>0</v>
      </c>
      <c r="AI768" s="10">
        <v>0</v>
      </c>
      <c r="AJ768" s="10" t="s">
        <v>1914</v>
      </c>
      <c r="AK768" s="188" t="s">
        <v>1887</v>
      </c>
    </row>
    <row r="769" spans="1:37" x14ac:dyDescent="0.25">
      <c r="A769" s="10" t="s">
        <v>2366</v>
      </c>
      <c r="B769" s="10" t="s">
        <v>858</v>
      </c>
      <c r="C769" s="10" t="s">
        <v>2369</v>
      </c>
      <c r="D769" s="10" t="s">
        <v>1881</v>
      </c>
      <c r="E769" s="10" t="s">
        <v>1882</v>
      </c>
      <c r="F769" s="10" t="s">
        <v>1883</v>
      </c>
      <c r="G769" s="10" t="s">
        <v>1910</v>
      </c>
      <c r="H769" s="13">
        <v>500</v>
      </c>
      <c r="I769" s="10" t="s">
        <v>74</v>
      </c>
      <c r="J769" s="230"/>
      <c r="K769" s="230"/>
      <c r="L769" s="230"/>
      <c r="M769" s="230">
        <v>500</v>
      </c>
      <c r="N769" s="231"/>
      <c r="O769" s="204"/>
      <c r="P769" s="204"/>
      <c r="Q769" s="215"/>
      <c r="R769" s="10"/>
      <c r="S769" s="10" t="s">
        <v>1923</v>
      </c>
      <c r="T769" s="271">
        <v>0.25</v>
      </c>
      <c r="U769" s="18">
        <v>42870</v>
      </c>
      <c r="V769" s="18">
        <v>42909</v>
      </c>
      <c r="W769" s="10">
        <v>39</v>
      </c>
      <c r="X769" s="10">
        <v>0</v>
      </c>
      <c r="Y769" s="10">
        <v>0</v>
      </c>
      <c r="Z769" s="10">
        <v>0</v>
      </c>
      <c r="AA769" s="10">
        <v>0</v>
      </c>
      <c r="AB769" s="10">
        <v>0.41025641025641024</v>
      </c>
      <c r="AC769" s="10">
        <v>1</v>
      </c>
      <c r="AD769" s="10">
        <v>0</v>
      </c>
      <c r="AE769" s="10">
        <v>0</v>
      </c>
      <c r="AF769" s="10">
        <v>0</v>
      </c>
      <c r="AG769" s="10">
        <v>0</v>
      </c>
      <c r="AH769" s="10">
        <v>0</v>
      </c>
      <c r="AI769" s="10">
        <v>0</v>
      </c>
      <c r="AJ769" s="10"/>
      <c r="AK769" s="188" t="s">
        <v>1887</v>
      </c>
    </row>
    <row r="770" spans="1:37" x14ac:dyDescent="0.25">
      <c r="A770" s="10" t="s">
        <v>2366</v>
      </c>
      <c r="B770" s="10" t="s">
        <v>858</v>
      </c>
      <c r="C770" s="10" t="s">
        <v>2369</v>
      </c>
      <c r="D770" s="10" t="s">
        <v>1881</v>
      </c>
      <c r="E770" s="10" t="s">
        <v>1882</v>
      </c>
      <c r="F770" s="10" t="s">
        <v>1883</v>
      </c>
      <c r="G770" s="10" t="s">
        <v>1910</v>
      </c>
      <c r="H770" s="13">
        <v>500</v>
      </c>
      <c r="I770" s="10" t="s">
        <v>74</v>
      </c>
      <c r="J770" s="230"/>
      <c r="K770" s="230"/>
      <c r="L770" s="230"/>
      <c r="M770" s="230">
        <v>500</v>
      </c>
      <c r="N770" s="231"/>
      <c r="O770" s="204"/>
      <c r="P770" s="204"/>
      <c r="Q770" s="215"/>
      <c r="R770" s="10"/>
      <c r="S770" s="10" t="s">
        <v>1888</v>
      </c>
      <c r="T770" s="271">
        <v>0.1</v>
      </c>
      <c r="U770" s="18">
        <v>43038</v>
      </c>
      <c r="V770" s="18">
        <v>43070</v>
      </c>
      <c r="W770" s="10">
        <v>32</v>
      </c>
      <c r="X770" s="10">
        <v>0</v>
      </c>
      <c r="Y770" s="10">
        <v>0</v>
      </c>
      <c r="Z770" s="10">
        <v>0</v>
      </c>
      <c r="AA770" s="10">
        <v>0</v>
      </c>
      <c r="AB770" s="10">
        <v>0</v>
      </c>
      <c r="AC770" s="10">
        <v>0</v>
      </c>
      <c r="AD770" s="10">
        <v>0</v>
      </c>
      <c r="AE770" s="10">
        <v>0</v>
      </c>
      <c r="AF770" s="10">
        <v>0</v>
      </c>
      <c r="AG770" s="10">
        <v>3.125E-2</v>
      </c>
      <c r="AH770" s="10">
        <v>0.96875</v>
      </c>
      <c r="AI770" s="10">
        <v>1</v>
      </c>
      <c r="AJ770" s="10"/>
      <c r="AK770" s="188" t="s">
        <v>1887</v>
      </c>
    </row>
    <row r="771" spans="1:37" x14ac:dyDescent="0.25">
      <c r="A771" s="10" t="s">
        <v>2366</v>
      </c>
      <c r="B771" s="10" t="s">
        <v>858</v>
      </c>
      <c r="C771" s="10" t="s">
        <v>2369</v>
      </c>
      <c r="D771" s="10" t="s">
        <v>1881</v>
      </c>
      <c r="E771" s="10" t="s">
        <v>1882</v>
      </c>
      <c r="F771" s="10" t="s">
        <v>1883</v>
      </c>
      <c r="G771" s="10" t="s">
        <v>1910</v>
      </c>
      <c r="H771" s="13">
        <v>500</v>
      </c>
      <c r="I771" s="10" t="s">
        <v>74</v>
      </c>
      <c r="J771" s="230"/>
      <c r="K771" s="230"/>
      <c r="L771" s="230"/>
      <c r="M771" s="230">
        <v>500</v>
      </c>
      <c r="N771" s="231"/>
      <c r="O771" s="204"/>
      <c r="P771" s="204"/>
      <c r="Q771" s="215"/>
      <c r="R771" s="10"/>
      <c r="S771" s="10" t="s">
        <v>1915</v>
      </c>
      <c r="T771" s="271">
        <v>0.1</v>
      </c>
      <c r="U771" s="18">
        <v>42758</v>
      </c>
      <c r="V771" s="18">
        <v>43000</v>
      </c>
      <c r="W771" s="10">
        <v>242</v>
      </c>
      <c r="X771" s="10">
        <v>3.3057851239669422E-2</v>
      </c>
      <c r="Y771" s="10">
        <v>0.1487603305785124</v>
      </c>
      <c r="Z771" s="10">
        <v>0.27685950413223143</v>
      </c>
      <c r="AA771" s="10">
        <v>0.40082644628099173</v>
      </c>
      <c r="AB771" s="10">
        <v>0.52892561983471076</v>
      </c>
      <c r="AC771" s="10">
        <v>0.65289256198347112</v>
      </c>
      <c r="AD771" s="10">
        <v>0.78099173553719003</v>
      </c>
      <c r="AE771" s="10">
        <v>0.90909090909090906</v>
      </c>
      <c r="AF771" s="10">
        <v>1</v>
      </c>
      <c r="AG771" s="10">
        <v>0</v>
      </c>
      <c r="AH771" s="10">
        <v>0</v>
      </c>
      <c r="AI771" s="10">
        <v>0</v>
      </c>
      <c r="AJ771" s="10" t="s">
        <v>2620</v>
      </c>
      <c r="AK771" s="188" t="s">
        <v>1916</v>
      </c>
    </row>
    <row r="772" spans="1:37" x14ac:dyDescent="0.25">
      <c r="A772" s="10" t="s">
        <v>2366</v>
      </c>
      <c r="B772" s="10" t="s">
        <v>858</v>
      </c>
      <c r="C772" s="10" t="s">
        <v>2369</v>
      </c>
      <c r="D772" s="10" t="s">
        <v>1881</v>
      </c>
      <c r="E772" s="10" t="s">
        <v>1882</v>
      </c>
      <c r="F772" s="10" t="s">
        <v>1883</v>
      </c>
      <c r="G772" s="10" t="s">
        <v>1910</v>
      </c>
      <c r="H772" s="13">
        <v>500</v>
      </c>
      <c r="I772" s="10" t="s">
        <v>74</v>
      </c>
      <c r="J772" s="230"/>
      <c r="K772" s="230"/>
      <c r="L772" s="230"/>
      <c r="M772" s="230">
        <v>500</v>
      </c>
      <c r="N772" s="231"/>
      <c r="O772" s="204"/>
      <c r="P772" s="204"/>
      <c r="Q772" s="215"/>
      <c r="R772" s="10"/>
      <c r="S772" s="10" t="s">
        <v>1917</v>
      </c>
      <c r="T772" s="271">
        <v>0.1</v>
      </c>
      <c r="U772" s="18">
        <v>42751</v>
      </c>
      <c r="V772" s="18">
        <v>43076</v>
      </c>
      <c r="W772" s="10">
        <v>325</v>
      </c>
      <c r="X772" s="10">
        <v>4.6153846153846156E-2</v>
      </c>
      <c r="Y772" s="10">
        <v>0.13230769230769232</v>
      </c>
      <c r="Z772" s="10">
        <v>0.22769230769230769</v>
      </c>
      <c r="AA772" s="10">
        <v>0.32</v>
      </c>
      <c r="AB772" s="10">
        <v>0.41538461538461541</v>
      </c>
      <c r="AC772" s="10">
        <v>0.50769230769230766</v>
      </c>
      <c r="AD772" s="10">
        <v>0.60307692307692307</v>
      </c>
      <c r="AE772" s="10">
        <v>0.69846153846153847</v>
      </c>
      <c r="AF772" s="10">
        <v>0.79076923076923078</v>
      </c>
      <c r="AG772" s="10">
        <v>0.88615384615384618</v>
      </c>
      <c r="AH772" s="10">
        <v>0.97846153846153849</v>
      </c>
      <c r="AI772" s="10">
        <v>1</v>
      </c>
      <c r="AJ772" s="10" t="s">
        <v>2621</v>
      </c>
      <c r="AK772" s="188" t="s">
        <v>1918</v>
      </c>
    </row>
    <row r="773" spans="1:37" ht="30" x14ac:dyDescent="0.25">
      <c r="A773" s="10" t="s">
        <v>2366</v>
      </c>
      <c r="B773" s="10" t="s">
        <v>858</v>
      </c>
      <c r="C773" s="10" t="s">
        <v>2369</v>
      </c>
      <c r="D773" s="10" t="s">
        <v>1881</v>
      </c>
      <c r="E773" s="10" t="s">
        <v>1882</v>
      </c>
      <c r="F773" s="10" t="s">
        <v>1883</v>
      </c>
      <c r="G773" s="10" t="s">
        <v>1919</v>
      </c>
      <c r="H773" s="13">
        <v>131</v>
      </c>
      <c r="I773" s="10" t="s">
        <v>74</v>
      </c>
      <c r="J773" s="230"/>
      <c r="K773" s="230"/>
      <c r="L773" s="230"/>
      <c r="M773" s="230">
        <v>131</v>
      </c>
      <c r="N773" s="231"/>
      <c r="O773" s="204"/>
      <c r="P773" s="204"/>
      <c r="Q773" s="215"/>
      <c r="R773" s="10"/>
      <c r="S773" s="10" t="s">
        <v>1920</v>
      </c>
      <c r="T773" s="271">
        <v>0.1</v>
      </c>
      <c r="U773" s="18">
        <v>42751</v>
      </c>
      <c r="V773" s="18">
        <v>42763</v>
      </c>
      <c r="W773" s="10">
        <v>12</v>
      </c>
      <c r="X773" s="10">
        <v>1</v>
      </c>
      <c r="Y773" s="10">
        <v>0</v>
      </c>
      <c r="Z773" s="10">
        <v>0</v>
      </c>
      <c r="AA773" s="10">
        <v>0</v>
      </c>
      <c r="AB773" s="10">
        <v>0</v>
      </c>
      <c r="AC773" s="10">
        <v>0</v>
      </c>
      <c r="AD773" s="10">
        <v>0</v>
      </c>
      <c r="AE773" s="10">
        <v>0</v>
      </c>
      <c r="AF773" s="10">
        <v>0</v>
      </c>
      <c r="AG773" s="10">
        <v>0</v>
      </c>
      <c r="AH773" s="10">
        <v>0</v>
      </c>
      <c r="AI773" s="10">
        <v>0</v>
      </c>
      <c r="AJ773" s="10" t="s">
        <v>2622</v>
      </c>
      <c r="AK773" s="188" t="s">
        <v>1921</v>
      </c>
    </row>
    <row r="774" spans="1:37" x14ac:dyDescent="0.25">
      <c r="A774" s="10" t="s">
        <v>2366</v>
      </c>
      <c r="B774" s="10" t="s">
        <v>858</v>
      </c>
      <c r="C774" s="10" t="s">
        <v>2369</v>
      </c>
      <c r="D774" s="10" t="s">
        <v>1881</v>
      </c>
      <c r="E774" s="10" t="s">
        <v>1882</v>
      </c>
      <c r="F774" s="10" t="s">
        <v>1883</v>
      </c>
      <c r="G774" s="10" t="s">
        <v>1919</v>
      </c>
      <c r="H774" s="13">
        <v>131</v>
      </c>
      <c r="I774" s="10" t="s">
        <v>74</v>
      </c>
      <c r="J774" s="230"/>
      <c r="K774" s="230"/>
      <c r="L774" s="230"/>
      <c r="M774" s="230">
        <v>131</v>
      </c>
      <c r="N774" s="231"/>
      <c r="O774" s="204"/>
      <c r="P774" s="204"/>
      <c r="Q774" s="215"/>
      <c r="R774" s="10"/>
      <c r="S774" s="10" t="s">
        <v>1885</v>
      </c>
      <c r="T774" s="271">
        <v>0.2</v>
      </c>
      <c r="U774" s="18">
        <v>42772</v>
      </c>
      <c r="V774" s="18">
        <v>42797</v>
      </c>
      <c r="W774" s="10">
        <v>25</v>
      </c>
      <c r="X774" s="10">
        <v>0</v>
      </c>
      <c r="Y774" s="10">
        <v>0.88</v>
      </c>
      <c r="Z774" s="10">
        <v>1</v>
      </c>
      <c r="AA774" s="10">
        <v>0</v>
      </c>
      <c r="AB774" s="10">
        <v>0</v>
      </c>
      <c r="AC774" s="10">
        <v>0</v>
      </c>
      <c r="AD774" s="10">
        <v>0</v>
      </c>
      <c r="AE774" s="10">
        <v>0</v>
      </c>
      <c r="AF774" s="10">
        <v>0</v>
      </c>
      <c r="AG774" s="10">
        <v>0</v>
      </c>
      <c r="AH774" s="10">
        <v>0</v>
      </c>
      <c r="AI774" s="10">
        <v>0</v>
      </c>
      <c r="AJ774" s="10" t="s">
        <v>1922</v>
      </c>
      <c r="AK774" s="188" t="s">
        <v>1887</v>
      </c>
    </row>
    <row r="775" spans="1:37" x14ac:dyDescent="0.25">
      <c r="A775" s="10" t="s">
        <v>2366</v>
      </c>
      <c r="B775" s="10" t="s">
        <v>858</v>
      </c>
      <c r="C775" s="10" t="s">
        <v>2369</v>
      </c>
      <c r="D775" s="10" t="s">
        <v>1881</v>
      </c>
      <c r="E775" s="10" t="s">
        <v>1882</v>
      </c>
      <c r="F775" s="10" t="s">
        <v>1883</v>
      </c>
      <c r="G775" s="10" t="s">
        <v>1919</v>
      </c>
      <c r="H775" s="13">
        <v>131</v>
      </c>
      <c r="I775" s="10" t="s">
        <v>74</v>
      </c>
      <c r="J775" s="230"/>
      <c r="K775" s="230"/>
      <c r="L775" s="230"/>
      <c r="M775" s="230">
        <v>131</v>
      </c>
      <c r="N775" s="231"/>
      <c r="O775" s="204"/>
      <c r="P775" s="204"/>
      <c r="Q775" s="215"/>
      <c r="R775" s="10"/>
      <c r="S775" s="10" t="s">
        <v>1923</v>
      </c>
      <c r="T775" s="271">
        <v>0.2</v>
      </c>
      <c r="U775" s="18">
        <v>42870</v>
      </c>
      <c r="V775" s="18">
        <v>42909</v>
      </c>
      <c r="W775" s="10">
        <v>39</v>
      </c>
      <c r="X775" s="10">
        <v>0</v>
      </c>
      <c r="Y775" s="10">
        <v>0</v>
      </c>
      <c r="Z775" s="10">
        <v>0</v>
      </c>
      <c r="AA775" s="10">
        <v>0</v>
      </c>
      <c r="AB775" s="10">
        <v>0.41025641025641024</v>
      </c>
      <c r="AC775" s="10">
        <v>1</v>
      </c>
      <c r="AD775" s="10">
        <v>0</v>
      </c>
      <c r="AE775" s="10">
        <v>0</v>
      </c>
      <c r="AF775" s="10">
        <v>0</v>
      </c>
      <c r="AG775" s="10">
        <v>0</v>
      </c>
      <c r="AH775" s="10">
        <v>0</v>
      </c>
      <c r="AI775" s="10">
        <v>0</v>
      </c>
      <c r="AJ775" s="10"/>
      <c r="AK775" s="188" t="s">
        <v>1887</v>
      </c>
    </row>
    <row r="776" spans="1:37" x14ac:dyDescent="0.25">
      <c r="A776" s="10" t="s">
        <v>2366</v>
      </c>
      <c r="B776" s="10" t="s">
        <v>858</v>
      </c>
      <c r="C776" s="10" t="s">
        <v>2369</v>
      </c>
      <c r="D776" s="10" t="s">
        <v>1881</v>
      </c>
      <c r="E776" s="10" t="s">
        <v>1882</v>
      </c>
      <c r="F776" s="10" t="s">
        <v>1883</v>
      </c>
      <c r="G776" s="10" t="s">
        <v>1919</v>
      </c>
      <c r="H776" s="13">
        <v>131</v>
      </c>
      <c r="I776" s="10" t="s">
        <v>74</v>
      </c>
      <c r="J776" s="230"/>
      <c r="K776" s="230"/>
      <c r="L776" s="230"/>
      <c r="M776" s="230">
        <v>131</v>
      </c>
      <c r="N776" s="231"/>
      <c r="O776" s="204"/>
      <c r="P776" s="204"/>
      <c r="Q776" s="215"/>
      <c r="R776" s="10"/>
      <c r="S776" s="10" t="s">
        <v>1888</v>
      </c>
      <c r="T776" s="271">
        <v>0.2</v>
      </c>
      <c r="U776" s="18">
        <v>43038</v>
      </c>
      <c r="V776" s="18">
        <v>43070</v>
      </c>
      <c r="W776" s="10">
        <v>32</v>
      </c>
      <c r="X776" s="10">
        <v>0</v>
      </c>
      <c r="Y776" s="10">
        <v>0</v>
      </c>
      <c r="Z776" s="10">
        <v>0</v>
      </c>
      <c r="AA776" s="10">
        <v>0</v>
      </c>
      <c r="AB776" s="10">
        <v>0</v>
      </c>
      <c r="AC776" s="10">
        <v>0</v>
      </c>
      <c r="AD776" s="10">
        <v>0</v>
      </c>
      <c r="AE776" s="10">
        <v>0</v>
      </c>
      <c r="AF776" s="10">
        <v>0</v>
      </c>
      <c r="AG776" s="10">
        <v>3.125E-2</v>
      </c>
      <c r="AH776" s="10">
        <v>0.96875</v>
      </c>
      <c r="AI776" s="10">
        <v>1</v>
      </c>
      <c r="AJ776" s="10"/>
      <c r="AK776" s="188" t="s">
        <v>1887</v>
      </c>
    </row>
    <row r="777" spans="1:37" x14ac:dyDescent="0.25">
      <c r="A777" s="10" t="s">
        <v>2366</v>
      </c>
      <c r="B777" s="10" t="s">
        <v>858</v>
      </c>
      <c r="C777" s="10" t="s">
        <v>2369</v>
      </c>
      <c r="D777" s="10" t="s">
        <v>1881</v>
      </c>
      <c r="E777" s="10" t="s">
        <v>1882</v>
      </c>
      <c r="F777" s="10" t="s">
        <v>1883</v>
      </c>
      <c r="G777" s="10" t="s">
        <v>1919</v>
      </c>
      <c r="H777" s="13">
        <v>131</v>
      </c>
      <c r="I777" s="10" t="s">
        <v>74</v>
      </c>
      <c r="J777" s="230"/>
      <c r="K777" s="230"/>
      <c r="L777" s="230"/>
      <c r="M777" s="230">
        <v>131</v>
      </c>
      <c r="N777" s="231"/>
      <c r="O777" s="204"/>
      <c r="P777" s="204"/>
      <c r="Q777" s="215"/>
      <c r="R777" s="10"/>
      <c r="S777" s="10" t="s">
        <v>1924</v>
      </c>
      <c r="T777" s="271">
        <v>0.3</v>
      </c>
      <c r="U777" s="18">
        <v>42814</v>
      </c>
      <c r="V777" s="18">
        <v>43076</v>
      </c>
      <c r="W777" s="10">
        <v>262</v>
      </c>
      <c r="X777" s="10">
        <v>0</v>
      </c>
      <c r="Y777" s="10">
        <v>0</v>
      </c>
      <c r="Z777" s="10">
        <v>4.1984732824427481E-2</v>
      </c>
      <c r="AA777" s="10">
        <v>0.15648854961832062</v>
      </c>
      <c r="AB777" s="10">
        <v>0.27480916030534353</v>
      </c>
      <c r="AC777" s="10">
        <v>0.38931297709923662</v>
      </c>
      <c r="AD777" s="10">
        <v>0.50763358778625955</v>
      </c>
      <c r="AE777" s="10">
        <v>0.62595419847328249</v>
      </c>
      <c r="AF777" s="10">
        <v>0.74045801526717558</v>
      </c>
      <c r="AG777" s="10">
        <v>0.85877862595419852</v>
      </c>
      <c r="AH777" s="10">
        <v>0.97328244274809161</v>
      </c>
      <c r="AI777" s="10">
        <v>1</v>
      </c>
      <c r="AJ777" s="10" t="s">
        <v>1925</v>
      </c>
      <c r="AK777" s="188" t="s">
        <v>1926</v>
      </c>
    </row>
    <row r="778" spans="1:37" ht="30" x14ac:dyDescent="0.25">
      <c r="A778" s="10" t="s">
        <v>2366</v>
      </c>
      <c r="B778" s="10" t="s">
        <v>858</v>
      </c>
      <c r="C778" s="10" t="s">
        <v>2369</v>
      </c>
      <c r="D778" s="10" t="s">
        <v>1881</v>
      </c>
      <c r="E778" s="10" t="s">
        <v>1882</v>
      </c>
      <c r="F778" s="10" t="s">
        <v>1883</v>
      </c>
      <c r="G778" s="10" t="s">
        <v>2623</v>
      </c>
      <c r="H778" s="13">
        <v>150</v>
      </c>
      <c r="I778" s="10" t="s">
        <v>74</v>
      </c>
      <c r="J778" s="230"/>
      <c r="K778" s="230"/>
      <c r="L778" s="230">
        <v>75</v>
      </c>
      <c r="M778" s="230">
        <v>150</v>
      </c>
      <c r="N778" s="231"/>
      <c r="O778" s="204"/>
      <c r="P778" s="204"/>
      <c r="Q778" s="215"/>
      <c r="R778" s="10"/>
      <c r="S778" s="10" t="s">
        <v>1927</v>
      </c>
      <c r="T778" s="271">
        <v>0.8</v>
      </c>
      <c r="U778" s="18">
        <v>42887</v>
      </c>
      <c r="V778" s="18">
        <v>43076</v>
      </c>
      <c r="W778" s="10">
        <v>189</v>
      </c>
      <c r="X778" s="10">
        <v>0</v>
      </c>
      <c r="Y778" s="10">
        <v>0</v>
      </c>
      <c r="Z778" s="10">
        <v>0</v>
      </c>
      <c r="AA778" s="10">
        <v>0</v>
      </c>
      <c r="AB778" s="10">
        <v>0</v>
      </c>
      <c r="AC778" s="10">
        <v>0.15343915343915343</v>
      </c>
      <c r="AD778" s="10">
        <v>0.31746031746031744</v>
      </c>
      <c r="AE778" s="10">
        <v>0.48148148148148145</v>
      </c>
      <c r="AF778" s="10">
        <v>0.64021164021164023</v>
      </c>
      <c r="AG778" s="10">
        <v>0.80423280423280419</v>
      </c>
      <c r="AH778" s="10">
        <v>0.96296296296296291</v>
      </c>
      <c r="AI778" s="10">
        <v>1</v>
      </c>
      <c r="AJ778" s="10"/>
      <c r="AK778" s="188" t="s">
        <v>1928</v>
      </c>
    </row>
    <row r="779" spans="1:37" x14ac:dyDescent="0.25">
      <c r="A779" s="10" t="s">
        <v>2366</v>
      </c>
      <c r="B779" s="10" t="s">
        <v>858</v>
      </c>
      <c r="C779" s="10" t="s">
        <v>2369</v>
      </c>
      <c r="D779" s="10" t="s">
        <v>1881</v>
      </c>
      <c r="E779" s="10" t="s">
        <v>1882</v>
      </c>
      <c r="F779" s="10" t="s">
        <v>1883</v>
      </c>
      <c r="G779" s="10" t="s">
        <v>2623</v>
      </c>
      <c r="H779" s="13">
        <v>150</v>
      </c>
      <c r="I779" s="10" t="s">
        <v>74</v>
      </c>
      <c r="J779" s="230"/>
      <c r="K779" s="230"/>
      <c r="L779" s="230">
        <v>75</v>
      </c>
      <c r="M779" s="230">
        <v>150</v>
      </c>
      <c r="N779" s="231"/>
      <c r="O779" s="204"/>
      <c r="P779" s="204"/>
      <c r="Q779" s="215"/>
      <c r="R779" s="10"/>
      <c r="S779" s="10" t="s">
        <v>1929</v>
      </c>
      <c r="T779" s="271">
        <v>0.2</v>
      </c>
      <c r="U779" s="18">
        <v>42767</v>
      </c>
      <c r="V779" s="18">
        <v>43076</v>
      </c>
      <c r="W779" s="10">
        <v>309</v>
      </c>
      <c r="X779" s="10">
        <v>0</v>
      </c>
      <c r="Y779" s="10">
        <v>8.7378640776699032E-2</v>
      </c>
      <c r="Z779" s="10">
        <v>0.18770226537216828</v>
      </c>
      <c r="AA779" s="10">
        <v>0.28478964401294499</v>
      </c>
      <c r="AB779" s="10">
        <v>0.38511326860841422</v>
      </c>
      <c r="AC779" s="10">
        <v>0.48220064724919093</v>
      </c>
      <c r="AD779" s="10">
        <v>0.58252427184466016</v>
      </c>
      <c r="AE779" s="10">
        <v>0.68284789644012944</v>
      </c>
      <c r="AF779" s="10">
        <v>0.7799352750809061</v>
      </c>
      <c r="AG779" s="10">
        <v>0.88025889967637538</v>
      </c>
      <c r="AH779" s="10">
        <v>0.97734627831715215</v>
      </c>
      <c r="AI779" s="10">
        <v>1</v>
      </c>
      <c r="AJ779" s="10" t="s">
        <v>1930</v>
      </c>
      <c r="AK779" s="188" t="s">
        <v>1931</v>
      </c>
    </row>
    <row r="780" spans="1:37" x14ac:dyDescent="0.25">
      <c r="A780" s="10" t="s">
        <v>2366</v>
      </c>
      <c r="B780" s="10" t="s">
        <v>858</v>
      </c>
      <c r="C780" s="10" t="s">
        <v>2369</v>
      </c>
      <c r="D780" s="10" t="s">
        <v>1881</v>
      </c>
      <c r="E780" s="10" t="s">
        <v>1882</v>
      </c>
      <c r="F780" s="10" t="s">
        <v>1883</v>
      </c>
      <c r="G780" s="10" t="s">
        <v>1932</v>
      </c>
      <c r="H780" s="13">
        <v>90</v>
      </c>
      <c r="I780" s="10" t="s">
        <v>74</v>
      </c>
      <c r="J780" s="230"/>
      <c r="K780" s="230"/>
      <c r="L780" s="230">
        <v>22</v>
      </c>
      <c r="M780" s="230">
        <v>90</v>
      </c>
      <c r="N780" s="231"/>
      <c r="O780" s="204"/>
      <c r="P780" s="204"/>
      <c r="Q780" s="215"/>
      <c r="R780" s="10"/>
      <c r="S780" s="10" t="s">
        <v>1933</v>
      </c>
      <c r="T780" s="271">
        <v>0.8</v>
      </c>
      <c r="U780" s="18">
        <v>42887</v>
      </c>
      <c r="V780" s="18">
        <v>43076</v>
      </c>
      <c r="W780" s="10">
        <v>189</v>
      </c>
      <c r="X780" s="10">
        <v>0</v>
      </c>
      <c r="Y780" s="10">
        <v>0</v>
      </c>
      <c r="Z780" s="10">
        <v>0</v>
      </c>
      <c r="AA780" s="10">
        <v>0</v>
      </c>
      <c r="AB780" s="10">
        <v>0</v>
      </c>
      <c r="AC780" s="10">
        <v>0.15343915343915343</v>
      </c>
      <c r="AD780" s="10">
        <v>0.31746031746031744</v>
      </c>
      <c r="AE780" s="10">
        <v>0.48148148148148145</v>
      </c>
      <c r="AF780" s="10">
        <v>0.64021164021164023</v>
      </c>
      <c r="AG780" s="10">
        <v>0.80423280423280419</v>
      </c>
      <c r="AH780" s="10">
        <v>0.96296296296296291</v>
      </c>
      <c r="AI780" s="10">
        <v>1</v>
      </c>
      <c r="AJ780" s="10"/>
      <c r="AK780" s="188" t="s">
        <v>1934</v>
      </c>
    </row>
    <row r="781" spans="1:37" x14ac:dyDescent="0.25">
      <c r="A781" s="10" t="s">
        <v>2366</v>
      </c>
      <c r="B781" s="10" t="s">
        <v>858</v>
      </c>
      <c r="C781" s="10" t="s">
        <v>2369</v>
      </c>
      <c r="D781" s="10" t="s">
        <v>1881</v>
      </c>
      <c r="E781" s="10" t="s">
        <v>1882</v>
      </c>
      <c r="F781" s="10" t="s">
        <v>1883</v>
      </c>
      <c r="G781" s="10" t="s">
        <v>1932</v>
      </c>
      <c r="H781" s="13">
        <v>90</v>
      </c>
      <c r="I781" s="10" t="s">
        <v>74</v>
      </c>
      <c r="J781" s="230"/>
      <c r="K781" s="230"/>
      <c r="L781" s="230">
        <v>22</v>
      </c>
      <c r="M781" s="230">
        <v>90</v>
      </c>
      <c r="N781" s="231"/>
      <c r="O781" s="204"/>
      <c r="P781" s="204"/>
      <c r="Q781" s="215"/>
      <c r="R781" s="10"/>
      <c r="S781" s="10" t="s">
        <v>1935</v>
      </c>
      <c r="T781" s="271">
        <v>0.15</v>
      </c>
      <c r="U781" s="18">
        <v>42857</v>
      </c>
      <c r="V781" s="18">
        <v>42886</v>
      </c>
      <c r="W781" s="10">
        <v>29</v>
      </c>
      <c r="X781" s="10">
        <v>0</v>
      </c>
      <c r="Y781" s="10">
        <v>0</v>
      </c>
      <c r="Z781" s="10">
        <v>0</v>
      </c>
      <c r="AA781" s="10">
        <v>0</v>
      </c>
      <c r="AB781" s="10">
        <v>1</v>
      </c>
      <c r="AC781" s="10">
        <v>0</v>
      </c>
      <c r="AD781" s="10">
        <v>0</v>
      </c>
      <c r="AE781" s="10">
        <v>0</v>
      </c>
      <c r="AF781" s="10">
        <v>0</v>
      </c>
      <c r="AG781" s="10">
        <v>0</v>
      </c>
      <c r="AH781" s="10">
        <v>0</v>
      </c>
      <c r="AI781" s="10">
        <v>0</v>
      </c>
      <c r="AJ781" s="10"/>
      <c r="AK781" s="188" t="s">
        <v>1936</v>
      </c>
    </row>
    <row r="782" spans="1:37" x14ac:dyDescent="0.25">
      <c r="A782" s="10" t="s">
        <v>2366</v>
      </c>
      <c r="B782" s="10" t="s">
        <v>858</v>
      </c>
      <c r="C782" s="10" t="s">
        <v>2369</v>
      </c>
      <c r="D782" s="10" t="s">
        <v>1881</v>
      </c>
      <c r="E782" s="10" t="s">
        <v>1882</v>
      </c>
      <c r="F782" s="10" t="s">
        <v>1883</v>
      </c>
      <c r="G782" s="10" t="s">
        <v>1932</v>
      </c>
      <c r="H782" s="13">
        <v>90</v>
      </c>
      <c r="I782" s="10" t="s">
        <v>74</v>
      </c>
      <c r="J782" s="230"/>
      <c r="K782" s="230"/>
      <c r="L782" s="230">
        <v>22</v>
      </c>
      <c r="M782" s="230">
        <v>90</v>
      </c>
      <c r="N782" s="231"/>
      <c r="O782" s="204"/>
      <c r="P782" s="204"/>
      <c r="Q782" s="215"/>
      <c r="R782" s="10"/>
      <c r="S782" s="10" t="s">
        <v>1937</v>
      </c>
      <c r="T782" s="271">
        <v>0.05</v>
      </c>
      <c r="U782" s="18">
        <v>43046</v>
      </c>
      <c r="V782" s="18">
        <v>43076</v>
      </c>
      <c r="W782" s="10">
        <v>30</v>
      </c>
      <c r="X782" s="10">
        <v>0</v>
      </c>
      <c r="Y782" s="10">
        <v>0</v>
      </c>
      <c r="Z782" s="10">
        <v>0</v>
      </c>
      <c r="AA782" s="10">
        <v>0</v>
      </c>
      <c r="AB782" s="10">
        <v>0</v>
      </c>
      <c r="AC782" s="10">
        <v>0</v>
      </c>
      <c r="AD782" s="10">
        <v>0</v>
      </c>
      <c r="AE782" s="10">
        <v>0</v>
      </c>
      <c r="AF782" s="10">
        <v>0</v>
      </c>
      <c r="AG782" s="10">
        <v>0</v>
      </c>
      <c r="AH782" s="10">
        <v>0.76666666666666672</v>
      </c>
      <c r="AI782" s="10">
        <v>1</v>
      </c>
      <c r="AJ782" s="10"/>
      <c r="AK782" s="188" t="s">
        <v>1938</v>
      </c>
    </row>
    <row r="783" spans="1:37" x14ac:dyDescent="0.25">
      <c r="A783" s="10" t="s">
        <v>2366</v>
      </c>
      <c r="B783" s="10" t="s">
        <v>858</v>
      </c>
      <c r="C783" s="10" t="s">
        <v>2369</v>
      </c>
      <c r="D783" s="10" t="s">
        <v>1881</v>
      </c>
      <c r="E783" s="10" t="s">
        <v>1882</v>
      </c>
      <c r="F783" s="10" t="s">
        <v>1883</v>
      </c>
      <c r="G783" s="10" t="s">
        <v>1939</v>
      </c>
      <c r="H783" s="13">
        <v>2500</v>
      </c>
      <c r="I783" s="10" t="s">
        <v>74</v>
      </c>
      <c r="J783" s="230"/>
      <c r="K783" s="230"/>
      <c r="L783" s="230"/>
      <c r="M783" s="230">
        <v>2500</v>
      </c>
      <c r="N783" s="231"/>
      <c r="O783" s="204"/>
      <c r="P783" s="204"/>
      <c r="Q783" s="215"/>
      <c r="R783" s="10"/>
      <c r="S783" s="10" t="s">
        <v>1940</v>
      </c>
      <c r="T783" s="271">
        <v>0.7</v>
      </c>
      <c r="U783" s="18">
        <v>42795</v>
      </c>
      <c r="V783" s="18">
        <v>43076</v>
      </c>
      <c r="W783" s="10">
        <v>281</v>
      </c>
      <c r="X783" s="10">
        <v>0</v>
      </c>
      <c r="Y783" s="10">
        <v>0</v>
      </c>
      <c r="Z783" s="10">
        <v>0.10676156583629894</v>
      </c>
      <c r="AA783" s="10">
        <v>0.21352313167259787</v>
      </c>
      <c r="AB783" s="10">
        <v>0.32384341637010677</v>
      </c>
      <c r="AC783" s="10">
        <v>0.4306049822064057</v>
      </c>
      <c r="AD783" s="10">
        <v>0.54092526690391463</v>
      </c>
      <c r="AE783" s="10">
        <v>0.6512455516014235</v>
      </c>
      <c r="AF783" s="10">
        <v>0.75800711743772242</v>
      </c>
      <c r="AG783" s="10">
        <v>0.8683274021352313</v>
      </c>
      <c r="AH783" s="10">
        <v>0.97508896797153022</v>
      </c>
      <c r="AI783" s="10">
        <v>1</v>
      </c>
      <c r="AJ783" s="10" t="s">
        <v>1941</v>
      </c>
      <c r="AK783" s="188" t="s">
        <v>1942</v>
      </c>
    </row>
    <row r="784" spans="1:37" x14ac:dyDescent="0.25">
      <c r="A784" s="10" t="s">
        <v>2366</v>
      </c>
      <c r="B784" s="10" t="s">
        <v>858</v>
      </c>
      <c r="C784" s="10" t="s">
        <v>2369</v>
      </c>
      <c r="D784" s="10" t="s">
        <v>1881</v>
      </c>
      <c r="E784" s="10" t="s">
        <v>1882</v>
      </c>
      <c r="F784" s="10" t="s">
        <v>1883</v>
      </c>
      <c r="G784" s="10" t="s">
        <v>1939</v>
      </c>
      <c r="H784" s="13">
        <v>2500</v>
      </c>
      <c r="I784" s="10" t="s">
        <v>74</v>
      </c>
      <c r="J784" s="230"/>
      <c r="K784" s="230"/>
      <c r="L784" s="230"/>
      <c r="M784" s="230">
        <v>2500</v>
      </c>
      <c r="N784" s="231"/>
      <c r="O784" s="204"/>
      <c r="P784" s="204"/>
      <c r="Q784" s="215"/>
      <c r="R784" s="10"/>
      <c r="S784" s="10" t="s">
        <v>1943</v>
      </c>
      <c r="T784" s="271">
        <v>0.3</v>
      </c>
      <c r="U784" s="18">
        <v>42795</v>
      </c>
      <c r="V784" s="18">
        <v>42993</v>
      </c>
      <c r="W784" s="10">
        <v>198</v>
      </c>
      <c r="X784" s="10">
        <v>0</v>
      </c>
      <c r="Y784" s="10">
        <v>0</v>
      </c>
      <c r="Z784" s="10">
        <v>0.15151515151515152</v>
      </c>
      <c r="AA784" s="10">
        <v>0.30303030303030304</v>
      </c>
      <c r="AB784" s="10">
        <v>0.45959595959595961</v>
      </c>
      <c r="AC784" s="10">
        <v>0.61111111111111116</v>
      </c>
      <c r="AD784" s="10">
        <v>0.76767676767676762</v>
      </c>
      <c r="AE784" s="10">
        <v>0.9242424242424242</v>
      </c>
      <c r="AF784" s="10">
        <v>1</v>
      </c>
      <c r="AG784" s="10">
        <v>0</v>
      </c>
      <c r="AH784" s="10">
        <v>0</v>
      </c>
      <c r="AI784" s="10">
        <v>0</v>
      </c>
      <c r="AJ784" s="10" t="s">
        <v>2624</v>
      </c>
      <c r="AK784" s="188" t="s">
        <v>1944</v>
      </c>
    </row>
    <row r="785" spans="1:37" ht="18" customHeight="1" x14ac:dyDescent="0.25">
      <c r="A785" s="10" t="s">
        <v>2368</v>
      </c>
      <c r="B785" s="10" t="s">
        <v>2017</v>
      </c>
      <c r="C785" s="10" t="s">
        <v>2017</v>
      </c>
      <c r="D785" s="10" t="s">
        <v>2017</v>
      </c>
      <c r="E785" s="10" t="s">
        <v>2018</v>
      </c>
      <c r="F785" s="10" t="s">
        <v>2017</v>
      </c>
      <c r="G785" s="10" t="s">
        <v>1945</v>
      </c>
      <c r="H785" s="13">
        <v>0.25</v>
      </c>
      <c r="I785" s="10" t="s">
        <v>786</v>
      </c>
      <c r="J785" s="280">
        <v>0.5</v>
      </c>
      <c r="K785" s="265">
        <v>1</v>
      </c>
      <c r="L785" s="265">
        <v>1</v>
      </c>
      <c r="M785" s="265">
        <v>1</v>
      </c>
      <c r="N785" s="211"/>
      <c r="O785" s="205"/>
      <c r="P785" s="205"/>
      <c r="Q785" s="205"/>
      <c r="R785" s="10"/>
      <c r="S785" s="10" t="s">
        <v>1946</v>
      </c>
      <c r="T785" s="271">
        <v>0.5</v>
      </c>
      <c r="U785" s="18">
        <v>42737</v>
      </c>
      <c r="V785" s="18">
        <v>42887</v>
      </c>
      <c r="W785" s="10">
        <v>150</v>
      </c>
      <c r="X785" s="10">
        <v>0.19</v>
      </c>
      <c r="Y785" s="10">
        <v>0.38</v>
      </c>
      <c r="Z785" s="10">
        <v>0.59</v>
      </c>
      <c r="AA785" s="10">
        <v>0.79</v>
      </c>
      <c r="AB785" s="10">
        <v>0.99</v>
      </c>
      <c r="AC785" s="10">
        <v>1</v>
      </c>
      <c r="AD785" s="10"/>
      <c r="AE785" s="10"/>
      <c r="AF785" s="10"/>
      <c r="AG785" s="10"/>
      <c r="AH785" s="10"/>
      <c r="AI785" s="10"/>
      <c r="AJ785" s="10" t="s">
        <v>1947</v>
      </c>
      <c r="AK785" s="188" t="s">
        <v>1948</v>
      </c>
    </row>
    <row r="786" spans="1:37" ht="60" x14ac:dyDescent="0.25">
      <c r="A786" s="10" t="s">
        <v>2368</v>
      </c>
      <c r="B786" s="10" t="s">
        <v>2017</v>
      </c>
      <c r="C786" s="10" t="s">
        <v>2017</v>
      </c>
      <c r="D786" s="10" t="s">
        <v>2017</v>
      </c>
      <c r="E786" s="10" t="s">
        <v>2018</v>
      </c>
      <c r="F786" s="10" t="s">
        <v>2017</v>
      </c>
      <c r="G786" s="10" t="s">
        <v>1945</v>
      </c>
      <c r="H786" s="13">
        <v>0.25</v>
      </c>
      <c r="I786" s="10" t="s">
        <v>786</v>
      </c>
      <c r="J786" s="280">
        <v>0.5</v>
      </c>
      <c r="K786" s="265">
        <v>1</v>
      </c>
      <c r="L786" s="265">
        <v>1</v>
      </c>
      <c r="M786" s="265">
        <v>1</v>
      </c>
      <c r="N786" s="211"/>
      <c r="O786" s="205"/>
      <c r="P786" s="205"/>
      <c r="Q786" s="205"/>
      <c r="R786" s="10"/>
      <c r="S786" s="10" t="s">
        <v>1949</v>
      </c>
      <c r="T786" s="271">
        <v>0.5</v>
      </c>
      <c r="U786" s="18">
        <v>42750</v>
      </c>
      <c r="V786" s="18">
        <v>42885</v>
      </c>
      <c r="W786" s="10">
        <v>135</v>
      </c>
      <c r="X786" s="10">
        <v>0.12</v>
      </c>
      <c r="Y786" s="10">
        <v>0.33</v>
      </c>
      <c r="Z786" s="10">
        <v>0.56000000000000005</v>
      </c>
      <c r="AA786" s="10">
        <v>0.78</v>
      </c>
      <c r="AB786" s="10">
        <v>1</v>
      </c>
      <c r="AC786" s="10"/>
      <c r="AD786" s="10"/>
      <c r="AE786" s="10"/>
      <c r="AF786" s="10"/>
      <c r="AG786" s="10"/>
      <c r="AH786" s="10"/>
      <c r="AI786" s="10"/>
      <c r="AJ786" s="10" t="s">
        <v>2625</v>
      </c>
      <c r="AK786" s="188" t="s">
        <v>1950</v>
      </c>
    </row>
    <row r="787" spans="1:37" x14ac:dyDescent="0.25">
      <c r="A787" s="10" t="s">
        <v>2368</v>
      </c>
      <c r="B787" s="10" t="s">
        <v>2017</v>
      </c>
      <c r="C787" s="10" t="s">
        <v>2017</v>
      </c>
      <c r="D787" s="10" t="s">
        <v>2017</v>
      </c>
      <c r="E787" s="10" t="s">
        <v>2018</v>
      </c>
      <c r="F787" s="10" t="s">
        <v>2017</v>
      </c>
      <c r="G787" s="10" t="s">
        <v>1951</v>
      </c>
      <c r="H787" s="13">
        <v>0.1</v>
      </c>
      <c r="I787" s="10" t="s">
        <v>786</v>
      </c>
      <c r="J787" s="280">
        <v>0.25</v>
      </c>
      <c r="K787" s="265">
        <v>0.5</v>
      </c>
      <c r="L787" s="265">
        <v>0.75</v>
      </c>
      <c r="M787" s="265">
        <v>1</v>
      </c>
      <c r="N787" s="211"/>
      <c r="O787" s="205"/>
      <c r="P787" s="205"/>
      <c r="Q787" s="205"/>
      <c r="R787" s="10"/>
      <c r="S787" s="10" t="s">
        <v>1952</v>
      </c>
      <c r="T787" s="271">
        <v>0.25</v>
      </c>
      <c r="U787" s="18">
        <v>42750</v>
      </c>
      <c r="V787" s="18">
        <v>42781</v>
      </c>
      <c r="W787" s="10">
        <v>31</v>
      </c>
      <c r="X787" s="10">
        <v>0.52</v>
      </c>
      <c r="Y787" s="10">
        <v>1</v>
      </c>
      <c r="Z787" s="10">
        <f>Y787</f>
        <v>1</v>
      </c>
      <c r="AA787" s="10"/>
      <c r="AB787" s="10"/>
      <c r="AC787" s="10"/>
      <c r="AD787" s="10"/>
      <c r="AE787" s="10"/>
      <c r="AF787" s="10"/>
      <c r="AG787" s="10"/>
      <c r="AH787" s="10"/>
      <c r="AI787" s="10"/>
      <c r="AJ787" s="10" t="s">
        <v>1953</v>
      </c>
      <c r="AK787" s="188" t="s">
        <v>1269</v>
      </c>
    </row>
    <row r="788" spans="1:37" x14ac:dyDescent="0.25">
      <c r="A788" s="10" t="s">
        <v>2368</v>
      </c>
      <c r="B788" s="10" t="s">
        <v>2017</v>
      </c>
      <c r="C788" s="10" t="s">
        <v>2017</v>
      </c>
      <c r="D788" s="10" t="s">
        <v>2017</v>
      </c>
      <c r="E788" s="10" t="s">
        <v>2018</v>
      </c>
      <c r="F788" s="10" t="s">
        <v>2017</v>
      </c>
      <c r="G788" s="10" t="s">
        <v>1951</v>
      </c>
      <c r="H788" s="13">
        <v>0.1</v>
      </c>
      <c r="I788" s="10" t="s">
        <v>786</v>
      </c>
      <c r="J788" s="280">
        <v>0.25</v>
      </c>
      <c r="K788" s="265">
        <v>0.5</v>
      </c>
      <c r="L788" s="265">
        <v>0.75</v>
      </c>
      <c r="M788" s="265">
        <v>1</v>
      </c>
      <c r="N788" s="211"/>
      <c r="O788" s="205"/>
      <c r="P788" s="205"/>
      <c r="Q788" s="205"/>
      <c r="R788" s="10"/>
      <c r="S788" s="10" t="s">
        <v>1954</v>
      </c>
      <c r="T788" s="271">
        <v>0.25</v>
      </c>
      <c r="U788" s="18">
        <v>42750</v>
      </c>
      <c r="V788" s="18">
        <v>42782</v>
      </c>
      <c r="W788" s="10">
        <v>32</v>
      </c>
      <c r="X788" s="10">
        <v>0.5</v>
      </c>
      <c r="Y788" s="10">
        <v>1</v>
      </c>
      <c r="Z788" s="10">
        <f>Y788</f>
        <v>1</v>
      </c>
      <c r="AA788" s="10"/>
      <c r="AB788" s="10"/>
      <c r="AC788" s="10"/>
      <c r="AD788" s="10"/>
      <c r="AE788" s="10"/>
      <c r="AF788" s="10"/>
      <c r="AG788" s="10"/>
      <c r="AH788" s="10"/>
      <c r="AI788" s="10"/>
      <c r="AJ788" s="10" t="s">
        <v>1955</v>
      </c>
      <c r="AK788" s="188" t="s">
        <v>1956</v>
      </c>
    </row>
    <row r="789" spans="1:37" x14ac:dyDescent="0.25">
      <c r="A789" s="10" t="s">
        <v>2368</v>
      </c>
      <c r="B789" s="10" t="s">
        <v>2017</v>
      </c>
      <c r="C789" s="10" t="s">
        <v>2017</v>
      </c>
      <c r="D789" s="10" t="s">
        <v>2017</v>
      </c>
      <c r="E789" s="10" t="s">
        <v>2018</v>
      </c>
      <c r="F789" s="10" t="s">
        <v>2017</v>
      </c>
      <c r="G789" s="10" t="s">
        <v>1951</v>
      </c>
      <c r="H789" s="13">
        <v>0.1</v>
      </c>
      <c r="I789" s="10" t="s">
        <v>786</v>
      </c>
      <c r="J789" s="280">
        <v>0.25</v>
      </c>
      <c r="K789" s="265">
        <v>0.5</v>
      </c>
      <c r="L789" s="265">
        <v>0.75</v>
      </c>
      <c r="M789" s="265">
        <v>1</v>
      </c>
      <c r="N789" s="211"/>
      <c r="O789" s="205"/>
      <c r="P789" s="205"/>
      <c r="Q789" s="205"/>
      <c r="R789" s="10"/>
      <c r="S789" s="10" t="s">
        <v>1957</v>
      </c>
      <c r="T789" s="271">
        <v>0.25</v>
      </c>
      <c r="U789" s="18">
        <v>42750</v>
      </c>
      <c r="V789" s="18">
        <v>42782</v>
      </c>
      <c r="W789" s="10">
        <v>32</v>
      </c>
      <c r="X789" s="10">
        <v>0.5</v>
      </c>
      <c r="Y789" s="10">
        <v>1</v>
      </c>
      <c r="Z789" s="10">
        <f>Y789</f>
        <v>1</v>
      </c>
      <c r="AA789" s="10"/>
      <c r="AB789" s="10"/>
      <c r="AC789" s="10"/>
      <c r="AD789" s="10"/>
      <c r="AE789" s="10"/>
      <c r="AF789" s="10"/>
      <c r="AG789" s="10"/>
      <c r="AH789" s="10"/>
      <c r="AI789" s="10"/>
      <c r="AJ789" s="10" t="s">
        <v>1958</v>
      </c>
      <c r="AK789" s="188" t="s">
        <v>1959</v>
      </c>
    </row>
    <row r="790" spans="1:37" x14ac:dyDescent="0.25">
      <c r="A790" s="10" t="s">
        <v>2368</v>
      </c>
      <c r="B790" s="10" t="s">
        <v>2017</v>
      </c>
      <c r="C790" s="10" t="s">
        <v>2017</v>
      </c>
      <c r="D790" s="10" t="s">
        <v>2017</v>
      </c>
      <c r="E790" s="10" t="s">
        <v>2018</v>
      </c>
      <c r="F790" s="10" t="s">
        <v>2017</v>
      </c>
      <c r="G790" s="10" t="s">
        <v>1951</v>
      </c>
      <c r="H790" s="13">
        <v>0.1</v>
      </c>
      <c r="I790" s="10" t="s">
        <v>786</v>
      </c>
      <c r="J790" s="280">
        <v>0.25</v>
      </c>
      <c r="K790" s="265">
        <v>0.5</v>
      </c>
      <c r="L790" s="265">
        <v>0.75</v>
      </c>
      <c r="M790" s="265">
        <v>1</v>
      </c>
      <c r="N790" s="211"/>
      <c r="O790" s="205"/>
      <c r="P790" s="205"/>
      <c r="Q790" s="205"/>
      <c r="R790" s="10"/>
      <c r="S790" s="10" t="s">
        <v>1960</v>
      </c>
      <c r="T790" s="271">
        <v>0.25</v>
      </c>
      <c r="U790" s="18">
        <v>42840</v>
      </c>
      <c r="V790" s="18">
        <v>43070</v>
      </c>
      <c r="W790" s="10">
        <v>230</v>
      </c>
      <c r="X790" s="10"/>
      <c r="Y790" s="10"/>
      <c r="Z790" s="10"/>
      <c r="AA790" s="10">
        <v>7.0000000000000007E-2</v>
      </c>
      <c r="AB790" s="10">
        <v>0.2</v>
      </c>
      <c r="AC790" s="10">
        <v>0.33</v>
      </c>
      <c r="AD790" s="10">
        <v>0.47</v>
      </c>
      <c r="AE790" s="10">
        <v>0.6</v>
      </c>
      <c r="AF790" s="10">
        <v>0.73</v>
      </c>
      <c r="AG790" s="10">
        <v>0.87</v>
      </c>
      <c r="AH790" s="10">
        <v>1</v>
      </c>
      <c r="AI790" s="10"/>
      <c r="AJ790" s="10"/>
      <c r="AK790" s="188"/>
    </row>
    <row r="791" spans="1:37" x14ac:dyDescent="0.25">
      <c r="A791" s="10" t="s">
        <v>2368</v>
      </c>
      <c r="B791" s="10" t="s">
        <v>2017</v>
      </c>
      <c r="C791" s="10" t="s">
        <v>2017</v>
      </c>
      <c r="D791" s="10" t="s">
        <v>2017</v>
      </c>
      <c r="E791" s="10" t="s">
        <v>2018</v>
      </c>
      <c r="F791" s="10" t="s">
        <v>2017</v>
      </c>
      <c r="G791" s="10" t="s">
        <v>1961</v>
      </c>
      <c r="H791" s="13">
        <v>0.1</v>
      </c>
      <c r="I791" s="10" t="s">
        <v>786</v>
      </c>
      <c r="J791" s="280">
        <v>0.15</v>
      </c>
      <c r="K791" s="265">
        <v>0.5</v>
      </c>
      <c r="L791" s="265">
        <v>0.75</v>
      </c>
      <c r="M791" s="265">
        <v>1</v>
      </c>
      <c r="N791" s="211"/>
      <c r="O791" s="205"/>
      <c r="P791" s="205"/>
      <c r="Q791" s="205"/>
      <c r="R791" s="10"/>
      <c r="S791" s="10" t="s">
        <v>1962</v>
      </c>
      <c r="T791" s="271">
        <v>0.25</v>
      </c>
      <c r="U791" s="18">
        <v>42745</v>
      </c>
      <c r="V791" s="18">
        <v>42781</v>
      </c>
      <c r="W791" s="10">
        <v>36</v>
      </c>
      <c r="X791" s="10">
        <v>0.57999999999999996</v>
      </c>
      <c r="Y791" s="10">
        <v>1</v>
      </c>
      <c r="Z791" s="10">
        <f>Y791</f>
        <v>1</v>
      </c>
      <c r="AA791" s="10"/>
      <c r="AB791" s="10"/>
      <c r="AC791" s="10"/>
      <c r="AD791" s="10"/>
      <c r="AE791" s="10"/>
      <c r="AF791" s="10"/>
      <c r="AG791" s="10"/>
      <c r="AH791" s="10"/>
      <c r="AI791" s="10"/>
      <c r="AJ791" s="10" t="s">
        <v>1963</v>
      </c>
      <c r="AK791" s="188" t="s">
        <v>1964</v>
      </c>
    </row>
    <row r="792" spans="1:37" x14ac:dyDescent="0.25">
      <c r="A792" s="10" t="s">
        <v>2368</v>
      </c>
      <c r="B792" s="10" t="s">
        <v>2017</v>
      </c>
      <c r="C792" s="10" t="s">
        <v>2017</v>
      </c>
      <c r="D792" s="10" t="s">
        <v>2017</v>
      </c>
      <c r="E792" s="10" t="s">
        <v>2018</v>
      </c>
      <c r="F792" s="10" t="s">
        <v>2017</v>
      </c>
      <c r="G792" s="10" t="s">
        <v>1961</v>
      </c>
      <c r="H792" s="13">
        <v>0.1</v>
      </c>
      <c r="I792" s="10" t="s">
        <v>786</v>
      </c>
      <c r="J792" s="280">
        <v>0.15</v>
      </c>
      <c r="K792" s="265">
        <v>0.5</v>
      </c>
      <c r="L792" s="265">
        <v>0.75</v>
      </c>
      <c r="M792" s="265">
        <v>1</v>
      </c>
      <c r="N792" s="211"/>
      <c r="O792" s="205"/>
      <c r="P792" s="205"/>
      <c r="Q792" s="205"/>
      <c r="R792" s="10"/>
      <c r="S792" s="10" t="s">
        <v>1965</v>
      </c>
      <c r="T792" s="271">
        <v>0.5</v>
      </c>
      <c r="U792" s="18">
        <v>42782</v>
      </c>
      <c r="V792" s="18">
        <v>43093</v>
      </c>
      <c r="W792" s="10">
        <v>311</v>
      </c>
      <c r="X792" s="10"/>
      <c r="Y792" s="10">
        <v>0.04</v>
      </c>
      <c r="Z792" s="10">
        <v>0.14000000000000001</v>
      </c>
      <c r="AA792" s="10">
        <v>0.23</v>
      </c>
      <c r="AB792" s="10">
        <v>0.33</v>
      </c>
      <c r="AC792" s="10">
        <v>0.43</v>
      </c>
      <c r="AD792" s="10">
        <v>0.53</v>
      </c>
      <c r="AE792" s="10">
        <v>0.63</v>
      </c>
      <c r="AF792" s="10">
        <v>0.73</v>
      </c>
      <c r="AG792" s="10">
        <v>0.83</v>
      </c>
      <c r="AH792" s="10">
        <v>0.92</v>
      </c>
      <c r="AI792" s="10">
        <v>1</v>
      </c>
      <c r="AJ792" s="10" t="s">
        <v>1966</v>
      </c>
      <c r="AK792" s="188"/>
    </row>
    <row r="793" spans="1:37" x14ac:dyDescent="0.25">
      <c r="A793" s="10" t="s">
        <v>2368</v>
      </c>
      <c r="B793" s="10" t="s">
        <v>2017</v>
      </c>
      <c r="C793" s="10" t="s">
        <v>2017</v>
      </c>
      <c r="D793" s="10" t="s">
        <v>2017</v>
      </c>
      <c r="E793" s="10" t="s">
        <v>2018</v>
      </c>
      <c r="F793" s="10" t="s">
        <v>2017</v>
      </c>
      <c r="G793" s="10" t="s">
        <v>1961</v>
      </c>
      <c r="H793" s="13">
        <v>0.1</v>
      </c>
      <c r="I793" s="10" t="s">
        <v>786</v>
      </c>
      <c r="J793" s="280">
        <v>0.15</v>
      </c>
      <c r="K793" s="265">
        <v>0.5</v>
      </c>
      <c r="L793" s="265">
        <v>0.75</v>
      </c>
      <c r="M793" s="265">
        <v>1</v>
      </c>
      <c r="N793" s="211"/>
      <c r="O793" s="205"/>
      <c r="P793" s="205"/>
      <c r="Q793" s="205"/>
      <c r="R793" s="10"/>
      <c r="S793" s="10" t="s">
        <v>1967</v>
      </c>
      <c r="T793" s="271">
        <v>0.25</v>
      </c>
      <c r="U793" s="18">
        <v>42767</v>
      </c>
      <c r="V793" s="18">
        <v>43099</v>
      </c>
      <c r="W793" s="10">
        <v>332</v>
      </c>
      <c r="X793" s="10"/>
      <c r="Y793" s="10">
        <v>0.08</v>
      </c>
      <c r="Z793" s="10">
        <v>0.17</v>
      </c>
      <c r="AA793" s="10">
        <v>0.27</v>
      </c>
      <c r="AB793" s="10">
        <v>0.36</v>
      </c>
      <c r="AC793" s="10">
        <v>0.45</v>
      </c>
      <c r="AD793" s="10">
        <v>0.54</v>
      </c>
      <c r="AE793" s="10">
        <v>0.64</v>
      </c>
      <c r="AF793" s="10">
        <v>0.73</v>
      </c>
      <c r="AG793" s="10">
        <v>0.82</v>
      </c>
      <c r="AH793" s="10">
        <v>0.91</v>
      </c>
      <c r="AI793" s="10">
        <v>1</v>
      </c>
      <c r="AJ793" s="10" t="s">
        <v>1968</v>
      </c>
      <c r="AK793" s="188" t="s">
        <v>1969</v>
      </c>
    </row>
    <row r="794" spans="1:37" x14ac:dyDescent="0.25">
      <c r="A794" s="10" t="s">
        <v>2368</v>
      </c>
      <c r="B794" s="10" t="s">
        <v>2017</v>
      </c>
      <c r="C794" s="10" t="s">
        <v>2017</v>
      </c>
      <c r="D794" s="10" t="s">
        <v>2017</v>
      </c>
      <c r="E794" s="10" t="s">
        <v>2018</v>
      </c>
      <c r="F794" s="10" t="s">
        <v>2017</v>
      </c>
      <c r="G794" s="10" t="s">
        <v>1970</v>
      </c>
      <c r="H794" s="13">
        <v>0.1</v>
      </c>
      <c r="I794" s="10" t="s">
        <v>786</v>
      </c>
      <c r="J794" s="265">
        <v>0</v>
      </c>
      <c r="K794" s="265">
        <v>0.5</v>
      </c>
      <c r="L794" s="265">
        <v>0.5</v>
      </c>
      <c r="M794" s="265">
        <v>1</v>
      </c>
      <c r="N794" s="205"/>
      <c r="O794" s="205"/>
      <c r="P794" s="205"/>
      <c r="Q794" s="205"/>
      <c r="R794" s="10"/>
      <c r="S794" s="10" t="s">
        <v>1971</v>
      </c>
      <c r="T794" s="271">
        <v>0.25</v>
      </c>
      <c r="U794" s="18">
        <v>42750</v>
      </c>
      <c r="V794" s="18">
        <v>42765</v>
      </c>
      <c r="W794" s="10">
        <v>15</v>
      </c>
      <c r="X794" s="10">
        <v>1</v>
      </c>
      <c r="Y794" s="10"/>
      <c r="Z794" s="10"/>
      <c r="AA794" s="10"/>
      <c r="AB794" s="10"/>
      <c r="AC794" s="10"/>
      <c r="AD794" s="10"/>
      <c r="AE794" s="10"/>
      <c r="AF794" s="10"/>
      <c r="AG794" s="10"/>
      <c r="AH794" s="10"/>
      <c r="AI794" s="10"/>
      <c r="AJ794" s="10" t="s">
        <v>1972</v>
      </c>
      <c r="AK794" s="188" t="s">
        <v>1973</v>
      </c>
    </row>
    <row r="795" spans="1:37" x14ac:dyDescent="0.25">
      <c r="A795" s="10" t="s">
        <v>2368</v>
      </c>
      <c r="B795" s="10" t="s">
        <v>2017</v>
      </c>
      <c r="C795" s="10" t="s">
        <v>2017</v>
      </c>
      <c r="D795" s="10" t="s">
        <v>2017</v>
      </c>
      <c r="E795" s="10" t="s">
        <v>2018</v>
      </c>
      <c r="F795" s="10" t="s">
        <v>2017</v>
      </c>
      <c r="G795" s="10" t="s">
        <v>1970</v>
      </c>
      <c r="H795" s="13">
        <v>0.1</v>
      </c>
      <c r="I795" s="10" t="s">
        <v>786</v>
      </c>
      <c r="J795" s="265">
        <v>0</v>
      </c>
      <c r="K795" s="265">
        <v>0.5</v>
      </c>
      <c r="L795" s="265">
        <v>0.5</v>
      </c>
      <c r="M795" s="265">
        <v>1</v>
      </c>
      <c r="N795" s="205"/>
      <c r="O795" s="205"/>
      <c r="P795" s="205"/>
      <c r="Q795" s="205"/>
      <c r="R795" s="10"/>
      <c r="S795" s="10" t="s">
        <v>1974</v>
      </c>
      <c r="T795" s="271">
        <v>0.25</v>
      </c>
      <c r="U795" s="18">
        <v>42826</v>
      </c>
      <c r="V795" s="18">
        <v>42855</v>
      </c>
      <c r="W795" s="10">
        <v>29</v>
      </c>
      <c r="X795" s="10"/>
      <c r="Y795" s="10"/>
      <c r="Z795" s="10"/>
      <c r="AA795" s="10">
        <v>1</v>
      </c>
      <c r="AB795" s="10"/>
      <c r="AC795" s="10"/>
      <c r="AD795" s="10"/>
      <c r="AE795" s="10"/>
      <c r="AF795" s="10"/>
      <c r="AG795" s="10"/>
      <c r="AH795" s="10"/>
      <c r="AI795" s="10"/>
      <c r="AJ795" s="10"/>
      <c r="AK795" s="188"/>
    </row>
    <row r="796" spans="1:37" x14ac:dyDescent="0.25">
      <c r="A796" s="10" t="s">
        <v>2368</v>
      </c>
      <c r="B796" s="10" t="s">
        <v>2017</v>
      </c>
      <c r="C796" s="10" t="s">
        <v>2017</v>
      </c>
      <c r="D796" s="10" t="s">
        <v>2017</v>
      </c>
      <c r="E796" s="10" t="s">
        <v>2018</v>
      </c>
      <c r="F796" s="10" t="s">
        <v>2017</v>
      </c>
      <c r="G796" s="10" t="s">
        <v>1970</v>
      </c>
      <c r="H796" s="13">
        <v>0.1</v>
      </c>
      <c r="I796" s="10" t="s">
        <v>786</v>
      </c>
      <c r="J796" s="265">
        <v>0</v>
      </c>
      <c r="K796" s="265">
        <v>0.5</v>
      </c>
      <c r="L796" s="265">
        <v>0.5</v>
      </c>
      <c r="M796" s="265">
        <v>1</v>
      </c>
      <c r="N796" s="205"/>
      <c r="O796" s="205"/>
      <c r="P796" s="205"/>
      <c r="Q796" s="205"/>
      <c r="R796" s="10"/>
      <c r="S796" s="10" t="s">
        <v>1975</v>
      </c>
      <c r="T796" s="271">
        <v>0.25</v>
      </c>
      <c r="U796" s="18">
        <v>42856</v>
      </c>
      <c r="V796" s="18">
        <v>43099</v>
      </c>
      <c r="W796" s="10">
        <v>243</v>
      </c>
      <c r="X796" s="10"/>
      <c r="Y796" s="10"/>
      <c r="Z796" s="10"/>
      <c r="AA796" s="10"/>
      <c r="AB796" s="10">
        <v>0.12</v>
      </c>
      <c r="AC796" s="10">
        <v>0.25</v>
      </c>
      <c r="AD796" s="10">
        <v>0.37</v>
      </c>
      <c r="AE796" s="10">
        <v>0.5</v>
      </c>
      <c r="AF796" s="10">
        <v>0.63</v>
      </c>
      <c r="AG796" s="10">
        <v>0.75</v>
      </c>
      <c r="AH796" s="10">
        <v>0.88</v>
      </c>
      <c r="AI796" s="10">
        <v>1</v>
      </c>
      <c r="AJ796" s="10"/>
      <c r="AK796" s="188"/>
    </row>
    <row r="797" spans="1:37" x14ac:dyDescent="0.25">
      <c r="A797" s="10" t="s">
        <v>2368</v>
      </c>
      <c r="B797" s="10" t="s">
        <v>2017</v>
      </c>
      <c r="C797" s="10" t="s">
        <v>2017</v>
      </c>
      <c r="D797" s="10" t="s">
        <v>2017</v>
      </c>
      <c r="E797" s="10" t="s">
        <v>2018</v>
      </c>
      <c r="F797" s="10" t="s">
        <v>2017</v>
      </c>
      <c r="G797" s="10" t="s">
        <v>1970</v>
      </c>
      <c r="H797" s="13">
        <v>0.1</v>
      </c>
      <c r="I797" s="10" t="s">
        <v>786</v>
      </c>
      <c r="J797" s="265">
        <v>0</v>
      </c>
      <c r="K797" s="265">
        <v>0.5</v>
      </c>
      <c r="L797" s="265">
        <v>0.5</v>
      </c>
      <c r="M797" s="265">
        <v>1</v>
      </c>
      <c r="N797" s="205"/>
      <c r="O797" s="205"/>
      <c r="P797" s="205"/>
      <c r="Q797" s="205"/>
      <c r="R797" s="10"/>
      <c r="S797" s="10" t="s">
        <v>1976</v>
      </c>
      <c r="T797" s="271">
        <v>0.25</v>
      </c>
      <c r="U797" s="18">
        <v>43070</v>
      </c>
      <c r="V797" s="18">
        <v>43099</v>
      </c>
      <c r="W797" s="10">
        <v>29</v>
      </c>
      <c r="X797" s="10"/>
      <c r="Y797" s="10"/>
      <c r="Z797" s="10"/>
      <c r="AA797" s="10"/>
      <c r="AB797" s="10"/>
      <c r="AC797" s="10"/>
      <c r="AD797" s="10"/>
      <c r="AE797" s="10"/>
      <c r="AF797" s="10"/>
      <c r="AG797" s="10"/>
      <c r="AH797" s="10"/>
      <c r="AI797" s="10">
        <v>1</v>
      </c>
      <c r="AJ797" s="10"/>
      <c r="AK797" s="188"/>
    </row>
    <row r="798" spans="1:37" x14ac:dyDescent="0.25">
      <c r="A798" s="10" t="s">
        <v>2368</v>
      </c>
      <c r="B798" s="10" t="s">
        <v>2017</v>
      </c>
      <c r="C798" s="10" t="s">
        <v>2017</v>
      </c>
      <c r="D798" s="10" t="s">
        <v>2017</v>
      </c>
      <c r="E798" s="10" t="s">
        <v>2018</v>
      </c>
      <c r="F798" s="10" t="s">
        <v>2017</v>
      </c>
      <c r="G798" s="10" t="s">
        <v>1977</v>
      </c>
      <c r="H798" s="13">
        <v>0.05</v>
      </c>
      <c r="I798" s="10" t="s">
        <v>786</v>
      </c>
      <c r="J798" s="280">
        <v>0.25</v>
      </c>
      <c r="K798" s="265">
        <v>0.5</v>
      </c>
      <c r="L798" s="265">
        <v>0.75</v>
      </c>
      <c r="M798" s="265">
        <v>1</v>
      </c>
      <c r="N798" s="211"/>
      <c r="O798" s="205"/>
      <c r="P798" s="205"/>
      <c r="Q798" s="205"/>
      <c r="R798" s="10"/>
      <c r="S798" s="10" t="s">
        <v>1978</v>
      </c>
      <c r="T798" s="271">
        <v>0.25</v>
      </c>
      <c r="U798" s="18">
        <v>42750</v>
      </c>
      <c r="V798" s="18">
        <v>43099</v>
      </c>
      <c r="W798" s="10">
        <v>349</v>
      </c>
      <c r="X798" s="10">
        <v>0.05</v>
      </c>
      <c r="Y798" s="10">
        <v>0.13</v>
      </c>
      <c r="Z798" s="10">
        <v>0.21</v>
      </c>
      <c r="AA798" s="10">
        <v>0.3</v>
      </c>
      <c r="AB798" s="10">
        <v>0.39</v>
      </c>
      <c r="AC798" s="10">
        <v>0.48</v>
      </c>
      <c r="AD798" s="10">
        <v>0.56000000000000005</v>
      </c>
      <c r="AE798" s="10">
        <v>0.65</v>
      </c>
      <c r="AF798" s="10">
        <v>0.74</v>
      </c>
      <c r="AG798" s="10">
        <v>0.83</v>
      </c>
      <c r="AH798" s="10">
        <v>0.91</v>
      </c>
      <c r="AI798" s="10">
        <v>1</v>
      </c>
      <c r="AJ798" s="10" t="s">
        <v>1979</v>
      </c>
      <c r="AK798" s="188" t="s">
        <v>1269</v>
      </c>
    </row>
    <row r="799" spans="1:37" x14ac:dyDescent="0.25">
      <c r="A799" s="10" t="s">
        <v>2368</v>
      </c>
      <c r="B799" s="10" t="s">
        <v>2017</v>
      </c>
      <c r="C799" s="10" t="s">
        <v>2017</v>
      </c>
      <c r="D799" s="10" t="s">
        <v>2017</v>
      </c>
      <c r="E799" s="10" t="s">
        <v>2018</v>
      </c>
      <c r="F799" s="10" t="s">
        <v>2017</v>
      </c>
      <c r="G799" s="10" t="s">
        <v>1977</v>
      </c>
      <c r="H799" s="13">
        <v>0.05</v>
      </c>
      <c r="I799" s="10" t="s">
        <v>786</v>
      </c>
      <c r="J799" s="280">
        <v>0.25</v>
      </c>
      <c r="K799" s="265">
        <v>0.5</v>
      </c>
      <c r="L799" s="265">
        <v>0.75</v>
      </c>
      <c r="M799" s="265">
        <v>1</v>
      </c>
      <c r="N799" s="211"/>
      <c r="O799" s="205"/>
      <c r="P799" s="205"/>
      <c r="Q799" s="205"/>
      <c r="R799" s="10"/>
      <c r="S799" s="10" t="s">
        <v>1980</v>
      </c>
      <c r="T799" s="271">
        <v>0.25</v>
      </c>
      <c r="U799" s="18">
        <v>42750</v>
      </c>
      <c r="V799" s="18">
        <v>43099</v>
      </c>
      <c r="W799" s="10">
        <v>349</v>
      </c>
      <c r="X799" s="10">
        <v>0.05</v>
      </c>
      <c r="Y799" s="10">
        <v>0.13</v>
      </c>
      <c r="Z799" s="10">
        <v>0.21</v>
      </c>
      <c r="AA799" s="10">
        <v>0.3</v>
      </c>
      <c r="AB799" s="10">
        <v>0.39</v>
      </c>
      <c r="AC799" s="10">
        <v>0.48</v>
      </c>
      <c r="AD799" s="10">
        <v>0.56000000000000005</v>
      </c>
      <c r="AE799" s="10">
        <v>0.65</v>
      </c>
      <c r="AF799" s="10">
        <v>0.74</v>
      </c>
      <c r="AG799" s="10">
        <v>0.83</v>
      </c>
      <c r="AH799" s="10">
        <v>0.91</v>
      </c>
      <c r="AI799" s="10">
        <v>1</v>
      </c>
      <c r="AJ799" s="10" t="s">
        <v>1981</v>
      </c>
      <c r="AK799" s="188" t="s">
        <v>1269</v>
      </c>
    </row>
    <row r="800" spans="1:37" x14ac:dyDescent="0.25">
      <c r="A800" s="10" t="s">
        <v>2368</v>
      </c>
      <c r="B800" s="10" t="s">
        <v>2017</v>
      </c>
      <c r="C800" s="10" t="s">
        <v>2017</v>
      </c>
      <c r="D800" s="10" t="s">
        <v>2017</v>
      </c>
      <c r="E800" s="10" t="s">
        <v>2018</v>
      </c>
      <c r="F800" s="10" t="s">
        <v>2017</v>
      </c>
      <c r="G800" s="10" t="s">
        <v>1977</v>
      </c>
      <c r="H800" s="13">
        <v>0.05</v>
      </c>
      <c r="I800" s="10" t="s">
        <v>786</v>
      </c>
      <c r="J800" s="280">
        <v>0.25</v>
      </c>
      <c r="K800" s="265">
        <v>0.5</v>
      </c>
      <c r="L800" s="265">
        <v>0.75</v>
      </c>
      <c r="M800" s="265">
        <v>1</v>
      </c>
      <c r="N800" s="211"/>
      <c r="O800" s="205"/>
      <c r="P800" s="205"/>
      <c r="Q800" s="205"/>
      <c r="R800" s="10"/>
      <c r="S800" s="10" t="s">
        <v>1982</v>
      </c>
      <c r="T800" s="271">
        <v>0.25</v>
      </c>
      <c r="U800" s="18">
        <v>42750</v>
      </c>
      <c r="V800" s="18">
        <v>43099</v>
      </c>
      <c r="W800" s="10">
        <v>349</v>
      </c>
      <c r="X800" s="10">
        <v>0.05</v>
      </c>
      <c r="Y800" s="10">
        <v>0.13</v>
      </c>
      <c r="Z800" s="10">
        <v>0.21</v>
      </c>
      <c r="AA800" s="10">
        <v>0.3</v>
      </c>
      <c r="AB800" s="10">
        <v>0.39</v>
      </c>
      <c r="AC800" s="10">
        <v>0.48</v>
      </c>
      <c r="AD800" s="10">
        <v>0.56000000000000005</v>
      </c>
      <c r="AE800" s="10">
        <v>0.65</v>
      </c>
      <c r="AF800" s="10">
        <v>0.74</v>
      </c>
      <c r="AG800" s="10">
        <v>0.83</v>
      </c>
      <c r="AH800" s="10">
        <v>0.91</v>
      </c>
      <c r="AI800" s="10">
        <v>1</v>
      </c>
      <c r="AJ800" s="10" t="s">
        <v>1983</v>
      </c>
      <c r="AK800" s="188" t="s">
        <v>1984</v>
      </c>
    </row>
    <row r="801" spans="1:37" x14ac:dyDescent="0.25">
      <c r="A801" s="10" t="s">
        <v>2368</v>
      </c>
      <c r="B801" s="10" t="s">
        <v>2017</v>
      </c>
      <c r="C801" s="10" t="s">
        <v>2017</v>
      </c>
      <c r="D801" s="10" t="s">
        <v>2017</v>
      </c>
      <c r="E801" s="10" t="s">
        <v>2018</v>
      </c>
      <c r="F801" s="10" t="s">
        <v>2017</v>
      </c>
      <c r="G801" s="10" t="s">
        <v>1977</v>
      </c>
      <c r="H801" s="13">
        <v>0.05</v>
      </c>
      <c r="I801" s="10" t="s">
        <v>786</v>
      </c>
      <c r="J801" s="280">
        <v>0.25</v>
      </c>
      <c r="K801" s="265">
        <v>0.5</v>
      </c>
      <c r="L801" s="265">
        <v>0.75</v>
      </c>
      <c r="M801" s="265">
        <v>1</v>
      </c>
      <c r="N801" s="211"/>
      <c r="O801" s="205"/>
      <c r="P801" s="205"/>
      <c r="Q801" s="205"/>
      <c r="R801" s="10"/>
      <c r="S801" s="10" t="s">
        <v>1985</v>
      </c>
      <c r="T801" s="271">
        <v>0.25</v>
      </c>
      <c r="U801" s="18">
        <v>42750</v>
      </c>
      <c r="V801" s="18">
        <v>43099</v>
      </c>
      <c r="W801" s="10">
        <v>349</v>
      </c>
      <c r="X801" s="10">
        <v>0.05</v>
      </c>
      <c r="Y801" s="10">
        <v>0.13</v>
      </c>
      <c r="Z801" s="10">
        <v>0.21</v>
      </c>
      <c r="AA801" s="10">
        <v>0.3</v>
      </c>
      <c r="AB801" s="10">
        <v>0.39</v>
      </c>
      <c r="AC801" s="10">
        <v>0.48</v>
      </c>
      <c r="AD801" s="10">
        <v>0.56000000000000005</v>
      </c>
      <c r="AE801" s="10">
        <v>0.65</v>
      </c>
      <c r="AF801" s="10">
        <v>0.74</v>
      </c>
      <c r="AG801" s="10">
        <v>0.83</v>
      </c>
      <c r="AH801" s="10">
        <v>0.91</v>
      </c>
      <c r="AI801" s="10">
        <v>1</v>
      </c>
      <c r="AJ801" s="10" t="s">
        <v>1986</v>
      </c>
      <c r="AK801" s="188" t="s">
        <v>1987</v>
      </c>
    </row>
    <row r="802" spans="1:37" x14ac:dyDescent="0.25">
      <c r="A802" s="10" t="s">
        <v>2368</v>
      </c>
      <c r="B802" s="10" t="s">
        <v>2017</v>
      </c>
      <c r="C802" s="10" t="s">
        <v>2017</v>
      </c>
      <c r="D802" s="10" t="s">
        <v>2017</v>
      </c>
      <c r="E802" s="10" t="s">
        <v>2018</v>
      </c>
      <c r="F802" s="10" t="s">
        <v>2017</v>
      </c>
      <c r="G802" s="10" t="s">
        <v>1988</v>
      </c>
      <c r="H802" s="13">
        <v>0.1</v>
      </c>
      <c r="I802" s="10" t="s">
        <v>786</v>
      </c>
      <c r="J802" s="280">
        <v>0.25</v>
      </c>
      <c r="K802" s="265">
        <v>0.5</v>
      </c>
      <c r="L802" s="265">
        <v>0.75</v>
      </c>
      <c r="M802" s="265">
        <v>1</v>
      </c>
      <c r="N802" s="211"/>
      <c r="O802" s="205"/>
      <c r="P802" s="205"/>
      <c r="Q802" s="205"/>
      <c r="R802" s="10"/>
      <c r="S802" s="10" t="s">
        <v>1989</v>
      </c>
      <c r="T802" s="271">
        <v>0.4</v>
      </c>
      <c r="U802" s="18">
        <v>42737</v>
      </c>
      <c r="V802" s="18">
        <v>43100</v>
      </c>
      <c r="W802" s="10">
        <v>363</v>
      </c>
      <c r="X802" s="10">
        <v>0.08</v>
      </c>
      <c r="Y802" s="10">
        <v>0.16</v>
      </c>
      <c r="Z802" s="10">
        <v>0.24</v>
      </c>
      <c r="AA802" s="10">
        <v>0.33</v>
      </c>
      <c r="AB802" s="10">
        <v>0.41</v>
      </c>
      <c r="AC802" s="10">
        <v>0.49</v>
      </c>
      <c r="AD802" s="10">
        <v>0.57999999999999996</v>
      </c>
      <c r="AE802" s="10">
        <v>0.66</v>
      </c>
      <c r="AF802" s="10">
        <v>0.75</v>
      </c>
      <c r="AG802" s="10">
        <v>0.83</v>
      </c>
      <c r="AH802" s="10">
        <v>0.91</v>
      </c>
      <c r="AI802" s="10">
        <v>1</v>
      </c>
      <c r="AJ802" s="10" t="s">
        <v>1990</v>
      </c>
      <c r="AK802" s="188" t="s">
        <v>1991</v>
      </c>
    </row>
    <row r="803" spans="1:37" ht="30" x14ac:dyDescent="0.25">
      <c r="A803" s="10" t="s">
        <v>2368</v>
      </c>
      <c r="B803" s="10" t="s">
        <v>2017</v>
      </c>
      <c r="C803" s="10" t="s">
        <v>2017</v>
      </c>
      <c r="D803" s="10" t="s">
        <v>2017</v>
      </c>
      <c r="E803" s="10" t="s">
        <v>2018</v>
      </c>
      <c r="F803" s="10" t="s">
        <v>2017</v>
      </c>
      <c r="G803" s="10" t="s">
        <v>1988</v>
      </c>
      <c r="H803" s="13">
        <v>0.1</v>
      </c>
      <c r="I803" s="10" t="s">
        <v>786</v>
      </c>
      <c r="J803" s="280">
        <v>0.25</v>
      </c>
      <c r="K803" s="265">
        <v>0.5</v>
      </c>
      <c r="L803" s="265">
        <v>0.75</v>
      </c>
      <c r="M803" s="265">
        <v>1</v>
      </c>
      <c r="N803" s="211"/>
      <c r="O803" s="205"/>
      <c r="P803" s="205"/>
      <c r="Q803" s="205"/>
      <c r="R803" s="10"/>
      <c r="S803" s="10" t="s">
        <v>1992</v>
      </c>
      <c r="T803" s="271">
        <v>0.4</v>
      </c>
      <c r="U803" s="18">
        <v>42736</v>
      </c>
      <c r="V803" s="18">
        <v>43099</v>
      </c>
      <c r="W803" s="10">
        <v>363</v>
      </c>
      <c r="X803" s="10">
        <v>0.08</v>
      </c>
      <c r="Y803" s="10">
        <v>0.16</v>
      </c>
      <c r="Z803" s="10">
        <v>0.25</v>
      </c>
      <c r="AA803" s="10">
        <v>0.33</v>
      </c>
      <c r="AB803" s="10">
        <v>0.41</v>
      </c>
      <c r="AC803" s="10">
        <v>0.5</v>
      </c>
      <c r="AD803" s="10">
        <v>0.57999999999999996</v>
      </c>
      <c r="AE803" s="10">
        <v>0.67</v>
      </c>
      <c r="AF803" s="10">
        <v>0.75</v>
      </c>
      <c r="AG803" s="10">
        <v>0.83</v>
      </c>
      <c r="AH803" s="10">
        <v>0.92</v>
      </c>
      <c r="AI803" s="10">
        <v>1</v>
      </c>
      <c r="AJ803" s="10" t="s">
        <v>1993</v>
      </c>
      <c r="AK803" s="188" t="s">
        <v>1994</v>
      </c>
    </row>
    <row r="804" spans="1:37" x14ac:dyDescent="0.25">
      <c r="A804" s="10" t="s">
        <v>2368</v>
      </c>
      <c r="B804" s="10" t="s">
        <v>2017</v>
      </c>
      <c r="C804" s="10" t="s">
        <v>2017</v>
      </c>
      <c r="D804" s="10" t="s">
        <v>2017</v>
      </c>
      <c r="E804" s="10" t="s">
        <v>2018</v>
      </c>
      <c r="F804" s="10" t="s">
        <v>2017</v>
      </c>
      <c r="G804" s="10" t="s">
        <v>1988</v>
      </c>
      <c r="H804" s="13">
        <v>0.1</v>
      </c>
      <c r="I804" s="10" t="s">
        <v>786</v>
      </c>
      <c r="J804" s="280">
        <v>0.25</v>
      </c>
      <c r="K804" s="265">
        <v>0.5</v>
      </c>
      <c r="L804" s="265">
        <v>0.75</v>
      </c>
      <c r="M804" s="265">
        <v>1</v>
      </c>
      <c r="N804" s="211"/>
      <c r="O804" s="205"/>
      <c r="P804" s="205"/>
      <c r="Q804" s="205"/>
      <c r="R804" s="10"/>
      <c r="S804" s="10" t="s">
        <v>1995</v>
      </c>
      <c r="T804" s="271">
        <v>0.2</v>
      </c>
      <c r="U804" s="18">
        <v>42736</v>
      </c>
      <c r="V804" s="18">
        <v>43099</v>
      </c>
      <c r="W804" s="10">
        <v>363</v>
      </c>
      <c r="X804" s="10">
        <v>0.08</v>
      </c>
      <c r="Y804" s="10">
        <v>0.16</v>
      </c>
      <c r="Z804" s="10">
        <v>0.25</v>
      </c>
      <c r="AA804" s="10">
        <v>0.33</v>
      </c>
      <c r="AB804" s="10">
        <v>0.41</v>
      </c>
      <c r="AC804" s="10">
        <v>0.5</v>
      </c>
      <c r="AD804" s="10">
        <v>0.57999999999999996</v>
      </c>
      <c r="AE804" s="10">
        <v>0.67</v>
      </c>
      <c r="AF804" s="10">
        <v>0.75</v>
      </c>
      <c r="AG804" s="10">
        <v>0.83</v>
      </c>
      <c r="AH804" s="10">
        <v>0.92</v>
      </c>
      <c r="AI804" s="10">
        <v>1</v>
      </c>
      <c r="AJ804" s="10" t="s">
        <v>1996</v>
      </c>
      <c r="AK804" s="188" t="s">
        <v>1997</v>
      </c>
    </row>
    <row r="805" spans="1:37" x14ac:dyDescent="0.25">
      <c r="A805" s="10" t="s">
        <v>2368</v>
      </c>
      <c r="B805" s="10" t="s">
        <v>2017</v>
      </c>
      <c r="C805" s="10" t="s">
        <v>2017</v>
      </c>
      <c r="D805" s="10" t="s">
        <v>2017</v>
      </c>
      <c r="E805" s="10" t="s">
        <v>2018</v>
      </c>
      <c r="F805" s="10" t="s">
        <v>2017</v>
      </c>
      <c r="G805" s="10" t="s">
        <v>1998</v>
      </c>
      <c r="H805" s="13">
        <v>0.1</v>
      </c>
      <c r="I805" s="10" t="s">
        <v>786</v>
      </c>
      <c r="J805" s="280">
        <v>0.25</v>
      </c>
      <c r="K805" s="265">
        <v>0.5</v>
      </c>
      <c r="L805" s="265">
        <v>0.75</v>
      </c>
      <c r="M805" s="265">
        <v>1</v>
      </c>
      <c r="N805" s="211"/>
      <c r="O805" s="205"/>
      <c r="P805" s="205"/>
      <c r="Q805" s="205"/>
      <c r="R805" s="10"/>
      <c r="S805" s="10" t="s">
        <v>1999</v>
      </c>
      <c r="T805" s="271">
        <v>1</v>
      </c>
      <c r="U805" s="18">
        <v>42736</v>
      </c>
      <c r="V805" s="18">
        <v>43099</v>
      </c>
      <c r="W805" s="10">
        <v>363</v>
      </c>
      <c r="X805" s="10">
        <v>0.08</v>
      </c>
      <c r="Y805" s="10">
        <v>0.16</v>
      </c>
      <c r="Z805" s="10">
        <v>0.25</v>
      </c>
      <c r="AA805" s="10">
        <v>0.33</v>
      </c>
      <c r="AB805" s="10">
        <v>0.41</v>
      </c>
      <c r="AC805" s="10">
        <v>0.5</v>
      </c>
      <c r="AD805" s="10">
        <v>0.57999999999999996</v>
      </c>
      <c r="AE805" s="10">
        <v>0.67</v>
      </c>
      <c r="AF805" s="10">
        <v>0.75</v>
      </c>
      <c r="AG805" s="10">
        <v>0.83</v>
      </c>
      <c r="AH805" s="10">
        <v>0.92</v>
      </c>
      <c r="AI805" s="10">
        <v>1</v>
      </c>
      <c r="AJ805" s="10" t="s">
        <v>2000</v>
      </c>
      <c r="AK805" s="188" t="s">
        <v>2626</v>
      </c>
    </row>
    <row r="806" spans="1:37" ht="30" x14ac:dyDescent="0.25">
      <c r="A806" s="10" t="s">
        <v>2368</v>
      </c>
      <c r="B806" s="10" t="s">
        <v>2017</v>
      </c>
      <c r="C806" s="10" t="s">
        <v>2017</v>
      </c>
      <c r="D806" s="10" t="s">
        <v>2017</v>
      </c>
      <c r="E806" s="10" t="s">
        <v>2018</v>
      </c>
      <c r="F806" s="10" t="s">
        <v>2017</v>
      </c>
      <c r="G806" s="10" t="s">
        <v>2001</v>
      </c>
      <c r="H806" s="13">
        <v>0.1</v>
      </c>
      <c r="I806" s="10" t="s">
        <v>786</v>
      </c>
      <c r="J806" s="280">
        <v>0.25</v>
      </c>
      <c r="K806" s="265">
        <v>0.5</v>
      </c>
      <c r="L806" s="265">
        <v>0.75</v>
      </c>
      <c r="M806" s="265">
        <v>1</v>
      </c>
      <c r="N806" s="211"/>
      <c r="O806" s="205"/>
      <c r="P806" s="205"/>
      <c r="Q806" s="205"/>
      <c r="R806" s="10"/>
      <c r="S806" s="10" t="s">
        <v>1999</v>
      </c>
      <c r="T806" s="271">
        <v>1</v>
      </c>
      <c r="U806" s="18">
        <v>42736</v>
      </c>
      <c r="V806" s="18">
        <v>43099</v>
      </c>
      <c r="W806" s="10">
        <v>363</v>
      </c>
      <c r="X806" s="10">
        <v>0.08</v>
      </c>
      <c r="Y806" s="10">
        <v>0.16</v>
      </c>
      <c r="Z806" s="10">
        <v>0.25</v>
      </c>
      <c r="AA806" s="10">
        <v>0.33</v>
      </c>
      <c r="AB806" s="10">
        <v>0.41</v>
      </c>
      <c r="AC806" s="10">
        <v>0.5</v>
      </c>
      <c r="AD806" s="10">
        <v>0.57999999999999996</v>
      </c>
      <c r="AE806" s="10">
        <v>0.67</v>
      </c>
      <c r="AF806" s="10">
        <v>0.75</v>
      </c>
      <c r="AG806" s="10">
        <v>0.83</v>
      </c>
      <c r="AH806" s="10">
        <v>0.92</v>
      </c>
      <c r="AI806" s="10">
        <v>1</v>
      </c>
      <c r="AJ806" s="10" t="s">
        <v>2002</v>
      </c>
      <c r="AK806" s="188" t="s">
        <v>2003</v>
      </c>
    </row>
    <row r="807" spans="1:37" x14ac:dyDescent="0.25">
      <c r="A807" s="10" t="s">
        <v>2368</v>
      </c>
      <c r="B807" s="10" t="s">
        <v>2017</v>
      </c>
      <c r="C807" s="10" t="s">
        <v>2017</v>
      </c>
      <c r="D807" s="10" t="s">
        <v>2017</v>
      </c>
      <c r="E807" s="10" t="s">
        <v>2018</v>
      </c>
      <c r="F807" s="10" t="s">
        <v>2017</v>
      </c>
      <c r="G807" s="10" t="s">
        <v>2004</v>
      </c>
      <c r="H807" s="13">
        <v>0.05</v>
      </c>
      <c r="I807" s="10" t="s">
        <v>786</v>
      </c>
      <c r="J807" s="280">
        <v>0.25</v>
      </c>
      <c r="K807" s="265">
        <v>0.5</v>
      </c>
      <c r="L807" s="265">
        <v>0.75</v>
      </c>
      <c r="M807" s="265">
        <v>1</v>
      </c>
      <c r="N807" s="211"/>
      <c r="O807" s="205"/>
      <c r="P807" s="205"/>
      <c r="Q807" s="205"/>
      <c r="R807" s="10"/>
      <c r="S807" s="10" t="s">
        <v>2005</v>
      </c>
      <c r="T807" s="271">
        <v>1</v>
      </c>
      <c r="U807" s="18">
        <v>42747</v>
      </c>
      <c r="V807" s="18">
        <v>43089</v>
      </c>
      <c r="W807" s="10">
        <v>342</v>
      </c>
      <c r="X807" s="10">
        <v>0.06</v>
      </c>
      <c r="Y807" s="10">
        <v>0.14000000000000001</v>
      </c>
      <c r="Z807" s="10">
        <v>0.23</v>
      </c>
      <c r="AA807" s="10">
        <v>0.32</v>
      </c>
      <c r="AB807" s="10">
        <v>0.41</v>
      </c>
      <c r="AC807" s="10">
        <v>0.49</v>
      </c>
      <c r="AD807" s="10">
        <v>0.57999999999999996</v>
      </c>
      <c r="AE807" s="10">
        <v>0.68</v>
      </c>
      <c r="AF807" s="10">
        <v>0.76</v>
      </c>
      <c r="AG807" s="10">
        <v>0.85</v>
      </c>
      <c r="AH807" s="10">
        <v>0.94</v>
      </c>
      <c r="AI807" s="10">
        <v>1</v>
      </c>
      <c r="AJ807" s="10" t="s">
        <v>2006</v>
      </c>
      <c r="AK807" s="188" t="s">
        <v>2007</v>
      </c>
    </row>
    <row r="808" spans="1:37" x14ac:dyDescent="0.25">
      <c r="A808" s="10" t="s">
        <v>2368</v>
      </c>
      <c r="B808" s="10" t="s">
        <v>2017</v>
      </c>
      <c r="C808" s="10" t="s">
        <v>2017</v>
      </c>
      <c r="D808" s="10" t="s">
        <v>2017</v>
      </c>
      <c r="E808" s="10" t="s">
        <v>2018</v>
      </c>
      <c r="F808" s="10" t="s">
        <v>2017</v>
      </c>
      <c r="G808" s="10" t="s">
        <v>2008</v>
      </c>
      <c r="H808" s="13">
        <v>0.1</v>
      </c>
      <c r="I808" s="10" t="s">
        <v>786</v>
      </c>
      <c r="J808" s="280">
        <v>0.1</v>
      </c>
      <c r="K808" s="265">
        <v>0.25</v>
      </c>
      <c r="L808" s="265">
        <v>0.4</v>
      </c>
      <c r="M808" s="265">
        <v>1</v>
      </c>
      <c r="N808" s="211"/>
      <c r="O808" s="205"/>
      <c r="P808" s="205"/>
      <c r="Q808" s="205"/>
      <c r="R808" s="10"/>
      <c r="S808" s="10" t="s">
        <v>2009</v>
      </c>
      <c r="T808" s="271">
        <v>0.5</v>
      </c>
      <c r="U808" s="18">
        <v>42767</v>
      </c>
      <c r="V808" s="18">
        <v>43093</v>
      </c>
      <c r="W808" s="10">
        <v>326</v>
      </c>
      <c r="X808" s="10"/>
      <c r="Y808" s="10">
        <v>0.08</v>
      </c>
      <c r="Z808" s="10">
        <v>0.18</v>
      </c>
      <c r="AA808" s="10">
        <v>0.27</v>
      </c>
      <c r="AB808" s="10">
        <v>0.37</v>
      </c>
      <c r="AC808" s="10">
        <v>0.46</v>
      </c>
      <c r="AD808" s="10">
        <v>0.55000000000000004</v>
      </c>
      <c r="AE808" s="10">
        <v>0.65</v>
      </c>
      <c r="AF808" s="10">
        <v>0.74</v>
      </c>
      <c r="AG808" s="10">
        <v>0.83</v>
      </c>
      <c r="AH808" s="10">
        <v>0.93</v>
      </c>
      <c r="AI808" s="10">
        <v>1</v>
      </c>
      <c r="AJ808" s="10" t="s">
        <v>2010</v>
      </c>
      <c r="AK808" s="188" t="s">
        <v>2011</v>
      </c>
    </row>
    <row r="809" spans="1:37" x14ac:dyDescent="0.25">
      <c r="A809" s="10" t="s">
        <v>2368</v>
      </c>
      <c r="B809" s="10" t="s">
        <v>2017</v>
      </c>
      <c r="C809" s="10" t="s">
        <v>2017</v>
      </c>
      <c r="D809" s="10" t="s">
        <v>2017</v>
      </c>
      <c r="E809" s="10" t="s">
        <v>2018</v>
      </c>
      <c r="F809" s="10" t="s">
        <v>2017</v>
      </c>
      <c r="G809" s="10" t="s">
        <v>2008</v>
      </c>
      <c r="H809" s="13">
        <v>0.1</v>
      </c>
      <c r="I809" s="10" t="s">
        <v>786</v>
      </c>
      <c r="J809" s="280">
        <v>0.1</v>
      </c>
      <c r="K809" s="265">
        <v>0.25</v>
      </c>
      <c r="L809" s="265">
        <v>0.4</v>
      </c>
      <c r="M809" s="265">
        <v>1</v>
      </c>
      <c r="N809" s="211"/>
      <c r="O809" s="205"/>
      <c r="P809" s="205"/>
      <c r="Q809" s="205"/>
      <c r="R809" s="10"/>
      <c r="S809" s="10" t="s">
        <v>2012</v>
      </c>
      <c r="T809" s="271">
        <v>0.25</v>
      </c>
      <c r="U809" s="18">
        <v>42767</v>
      </c>
      <c r="V809" s="18">
        <v>42855</v>
      </c>
      <c r="W809" s="10">
        <v>88</v>
      </c>
      <c r="X809" s="10"/>
      <c r="Y809" s="10">
        <v>0.31</v>
      </c>
      <c r="Z809" s="10">
        <v>0.66</v>
      </c>
      <c r="AA809" s="10">
        <v>1</v>
      </c>
      <c r="AB809" s="10"/>
      <c r="AC809" s="10"/>
      <c r="AD809" s="10"/>
      <c r="AE809" s="10"/>
      <c r="AF809" s="10"/>
      <c r="AG809" s="10"/>
      <c r="AH809" s="10"/>
      <c r="AI809" s="10"/>
      <c r="AJ809" s="10" t="s">
        <v>2013</v>
      </c>
      <c r="AK809" s="188" t="s">
        <v>2014</v>
      </c>
    </row>
    <row r="810" spans="1:37" x14ac:dyDescent="0.25">
      <c r="A810" s="10" t="s">
        <v>2368</v>
      </c>
      <c r="B810" s="10" t="s">
        <v>2017</v>
      </c>
      <c r="C810" s="10" t="s">
        <v>2017</v>
      </c>
      <c r="D810" s="10" t="s">
        <v>2017</v>
      </c>
      <c r="E810" s="10" t="s">
        <v>2018</v>
      </c>
      <c r="F810" s="10" t="s">
        <v>2017</v>
      </c>
      <c r="G810" s="10" t="s">
        <v>2008</v>
      </c>
      <c r="H810" s="13">
        <v>0.1</v>
      </c>
      <c r="I810" s="10" t="s">
        <v>786</v>
      </c>
      <c r="J810" s="280">
        <v>0.1</v>
      </c>
      <c r="K810" s="265">
        <v>0.25</v>
      </c>
      <c r="L810" s="265">
        <v>0.4</v>
      </c>
      <c r="M810" s="265">
        <v>1</v>
      </c>
      <c r="N810" s="211"/>
      <c r="O810" s="205"/>
      <c r="P810" s="205"/>
      <c r="Q810" s="205"/>
      <c r="R810" s="10"/>
      <c r="S810" s="10" t="s">
        <v>2015</v>
      </c>
      <c r="T810" s="271">
        <v>0.15</v>
      </c>
      <c r="U810" s="18">
        <v>42856</v>
      </c>
      <c r="V810" s="18">
        <v>42916</v>
      </c>
      <c r="W810" s="10">
        <v>60</v>
      </c>
      <c r="X810" s="10"/>
      <c r="Y810" s="10"/>
      <c r="Z810" s="10"/>
      <c r="AA810" s="10"/>
      <c r="AB810" s="10">
        <v>0.5</v>
      </c>
      <c r="AC810" s="10">
        <v>1</v>
      </c>
      <c r="AD810" s="10"/>
      <c r="AE810" s="10"/>
      <c r="AF810" s="10"/>
      <c r="AG810" s="10"/>
      <c r="AH810" s="10"/>
      <c r="AI810" s="10"/>
      <c r="AJ810" s="10" t="s">
        <v>2013</v>
      </c>
      <c r="AK810" s="188" t="s">
        <v>2014</v>
      </c>
    </row>
    <row r="811" spans="1:37" x14ac:dyDescent="0.25">
      <c r="A811" s="10" t="s">
        <v>2368</v>
      </c>
      <c r="B811" s="10" t="s">
        <v>2017</v>
      </c>
      <c r="C811" s="10" t="s">
        <v>2017</v>
      </c>
      <c r="D811" s="10" t="s">
        <v>2017</v>
      </c>
      <c r="E811" s="10" t="s">
        <v>2018</v>
      </c>
      <c r="F811" s="10" t="s">
        <v>2017</v>
      </c>
      <c r="G811" s="10" t="s">
        <v>2008</v>
      </c>
      <c r="H811" s="13">
        <v>0.1</v>
      </c>
      <c r="I811" s="10" t="s">
        <v>786</v>
      </c>
      <c r="J811" s="280">
        <v>0.1</v>
      </c>
      <c r="K811" s="265">
        <v>0.25</v>
      </c>
      <c r="L811" s="265">
        <v>0.4</v>
      </c>
      <c r="M811" s="265">
        <v>1</v>
      </c>
      <c r="N811" s="211"/>
      <c r="O811" s="205"/>
      <c r="P811" s="205"/>
      <c r="Q811" s="205"/>
      <c r="R811" s="10"/>
      <c r="S811" s="10" t="s">
        <v>2016</v>
      </c>
      <c r="T811" s="271">
        <v>0.1</v>
      </c>
      <c r="U811" s="18">
        <v>42917</v>
      </c>
      <c r="V811" s="18">
        <v>42977</v>
      </c>
      <c r="W811" s="10">
        <v>60</v>
      </c>
      <c r="X811" s="10"/>
      <c r="Y811" s="10"/>
      <c r="Z811" s="10"/>
      <c r="AA811" s="10"/>
      <c r="AB811" s="10"/>
      <c r="AC811" s="10"/>
      <c r="AD811" s="10">
        <v>0.5</v>
      </c>
      <c r="AE811" s="10">
        <v>1</v>
      </c>
      <c r="AF811" s="10"/>
      <c r="AG811" s="10"/>
      <c r="AH811" s="10"/>
      <c r="AI811" s="10"/>
      <c r="AJ811" s="10" t="s">
        <v>2010</v>
      </c>
      <c r="AK811" s="188" t="s">
        <v>2011</v>
      </c>
    </row>
    <row r="812" spans="1:37" ht="30" x14ac:dyDescent="0.25">
      <c r="A812" s="10" t="s">
        <v>2368</v>
      </c>
      <c r="B812" s="236" t="s">
        <v>2059</v>
      </c>
      <c r="C812" s="236" t="s">
        <v>2059</v>
      </c>
      <c r="D812" s="236" t="s">
        <v>2059</v>
      </c>
      <c r="E812" s="236" t="s">
        <v>2058</v>
      </c>
      <c r="F812" s="236" t="s">
        <v>2057</v>
      </c>
      <c r="G812" s="10" t="s">
        <v>2627</v>
      </c>
      <c r="H812" s="13">
        <v>100000</v>
      </c>
      <c r="I812" s="10" t="s">
        <v>2021</v>
      </c>
      <c r="J812" s="10">
        <v>0</v>
      </c>
      <c r="K812" s="10">
        <v>20000</v>
      </c>
      <c r="L812" s="10">
        <v>50000</v>
      </c>
      <c r="M812" s="10">
        <v>100000</v>
      </c>
      <c r="N812" s="204"/>
      <c r="O812" s="204"/>
      <c r="P812" s="204"/>
      <c r="Q812" s="204"/>
      <c r="R812" s="10"/>
      <c r="S812" s="10" t="s">
        <v>2022</v>
      </c>
      <c r="T812" s="271">
        <v>1</v>
      </c>
      <c r="U812" s="18">
        <v>42765</v>
      </c>
      <c r="V812" s="18">
        <v>43100</v>
      </c>
      <c r="W812" s="10">
        <v>335</v>
      </c>
      <c r="X812" s="10">
        <v>0</v>
      </c>
      <c r="Y812" s="10">
        <v>0.05</v>
      </c>
      <c r="Z812" s="10">
        <v>0.1</v>
      </c>
      <c r="AA812" s="10">
        <v>0.2</v>
      </c>
      <c r="AB812" s="10">
        <v>0.3</v>
      </c>
      <c r="AC812" s="10">
        <v>0.4</v>
      </c>
      <c r="AD812" s="10">
        <v>0.5</v>
      </c>
      <c r="AE812" s="10">
        <v>0.6</v>
      </c>
      <c r="AF812" s="10">
        <v>0.7</v>
      </c>
      <c r="AG812" s="10">
        <v>0.8</v>
      </c>
      <c r="AH812" s="10">
        <v>0.9</v>
      </c>
      <c r="AI812" s="10">
        <v>1</v>
      </c>
      <c r="AJ812" s="10" t="s">
        <v>2628</v>
      </c>
      <c r="AK812" s="188" t="s">
        <v>2023</v>
      </c>
    </row>
    <row r="813" spans="1:37" ht="90" x14ac:dyDescent="0.25">
      <c r="A813" s="10" t="s">
        <v>2368</v>
      </c>
      <c r="B813" s="236" t="s">
        <v>2059</v>
      </c>
      <c r="C813" s="236" t="s">
        <v>2059</v>
      </c>
      <c r="D813" s="236" t="s">
        <v>2059</v>
      </c>
      <c r="E813" s="236" t="s">
        <v>2058</v>
      </c>
      <c r="F813" s="236" t="s">
        <v>2057</v>
      </c>
      <c r="G813" s="10" t="s">
        <v>2024</v>
      </c>
      <c r="H813" s="13">
        <v>200</v>
      </c>
      <c r="I813" s="10" t="s">
        <v>2021</v>
      </c>
      <c r="J813" s="10">
        <v>0</v>
      </c>
      <c r="K813" s="10">
        <v>50</v>
      </c>
      <c r="L813" s="10">
        <v>120</v>
      </c>
      <c r="M813" s="10">
        <v>200</v>
      </c>
      <c r="N813" s="204"/>
      <c r="O813" s="204"/>
      <c r="P813" s="204"/>
      <c r="Q813" s="204"/>
      <c r="R813" s="10"/>
      <c r="S813" s="10" t="s">
        <v>2025</v>
      </c>
      <c r="T813" s="271">
        <v>1</v>
      </c>
      <c r="U813" s="18">
        <v>42765</v>
      </c>
      <c r="V813" s="18">
        <v>43100</v>
      </c>
      <c r="W813" s="10">
        <v>335</v>
      </c>
      <c r="X813" s="10">
        <v>0</v>
      </c>
      <c r="Y813" s="10">
        <v>0.02</v>
      </c>
      <c r="Z813" s="10">
        <v>0.05</v>
      </c>
      <c r="AA813" s="10">
        <v>0.1</v>
      </c>
      <c r="AB813" s="10">
        <v>0.15</v>
      </c>
      <c r="AC813" s="10">
        <v>0.2</v>
      </c>
      <c r="AD813" s="10">
        <v>0.3</v>
      </c>
      <c r="AE813" s="10">
        <v>0.45</v>
      </c>
      <c r="AF813" s="10">
        <v>0.6</v>
      </c>
      <c r="AG813" s="10">
        <v>0.7</v>
      </c>
      <c r="AH813" s="10">
        <v>0.8</v>
      </c>
      <c r="AI813" s="10">
        <v>1</v>
      </c>
      <c r="AJ813" s="10" t="s">
        <v>2629</v>
      </c>
      <c r="AK813" s="188" t="s">
        <v>2026</v>
      </c>
    </row>
    <row r="814" spans="1:37" ht="90" x14ac:dyDescent="0.25">
      <c r="A814" s="10" t="s">
        <v>2368</v>
      </c>
      <c r="B814" s="236" t="s">
        <v>2059</v>
      </c>
      <c r="C814" s="236" t="s">
        <v>2059</v>
      </c>
      <c r="D814" s="236" t="s">
        <v>2059</v>
      </c>
      <c r="E814" s="236" t="s">
        <v>2058</v>
      </c>
      <c r="F814" s="236" t="s">
        <v>2057</v>
      </c>
      <c r="G814" s="10" t="s">
        <v>2027</v>
      </c>
      <c r="H814" s="13">
        <v>30</v>
      </c>
      <c r="I814" s="10" t="s">
        <v>2021</v>
      </c>
      <c r="J814" s="10">
        <v>0</v>
      </c>
      <c r="K814" s="10">
        <v>10</v>
      </c>
      <c r="L814" s="10">
        <v>20</v>
      </c>
      <c r="M814" s="10">
        <v>30</v>
      </c>
      <c r="N814" s="204"/>
      <c r="O814" s="204"/>
      <c r="P814" s="204"/>
      <c r="Q814" s="204"/>
      <c r="R814" s="10"/>
      <c r="S814" s="10" t="s">
        <v>2028</v>
      </c>
      <c r="T814" s="271">
        <v>1</v>
      </c>
      <c r="U814" s="18">
        <v>42765</v>
      </c>
      <c r="V814" s="18">
        <v>43100</v>
      </c>
      <c r="W814" s="10">
        <v>335</v>
      </c>
      <c r="X814" s="10">
        <v>0</v>
      </c>
      <c r="Y814" s="10">
        <v>0.05</v>
      </c>
      <c r="Z814" s="10">
        <v>0.1</v>
      </c>
      <c r="AA814" s="10">
        <v>0.2</v>
      </c>
      <c r="AB814" s="10">
        <v>0.3</v>
      </c>
      <c r="AC814" s="10">
        <v>0.4</v>
      </c>
      <c r="AD814" s="10">
        <v>0.5</v>
      </c>
      <c r="AE814" s="10">
        <v>0.6</v>
      </c>
      <c r="AF814" s="10">
        <v>0.7</v>
      </c>
      <c r="AG814" s="10">
        <v>0.8</v>
      </c>
      <c r="AH814" s="10">
        <v>0.9</v>
      </c>
      <c r="AI814" s="10">
        <v>1</v>
      </c>
      <c r="AJ814" s="10" t="s">
        <v>2630</v>
      </c>
      <c r="AK814" s="188" t="s">
        <v>2029</v>
      </c>
    </row>
    <row r="815" spans="1:37" ht="45" x14ac:dyDescent="0.25">
      <c r="A815" s="10" t="s">
        <v>2368</v>
      </c>
      <c r="B815" s="236" t="s">
        <v>2059</v>
      </c>
      <c r="C815" s="236" t="s">
        <v>2059</v>
      </c>
      <c r="D815" s="236" t="s">
        <v>2059</v>
      </c>
      <c r="E815" s="236" t="s">
        <v>2058</v>
      </c>
      <c r="F815" s="236" t="s">
        <v>2057</v>
      </c>
      <c r="G815" s="10" t="s">
        <v>2030</v>
      </c>
      <c r="H815" s="13">
        <v>1500</v>
      </c>
      <c r="I815" s="10" t="s">
        <v>2021</v>
      </c>
      <c r="J815" s="10">
        <v>0</v>
      </c>
      <c r="K815" s="10">
        <v>0</v>
      </c>
      <c r="L815" s="10">
        <v>750</v>
      </c>
      <c r="M815" s="10">
        <v>1500</v>
      </c>
      <c r="N815" s="204"/>
      <c r="O815" s="204"/>
      <c r="P815" s="204"/>
      <c r="Q815" s="204"/>
      <c r="R815" s="10"/>
      <c r="S815" s="10" t="s">
        <v>2631</v>
      </c>
      <c r="T815" s="271">
        <v>1</v>
      </c>
      <c r="U815" s="18">
        <v>42765</v>
      </c>
      <c r="V815" s="18">
        <v>43100</v>
      </c>
      <c r="W815" s="10">
        <v>335</v>
      </c>
      <c r="X815" s="10">
        <v>0</v>
      </c>
      <c r="Y815" s="10">
        <v>0</v>
      </c>
      <c r="Z815" s="10">
        <v>0</v>
      </c>
      <c r="AA815" s="10">
        <v>0</v>
      </c>
      <c r="AB815" s="10">
        <v>0</v>
      </c>
      <c r="AC815" s="10">
        <v>0.1</v>
      </c>
      <c r="AD815" s="10">
        <v>0.15</v>
      </c>
      <c r="AE815" s="10">
        <v>0.2</v>
      </c>
      <c r="AF815" s="10">
        <v>0.3</v>
      </c>
      <c r="AG815" s="10">
        <v>0.4</v>
      </c>
      <c r="AH815" s="10">
        <v>0.7</v>
      </c>
      <c r="AI815" s="10">
        <v>1</v>
      </c>
      <c r="AJ815" s="10" t="s">
        <v>2031</v>
      </c>
      <c r="AK815" s="188" t="s">
        <v>2032</v>
      </c>
    </row>
    <row r="816" spans="1:37" x14ac:dyDescent="0.25">
      <c r="A816" s="10" t="s">
        <v>2368</v>
      </c>
      <c r="B816" s="236" t="s">
        <v>2059</v>
      </c>
      <c r="C816" s="236" t="s">
        <v>2059</v>
      </c>
      <c r="D816" s="236" t="s">
        <v>2059</v>
      </c>
      <c r="E816" s="236" t="s">
        <v>2058</v>
      </c>
      <c r="F816" s="236" t="s">
        <v>2057</v>
      </c>
      <c r="G816" s="10" t="s">
        <v>2033</v>
      </c>
      <c r="H816" s="13">
        <v>32000</v>
      </c>
      <c r="I816" s="10" t="s">
        <v>2021</v>
      </c>
      <c r="J816" s="10">
        <v>0</v>
      </c>
      <c r="K816" s="10">
        <v>0</v>
      </c>
      <c r="L816" s="10">
        <v>0</v>
      </c>
      <c r="M816" s="10">
        <v>32000</v>
      </c>
      <c r="N816" s="204"/>
      <c r="O816" s="204"/>
      <c r="P816" s="204"/>
      <c r="Q816" s="204"/>
      <c r="R816" s="10"/>
      <c r="S816" s="10" t="s">
        <v>2034</v>
      </c>
      <c r="T816" s="271">
        <v>1</v>
      </c>
      <c r="U816" s="18">
        <v>42765</v>
      </c>
      <c r="V816" s="18">
        <v>43100</v>
      </c>
      <c r="W816" s="10">
        <v>335</v>
      </c>
      <c r="X816" s="10">
        <v>0</v>
      </c>
      <c r="Y816" s="10">
        <v>0.05</v>
      </c>
      <c r="Z816" s="10">
        <v>0.1</v>
      </c>
      <c r="AA816" s="10">
        <v>0.2</v>
      </c>
      <c r="AB816" s="10">
        <v>0.3</v>
      </c>
      <c r="AC816" s="10">
        <v>0.4</v>
      </c>
      <c r="AD816" s="10">
        <v>0.5</v>
      </c>
      <c r="AE816" s="10">
        <v>0.6</v>
      </c>
      <c r="AF816" s="10">
        <v>0.7</v>
      </c>
      <c r="AG816" s="10">
        <v>0.8</v>
      </c>
      <c r="AH816" s="10">
        <v>0.9</v>
      </c>
      <c r="AI816" s="10">
        <v>1</v>
      </c>
      <c r="AJ816" s="10" t="s">
        <v>2632</v>
      </c>
      <c r="AK816" s="188" t="s">
        <v>2035</v>
      </c>
    </row>
    <row r="817" spans="1:37" ht="60" x14ac:dyDescent="0.25">
      <c r="A817" s="10" t="s">
        <v>2368</v>
      </c>
      <c r="B817" s="236" t="s">
        <v>2059</v>
      </c>
      <c r="C817" s="236" t="s">
        <v>2059</v>
      </c>
      <c r="D817" s="236" t="s">
        <v>2059</v>
      </c>
      <c r="E817" s="236" t="s">
        <v>2058</v>
      </c>
      <c r="F817" s="236" t="s">
        <v>2057</v>
      </c>
      <c r="G817" s="10" t="s">
        <v>2036</v>
      </c>
      <c r="H817" s="13">
        <v>68</v>
      </c>
      <c r="I817" s="10" t="s">
        <v>2021</v>
      </c>
      <c r="J817" s="10">
        <v>0</v>
      </c>
      <c r="K817" s="10">
        <v>68</v>
      </c>
      <c r="L817" s="10">
        <v>0</v>
      </c>
      <c r="M817" s="10">
        <v>0</v>
      </c>
      <c r="N817" s="204"/>
      <c r="O817" s="204"/>
      <c r="P817" s="204"/>
      <c r="Q817" s="204"/>
      <c r="R817" s="10"/>
      <c r="S817" s="10" t="s">
        <v>2037</v>
      </c>
      <c r="T817" s="271">
        <v>1</v>
      </c>
      <c r="U817" s="18">
        <v>42745</v>
      </c>
      <c r="V817" s="18">
        <v>42978</v>
      </c>
      <c r="W817" s="10">
        <v>233</v>
      </c>
      <c r="X817" s="10">
        <v>0.05</v>
      </c>
      <c r="Y817" s="10">
        <v>0.1</v>
      </c>
      <c r="Z817" s="10">
        <v>0.2</v>
      </c>
      <c r="AA817" s="10">
        <v>0.35</v>
      </c>
      <c r="AB817" s="10">
        <v>0.5</v>
      </c>
      <c r="AC817" s="10">
        <v>0.7</v>
      </c>
      <c r="AD817" s="10">
        <v>0.8</v>
      </c>
      <c r="AE817" s="10">
        <v>0.85</v>
      </c>
      <c r="AF817" s="10">
        <v>0.9</v>
      </c>
      <c r="AG817" s="10">
        <v>0.9</v>
      </c>
      <c r="AH817" s="10">
        <v>0.95</v>
      </c>
      <c r="AI817" s="10">
        <v>1</v>
      </c>
      <c r="AJ817" s="10" t="s">
        <v>2633</v>
      </c>
      <c r="AK817" s="188" t="s">
        <v>2038</v>
      </c>
    </row>
    <row r="818" spans="1:37" ht="45" x14ac:dyDescent="0.25">
      <c r="A818" s="10" t="s">
        <v>2368</v>
      </c>
      <c r="B818" s="236" t="s">
        <v>2059</v>
      </c>
      <c r="C818" s="236" t="s">
        <v>2059</v>
      </c>
      <c r="D818" s="236" t="s">
        <v>2059</v>
      </c>
      <c r="E818" s="236" t="s">
        <v>2058</v>
      </c>
      <c r="F818" s="236" t="s">
        <v>2057</v>
      </c>
      <c r="G818" s="10" t="s">
        <v>2039</v>
      </c>
      <c r="H818" s="13">
        <v>1</v>
      </c>
      <c r="I818" s="10" t="s">
        <v>2021</v>
      </c>
      <c r="J818" s="10">
        <v>0</v>
      </c>
      <c r="K818" s="10">
        <v>1</v>
      </c>
      <c r="L818" s="10">
        <v>0</v>
      </c>
      <c r="M818" s="10">
        <v>0</v>
      </c>
      <c r="N818" s="204"/>
      <c r="O818" s="204"/>
      <c r="P818" s="204"/>
      <c r="Q818" s="204"/>
      <c r="R818" s="10"/>
      <c r="S818" s="10" t="s">
        <v>2040</v>
      </c>
      <c r="T818" s="271">
        <v>1</v>
      </c>
      <c r="U818" s="18">
        <v>42765</v>
      </c>
      <c r="V818" s="18">
        <v>42916</v>
      </c>
      <c r="W818" s="10">
        <v>151</v>
      </c>
      <c r="X818" s="10">
        <v>0</v>
      </c>
      <c r="Y818" s="10">
        <v>0.05</v>
      </c>
      <c r="Z818" s="10">
        <v>0.15</v>
      </c>
      <c r="AA818" s="10">
        <v>0.35</v>
      </c>
      <c r="AB818" s="10">
        <v>0.55000000000000004</v>
      </c>
      <c r="AC818" s="10">
        <v>1</v>
      </c>
      <c r="AD818" s="10">
        <v>1</v>
      </c>
      <c r="AE818" s="10">
        <v>1</v>
      </c>
      <c r="AF818" s="10">
        <v>1</v>
      </c>
      <c r="AG818" s="10">
        <v>1</v>
      </c>
      <c r="AH818" s="10">
        <v>2.0099999999999998</v>
      </c>
      <c r="AI818" s="10">
        <v>2.2200000000000002</v>
      </c>
      <c r="AJ818" s="10" t="s">
        <v>2634</v>
      </c>
      <c r="AK818" s="188" t="s">
        <v>2635</v>
      </c>
    </row>
    <row r="819" spans="1:37" ht="75" x14ac:dyDescent="0.25">
      <c r="A819" s="10" t="s">
        <v>2368</v>
      </c>
      <c r="B819" s="236" t="s">
        <v>2059</v>
      </c>
      <c r="C819" s="236" t="s">
        <v>2059</v>
      </c>
      <c r="D819" s="236" t="s">
        <v>2059</v>
      </c>
      <c r="E819" s="236" t="s">
        <v>2058</v>
      </c>
      <c r="F819" s="236" t="s">
        <v>2057</v>
      </c>
      <c r="G819" s="10" t="s">
        <v>2041</v>
      </c>
      <c r="H819" s="13">
        <v>100</v>
      </c>
      <c r="I819" s="10" t="s">
        <v>2021</v>
      </c>
      <c r="J819" s="10">
        <v>10</v>
      </c>
      <c r="K819" s="10">
        <v>40</v>
      </c>
      <c r="L819" s="10">
        <v>70</v>
      </c>
      <c r="M819" s="10">
        <v>100</v>
      </c>
      <c r="N819" s="204"/>
      <c r="O819" s="204"/>
      <c r="P819" s="204"/>
      <c r="Q819" s="204"/>
      <c r="R819" s="10"/>
      <c r="S819" s="10" t="s">
        <v>2042</v>
      </c>
      <c r="T819" s="271">
        <v>0.5</v>
      </c>
      <c r="U819" s="18">
        <v>42765</v>
      </c>
      <c r="V819" s="18">
        <v>43100</v>
      </c>
      <c r="W819" s="10">
        <v>335</v>
      </c>
      <c r="X819" s="10">
        <v>0</v>
      </c>
      <c r="Y819" s="10">
        <v>0.05</v>
      </c>
      <c r="Z819" s="10">
        <v>0.1</v>
      </c>
      <c r="AA819" s="10">
        <v>0.2</v>
      </c>
      <c r="AB819" s="10">
        <v>0.3</v>
      </c>
      <c r="AC819" s="10">
        <v>0.4</v>
      </c>
      <c r="AD819" s="10">
        <v>0.5</v>
      </c>
      <c r="AE819" s="10">
        <v>0.6</v>
      </c>
      <c r="AF819" s="10">
        <v>0.7</v>
      </c>
      <c r="AG819" s="10">
        <v>0.8</v>
      </c>
      <c r="AH819" s="10">
        <v>0.9</v>
      </c>
      <c r="AI819" s="10">
        <v>1</v>
      </c>
      <c r="AJ819" s="10" t="s">
        <v>2636</v>
      </c>
      <c r="AK819" s="188" t="s">
        <v>2043</v>
      </c>
    </row>
    <row r="820" spans="1:37" ht="75" x14ac:dyDescent="0.25">
      <c r="A820" s="10" t="s">
        <v>2368</v>
      </c>
      <c r="B820" s="236" t="s">
        <v>2059</v>
      </c>
      <c r="C820" s="236" t="s">
        <v>2059</v>
      </c>
      <c r="D820" s="236" t="s">
        <v>2059</v>
      </c>
      <c r="E820" s="236" t="s">
        <v>2058</v>
      </c>
      <c r="F820" s="236" t="s">
        <v>2057</v>
      </c>
      <c r="G820" s="10" t="s">
        <v>2041</v>
      </c>
      <c r="H820" s="13">
        <v>100</v>
      </c>
      <c r="I820" s="10" t="s">
        <v>2021</v>
      </c>
      <c r="J820" s="10">
        <v>10</v>
      </c>
      <c r="K820" s="10">
        <v>40</v>
      </c>
      <c r="L820" s="10">
        <v>70</v>
      </c>
      <c r="M820" s="10">
        <v>100</v>
      </c>
      <c r="N820" s="204"/>
      <c r="O820" s="204"/>
      <c r="P820" s="204"/>
      <c r="Q820" s="204"/>
      <c r="R820" s="10"/>
      <c r="S820" s="10" t="s">
        <v>2044</v>
      </c>
      <c r="T820" s="271">
        <v>0.5</v>
      </c>
      <c r="U820" s="18">
        <v>42765</v>
      </c>
      <c r="V820" s="18">
        <v>43100</v>
      </c>
      <c r="W820" s="10">
        <v>335</v>
      </c>
      <c r="X820" s="10">
        <v>0</v>
      </c>
      <c r="Y820" s="10">
        <v>0.05</v>
      </c>
      <c r="Z820" s="10">
        <v>0.1</v>
      </c>
      <c r="AA820" s="10">
        <v>0.2</v>
      </c>
      <c r="AB820" s="10">
        <v>0.3</v>
      </c>
      <c r="AC820" s="10">
        <v>0.4</v>
      </c>
      <c r="AD820" s="10">
        <v>0.5</v>
      </c>
      <c r="AE820" s="10">
        <v>0.6</v>
      </c>
      <c r="AF820" s="10">
        <v>0.7</v>
      </c>
      <c r="AG820" s="10">
        <v>0.8</v>
      </c>
      <c r="AH820" s="10">
        <v>0.9</v>
      </c>
      <c r="AI820" s="10">
        <v>1</v>
      </c>
      <c r="AJ820" s="10" t="s">
        <v>2637</v>
      </c>
      <c r="AK820" s="188" t="s">
        <v>2043</v>
      </c>
    </row>
    <row r="821" spans="1:37" ht="75" x14ac:dyDescent="0.25">
      <c r="A821" s="10" t="s">
        <v>2368</v>
      </c>
      <c r="B821" s="236" t="s">
        <v>2059</v>
      </c>
      <c r="C821" s="236" t="s">
        <v>2059</v>
      </c>
      <c r="D821" s="236" t="s">
        <v>2059</v>
      </c>
      <c r="E821" s="236" t="s">
        <v>2058</v>
      </c>
      <c r="F821" s="236" t="s">
        <v>2057</v>
      </c>
      <c r="G821" s="10" t="s">
        <v>2045</v>
      </c>
      <c r="H821" s="13">
        <v>40000000</v>
      </c>
      <c r="I821" s="10" t="s">
        <v>2021</v>
      </c>
      <c r="J821" s="10">
        <v>10000000</v>
      </c>
      <c r="K821" s="10">
        <v>20000000</v>
      </c>
      <c r="L821" s="10">
        <v>30000000</v>
      </c>
      <c r="M821" s="10">
        <v>40000000</v>
      </c>
      <c r="N821" s="204"/>
      <c r="O821" s="204"/>
      <c r="P821" s="204"/>
      <c r="Q821" s="204"/>
      <c r="R821" s="10"/>
      <c r="S821" s="10" t="s">
        <v>2046</v>
      </c>
      <c r="T821" s="271">
        <v>0.5</v>
      </c>
      <c r="U821" s="18">
        <v>42765</v>
      </c>
      <c r="V821" s="18">
        <v>43100</v>
      </c>
      <c r="W821" s="10">
        <v>335</v>
      </c>
      <c r="X821" s="10">
        <v>7.0000000000000007E-2</v>
      </c>
      <c r="Y821" s="10">
        <v>0.15</v>
      </c>
      <c r="Z821" s="10">
        <v>0.25</v>
      </c>
      <c r="AA821" s="10">
        <v>0.35</v>
      </c>
      <c r="AB821" s="10">
        <v>0.45</v>
      </c>
      <c r="AC821" s="10">
        <v>0.55000000000000004</v>
      </c>
      <c r="AD821" s="10">
        <v>0.55000000000000004</v>
      </c>
      <c r="AE821" s="10">
        <v>0.65</v>
      </c>
      <c r="AF821" s="10">
        <v>0.75</v>
      </c>
      <c r="AG821" s="10">
        <v>0.85</v>
      </c>
      <c r="AH821" s="10">
        <v>0.95</v>
      </c>
      <c r="AI821" s="10">
        <v>1</v>
      </c>
      <c r="AJ821" s="10" t="s">
        <v>2638</v>
      </c>
      <c r="AK821" s="188" t="s">
        <v>2043</v>
      </c>
    </row>
    <row r="822" spans="1:37" ht="75" x14ac:dyDescent="0.25">
      <c r="A822" s="10" t="s">
        <v>2368</v>
      </c>
      <c r="B822" s="236" t="s">
        <v>2059</v>
      </c>
      <c r="C822" s="236" t="s">
        <v>2059</v>
      </c>
      <c r="D822" s="236" t="s">
        <v>2059</v>
      </c>
      <c r="E822" s="236" t="s">
        <v>2058</v>
      </c>
      <c r="F822" s="236" t="s">
        <v>2057</v>
      </c>
      <c r="G822" s="10" t="s">
        <v>2045</v>
      </c>
      <c r="H822" s="13">
        <v>40000000</v>
      </c>
      <c r="I822" s="10" t="s">
        <v>2021</v>
      </c>
      <c r="J822" s="10">
        <v>10000000</v>
      </c>
      <c r="K822" s="10">
        <v>20000000</v>
      </c>
      <c r="L822" s="10">
        <v>30000000</v>
      </c>
      <c r="M822" s="10">
        <v>40000000</v>
      </c>
      <c r="N822" s="204"/>
      <c r="O822" s="204"/>
      <c r="P822" s="204"/>
      <c r="Q822" s="204"/>
      <c r="R822" s="10"/>
      <c r="S822" s="10" t="s">
        <v>2047</v>
      </c>
      <c r="T822" s="271">
        <v>0.5</v>
      </c>
      <c r="U822" s="18">
        <v>42765</v>
      </c>
      <c r="V822" s="18">
        <v>43100</v>
      </c>
      <c r="W822" s="10">
        <v>335</v>
      </c>
      <c r="X822" s="10">
        <v>0</v>
      </c>
      <c r="Y822" s="10">
        <v>0.08</v>
      </c>
      <c r="Z822" s="10">
        <v>0.16</v>
      </c>
      <c r="AA822" s="10">
        <v>0.24</v>
      </c>
      <c r="AB822" s="10">
        <v>0.32</v>
      </c>
      <c r="AC822" s="10">
        <v>0.4</v>
      </c>
      <c r="AD822" s="10">
        <v>0.48</v>
      </c>
      <c r="AE822" s="10">
        <v>0.56000000000000005</v>
      </c>
      <c r="AF822" s="10">
        <v>0.64</v>
      </c>
      <c r="AG822" s="10">
        <v>0.72</v>
      </c>
      <c r="AH822" s="10">
        <v>0.8</v>
      </c>
      <c r="AI822" s="10">
        <v>1</v>
      </c>
      <c r="AJ822" s="10" t="s">
        <v>2639</v>
      </c>
      <c r="AK822" s="188" t="s">
        <v>2043</v>
      </c>
    </row>
    <row r="823" spans="1:37" ht="30" x14ac:dyDescent="0.25">
      <c r="A823" s="10" t="s">
        <v>2368</v>
      </c>
      <c r="B823" s="236" t="s">
        <v>2059</v>
      </c>
      <c r="C823" s="236" t="s">
        <v>2059</v>
      </c>
      <c r="D823" s="236" t="s">
        <v>2059</v>
      </c>
      <c r="E823" s="236" t="s">
        <v>2058</v>
      </c>
      <c r="F823" s="236" t="s">
        <v>2057</v>
      </c>
      <c r="G823" s="10" t="s">
        <v>2048</v>
      </c>
      <c r="H823" s="13">
        <v>10</v>
      </c>
      <c r="I823" s="10" t="s">
        <v>2021</v>
      </c>
      <c r="J823" s="10">
        <v>0</v>
      </c>
      <c r="K823" s="10">
        <v>2</v>
      </c>
      <c r="L823" s="10">
        <v>6</v>
      </c>
      <c r="M823" s="10">
        <v>10</v>
      </c>
      <c r="N823" s="204"/>
      <c r="O823" s="204"/>
      <c r="P823" s="204"/>
      <c r="Q823" s="204"/>
      <c r="R823" s="10"/>
      <c r="S823" s="10" t="s">
        <v>2049</v>
      </c>
      <c r="T823" s="271">
        <v>0.25</v>
      </c>
      <c r="U823" s="18">
        <v>42765</v>
      </c>
      <c r="V823" s="18">
        <v>43100</v>
      </c>
      <c r="W823" s="10">
        <v>335</v>
      </c>
      <c r="X823" s="10">
        <v>0</v>
      </c>
      <c r="Y823" s="10">
        <v>0</v>
      </c>
      <c r="Z823" s="10">
        <v>0.05</v>
      </c>
      <c r="AA823" s="10">
        <v>0.1</v>
      </c>
      <c r="AB823" s="10">
        <v>0.13</v>
      </c>
      <c r="AC823" s="10">
        <v>0.15</v>
      </c>
      <c r="AD823" s="10">
        <v>0.3</v>
      </c>
      <c r="AE823" s="10">
        <v>0.5</v>
      </c>
      <c r="AF823" s="10">
        <v>0.7</v>
      </c>
      <c r="AG823" s="10">
        <v>0.8</v>
      </c>
      <c r="AH823" s="10">
        <v>0.9</v>
      </c>
      <c r="AI823" s="10">
        <v>1</v>
      </c>
      <c r="AJ823" s="10" t="s">
        <v>2640</v>
      </c>
      <c r="AK823" s="188" t="s">
        <v>2050</v>
      </c>
    </row>
    <row r="824" spans="1:37" ht="75" x14ac:dyDescent="0.25">
      <c r="A824" s="10" t="s">
        <v>2368</v>
      </c>
      <c r="B824" s="236" t="s">
        <v>2059</v>
      </c>
      <c r="C824" s="236" t="s">
        <v>2059</v>
      </c>
      <c r="D824" s="236" t="s">
        <v>2059</v>
      </c>
      <c r="E824" s="236" t="s">
        <v>2058</v>
      </c>
      <c r="F824" s="236" t="s">
        <v>2057</v>
      </c>
      <c r="G824" s="10" t="s">
        <v>2048</v>
      </c>
      <c r="H824" s="13">
        <v>10</v>
      </c>
      <c r="I824" s="10" t="s">
        <v>2021</v>
      </c>
      <c r="J824" s="10">
        <v>0</v>
      </c>
      <c r="K824" s="10">
        <v>2</v>
      </c>
      <c r="L824" s="10">
        <v>6</v>
      </c>
      <c r="M824" s="10">
        <v>10</v>
      </c>
      <c r="N824" s="204"/>
      <c r="O824" s="204"/>
      <c r="P824" s="204"/>
      <c r="Q824" s="204"/>
      <c r="R824" s="10"/>
      <c r="S824" s="10" t="s">
        <v>2051</v>
      </c>
      <c r="T824" s="271">
        <v>0.25</v>
      </c>
      <c r="U824" s="18">
        <v>42765</v>
      </c>
      <c r="V824" s="18">
        <v>43100</v>
      </c>
      <c r="W824" s="10">
        <v>335</v>
      </c>
      <c r="X824" s="10">
        <v>0</v>
      </c>
      <c r="Y824" s="10">
        <v>0.05</v>
      </c>
      <c r="Z824" s="10">
        <v>0.1</v>
      </c>
      <c r="AA824" s="10">
        <v>0.13</v>
      </c>
      <c r="AB824" s="10">
        <v>0.15</v>
      </c>
      <c r="AC824" s="10">
        <v>0.2</v>
      </c>
      <c r="AD824" s="10">
        <v>0.35</v>
      </c>
      <c r="AE824" s="10">
        <v>0.55000000000000004</v>
      </c>
      <c r="AF824" s="10">
        <v>0.7</v>
      </c>
      <c r="AG824" s="10">
        <v>0.8</v>
      </c>
      <c r="AH824" s="10">
        <v>0.9</v>
      </c>
      <c r="AI824" s="10">
        <v>1</v>
      </c>
      <c r="AJ824" s="10" t="s">
        <v>2641</v>
      </c>
      <c r="AK824" s="188" t="s">
        <v>2052</v>
      </c>
    </row>
    <row r="825" spans="1:37" x14ac:dyDescent="0.25">
      <c r="A825" s="10" t="s">
        <v>2368</v>
      </c>
      <c r="B825" s="236" t="s">
        <v>2059</v>
      </c>
      <c r="C825" s="236" t="s">
        <v>2059</v>
      </c>
      <c r="D825" s="236" t="s">
        <v>2059</v>
      </c>
      <c r="E825" s="236" t="s">
        <v>2058</v>
      </c>
      <c r="F825" s="236" t="s">
        <v>2057</v>
      </c>
      <c r="G825" s="10" t="s">
        <v>2048</v>
      </c>
      <c r="H825" s="13">
        <v>10</v>
      </c>
      <c r="I825" s="10" t="s">
        <v>2021</v>
      </c>
      <c r="J825" s="10">
        <v>0</v>
      </c>
      <c r="K825" s="10">
        <v>2</v>
      </c>
      <c r="L825" s="10">
        <v>6</v>
      </c>
      <c r="M825" s="10">
        <v>10</v>
      </c>
      <c r="N825" s="204"/>
      <c r="O825" s="204"/>
      <c r="P825" s="204"/>
      <c r="Q825" s="204"/>
      <c r="R825" s="10"/>
      <c r="S825" s="10" t="s">
        <v>2053</v>
      </c>
      <c r="T825" s="271">
        <v>0.25</v>
      </c>
      <c r="U825" s="18">
        <v>42765</v>
      </c>
      <c r="V825" s="18">
        <v>42916</v>
      </c>
      <c r="W825" s="10">
        <v>151</v>
      </c>
      <c r="X825" s="10">
        <v>0</v>
      </c>
      <c r="Y825" s="10">
        <v>0</v>
      </c>
      <c r="Z825" s="10">
        <v>0.1</v>
      </c>
      <c r="AA825" s="10">
        <v>0.4</v>
      </c>
      <c r="AB825" s="10">
        <v>0.95</v>
      </c>
      <c r="AC825" s="10">
        <v>1</v>
      </c>
      <c r="AD825" s="10">
        <v>1</v>
      </c>
      <c r="AE825" s="10">
        <v>1</v>
      </c>
      <c r="AF825" s="10">
        <v>1</v>
      </c>
      <c r="AG825" s="10">
        <v>1</v>
      </c>
      <c r="AH825" s="10">
        <v>1</v>
      </c>
      <c r="AI825" s="10">
        <v>1</v>
      </c>
      <c r="AJ825" s="10" t="s">
        <v>2642</v>
      </c>
      <c r="AK825" s="188" t="s">
        <v>2054</v>
      </c>
    </row>
    <row r="826" spans="1:37" ht="45" x14ac:dyDescent="0.25">
      <c r="A826" s="10" t="s">
        <v>2368</v>
      </c>
      <c r="B826" s="236" t="s">
        <v>2059</v>
      </c>
      <c r="C826" s="236" t="s">
        <v>2059</v>
      </c>
      <c r="D826" s="236" t="s">
        <v>2059</v>
      </c>
      <c r="E826" s="236" t="s">
        <v>2058</v>
      </c>
      <c r="F826" s="236" t="s">
        <v>2057</v>
      </c>
      <c r="G826" s="10" t="s">
        <v>2048</v>
      </c>
      <c r="H826" s="13">
        <v>10</v>
      </c>
      <c r="I826" s="10" t="s">
        <v>2021</v>
      </c>
      <c r="J826" s="10">
        <v>0</v>
      </c>
      <c r="K826" s="10">
        <v>2</v>
      </c>
      <c r="L826" s="10">
        <v>6</v>
      </c>
      <c r="M826" s="10">
        <v>10</v>
      </c>
      <c r="N826" s="204"/>
      <c r="O826" s="204"/>
      <c r="P826" s="204"/>
      <c r="Q826" s="204"/>
      <c r="R826" s="10"/>
      <c r="S826" s="10" t="s">
        <v>2055</v>
      </c>
      <c r="T826" s="271">
        <v>0.25</v>
      </c>
      <c r="U826" s="18">
        <v>42765</v>
      </c>
      <c r="V826" s="18">
        <v>43100</v>
      </c>
      <c r="W826" s="10">
        <v>335</v>
      </c>
      <c r="X826" s="10">
        <v>0</v>
      </c>
      <c r="Y826" s="10">
        <v>0.05</v>
      </c>
      <c r="Z826" s="10">
        <v>0.1</v>
      </c>
      <c r="AA826" s="10">
        <v>0.13</v>
      </c>
      <c r="AB826" s="10">
        <v>0.15</v>
      </c>
      <c r="AC826" s="10">
        <v>0.2</v>
      </c>
      <c r="AD826" s="10">
        <v>0.35</v>
      </c>
      <c r="AE826" s="10">
        <v>0.55000000000000004</v>
      </c>
      <c r="AF826" s="10">
        <v>0.7</v>
      </c>
      <c r="AG826" s="10">
        <v>0.8</v>
      </c>
      <c r="AH826" s="10">
        <v>0.9</v>
      </c>
      <c r="AI826" s="10">
        <v>1</v>
      </c>
      <c r="AJ826" s="10" t="s">
        <v>2643</v>
      </c>
      <c r="AK826" s="188" t="s">
        <v>2056</v>
      </c>
    </row>
    <row r="827" spans="1:37" x14ac:dyDescent="0.25">
      <c r="A827" s="10" t="s">
        <v>2368</v>
      </c>
      <c r="B827" s="10" t="s">
        <v>2086</v>
      </c>
      <c r="C827" s="10" t="s">
        <v>2086</v>
      </c>
      <c r="D827" s="10" t="s">
        <v>2086</v>
      </c>
      <c r="E827" s="10" t="s">
        <v>2084</v>
      </c>
      <c r="F827" s="10" t="s">
        <v>2085</v>
      </c>
      <c r="G827" s="10" t="s">
        <v>2644</v>
      </c>
      <c r="H827" s="13">
        <v>1</v>
      </c>
      <c r="I827" s="10" t="s">
        <v>269</v>
      </c>
      <c r="J827" s="280">
        <v>0.25</v>
      </c>
      <c r="K827" s="265">
        <v>0.75</v>
      </c>
      <c r="L827" s="265">
        <v>1</v>
      </c>
      <c r="M827" s="265"/>
      <c r="N827" s="211"/>
      <c r="O827" s="205"/>
      <c r="P827" s="205"/>
      <c r="Q827" s="205"/>
      <c r="R827" s="10"/>
      <c r="S827" s="10" t="s">
        <v>2060</v>
      </c>
      <c r="T827" s="271">
        <v>0.25</v>
      </c>
      <c r="U827" s="18">
        <v>42737</v>
      </c>
      <c r="V827" s="18">
        <v>42781</v>
      </c>
      <c r="W827" s="10">
        <v>44</v>
      </c>
      <c r="X827" s="10">
        <v>0.66</v>
      </c>
      <c r="Y827" s="10">
        <v>1</v>
      </c>
      <c r="Z827" s="10">
        <f>Y827</f>
        <v>1</v>
      </c>
      <c r="AA827" s="10" t="s">
        <v>2061</v>
      </c>
      <c r="AB827" s="10" t="s">
        <v>2061</v>
      </c>
      <c r="AC827" s="10" t="s">
        <v>2061</v>
      </c>
      <c r="AD827" s="10" t="s">
        <v>2061</v>
      </c>
      <c r="AE827" s="10" t="s">
        <v>2061</v>
      </c>
      <c r="AF827" s="10" t="s">
        <v>2061</v>
      </c>
      <c r="AG827" s="10" t="s">
        <v>2061</v>
      </c>
      <c r="AH827" s="10" t="s">
        <v>2061</v>
      </c>
      <c r="AI827" s="10" t="s">
        <v>2061</v>
      </c>
      <c r="AJ827" s="10" t="s">
        <v>2062</v>
      </c>
      <c r="AK827" s="188" t="s">
        <v>2645</v>
      </c>
    </row>
    <row r="828" spans="1:37" ht="27" customHeight="1" x14ac:dyDescent="0.25">
      <c r="A828" s="10" t="s">
        <v>2368</v>
      </c>
      <c r="B828" s="10" t="s">
        <v>2086</v>
      </c>
      <c r="C828" s="10" t="s">
        <v>2086</v>
      </c>
      <c r="D828" s="10" t="s">
        <v>2086</v>
      </c>
      <c r="E828" s="10" t="s">
        <v>2084</v>
      </c>
      <c r="F828" s="10" t="s">
        <v>2085</v>
      </c>
      <c r="G828" s="10" t="s">
        <v>2644</v>
      </c>
      <c r="H828" s="13">
        <v>1</v>
      </c>
      <c r="I828" s="10" t="s">
        <v>269</v>
      </c>
      <c r="J828" s="280">
        <v>0.25</v>
      </c>
      <c r="K828" s="265">
        <v>0.75</v>
      </c>
      <c r="L828" s="265">
        <v>1</v>
      </c>
      <c r="M828" s="265"/>
      <c r="N828" s="211"/>
      <c r="O828" s="205"/>
      <c r="P828" s="205"/>
      <c r="Q828" s="205"/>
      <c r="R828" s="10"/>
      <c r="S828" s="10" t="s">
        <v>2063</v>
      </c>
      <c r="T828" s="271">
        <v>0.25</v>
      </c>
      <c r="U828" s="18">
        <v>42782</v>
      </c>
      <c r="V828" s="18">
        <v>42886</v>
      </c>
      <c r="W828" s="10">
        <v>104</v>
      </c>
      <c r="X828" s="10" t="s">
        <v>2061</v>
      </c>
      <c r="Y828" s="10">
        <v>0.12</v>
      </c>
      <c r="Z828" s="10">
        <v>0.41</v>
      </c>
      <c r="AA828" s="10">
        <v>0.7</v>
      </c>
      <c r="AB828" s="10">
        <v>1</v>
      </c>
      <c r="AC828" s="10" t="s">
        <v>2061</v>
      </c>
      <c r="AD828" s="10" t="s">
        <v>2061</v>
      </c>
      <c r="AE828" s="10" t="s">
        <v>2061</v>
      </c>
      <c r="AF828" s="10" t="s">
        <v>2061</v>
      </c>
      <c r="AG828" s="10" t="s">
        <v>2061</v>
      </c>
      <c r="AH828" s="10" t="s">
        <v>2061</v>
      </c>
      <c r="AI828" s="10" t="s">
        <v>2061</v>
      </c>
      <c r="AJ828" s="10" t="s">
        <v>2646</v>
      </c>
      <c r="AK828" s="188" t="s">
        <v>2068</v>
      </c>
    </row>
    <row r="829" spans="1:37" x14ac:dyDescent="0.25">
      <c r="A829" s="10" t="s">
        <v>2368</v>
      </c>
      <c r="B829" s="10" t="s">
        <v>2086</v>
      </c>
      <c r="C829" s="10" t="s">
        <v>2086</v>
      </c>
      <c r="D829" s="10" t="s">
        <v>2086</v>
      </c>
      <c r="E829" s="10" t="s">
        <v>2084</v>
      </c>
      <c r="F829" s="10" t="s">
        <v>2085</v>
      </c>
      <c r="G829" s="10" t="s">
        <v>2644</v>
      </c>
      <c r="H829" s="13">
        <v>1</v>
      </c>
      <c r="I829" s="10" t="s">
        <v>269</v>
      </c>
      <c r="J829" s="280">
        <v>0.25</v>
      </c>
      <c r="K829" s="265">
        <v>0.75</v>
      </c>
      <c r="L829" s="265">
        <v>1</v>
      </c>
      <c r="M829" s="265"/>
      <c r="N829" s="211"/>
      <c r="O829" s="205"/>
      <c r="P829" s="205"/>
      <c r="Q829" s="205"/>
      <c r="R829" s="10"/>
      <c r="S829" s="10" t="s">
        <v>2064</v>
      </c>
      <c r="T829" s="271">
        <v>0.25</v>
      </c>
      <c r="U829" s="18">
        <v>42870</v>
      </c>
      <c r="V829" s="18">
        <v>42916</v>
      </c>
      <c r="W829" s="10">
        <v>46</v>
      </c>
      <c r="X829" s="10" t="s">
        <v>2061</v>
      </c>
      <c r="Y829" s="10" t="s">
        <v>2061</v>
      </c>
      <c r="Z829" s="10" t="s">
        <v>2061</v>
      </c>
      <c r="AA829" s="10" t="s">
        <v>2061</v>
      </c>
      <c r="AB829" s="10">
        <v>0.35</v>
      </c>
      <c r="AC829" s="10">
        <v>1</v>
      </c>
      <c r="AD829" s="10" t="s">
        <v>2061</v>
      </c>
      <c r="AE829" s="10" t="s">
        <v>2061</v>
      </c>
      <c r="AF829" s="10" t="s">
        <v>2061</v>
      </c>
      <c r="AG829" s="10" t="s">
        <v>2061</v>
      </c>
      <c r="AH829" s="10" t="s">
        <v>2061</v>
      </c>
      <c r="AI829" s="10" t="s">
        <v>2061</v>
      </c>
      <c r="AJ829" s="10" t="s">
        <v>2065</v>
      </c>
      <c r="AK829" s="188" t="s">
        <v>2066</v>
      </c>
    </row>
    <row r="830" spans="1:37" x14ac:dyDescent="0.25">
      <c r="A830" s="10" t="s">
        <v>2368</v>
      </c>
      <c r="B830" s="10" t="s">
        <v>2086</v>
      </c>
      <c r="C830" s="10" t="s">
        <v>2086</v>
      </c>
      <c r="D830" s="10" t="s">
        <v>2086</v>
      </c>
      <c r="E830" s="10" t="s">
        <v>2084</v>
      </c>
      <c r="F830" s="10" t="s">
        <v>2085</v>
      </c>
      <c r="G830" s="10" t="s">
        <v>2644</v>
      </c>
      <c r="H830" s="13">
        <v>1</v>
      </c>
      <c r="I830" s="10" t="s">
        <v>269</v>
      </c>
      <c r="J830" s="280">
        <v>0.25</v>
      </c>
      <c r="K830" s="265">
        <v>0.75</v>
      </c>
      <c r="L830" s="265">
        <v>1</v>
      </c>
      <c r="M830" s="265"/>
      <c r="N830" s="211"/>
      <c r="O830" s="205"/>
      <c r="P830" s="205"/>
      <c r="Q830" s="205"/>
      <c r="R830" s="10"/>
      <c r="S830" s="10" t="s">
        <v>2647</v>
      </c>
      <c r="T830" s="271">
        <v>0.25</v>
      </c>
      <c r="U830" s="18">
        <v>42917</v>
      </c>
      <c r="V830" s="18">
        <v>42977</v>
      </c>
      <c r="W830" s="10">
        <v>60</v>
      </c>
      <c r="X830" s="10" t="s">
        <v>2061</v>
      </c>
      <c r="Y830" s="10" t="s">
        <v>2061</v>
      </c>
      <c r="Z830" s="10" t="s">
        <v>2061</v>
      </c>
      <c r="AA830" s="10" t="s">
        <v>2061</v>
      </c>
      <c r="AB830" s="10" t="s">
        <v>2061</v>
      </c>
      <c r="AC830" s="10" t="s">
        <v>2061</v>
      </c>
      <c r="AD830" s="10">
        <v>0.5</v>
      </c>
      <c r="AE830" s="10">
        <v>1</v>
      </c>
      <c r="AF830" s="10" t="s">
        <v>2061</v>
      </c>
      <c r="AG830" s="10" t="s">
        <v>2061</v>
      </c>
      <c r="AH830" s="10" t="s">
        <v>2061</v>
      </c>
      <c r="AI830" s="10" t="s">
        <v>2061</v>
      </c>
      <c r="AJ830" s="10" t="s">
        <v>2067</v>
      </c>
      <c r="AK830" s="188" t="s">
        <v>2068</v>
      </c>
    </row>
    <row r="831" spans="1:37" ht="30" customHeight="1" x14ac:dyDescent="0.25">
      <c r="A831" s="10" t="s">
        <v>2368</v>
      </c>
      <c r="B831" s="10" t="s">
        <v>2086</v>
      </c>
      <c r="C831" s="10" t="s">
        <v>2086</v>
      </c>
      <c r="D831" s="10" t="s">
        <v>2086</v>
      </c>
      <c r="E831" s="10" t="s">
        <v>2084</v>
      </c>
      <c r="F831" s="10" t="s">
        <v>2085</v>
      </c>
      <c r="G831" s="10" t="s">
        <v>2069</v>
      </c>
      <c r="H831" s="13">
        <v>1</v>
      </c>
      <c r="I831" s="10" t="s">
        <v>269</v>
      </c>
      <c r="J831" s="280">
        <v>0.16</v>
      </c>
      <c r="K831" s="265">
        <v>0.43</v>
      </c>
      <c r="L831" s="265">
        <v>0.72</v>
      </c>
      <c r="M831" s="265">
        <v>1</v>
      </c>
      <c r="N831" s="211"/>
      <c r="O831" s="205"/>
      <c r="P831" s="205"/>
      <c r="Q831" s="205"/>
      <c r="R831" s="10"/>
      <c r="S831" s="10" t="s">
        <v>2070</v>
      </c>
      <c r="T831" s="271">
        <v>0.05</v>
      </c>
      <c r="U831" s="18">
        <v>42751</v>
      </c>
      <c r="V831" s="18">
        <v>42794</v>
      </c>
      <c r="W831" s="10">
        <v>43</v>
      </c>
      <c r="X831" s="10">
        <v>0.35</v>
      </c>
      <c r="Y831" s="10">
        <v>1</v>
      </c>
      <c r="Z831" s="10">
        <f>Y831</f>
        <v>1</v>
      </c>
      <c r="AA831" s="10" t="s">
        <v>2061</v>
      </c>
      <c r="AB831" s="10" t="s">
        <v>2061</v>
      </c>
      <c r="AC831" s="10" t="s">
        <v>2061</v>
      </c>
      <c r="AD831" s="10" t="s">
        <v>2061</v>
      </c>
      <c r="AE831" s="10" t="s">
        <v>2061</v>
      </c>
      <c r="AF831" s="10" t="s">
        <v>2061</v>
      </c>
      <c r="AG831" s="10" t="s">
        <v>2061</v>
      </c>
      <c r="AH831" s="10" t="s">
        <v>2061</v>
      </c>
      <c r="AI831" s="10" t="s">
        <v>2061</v>
      </c>
      <c r="AJ831" s="10" t="s">
        <v>2648</v>
      </c>
      <c r="AK831" s="188" t="s">
        <v>2071</v>
      </c>
    </row>
    <row r="832" spans="1:37" ht="17.25" customHeight="1" x14ac:dyDescent="0.25">
      <c r="A832" s="10" t="s">
        <v>2368</v>
      </c>
      <c r="B832" s="10" t="s">
        <v>2086</v>
      </c>
      <c r="C832" s="10" t="s">
        <v>2086</v>
      </c>
      <c r="D832" s="10" t="s">
        <v>2086</v>
      </c>
      <c r="E832" s="10" t="s">
        <v>2084</v>
      </c>
      <c r="F832" s="10" t="s">
        <v>2085</v>
      </c>
      <c r="G832" s="10" t="s">
        <v>2069</v>
      </c>
      <c r="H832" s="13">
        <v>1</v>
      </c>
      <c r="I832" s="10" t="s">
        <v>269</v>
      </c>
      <c r="J832" s="280">
        <v>0.16</v>
      </c>
      <c r="K832" s="265">
        <v>0.43</v>
      </c>
      <c r="L832" s="265">
        <v>0.72</v>
      </c>
      <c r="M832" s="265">
        <v>1</v>
      </c>
      <c r="N832" s="211"/>
      <c r="O832" s="205"/>
      <c r="P832" s="205"/>
      <c r="Q832" s="205"/>
      <c r="R832" s="10"/>
      <c r="S832" s="10" t="s">
        <v>2649</v>
      </c>
      <c r="T832" s="271">
        <v>0.05</v>
      </c>
      <c r="U832" s="18">
        <v>42751</v>
      </c>
      <c r="V832" s="18">
        <v>42781</v>
      </c>
      <c r="W832" s="10">
        <v>30</v>
      </c>
      <c r="X832" s="10">
        <v>0.5</v>
      </c>
      <c r="Y832" s="10">
        <v>1</v>
      </c>
      <c r="Z832" s="10" t="s">
        <v>2061</v>
      </c>
      <c r="AA832" s="10" t="s">
        <v>2061</v>
      </c>
      <c r="AB832" s="10" t="s">
        <v>2061</v>
      </c>
      <c r="AC832" s="10" t="s">
        <v>2061</v>
      </c>
      <c r="AD832" s="10" t="s">
        <v>2061</v>
      </c>
      <c r="AE832" s="10" t="s">
        <v>2061</v>
      </c>
      <c r="AF832" s="10" t="s">
        <v>2061</v>
      </c>
      <c r="AG832" s="10" t="s">
        <v>2061</v>
      </c>
      <c r="AH832" s="10" t="s">
        <v>2061</v>
      </c>
      <c r="AI832" s="10" t="s">
        <v>2061</v>
      </c>
      <c r="AJ832" s="10" t="s">
        <v>2650</v>
      </c>
      <c r="AK832" s="188" t="s">
        <v>2072</v>
      </c>
    </row>
    <row r="833" spans="1:37" ht="30" x14ac:dyDescent="0.25">
      <c r="A833" s="10" t="s">
        <v>2368</v>
      </c>
      <c r="B833" s="10" t="s">
        <v>2086</v>
      </c>
      <c r="C833" s="10" t="s">
        <v>2086</v>
      </c>
      <c r="D833" s="10" t="s">
        <v>2086</v>
      </c>
      <c r="E833" s="10" t="s">
        <v>2084</v>
      </c>
      <c r="F833" s="10" t="s">
        <v>2085</v>
      </c>
      <c r="G833" s="10" t="s">
        <v>2069</v>
      </c>
      <c r="H833" s="13">
        <v>1</v>
      </c>
      <c r="I833" s="10" t="s">
        <v>269</v>
      </c>
      <c r="J833" s="280">
        <v>0.16</v>
      </c>
      <c r="K833" s="265">
        <v>0.43</v>
      </c>
      <c r="L833" s="265">
        <v>0.72</v>
      </c>
      <c r="M833" s="265">
        <v>1</v>
      </c>
      <c r="N833" s="211"/>
      <c r="O833" s="205"/>
      <c r="P833" s="205"/>
      <c r="Q833" s="205"/>
      <c r="R833" s="10"/>
      <c r="S833" s="10" t="s">
        <v>2073</v>
      </c>
      <c r="T833" s="271">
        <v>0.35</v>
      </c>
      <c r="U833" s="18">
        <v>42767</v>
      </c>
      <c r="V833" s="18">
        <v>43098</v>
      </c>
      <c r="W833" s="10">
        <v>331</v>
      </c>
      <c r="X833" s="10" t="s">
        <v>2061</v>
      </c>
      <c r="Y833" s="10">
        <v>0.08</v>
      </c>
      <c r="Z833" s="10">
        <v>0.18</v>
      </c>
      <c r="AA833" s="10">
        <v>0.27</v>
      </c>
      <c r="AB833" s="10">
        <v>0.36</v>
      </c>
      <c r="AC833" s="10">
        <v>0.45</v>
      </c>
      <c r="AD833" s="10">
        <v>0.54</v>
      </c>
      <c r="AE833" s="10">
        <v>0.64</v>
      </c>
      <c r="AF833" s="10">
        <v>0.73</v>
      </c>
      <c r="AG833" s="10">
        <v>0.82</v>
      </c>
      <c r="AH833" s="10">
        <v>0.91</v>
      </c>
      <c r="AI833" s="10">
        <v>1</v>
      </c>
      <c r="AJ833" s="10" t="s">
        <v>2650</v>
      </c>
      <c r="AK833" s="188" t="s">
        <v>2074</v>
      </c>
    </row>
    <row r="834" spans="1:37" ht="45" x14ac:dyDescent="0.25">
      <c r="A834" s="10" t="s">
        <v>2368</v>
      </c>
      <c r="B834" s="10" t="s">
        <v>2086</v>
      </c>
      <c r="C834" s="10" t="s">
        <v>2086</v>
      </c>
      <c r="D834" s="10" t="s">
        <v>2086</v>
      </c>
      <c r="E834" s="10" t="s">
        <v>2084</v>
      </c>
      <c r="F834" s="10" t="s">
        <v>2085</v>
      </c>
      <c r="G834" s="10" t="s">
        <v>2069</v>
      </c>
      <c r="H834" s="13">
        <v>1</v>
      </c>
      <c r="I834" s="10" t="s">
        <v>269</v>
      </c>
      <c r="J834" s="280">
        <v>0.16</v>
      </c>
      <c r="K834" s="265">
        <v>0.43</v>
      </c>
      <c r="L834" s="265">
        <v>0.72</v>
      </c>
      <c r="M834" s="265">
        <v>1</v>
      </c>
      <c r="N834" s="211"/>
      <c r="O834" s="205"/>
      <c r="P834" s="205"/>
      <c r="Q834" s="205"/>
      <c r="R834" s="10"/>
      <c r="S834" s="10" t="s">
        <v>2651</v>
      </c>
      <c r="T834" s="271">
        <v>0.35</v>
      </c>
      <c r="U834" s="18">
        <v>42767</v>
      </c>
      <c r="V834" s="18">
        <v>43098</v>
      </c>
      <c r="W834" s="10">
        <v>331</v>
      </c>
      <c r="X834" s="10" t="s">
        <v>2061</v>
      </c>
      <c r="Y834" s="10">
        <v>0.08</v>
      </c>
      <c r="Z834" s="10">
        <v>0.18</v>
      </c>
      <c r="AA834" s="10">
        <v>0.27</v>
      </c>
      <c r="AB834" s="10">
        <v>0.36</v>
      </c>
      <c r="AC834" s="10">
        <v>0.45</v>
      </c>
      <c r="AD834" s="10">
        <v>0.54</v>
      </c>
      <c r="AE834" s="10">
        <v>0.64</v>
      </c>
      <c r="AF834" s="10">
        <v>0.73</v>
      </c>
      <c r="AG834" s="10">
        <v>0.82</v>
      </c>
      <c r="AH834" s="10">
        <v>0.91</v>
      </c>
      <c r="AI834" s="10">
        <v>1</v>
      </c>
      <c r="AJ834" s="10" t="s">
        <v>2075</v>
      </c>
      <c r="AK834" s="188" t="s">
        <v>2076</v>
      </c>
    </row>
    <row r="835" spans="1:37" ht="45" x14ac:dyDescent="0.25">
      <c r="A835" s="10" t="s">
        <v>2368</v>
      </c>
      <c r="B835" s="10" t="s">
        <v>2086</v>
      </c>
      <c r="C835" s="10" t="s">
        <v>2086</v>
      </c>
      <c r="D835" s="10" t="s">
        <v>2086</v>
      </c>
      <c r="E835" s="10" t="s">
        <v>2084</v>
      </c>
      <c r="F835" s="10" t="s">
        <v>2085</v>
      </c>
      <c r="G835" s="10" t="s">
        <v>2069</v>
      </c>
      <c r="H835" s="13">
        <v>1</v>
      </c>
      <c r="I835" s="10" t="s">
        <v>269</v>
      </c>
      <c r="J835" s="280">
        <v>0.16</v>
      </c>
      <c r="K835" s="265">
        <v>0.43</v>
      </c>
      <c r="L835" s="265">
        <v>0.72</v>
      </c>
      <c r="M835" s="265">
        <v>1</v>
      </c>
      <c r="N835" s="211"/>
      <c r="O835" s="205"/>
      <c r="P835" s="205"/>
      <c r="Q835" s="205"/>
      <c r="R835" s="10"/>
      <c r="S835" s="10" t="s">
        <v>2652</v>
      </c>
      <c r="T835" s="271">
        <v>0.2</v>
      </c>
      <c r="U835" s="18">
        <v>42751</v>
      </c>
      <c r="V835" s="18">
        <v>43098</v>
      </c>
      <c r="W835" s="10">
        <v>347</v>
      </c>
      <c r="X835" s="10">
        <v>0.04</v>
      </c>
      <c r="Y835" s="10">
        <v>0.12</v>
      </c>
      <c r="Z835" s="10">
        <v>0.21</v>
      </c>
      <c r="AA835" s="10">
        <v>0.3</v>
      </c>
      <c r="AB835" s="10">
        <v>0.39</v>
      </c>
      <c r="AC835" s="10">
        <v>0.48</v>
      </c>
      <c r="AD835" s="10">
        <v>0.56000000000000005</v>
      </c>
      <c r="AE835" s="10">
        <v>0.65</v>
      </c>
      <c r="AF835" s="10">
        <v>0.74</v>
      </c>
      <c r="AG835" s="10">
        <v>0.83</v>
      </c>
      <c r="AH835" s="10">
        <v>0.92</v>
      </c>
      <c r="AI835" s="10" t="s">
        <v>2061</v>
      </c>
      <c r="AJ835" s="10" t="s">
        <v>2077</v>
      </c>
      <c r="AK835" s="188" t="s">
        <v>2653</v>
      </c>
    </row>
    <row r="836" spans="1:37" x14ac:dyDescent="0.25">
      <c r="A836" s="10" t="s">
        <v>2368</v>
      </c>
      <c r="B836" s="10" t="s">
        <v>2086</v>
      </c>
      <c r="C836" s="10" t="s">
        <v>2086</v>
      </c>
      <c r="D836" s="10" t="s">
        <v>2086</v>
      </c>
      <c r="E836" s="10" t="s">
        <v>2084</v>
      </c>
      <c r="F836" s="10" t="s">
        <v>2085</v>
      </c>
      <c r="G836" s="10" t="s">
        <v>2078</v>
      </c>
      <c r="H836" s="13">
        <v>1</v>
      </c>
      <c r="I836" s="10" t="s">
        <v>269</v>
      </c>
      <c r="J836" s="280">
        <v>0.1</v>
      </c>
      <c r="K836" s="265">
        <v>0.5</v>
      </c>
      <c r="L836" s="265">
        <v>0.75</v>
      </c>
      <c r="M836" s="265">
        <v>1</v>
      </c>
      <c r="N836" s="211"/>
      <c r="O836" s="205"/>
      <c r="P836" s="205"/>
      <c r="Q836" s="205"/>
      <c r="R836" s="10"/>
      <c r="S836" s="10" t="s">
        <v>2079</v>
      </c>
      <c r="T836" s="271">
        <v>0.25</v>
      </c>
      <c r="U836" s="18">
        <v>42751</v>
      </c>
      <c r="V836" s="18">
        <v>42916</v>
      </c>
      <c r="W836" s="10">
        <v>165</v>
      </c>
      <c r="X836" s="10">
        <v>0.09</v>
      </c>
      <c r="Y836" s="10">
        <v>0.26</v>
      </c>
      <c r="Z836" s="10">
        <v>0.45</v>
      </c>
      <c r="AA836" s="10">
        <v>0.63</v>
      </c>
      <c r="AB836" s="10">
        <v>0.82</v>
      </c>
      <c r="AC836" s="10">
        <v>1</v>
      </c>
      <c r="AD836" s="10" t="s">
        <v>2061</v>
      </c>
      <c r="AE836" s="10" t="s">
        <v>2061</v>
      </c>
      <c r="AF836" s="10" t="s">
        <v>2061</v>
      </c>
      <c r="AG836" s="10" t="s">
        <v>2061</v>
      </c>
      <c r="AH836" s="10" t="s">
        <v>2061</v>
      </c>
      <c r="AI836" s="10" t="s">
        <v>2061</v>
      </c>
      <c r="AJ836" s="10" t="s">
        <v>2654</v>
      </c>
      <c r="AK836" s="188" t="s">
        <v>2080</v>
      </c>
    </row>
    <row r="837" spans="1:37" x14ac:dyDescent="0.25">
      <c r="A837" s="10" t="s">
        <v>2368</v>
      </c>
      <c r="B837" s="10" t="s">
        <v>2086</v>
      </c>
      <c r="C837" s="10" t="s">
        <v>2086</v>
      </c>
      <c r="D837" s="10" t="s">
        <v>2086</v>
      </c>
      <c r="E837" s="10" t="s">
        <v>2084</v>
      </c>
      <c r="F837" s="10" t="s">
        <v>2085</v>
      </c>
      <c r="G837" s="10" t="s">
        <v>2078</v>
      </c>
      <c r="H837" s="13">
        <v>1</v>
      </c>
      <c r="I837" s="10" t="s">
        <v>269</v>
      </c>
      <c r="J837" s="280">
        <v>0.1</v>
      </c>
      <c r="K837" s="265">
        <v>0.5</v>
      </c>
      <c r="L837" s="265">
        <v>0.75</v>
      </c>
      <c r="M837" s="265">
        <v>1</v>
      </c>
      <c r="N837" s="211"/>
      <c r="O837" s="205"/>
      <c r="P837" s="205"/>
      <c r="Q837" s="205"/>
      <c r="R837" s="10"/>
      <c r="S837" s="10" t="s">
        <v>2081</v>
      </c>
      <c r="T837" s="271">
        <v>0.25</v>
      </c>
      <c r="U837" s="18">
        <v>42826</v>
      </c>
      <c r="V837" s="18">
        <v>42916</v>
      </c>
      <c r="W837" s="10">
        <v>90</v>
      </c>
      <c r="X837" s="10" t="s">
        <v>2061</v>
      </c>
      <c r="Y837" s="10" t="s">
        <v>2061</v>
      </c>
      <c r="Z837" s="10" t="s">
        <v>2061</v>
      </c>
      <c r="AA837" s="10">
        <v>0.32</v>
      </c>
      <c r="AB837" s="10">
        <v>0.67</v>
      </c>
      <c r="AC837" s="10">
        <v>1</v>
      </c>
      <c r="AD837" s="10" t="s">
        <v>2061</v>
      </c>
      <c r="AE837" s="10" t="s">
        <v>2061</v>
      </c>
      <c r="AF837" s="10" t="s">
        <v>2061</v>
      </c>
      <c r="AG837" s="10" t="s">
        <v>2061</v>
      </c>
      <c r="AH837" s="10" t="s">
        <v>2061</v>
      </c>
      <c r="AI837" s="10" t="s">
        <v>2061</v>
      </c>
      <c r="AJ837" s="10"/>
      <c r="AK837" s="188" t="s">
        <v>2082</v>
      </c>
    </row>
    <row r="838" spans="1:37" ht="30" x14ac:dyDescent="0.25">
      <c r="A838" s="10" t="s">
        <v>2368</v>
      </c>
      <c r="B838" s="10" t="s">
        <v>2086</v>
      </c>
      <c r="C838" s="10" t="s">
        <v>2086</v>
      </c>
      <c r="D838" s="10" t="s">
        <v>2086</v>
      </c>
      <c r="E838" s="10" t="s">
        <v>2084</v>
      </c>
      <c r="F838" s="10" t="s">
        <v>2085</v>
      </c>
      <c r="G838" s="10" t="s">
        <v>2078</v>
      </c>
      <c r="H838" s="13">
        <v>1</v>
      </c>
      <c r="I838" s="10" t="s">
        <v>269</v>
      </c>
      <c r="J838" s="280">
        <v>0.1</v>
      </c>
      <c r="K838" s="265">
        <v>0.5</v>
      </c>
      <c r="L838" s="265">
        <v>0.75</v>
      </c>
      <c r="M838" s="265">
        <v>1</v>
      </c>
      <c r="N838" s="211"/>
      <c r="O838" s="205"/>
      <c r="P838" s="205"/>
      <c r="Q838" s="205"/>
      <c r="R838" s="10"/>
      <c r="S838" s="10" t="s">
        <v>2655</v>
      </c>
      <c r="T838" s="271">
        <v>0.2</v>
      </c>
      <c r="U838" s="18">
        <v>42920</v>
      </c>
      <c r="V838" s="18">
        <v>42978</v>
      </c>
      <c r="W838" s="10">
        <v>58</v>
      </c>
      <c r="X838" s="10" t="s">
        <v>2061</v>
      </c>
      <c r="Y838" s="10" t="s">
        <v>2061</v>
      </c>
      <c r="Z838" s="10" t="s">
        <v>2061</v>
      </c>
      <c r="AA838" s="10" t="s">
        <v>2061</v>
      </c>
      <c r="AB838" s="10" t="s">
        <v>2061</v>
      </c>
      <c r="AC838" s="10" t="s">
        <v>2061</v>
      </c>
      <c r="AD838" s="10">
        <v>0.47</v>
      </c>
      <c r="AE838" s="10">
        <v>1</v>
      </c>
      <c r="AF838" s="10" t="s">
        <v>2061</v>
      </c>
      <c r="AG838" s="10" t="s">
        <v>2061</v>
      </c>
      <c r="AH838" s="10" t="s">
        <v>2061</v>
      </c>
      <c r="AI838" s="10" t="s">
        <v>2061</v>
      </c>
      <c r="AJ838" s="10"/>
      <c r="AK838" s="188" t="s">
        <v>2656</v>
      </c>
    </row>
    <row r="839" spans="1:37" x14ac:dyDescent="0.25">
      <c r="A839" s="10" t="s">
        <v>2368</v>
      </c>
      <c r="B839" s="10" t="s">
        <v>2086</v>
      </c>
      <c r="C839" s="10" t="s">
        <v>2086</v>
      </c>
      <c r="D839" s="10" t="s">
        <v>2086</v>
      </c>
      <c r="E839" s="10" t="s">
        <v>2084</v>
      </c>
      <c r="F839" s="10" t="s">
        <v>2085</v>
      </c>
      <c r="G839" s="10" t="s">
        <v>2078</v>
      </c>
      <c r="H839" s="13">
        <v>1</v>
      </c>
      <c r="I839" s="10" t="s">
        <v>269</v>
      </c>
      <c r="J839" s="280">
        <v>0.1</v>
      </c>
      <c r="K839" s="265">
        <v>0.5</v>
      </c>
      <c r="L839" s="265">
        <v>0.75</v>
      </c>
      <c r="M839" s="265">
        <v>1</v>
      </c>
      <c r="N839" s="211"/>
      <c r="O839" s="205"/>
      <c r="P839" s="205"/>
      <c r="Q839" s="205"/>
      <c r="R839" s="10"/>
      <c r="S839" s="10" t="s">
        <v>2083</v>
      </c>
      <c r="T839" s="271">
        <v>0.3</v>
      </c>
      <c r="U839" s="18">
        <v>42979</v>
      </c>
      <c r="V839" s="18">
        <v>43098</v>
      </c>
      <c r="W839" s="10">
        <v>119</v>
      </c>
      <c r="X839" s="10" t="s">
        <v>2061</v>
      </c>
      <c r="Y839" s="10" t="s">
        <v>2061</v>
      </c>
      <c r="Z839" s="10" t="s">
        <v>2061</v>
      </c>
      <c r="AA839" s="10" t="s">
        <v>2061</v>
      </c>
      <c r="AB839" s="10" t="s">
        <v>2061</v>
      </c>
      <c r="AC839" s="10" t="s">
        <v>2061</v>
      </c>
      <c r="AD839" s="10" t="s">
        <v>2061</v>
      </c>
      <c r="AE839" s="10" t="s">
        <v>2061</v>
      </c>
      <c r="AF839" s="10">
        <v>0.24</v>
      </c>
      <c r="AG839" s="10">
        <v>0.5</v>
      </c>
      <c r="AH839" s="10">
        <v>0.76</v>
      </c>
      <c r="AI839" s="10">
        <v>1</v>
      </c>
      <c r="AJ839" s="10"/>
      <c r="AK839" s="188">
        <v>0</v>
      </c>
    </row>
    <row r="840" spans="1:37" x14ac:dyDescent="0.25">
      <c r="A840" s="10" t="s">
        <v>2368</v>
      </c>
      <c r="B840" s="10" t="s">
        <v>2089</v>
      </c>
      <c r="C840" s="10" t="s">
        <v>2089</v>
      </c>
      <c r="D840" s="10" t="s">
        <v>2089</v>
      </c>
      <c r="E840" s="10" t="s">
        <v>2088</v>
      </c>
      <c r="F840" s="10" t="s">
        <v>2087</v>
      </c>
      <c r="G840" s="10" t="s">
        <v>2090</v>
      </c>
      <c r="H840" s="13">
        <v>1840</v>
      </c>
      <c r="I840" s="10" t="s">
        <v>74</v>
      </c>
      <c r="J840" s="10">
        <v>450</v>
      </c>
      <c r="K840" s="10">
        <v>920</v>
      </c>
      <c r="L840" s="10">
        <v>1390</v>
      </c>
      <c r="M840" s="10">
        <v>1840</v>
      </c>
      <c r="N840" s="204"/>
      <c r="O840" s="204"/>
      <c r="P840" s="204"/>
      <c r="Q840" s="204"/>
      <c r="R840" s="10"/>
      <c r="S840" s="10" t="s">
        <v>2091</v>
      </c>
      <c r="T840" s="271">
        <v>0.5</v>
      </c>
      <c r="U840" s="18">
        <v>42740</v>
      </c>
      <c r="V840" s="18">
        <v>43100</v>
      </c>
      <c r="W840" s="10">
        <v>360</v>
      </c>
      <c r="X840" s="10">
        <v>7.0000000000000007E-2</v>
      </c>
      <c r="Y840" s="10">
        <v>0.15</v>
      </c>
      <c r="Z840" s="10">
        <v>0.24</v>
      </c>
      <c r="AA840" s="10">
        <v>0.32</v>
      </c>
      <c r="AB840" s="10">
        <v>0.41</v>
      </c>
      <c r="AC840" s="10">
        <v>0.49</v>
      </c>
      <c r="AD840" s="10">
        <v>0.57999999999999996</v>
      </c>
      <c r="AE840" s="10">
        <v>0.66</v>
      </c>
      <c r="AF840" s="10">
        <v>0.74</v>
      </c>
      <c r="AG840" s="10">
        <v>0.83</v>
      </c>
      <c r="AH840" s="10">
        <v>0.91</v>
      </c>
      <c r="AI840" s="10">
        <v>1</v>
      </c>
      <c r="AJ840" s="10" t="s">
        <v>2657</v>
      </c>
      <c r="AK840" s="188" t="s">
        <v>2092</v>
      </c>
    </row>
    <row r="841" spans="1:37" x14ac:dyDescent="0.25">
      <c r="A841" s="10" t="s">
        <v>2368</v>
      </c>
      <c r="B841" s="10" t="s">
        <v>2089</v>
      </c>
      <c r="C841" s="10" t="s">
        <v>2089</v>
      </c>
      <c r="D841" s="10" t="s">
        <v>2089</v>
      </c>
      <c r="E841" s="10" t="s">
        <v>2088</v>
      </c>
      <c r="F841" s="10" t="s">
        <v>2087</v>
      </c>
      <c r="G841" s="10" t="s">
        <v>2090</v>
      </c>
      <c r="H841" s="13">
        <v>1840</v>
      </c>
      <c r="I841" s="10" t="s">
        <v>74</v>
      </c>
      <c r="J841" s="10">
        <v>450</v>
      </c>
      <c r="K841" s="10">
        <v>920</v>
      </c>
      <c r="L841" s="10">
        <v>1390</v>
      </c>
      <c r="M841" s="10">
        <v>1840</v>
      </c>
      <c r="N841" s="204"/>
      <c r="O841" s="204"/>
      <c r="P841" s="204"/>
      <c r="Q841" s="204"/>
      <c r="R841" s="10"/>
      <c r="S841" s="10" t="s">
        <v>2093</v>
      </c>
      <c r="T841" s="271">
        <v>0.5</v>
      </c>
      <c r="U841" s="18">
        <v>42740</v>
      </c>
      <c r="V841" s="18">
        <v>43100</v>
      </c>
      <c r="W841" s="10">
        <v>360</v>
      </c>
      <c r="X841" s="10">
        <v>7.0000000000000007E-2</v>
      </c>
      <c r="Y841" s="10">
        <v>0.15</v>
      </c>
      <c r="Z841" s="10">
        <v>0.24</v>
      </c>
      <c r="AA841" s="10">
        <v>0.32</v>
      </c>
      <c r="AB841" s="10">
        <v>0.41</v>
      </c>
      <c r="AC841" s="10">
        <v>0.49</v>
      </c>
      <c r="AD841" s="10">
        <v>0.57999999999999996</v>
      </c>
      <c r="AE841" s="10">
        <v>0.66</v>
      </c>
      <c r="AF841" s="10">
        <v>0.74</v>
      </c>
      <c r="AG841" s="10">
        <v>0.83</v>
      </c>
      <c r="AH841" s="10">
        <v>0.91</v>
      </c>
      <c r="AI841" s="10">
        <v>1</v>
      </c>
      <c r="AJ841" s="10" t="s">
        <v>2094</v>
      </c>
      <c r="AK841" s="188" t="s">
        <v>2095</v>
      </c>
    </row>
    <row r="842" spans="1:37" x14ac:dyDescent="0.25">
      <c r="A842" s="10" t="s">
        <v>2368</v>
      </c>
      <c r="B842" s="10" t="s">
        <v>2089</v>
      </c>
      <c r="C842" s="10" t="s">
        <v>2089</v>
      </c>
      <c r="D842" s="10" t="s">
        <v>2089</v>
      </c>
      <c r="E842" s="10" t="s">
        <v>2088</v>
      </c>
      <c r="F842" s="10" t="s">
        <v>2087</v>
      </c>
      <c r="G842" s="10" t="s">
        <v>2096</v>
      </c>
      <c r="H842" s="13">
        <v>1000</v>
      </c>
      <c r="I842" s="10" t="s">
        <v>74</v>
      </c>
      <c r="J842" s="10">
        <v>200</v>
      </c>
      <c r="K842" s="10">
        <v>500</v>
      </c>
      <c r="L842" s="10">
        <v>800</v>
      </c>
      <c r="M842" s="10">
        <v>1000</v>
      </c>
      <c r="N842" s="204"/>
      <c r="O842" s="204"/>
      <c r="P842" s="204"/>
      <c r="Q842" s="204"/>
      <c r="R842" s="10"/>
      <c r="S842" s="10" t="s">
        <v>2097</v>
      </c>
      <c r="T842" s="271">
        <v>0.6</v>
      </c>
      <c r="U842" s="18">
        <v>42740</v>
      </c>
      <c r="V842" s="18">
        <v>43100</v>
      </c>
      <c r="W842" s="10">
        <v>360</v>
      </c>
      <c r="X842" s="10">
        <v>7.0000000000000007E-2</v>
      </c>
      <c r="Y842" s="10">
        <v>0.15</v>
      </c>
      <c r="Z842" s="10">
        <v>0.24</v>
      </c>
      <c r="AA842" s="10">
        <v>0.32</v>
      </c>
      <c r="AB842" s="10">
        <v>0.41</v>
      </c>
      <c r="AC842" s="10">
        <v>0.49</v>
      </c>
      <c r="AD842" s="10">
        <v>0.57999999999999996</v>
      </c>
      <c r="AE842" s="10">
        <v>0.66</v>
      </c>
      <c r="AF842" s="10">
        <v>0.74</v>
      </c>
      <c r="AG842" s="10">
        <v>0.83</v>
      </c>
      <c r="AH842" s="10">
        <v>0.91</v>
      </c>
      <c r="AI842" s="10">
        <v>1</v>
      </c>
      <c r="AJ842" s="10" t="s">
        <v>2098</v>
      </c>
      <c r="AK842" s="188" t="s">
        <v>2099</v>
      </c>
    </row>
    <row r="843" spans="1:37" x14ac:dyDescent="0.25">
      <c r="A843" s="10" t="s">
        <v>2368</v>
      </c>
      <c r="B843" s="10" t="s">
        <v>2089</v>
      </c>
      <c r="C843" s="10" t="s">
        <v>2089</v>
      </c>
      <c r="D843" s="10" t="s">
        <v>2089</v>
      </c>
      <c r="E843" s="10" t="s">
        <v>2088</v>
      </c>
      <c r="F843" s="10" t="s">
        <v>2087</v>
      </c>
      <c r="G843" s="10" t="s">
        <v>2096</v>
      </c>
      <c r="H843" s="13">
        <v>1000</v>
      </c>
      <c r="I843" s="10" t="s">
        <v>74</v>
      </c>
      <c r="J843" s="10">
        <v>200</v>
      </c>
      <c r="K843" s="10">
        <v>500</v>
      </c>
      <c r="L843" s="10">
        <v>800</v>
      </c>
      <c r="M843" s="10">
        <v>1000</v>
      </c>
      <c r="N843" s="204"/>
      <c r="O843" s="204"/>
      <c r="P843" s="204"/>
      <c r="Q843" s="204"/>
      <c r="R843" s="10"/>
      <c r="S843" s="10" t="s">
        <v>2100</v>
      </c>
      <c r="T843" s="271">
        <v>0.4</v>
      </c>
      <c r="U843" s="18">
        <v>42740</v>
      </c>
      <c r="V843" s="18">
        <v>43100</v>
      </c>
      <c r="W843" s="10">
        <v>360</v>
      </c>
      <c r="X843" s="10">
        <v>7.0000000000000007E-2</v>
      </c>
      <c r="Y843" s="10">
        <v>0.15</v>
      </c>
      <c r="Z843" s="10">
        <v>0.24</v>
      </c>
      <c r="AA843" s="10">
        <v>0.32</v>
      </c>
      <c r="AB843" s="10">
        <v>0.41</v>
      </c>
      <c r="AC843" s="10">
        <v>0.49</v>
      </c>
      <c r="AD843" s="10">
        <v>0.57999999999999996</v>
      </c>
      <c r="AE843" s="10">
        <v>0.66</v>
      </c>
      <c r="AF843" s="10">
        <v>0.74</v>
      </c>
      <c r="AG843" s="10">
        <v>0.83</v>
      </c>
      <c r="AH843" s="10">
        <v>0.91</v>
      </c>
      <c r="AI843" s="10">
        <v>1</v>
      </c>
      <c r="AJ843" s="10" t="s">
        <v>2101</v>
      </c>
      <c r="AK843" s="188" t="s">
        <v>2102</v>
      </c>
    </row>
    <row r="844" spans="1:37" x14ac:dyDescent="0.25">
      <c r="A844" s="10" t="s">
        <v>2368</v>
      </c>
      <c r="B844" s="10" t="s">
        <v>2089</v>
      </c>
      <c r="C844" s="10" t="s">
        <v>2089</v>
      </c>
      <c r="D844" s="10" t="s">
        <v>2089</v>
      </c>
      <c r="E844" s="10" t="s">
        <v>2088</v>
      </c>
      <c r="F844" s="10" t="s">
        <v>2087</v>
      </c>
      <c r="G844" s="10" t="s">
        <v>2103</v>
      </c>
      <c r="H844" s="13">
        <v>200</v>
      </c>
      <c r="I844" s="10" t="s">
        <v>74</v>
      </c>
      <c r="J844" s="10">
        <v>40</v>
      </c>
      <c r="K844" s="10">
        <v>100</v>
      </c>
      <c r="L844" s="10">
        <v>160</v>
      </c>
      <c r="M844" s="10">
        <v>200</v>
      </c>
      <c r="N844" s="204"/>
      <c r="O844" s="204"/>
      <c r="P844" s="204"/>
      <c r="Q844" s="204"/>
      <c r="R844" s="10"/>
      <c r="S844" s="10" t="s">
        <v>2104</v>
      </c>
      <c r="T844" s="271">
        <v>0.5</v>
      </c>
      <c r="U844" s="18">
        <v>42740</v>
      </c>
      <c r="V844" s="18">
        <v>43100</v>
      </c>
      <c r="W844" s="10">
        <v>360</v>
      </c>
      <c r="X844" s="10">
        <v>7.0000000000000007E-2</v>
      </c>
      <c r="Y844" s="10">
        <v>0.15</v>
      </c>
      <c r="Z844" s="10">
        <v>0.24</v>
      </c>
      <c r="AA844" s="10">
        <v>0.32</v>
      </c>
      <c r="AB844" s="10">
        <v>0.41</v>
      </c>
      <c r="AC844" s="10">
        <v>0.49</v>
      </c>
      <c r="AD844" s="10">
        <v>0.57999999999999996</v>
      </c>
      <c r="AE844" s="10">
        <v>0.66</v>
      </c>
      <c r="AF844" s="10">
        <v>0.74</v>
      </c>
      <c r="AG844" s="10">
        <v>0.83</v>
      </c>
      <c r="AH844" s="10">
        <v>0.91</v>
      </c>
      <c r="AI844" s="10">
        <v>1</v>
      </c>
      <c r="AJ844" s="10" t="s">
        <v>2105</v>
      </c>
      <c r="AK844" s="188" t="s">
        <v>2106</v>
      </c>
    </row>
    <row r="845" spans="1:37" x14ac:dyDescent="0.25">
      <c r="A845" s="10" t="s">
        <v>2368</v>
      </c>
      <c r="B845" s="10" t="s">
        <v>2089</v>
      </c>
      <c r="C845" s="10" t="s">
        <v>2089</v>
      </c>
      <c r="D845" s="10" t="s">
        <v>2089</v>
      </c>
      <c r="E845" s="10" t="s">
        <v>2088</v>
      </c>
      <c r="F845" s="10" t="s">
        <v>2087</v>
      </c>
      <c r="G845" s="10" t="s">
        <v>2103</v>
      </c>
      <c r="H845" s="13">
        <v>200</v>
      </c>
      <c r="I845" s="10" t="s">
        <v>74</v>
      </c>
      <c r="J845" s="10">
        <v>40</v>
      </c>
      <c r="K845" s="10">
        <v>100</v>
      </c>
      <c r="L845" s="10">
        <v>160</v>
      </c>
      <c r="M845" s="10">
        <v>200</v>
      </c>
      <c r="N845" s="204"/>
      <c r="O845" s="204"/>
      <c r="P845" s="204"/>
      <c r="Q845" s="204"/>
      <c r="R845" s="10"/>
      <c r="S845" s="10" t="s">
        <v>2107</v>
      </c>
      <c r="T845" s="271">
        <v>0.5</v>
      </c>
      <c r="U845" s="18">
        <v>42740</v>
      </c>
      <c r="V845" s="18">
        <v>43100</v>
      </c>
      <c r="W845" s="10">
        <v>360</v>
      </c>
      <c r="X845" s="10">
        <v>7.0000000000000007E-2</v>
      </c>
      <c r="Y845" s="10">
        <v>0.15</v>
      </c>
      <c r="Z845" s="10">
        <v>0.24</v>
      </c>
      <c r="AA845" s="10">
        <v>0.32</v>
      </c>
      <c r="AB845" s="10">
        <v>0.41</v>
      </c>
      <c r="AC845" s="10">
        <v>0.49</v>
      </c>
      <c r="AD845" s="10">
        <v>0.57999999999999996</v>
      </c>
      <c r="AE845" s="10">
        <v>0.66</v>
      </c>
      <c r="AF845" s="10">
        <v>0.74</v>
      </c>
      <c r="AG845" s="10">
        <v>0.83</v>
      </c>
      <c r="AH845" s="10">
        <v>0.91</v>
      </c>
      <c r="AI845" s="10">
        <v>1</v>
      </c>
      <c r="AJ845" s="10" t="s">
        <v>2108</v>
      </c>
      <c r="AK845" s="188" t="s">
        <v>2106</v>
      </c>
    </row>
    <row r="846" spans="1:37" x14ac:dyDescent="0.25">
      <c r="A846" s="10" t="s">
        <v>2368</v>
      </c>
      <c r="B846" s="10" t="s">
        <v>2089</v>
      </c>
      <c r="C846" s="10" t="s">
        <v>2089</v>
      </c>
      <c r="D846" s="10" t="s">
        <v>2089</v>
      </c>
      <c r="E846" s="10" t="s">
        <v>2088</v>
      </c>
      <c r="F846" s="10" t="s">
        <v>2087</v>
      </c>
      <c r="G846" s="10" t="s">
        <v>2109</v>
      </c>
      <c r="H846" s="13">
        <v>20000000</v>
      </c>
      <c r="I846" s="10" t="s">
        <v>74</v>
      </c>
      <c r="J846" s="10">
        <v>5330000</v>
      </c>
      <c r="K846" s="10">
        <v>13325000</v>
      </c>
      <c r="L846" s="10">
        <v>21320000</v>
      </c>
      <c r="M846" s="10">
        <v>26650000</v>
      </c>
      <c r="N846" s="204"/>
      <c r="O846" s="204"/>
      <c r="P846" s="204"/>
      <c r="Q846" s="204"/>
      <c r="R846" s="10"/>
      <c r="S846" s="10" t="s">
        <v>2110</v>
      </c>
      <c r="T846" s="271">
        <v>0.2</v>
      </c>
      <c r="U846" s="18">
        <v>42740</v>
      </c>
      <c r="V846" s="18">
        <v>43100</v>
      </c>
      <c r="W846" s="10">
        <v>360</v>
      </c>
      <c r="X846" s="10">
        <v>7.0000000000000007E-2</v>
      </c>
      <c r="Y846" s="10">
        <v>0.15</v>
      </c>
      <c r="Z846" s="10">
        <v>0.24</v>
      </c>
      <c r="AA846" s="10">
        <v>0.32</v>
      </c>
      <c r="AB846" s="10">
        <v>0.41</v>
      </c>
      <c r="AC846" s="10">
        <v>0.49</v>
      </c>
      <c r="AD846" s="10">
        <v>0.57999999999999996</v>
      </c>
      <c r="AE846" s="10">
        <v>0.66</v>
      </c>
      <c r="AF846" s="10">
        <v>0.74</v>
      </c>
      <c r="AG846" s="10">
        <v>0.83</v>
      </c>
      <c r="AH846" s="10">
        <v>0.91</v>
      </c>
      <c r="AI846" s="10">
        <v>1</v>
      </c>
      <c r="AJ846" s="10" t="s">
        <v>2111</v>
      </c>
      <c r="AK846" s="188" t="s">
        <v>2112</v>
      </c>
    </row>
    <row r="847" spans="1:37" x14ac:dyDescent="0.25">
      <c r="A847" s="10" t="s">
        <v>2368</v>
      </c>
      <c r="B847" s="10" t="s">
        <v>2089</v>
      </c>
      <c r="C847" s="10" t="s">
        <v>2089</v>
      </c>
      <c r="D847" s="10" t="s">
        <v>2089</v>
      </c>
      <c r="E847" s="10" t="s">
        <v>2088</v>
      </c>
      <c r="F847" s="10" t="s">
        <v>2087</v>
      </c>
      <c r="G847" s="10" t="s">
        <v>2109</v>
      </c>
      <c r="H847" s="13">
        <v>20000000</v>
      </c>
      <c r="I847" s="10" t="s">
        <v>74</v>
      </c>
      <c r="J847" s="10">
        <v>5330000</v>
      </c>
      <c r="K847" s="10">
        <v>13325000</v>
      </c>
      <c r="L847" s="10">
        <v>21320000</v>
      </c>
      <c r="M847" s="10">
        <v>26650000</v>
      </c>
      <c r="N847" s="204"/>
      <c r="O847" s="204"/>
      <c r="P847" s="204"/>
      <c r="Q847" s="204"/>
      <c r="R847" s="10"/>
      <c r="S847" s="10" t="s">
        <v>2658</v>
      </c>
      <c r="T847" s="271">
        <v>0.2</v>
      </c>
      <c r="U847" s="18">
        <v>42740</v>
      </c>
      <c r="V847" s="18">
        <v>43100</v>
      </c>
      <c r="W847" s="10">
        <v>360</v>
      </c>
      <c r="X847" s="10">
        <v>7.0000000000000007E-2</v>
      </c>
      <c r="Y847" s="10">
        <v>0.15</v>
      </c>
      <c r="Z847" s="10">
        <v>0.24</v>
      </c>
      <c r="AA847" s="10">
        <v>0.32</v>
      </c>
      <c r="AB847" s="10">
        <v>0.41</v>
      </c>
      <c r="AC847" s="10">
        <v>0.49</v>
      </c>
      <c r="AD847" s="10">
        <v>0.57999999999999996</v>
      </c>
      <c r="AE847" s="10">
        <v>0.66</v>
      </c>
      <c r="AF847" s="10">
        <v>0.74</v>
      </c>
      <c r="AG847" s="10">
        <v>0.83</v>
      </c>
      <c r="AH847" s="10">
        <v>0.91</v>
      </c>
      <c r="AI847" s="10">
        <v>1</v>
      </c>
      <c r="AJ847" s="10" t="s">
        <v>2659</v>
      </c>
      <c r="AK847" s="188" t="s">
        <v>2113</v>
      </c>
    </row>
    <row r="848" spans="1:37" x14ac:dyDescent="0.25">
      <c r="A848" s="10" t="s">
        <v>2368</v>
      </c>
      <c r="B848" s="10" t="s">
        <v>2089</v>
      </c>
      <c r="C848" s="10" t="s">
        <v>2089</v>
      </c>
      <c r="D848" s="10" t="s">
        <v>2089</v>
      </c>
      <c r="E848" s="10" t="s">
        <v>2088</v>
      </c>
      <c r="F848" s="10" t="s">
        <v>2087</v>
      </c>
      <c r="G848" s="10" t="s">
        <v>2109</v>
      </c>
      <c r="H848" s="13">
        <v>20000000</v>
      </c>
      <c r="I848" s="10" t="s">
        <v>74</v>
      </c>
      <c r="J848" s="10">
        <v>5330000</v>
      </c>
      <c r="K848" s="10">
        <v>13325000</v>
      </c>
      <c r="L848" s="10">
        <v>21320000</v>
      </c>
      <c r="M848" s="10">
        <v>26650000</v>
      </c>
      <c r="N848" s="204"/>
      <c r="O848" s="204"/>
      <c r="P848" s="204"/>
      <c r="Q848" s="204"/>
      <c r="R848" s="10"/>
      <c r="S848" s="10" t="s">
        <v>2660</v>
      </c>
      <c r="T848" s="271">
        <v>0.2</v>
      </c>
      <c r="U848" s="18">
        <v>42740</v>
      </c>
      <c r="V848" s="18">
        <v>43100</v>
      </c>
      <c r="W848" s="10">
        <v>360</v>
      </c>
      <c r="X848" s="10">
        <v>7.0000000000000007E-2</v>
      </c>
      <c r="Y848" s="10">
        <v>0.15</v>
      </c>
      <c r="Z848" s="10">
        <v>0.24</v>
      </c>
      <c r="AA848" s="10">
        <v>0.32</v>
      </c>
      <c r="AB848" s="10">
        <v>0.41</v>
      </c>
      <c r="AC848" s="10">
        <v>0.49</v>
      </c>
      <c r="AD848" s="10">
        <v>0.57999999999999996</v>
      </c>
      <c r="AE848" s="10">
        <v>0.66</v>
      </c>
      <c r="AF848" s="10">
        <v>0.74</v>
      </c>
      <c r="AG848" s="10">
        <v>0.83</v>
      </c>
      <c r="AH848" s="10">
        <v>0.91</v>
      </c>
      <c r="AI848" s="10">
        <v>1</v>
      </c>
      <c r="AJ848" s="10" t="s">
        <v>2661</v>
      </c>
      <c r="AK848" s="188" t="s">
        <v>2114</v>
      </c>
    </row>
    <row r="849" spans="1:37" x14ac:dyDescent="0.25">
      <c r="A849" s="10" t="s">
        <v>2368</v>
      </c>
      <c r="B849" s="10" t="s">
        <v>2089</v>
      </c>
      <c r="C849" s="10" t="s">
        <v>2089</v>
      </c>
      <c r="D849" s="10" t="s">
        <v>2089</v>
      </c>
      <c r="E849" s="10" t="s">
        <v>2088</v>
      </c>
      <c r="F849" s="10" t="s">
        <v>2087</v>
      </c>
      <c r="G849" s="10" t="s">
        <v>2109</v>
      </c>
      <c r="H849" s="13">
        <v>20000000</v>
      </c>
      <c r="I849" s="10" t="s">
        <v>74</v>
      </c>
      <c r="J849" s="10">
        <v>5330000</v>
      </c>
      <c r="K849" s="10">
        <v>13325000</v>
      </c>
      <c r="L849" s="10">
        <v>21320000</v>
      </c>
      <c r="M849" s="10">
        <v>26650000</v>
      </c>
      <c r="N849" s="204"/>
      <c r="O849" s="204"/>
      <c r="P849" s="204"/>
      <c r="Q849" s="204"/>
      <c r="R849" s="10"/>
      <c r="S849" s="10" t="s">
        <v>2662</v>
      </c>
      <c r="T849" s="271">
        <v>0.2</v>
      </c>
      <c r="U849" s="18">
        <v>42740</v>
      </c>
      <c r="V849" s="18">
        <v>43100</v>
      </c>
      <c r="W849" s="10">
        <v>360</v>
      </c>
      <c r="X849" s="10">
        <v>7.0000000000000007E-2</v>
      </c>
      <c r="Y849" s="10">
        <v>0.15</v>
      </c>
      <c r="Z849" s="10">
        <v>0.24</v>
      </c>
      <c r="AA849" s="10">
        <v>0.32</v>
      </c>
      <c r="AB849" s="10">
        <v>0.41</v>
      </c>
      <c r="AC849" s="10">
        <v>0.49</v>
      </c>
      <c r="AD849" s="10">
        <v>0.57999999999999996</v>
      </c>
      <c r="AE849" s="10">
        <v>0.66</v>
      </c>
      <c r="AF849" s="10">
        <v>0.74</v>
      </c>
      <c r="AG849" s="10">
        <v>0.83</v>
      </c>
      <c r="AH849" s="10">
        <v>0.91</v>
      </c>
      <c r="AI849" s="10">
        <v>1</v>
      </c>
      <c r="AJ849" s="10" t="s">
        <v>2663</v>
      </c>
      <c r="AK849" s="188" t="s">
        <v>2115</v>
      </c>
    </row>
    <row r="850" spans="1:37" x14ac:dyDescent="0.25">
      <c r="A850" s="10" t="s">
        <v>2368</v>
      </c>
      <c r="B850" s="10" t="s">
        <v>2089</v>
      </c>
      <c r="C850" s="10" t="s">
        <v>2089</v>
      </c>
      <c r="D850" s="10" t="s">
        <v>2089</v>
      </c>
      <c r="E850" s="10" t="s">
        <v>2088</v>
      </c>
      <c r="F850" s="10" t="s">
        <v>2087</v>
      </c>
      <c r="G850" s="10" t="s">
        <v>2109</v>
      </c>
      <c r="H850" s="13">
        <v>20000000</v>
      </c>
      <c r="I850" s="10" t="s">
        <v>74</v>
      </c>
      <c r="J850" s="10">
        <v>5330000</v>
      </c>
      <c r="K850" s="10">
        <v>13325000</v>
      </c>
      <c r="L850" s="10">
        <v>21320000</v>
      </c>
      <c r="M850" s="10">
        <v>26650000</v>
      </c>
      <c r="N850" s="204"/>
      <c r="O850" s="204"/>
      <c r="P850" s="204"/>
      <c r="Q850" s="204"/>
      <c r="R850" s="10"/>
      <c r="S850" s="10" t="s">
        <v>2116</v>
      </c>
      <c r="T850" s="271">
        <v>0.2</v>
      </c>
      <c r="U850" s="18">
        <v>42740</v>
      </c>
      <c r="V850" s="18">
        <v>43100</v>
      </c>
      <c r="W850" s="10">
        <v>360</v>
      </c>
      <c r="X850" s="10">
        <v>7.0000000000000007E-2</v>
      </c>
      <c r="Y850" s="10">
        <v>0.15</v>
      </c>
      <c r="Z850" s="10">
        <v>0.24</v>
      </c>
      <c r="AA850" s="10">
        <v>0.32</v>
      </c>
      <c r="AB850" s="10">
        <v>0.41</v>
      </c>
      <c r="AC850" s="10">
        <v>0.49</v>
      </c>
      <c r="AD850" s="10">
        <v>0.57999999999999996</v>
      </c>
      <c r="AE850" s="10">
        <v>0.66</v>
      </c>
      <c r="AF850" s="10">
        <v>0.74</v>
      </c>
      <c r="AG850" s="10">
        <v>0.83</v>
      </c>
      <c r="AH850" s="10">
        <v>0.91</v>
      </c>
      <c r="AI850" s="10">
        <v>1</v>
      </c>
      <c r="AJ850" s="10" t="s">
        <v>2664</v>
      </c>
      <c r="AK850" s="226" t="s">
        <v>2117</v>
      </c>
    </row>
    <row r="851" spans="1:37" ht="90" x14ac:dyDescent="0.25">
      <c r="A851" s="10" t="s">
        <v>2368</v>
      </c>
      <c r="B851" s="10" t="s">
        <v>2145</v>
      </c>
      <c r="C851" s="10" t="s">
        <v>2145</v>
      </c>
      <c r="D851" s="10" t="s">
        <v>2145</v>
      </c>
      <c r="E851" s="10" t="s">
        <v>2118</v>
      </c>
      <c r="F851" s="10" t="s">
        <v>2119</v>
      </c>
      <c r="G851" s="10" t="s">
        <v>2124</v>
      </c>
      <c r="H851" s="13">
        <v>26000</v>
      </c>
      <c r="I851" s="10" t="s">
        <v>2125</v>
      </c>
      <c r="J851" s="10">
        <v>3900</v>
      </c>
      <c r="K851" s="10">
        <v>10400</v>
      </c>
      <c r="L851" s="10">
        <v>18200</v>
      </c>
      <c r="M851" s="10">
        <v>26000</v>
      </c>
      <c r="N851" s="204"/>
      <c r="O851" s="204"/>
      <c r="P851" s="204"/>
      <c r="Q851" s="204"/>
      <c r="R851" s="10"/>
      <c r="S851" s="10" t="s">
        <v>2126</v>
      </c>
      <c r="T851" s="271">
        <v>0.3</v>
      </c>
      <c r="U851" s="18">
        <v>42737</v>
      </c>
      <c r="V851" s="18">
        <v>43100</v>
      </c>
      <c r="W851" s="10">
        <v>363</v>
      </c>
      <c r="X851" s="10">
        <v>0.08</v>
      </c>
      <c r="Y851" s="10">
        <v>0.16</v>
      </c>
      <c r="Z851" s="10">
        <v>0.24</v>
      </c>
      <c r="AA851" s="10">
        <v>0.32</v>
      </c>
      <c r="AB851" s="10">
        <v>0.41</v>
      </c>
      <c r="AC851" s="10">
        <v>0.49</v>
      </c>
      <c r="AD851" s="10">
        <v>0.57999999999999996</v>
      </c>
      <c r="AE851" s="10">
        <v>0.66</v>
      </c>
      <c r="AF851" s="10">
        <v>0.75</v>
      </c>
      <c r="AG851" s="10">
        <v>0.83</v>
      </c>
      <c r="AH851" s="10">
        <v>0.91</v>
      </c>
      <c r="AI851" s="10">
        <v>1</v>
      </c>
      <c r="AJ851" s="10" t="s">
        <v>2665</v>
      </c>
      <c r="AK851" s="188" t="s">
        <v>2146</v>
      </c>
    </row>
    <row r="852" spans="1:37" ht="90" x14ac:dyDescent="0.25">
      <c r="A852" s="10" t="s">
        <v>2368</v>
      </c>
      <c r="B852" s="10" t="s">
        <v>2145</v>
      </c>
      <c r="C852" s="10" t="s">
        <v>2145</v>
      </c>
      <c r="D852" s="10" t="s">
        <v>2145</v>
      </c>
      <c r="E852" s="10" t="s">
        <v>2118</v>
      </c>
      <c r="F852" s="10" t="s">
        <v>2119</v>
      </c>
      <c r="G852" s="10" t="s">
        <v>2124</v>
      </c>
      <c r="H852" s="13">
        <v>26000</v>
      </c>
      <c r="I852" s="10" t="s">
        <v>2125</v>
      </c>
      <c r="J852" s="10">
        <v>3900</v>
      </c>
      <c r="K852" s="10">
        <v>10400</v>
      </c>
      <c r="L852" s="10">
        <v>18200</v>
      </c>
      <c r="M852" s="10">
        <v>26000</v>
      </c>
      <c r="N852" s="204"/>
      <c r="O852" s="204"/>
      <c r="P852" s="204"/>
      <c r="Q852" s="204"/>
      <c r="R852" s="10"/>
      <c r="S852" s="10" t="s">
        <v>2127</v>
      </c>
      <c r="T852" s="271">
        <v>0.2</v>
      </c>
      <c r="U852" s="18">
        <v>42737</v>
      </c>
      <c r="V852" s="18">
        <v>43100</v>
      </c>
      <c r="W852" s="10">
        <v>363</v>
      </c>
      <c r="X852" s="10">
        <v>0.08</v>
      </c>
      <c r="Y852" s="10">
        <v>0.16</v>
      </c>
      <c r="Z852" s="10">
        <v>0.24</v>
      </c>
      <c r="AA852" s="10">
        <v>0.33</v>
      </c>
      <c r="AB852" s="10">
        <v>0.41</v>
      </c>
      <c r="AC852" s="10">
        <v>0.49</v>
      </c>
      <c r="AD852" s="10">
        <v>0.57999999999999996</v>
      </c>
      <c r="AE852" s="10">
        <v>0.66</v>
      </c>
      <c r="AF852" s="10">
        <v>0.75</v>
      </c>
      <c r="AG852" s="10">
        <v>0.83</v>
      </c>
      <c r="AH852" s="10">
        <v>0.91</v>
      </c>
      <c r="AI852" s="10">
        <v>1</v>
      </c>
      <c r="AJ852" s="10" t="s">
        <v>2666</v>
      </c>
      <c r="AK852" s="188" t="s">
        <v>2146</v>
      </c>
    </row>
    <row r="853" spans="1:37" ht="90" x14ac:dyDescent="0.25">
      <c r="A853" s="10" t="s">
        <v>2368</v>
      </c>
      <c r="B853" s="10" t="s">
        <v>2145</v>
      </c>
      <c r="C853" s="10" t="s">
        <v>2145</v>
      </c>
      <c r="D853" s="10" t="s">
        <v>2145</v>
      </c>
      <c r="E853" s="10" t="s">
        <v>2118</v>
      </c>
      <c r="F853" s="10" t="s">
        <v>2119</v>
      </c>
      <c r="G853" s="10" t="s">
        <v>2124</v>
      </c>
      <c r="H853" s="13">
        <v>26000</v>
      </c>
      <c r="I853" s="10" t="s">
        <v>2125</v>
      </c>
      <c r="J853" s="10">
        <v>3900</v>
      </c>
      <c r="K853" s="10">
        <v>10400</v>
      </c>
      <c r="L853" s="10">
        <v>18200</v>
      </c>
      <c r="M853" s="10">
        <v>26000</v>
      </c>
      <c r="N853" s="204"/>
      <c r="O853" s="204"/>
      <c r="P853" s="204"/>
      <c r="Q853" s="204"/>
      <c r="R853" s="10"/>
      <c r="S853" s="10" t="s">
        <v>2128</v>
      </c>
      <c r="T853" s="271">
        <v>0.25</v>
      </c>
      <c r="U853" s="18">
        <v>42737</v>
      </c>
      <c r="V853" s="18">
        <v>43100</v>
      </c>
      <c r="W853" s="10">
        <v>363</v>
      </c>
      <c r="X853" s="10">
        <v>0.08</v>
      </c>
      <c r="Y853" s="10">
        <v>0.16</v>
      </c>
      <c r="Z853" s="10">
        <v>0.24</v>
      </c>
      <c r="AA853" s="10">
        <v>0.33</v>
      </c>
      <c r="AB853" s="10">
        <v>0.41</v>
      </c>
      <c r="AC853" s="10">
        <v>0.49</v>
      </c>
      <c r="AD853" s="10">
        <v>0.57999999999999996</v>
      </c>
      <c r="AE853" s="10">
        <v>0.66</v>
      </c>
      <c r="AF853" s="10">
        <v>0.75</v>
      </c>
      <c r="AG853" s="10">
        <v>0.83</v>
      </c>
      <c r="AH853" s="10">
        <v>0.91</v>
      </c>
      <c r="AI853" s="10">
        <v>1</v>
      </c>
      <c r="AJ853" s="10" t="s">
        <v>2667</v>
      </c>
      <c r="AK853" s="188" t="s">
        <v>2146</v>
      </c>
    </row>
    <row r="854" spans="1:37" ht="90" x14ac:dyDescent="0.25">
      <c r="A854" s="10" t="s">
        <v>2368</v>
      </c>
      <c r="B854" s="10" t="s">
        <v>2145</v>
      </c>
      <c r="C854" s="10" t="s">
        <v>2145</v>
      </c>
      <c r="D854" s="10" t="s">
        <v>2145</v>
      </c>
      <c r="E854" s="10" t="s">
        <v>2118</v>
      </c>
      <c r="F854" s="10" t="s">
        <v>2119</v>
      </c>
      <c r="G854" s="10" t="s">
        <v>2124</v>
      </c>
      <c r="H854" s="13">
        <v>26000</v>
      </c>
      <c r="I854" s="10" t="s">
        <v>2125</v>
      </c>
      <c r="J854" s="10">
        <v>3900</v>
      </c>
      <c r="K854" s="10">
        <v>10400</v>
      </c>
      <c r="L854" s="10">
        <v>18200</v>
      </c>
      <c r="M854" s="10">
        <v>26000</v>
      </c>
      <c r="N854" s="204"/>
      <c r="O854" s="204"/>
      <c r="P854" s="204"/>
      <c r="Q854" s="204"/>
      <c r="R854" s="10"/>
      <c r="S854" s="10" t="s">
        <v>2129</v>
      </c>
      <c r="T854" s="271">
        <v>0.25</v>
      </c>
      <c r="U854" s="18">
        <v>42737</v>
      </c>
      <c r="V854" s="18">
        <v>43100</v>
      </c>
      <c r="W854" s="10">
        <v>363</v>
      </c>
      <c r="X854" s="10">
        <v>0.08</v>
      </c>
      <c r="Y854" s="10">
        <v>0.16</v>
      </c>
      <c r="Z854" s="10">
        <v>0.24</v>
      </c>
      <c r="AA854" s="10">
        <v>0.33</v>
      </c>
      <c r="AB854" s="10">
        <v>0.41</v>
      </c>
      <c r="AC854" s="10">
        <v>0.49</v>
      </c>
      <c r="AD854" s="10">
        <v>0.57999999999999996</v>
      </c>
      <c r="AE854" s="10">
        <v>0.66</v>
      </c>
      <c r="AF854" s="10">
        <v>0.75</v>
      </c>
      <c r="AG854" s="10">
        <v>0.83</v>
      </c>
      <c r="AH854" s="10">
        <v>0.91</v>
      </c>
      <c r="AI854" s="10">
        <v>1</v>
      </c>
      <c r="AJ854" s="10" t="s">
        <v>2668</v>
      </c>
      <c r="AK854" s="188" t="s">
        <v>2146</v>
      </c>
    </row>
    <row r="855" spans="1:37" ht="45" x14ac:dyDescent="0.25">
      <c r="A855" s="10" t="s">
        <v>2368</v>
      </c>
      <c r="B855" s="10" t="s">
        <v>2145</v>
      </c>
      <c r="C855" s="10" t="s">
        <v>2145</v>
      </c>
      <c r="D855" s="10" t="s">
        <v>2145</v>
      </c>
      <c r="E855" s="10" t="s">
        <v>2118</v>
      </c>
      <c r="F855" s="10" t="s">
        <v>2119</v>
      </c>
      <c r="G855" s="10" t="s">
        <v>2130</v>
      </c>
      <c r="H855" s="13">
        <v>1</v>
      </c>
      <c r="I855" s="10" t="s">
        <v>2131</v>
      </c>
      <c r="J855" s="10">
        <v>0.4</v>
      </c>
      <c r="K855" s="10">
        <v>0.6</v>
      </c>
      <c r="L855" s="10">
        <v>0.8</v>
      </c>
      <c r="M855" s="10">
        <v>1</v>
      </c>
      <c r="N855" s="204"/>
      <c r="O855" s="204"/>
      <c r="P855" s="204"/>
      <c r="Q855" s="204"/>
      <c r="R855" s="10"/>
      <c r="S855" s="10" t="s">
        <v>2132</v>
      </c>
      <c r="T855" s="271">
        <v>0.4</v>
      </c>
      <c r="U855" s="18">
        <v>42737</v>
      </c>
      <c r="V855" s="18">
        <v>42809</v>
      </c>
      <c r="W855" s="10">
        <v>72</v>
      </c>
      <c r="X855" s="10">
        <v>0.4</v>
      </c>
      <c r="Y855" s="10">
        <v>0.79</v>
      </c>
      <c r="Z855" s="10">
        <v>1</v>
      </c>
      <c r="AA855" s="10" t="s">
        <v>2061</v>
      </c>
      <c r="AB855" s="10" t="s">
        <v>2061</v>
      </c>
      <c r="AC855" s="10" t="s">
        <v>2061</v>
      </c>
      <c r="AD855" s="10" t="s">
        <v>2061</v>
      </c>
      <c r="AE855" s="10" t="s">
        <v>2061</v>
      </c>
      <c r="AF855" s="10" t="s">
        <v>2061</v>
      </c>
      <c r="AG855" s="10" t="s">
        <v>2061</v>
      </c>
      <c r="AH855" s="10" t="s">
        <v>2061</v>
      </c>
      <c r="AI855" s="10" t="s">
        <v>2061</v>
      </c>
      <c r="AJ855" s="10" t="s">
        <v>2669</v>
      </c>
      <c r="AK855" s="188" t="s">
        <v>2147</v>
      </c>
    </row>
    <row r="856" spans="1:37" ht="45" x14ac:dyDescent="0.25">
      <c r="A856" s="10" t="s">
        <v>2368</v>
      </c>
      <c r="B856" s="10" t="s">
        <v>2145</v>
      </c>
      <c r="C856" s="10" t="s">
        <v>2145</v>
      </c>
      <c r="D856" s="10" t="s">
        <v>2145</v>
      </c>
      <c r="E856" s="10" t="s">
        <v>2118</v>
      </c>
      <c r="F856" s="10" t="s">
        <v>2119</v>
      </c>
      <c r="G856" s="10" t="s">
        <v>2130</v>
      </c>
      <c r="H856" s="13">
        <v>1</v>
      </c>
      <c r="I856" s="10" t="s">
        <v>2131</v>
      </c>
      <c r="J856" s="10">
        <v>0.4</v>
      </c>
      <c r="K856" s="10">
        <v>0.6</v>
      </c>
      <c r="L856" s="10">
        <v>0.8</v>
      </c>
      <c r="M856" s="10">
        <v>1</v>
      </c>
      <c r="N856" s="204"/>
      <c r="O856" s="204"/>
      <c r="P856" s="204"/>
      <c r="Q856" s="204"/>
      <c r="R856" s="10"/>
      <c r="S856" s="10" t="s">
        <v>2133</v>
      </c>
      <c r="T856" s="271">
        <v>0.15</v>
      </c>
      <c r="U856" s="18">
        <v>42737</v>
      </c>
      <c r="V856" s="18">
        <v>42809</v>
      </c>
      <c r="W856" s="10">
        <v>72</v>
      </c>
      <c r="X856" s="10">
        <v>0.4</v>
      </c>
      <c r="Y856" s="10">
        <v>0.79</v>
      </c>
      <c r="Z856" s="10">
        <v>1</v>
      </c>
      <c r="AA856" s="10" t="s">
        <v>2061</v>
      </c>
      <c r="AB856" s="10" t="s">
        <v>2061</v>
      </c>
      <c r="AC856" s="10" t="s">
        <v>2061</v>
      </c>
      <c r="AD856" s="10" t="s">
        <v>2061</v>
      </c>
      <c r="AE856" s="10" t="s">
        <v>2061</v>
      </c>
      <c r="AF856" s="10" t="s">
        <v>2061</v>
      </c>
      <c r="AG856" s="10" t="s">
        <v>2061</v>
      </c>
      <c r="AH856" s="10" t="s">
        <v>2061</v>
      </c>
      <c r="AI856" s="10" t="s">
        <v>2061</v>
      </c>
      <c r="AJ856" s="10" t="s">
        <v>2670</v>
      </c>
      <c r="AK856" s="188" t="s">
        <v>2147</v>
      </c>
    </row>
    <row r="857" spans="1:37" ht="45" x14ac:dyDescent="0.25">
      <c r="A857" s="10" t="s">
        <v>2368</v>
      </c>
      <c r="B857" s="10" t="s">
        <v>2145</v>
      </c>
      <c r="C857" s="10" t="s">
        <v>2145</v>
      </c>
      <c r="D857" s="10" t="s">
        <v>2145</v>
      </c>
      <c r="E857" s="10" t="s">
        <v>2118</v>
      </c>
      <c r="F857" s="10" t="s">
        <v>2119</v>
      </c>
      <c r="G857" s="10" t="s">
        <v>2130</v>
      </c>
      <c r="H857" s="13">
        <v>1</v>
      </c>
      <c r="I857" s="10" t="s">
        <v>2131</v>
      </c>
      <c r="J857" s="10">
        <v>0.4</v>
      </c>
      <c r="K857" s="10">
        <v>0.6</v>
      </c>
      <c r="L857" s="10">
        <v>0.8</v>
      </c>
      <c r="M857" s="10">
        <v>1</v>
      </c>
      <c r="N857" s="204"/>
      <c r="O857" s="204"/>
      <c r="P857" s="204"/>
      <c r="Q857" s="204"/>
      <c r="R857" s="10"/>
      <c r="S857" s="10" t="s">
        <v>2134</v>
      </c>
      <c r="T857" s="271">
        <v>0.3</v>
      </c>
      <c r="U857" s="18">
        <v>42737</v>
      </c>
      <c r="V857" s="18">
        <v>42901</v>
      </c>
      <c r="W857" s="10">
        <v>164</v>
      </c>
      <c r="X857" s="10">
        <v>0.18</v>
      </c>
      <c r="Y857" s="10">
        <v>0.35</v>
      </c>
      <c r="Z857" s="10">
        <v>0.44</v>
      </c>
      <c r="AA857" s="10">
        <v>0.72</v>
      </c>
      <c r="AB857" s="10">
        <v>0.91</v>
      </c>
      <c r="AC857" s="10">
        <v>1</v>
      </c>
      <c r="AD857" s="10" t="s">
        <v>2061</v>
      </c>
      <c r="AE857" s="10" t="s">
        <v>2061</v>
      </c>
      <c r="AF857" s="10" t="s">
        <v>2061</v>
      </c>
      <c r="AG857" s="10" t="s">
        <v>2061</v>
      </c>
      <c r="AH857" s="10" t="s">
        <v>2061</v>
      </c>
      <c r="AI857" s="10" t="s">
        <v>2061</v>
      </c>
      <c r="AJ857" s="10" t="s">
        <v>2671</v>
      </c>
      <c r="AK857" s="188" t="s">
        <v>2147</v>
      </c>
    </row>
    <row r="858" spans="1:37" ht="45" x14ac:dyDescent="0.25">
      <c r="A858" s="10" t="s">
        <v>2368</v>
      </c>
      <c r="B858" s="10" t="s">
        <v>2145</v>
      </c>
      <c r="C858" s="10" t="s">
        <v>2145</v>
      </c>
      <c r="D858" s="10" t="s">
        <v>2145</v>
      </c>
      <c r="E858" s="10" t="s">
        <v>2118</v>
      </c>
      <c r="F858" s="10" t="s">
        <v>2119</v>
      </c>
      <c r="G858" s="10" t="s">
        <v>2130</v>
      </c>
      <c r="H858" s="13">
        <v>1</v>
      </c>
      <c r="I858" s="10" t="s">
        <v>2131</v>
      </c>
      <c r="J858" s="10">
        <v>0.4</v>
      </c>
      <c r="K858" s="10">
        <v>0.6</v>
      </c>
      <c r="L858" s="10">
        <v>0.8</v>
      </c>
      <c r="M858" s="10">
        <v>1</v>
      </c>
      <c r="N858" s="204"/>
      <c r="O858" s="204"/>
      <c r="P858" s="204"/>
      <c r="Q858" s="204"/>
      <c r="R858" s="10"/>
      <c r="S858" s="10" t="s">
        <v>2135</v>
      </c>
      <c r="T858" s="271">
        <v>0.15</v>
      </c>
      <c r="U858" s="18">
        <v>42809</v>
      </c>
      <c r="V858" s="18">
        <v>43100</v>
      </c>
      <c r="W858" s="10">
        <v>291</v>
      </c>
      <c r="X858" s="10" t="s">
        <v>2061</v>
      </c>
      <c r="Y858" s="10" t="s">
        <v>2061</v>
      </c>
      <c r="Z858" s="10">
        <v>0.05</v>
      </c>
      <c r="AA858" s="10">
        <v>0.16</v>
      </c>
      <c r="AB858" s="10">
        <v>0.26</v>
      </c>
      <c r="AC858" s="10">
        <v>0.37</v>
      </c>
      <c r="AD858" s="10">
        <v>0.47</v>
      </c>
      <c r="AE858" s="10">
        <v>0.57999999999999996</v>
      </c>
      <c r="AF858" s="10">
        <v>0.68</v>
      </c>
      <c r="AG858" s="10">
        <v>0.79</v>
      </c>
      <c r="AH858" s="10">
        <v>0.89</v>
      </c>
      <c r="AI858" s="10">
        <v>1</v>
      </c>
      <c r="AJ858" s="10" t="s">
        <v>2672</v>
      </c>
      <c r="AK858" s="188" t="s">
        <v>2147</v>
      </c>
    </row>
    <row r="859" spans="1:37" ht="45" x14ac:dyDescent="0.25">
      <c r="A859" s="10" t="s">
        <v>2368</v>
      </c>
      <c r="B859" s="10" t="s">
        <v>2145</v>
      </c>
      <c r="C859" s="10" t="s">
        <v>2145</v>
      </c>
      <c r="D859" s="10" t="s">
        <v>2145</v>
      </c>
      <c r="E859" s="10" t="s">
        <v>2118</v>
      </c>
      <c r="F859" s="10" t="s">
        <v>2119</v>
      </c>
      <c r="G859" s="10" t="s">
        <v>2136</v>
      </c>
      <c r="H859" s="13">
        <v>24</v>
      </c>
      <c r="I859" s="10" t="s">
        <v>2137</v>
      </c>
      <c r="J859" s="10">
        <v>6</v>
      </c>
      <c r="K859" s="10">
        <v>12</v>
      </c>
      <c r="L859" s="10">
        <v>18</v>
      </c>
      <c r="M859" s="10">
        <v>24</v>
      </c>
      <c r="N859" s="204"/>
      <c r="O859" s="204"/>
      <c r="P859" s="204"/>
      <c r="Q859" s="204"/>
      <c r="R859" s="10"/>
      <c r="S859" s="10" t="s">
        <v>2138</v>
      </c>
      <c r="T859" s="271">
        <v>0.4</v>
      </c>
      <c r="U859" s="18">
        <v>42737</v>
      </c>
      <c r="V859" s="18">
        <v>43100</v>
      </c>
      <c r="W859" s="10">
        <v>363</v>
      </c>
      <c r="X859" s="10">
        <v>0.08</v>
      </c>
      <c r="Y859" s="10">
        <v>0.16</v>
      </c>
      <c r="Z859" s="10">
        <v>0.24</v>
      </c>
      <c r="AA859" s="10">
        <v>0.33</v>
      </c>
      <c r="AB859" s="10">
        <v>0.41</v>
      </c>
      <c r="AC859" s="10">
        <v>0.49</v>
      </c>
      <c r="AD859" s="10">
        <v>0.57999999999999996</v>
      </c>
      <c r="AE859" s="10">
        <v>0.66</v>
      </c>
      <c r="AF859" s="10">
        <v>0.75</v>
      </c>
      <c r="AG859" s="10">
        <v>0.83</v>
      </c>
      <c r="AH859" s="10">
        <v>0.91</v>
      </c>
      <c r="AI859" s="10">
        <v>1</v>
      </c>
      <c r="AJ859" s="10" t="s">
        <v>2673</v>
      </c>
      <c r="AK859" s="188" t="s">
        <v>2148</v>
      </c>
    </row>
    <row r="860" spans="1:37" ht="45" x14ac:dyDescent="0.25">
      <c r="A860" s="10" t="s">
        <v>2368</v>
      </c>
      <c r="B860" s="10" t="s">
        <v>2145</v>
      </c>
      <c r="C860" s="10" t="s">
        <v>2145</v>
      </c>
      <c r="D860" s="10" t="s">
        <v>2145</v>
      </c>
      <c r="E860" s="10" t="s">
        <v>2118</v>
      </c>
      <c r="F860" s="10" t="s">
        <v>2119</v>
      </c>
      <c r="G860" s="10" t="s">
        <v>2136</v>
      </c>
      <c r="H860" s="13">
        <v>24</v>
      </c>
      <c r="I860" s="10" t="s">
        <v>2137</v>
      </c>
      <c r="J860" s="10">
        <v>6</v>
      </c>
      <c r="K860" s="10">
        <v>12</v>
      </c>
      <c r="L860" s="10">
        <v>18</v>
      </c>
      <c r="M860" s="10">
        <v>24</v>
      </c>
      <c r="N860" s="204"/>
      <c r="O860" s="204"/>
      <c r="P860" s="204"/>
      <c r="Q860" s="204"/>
      <c r="R860" s="10"/>
      <c r="S860" s="10" t="s">
        <v>2139</v>
      </c>
      <c r="T860" s="271">
        <v>0.3</v>
      </c>
      <c r="U860" s="18">
        <v>42737</v>
      </c>
      <c r="V860" s="18">
        <v>43100</v>
      </c>
      <c r="W860" s="10">
        <v>363</v>
      </c>
      <c r="X860" s="10">
        <v>0.08</v>
      </c>
      <c r="Y860" s="10">
        <v>0.16</v>
      </c>
      <c r="Z860" s="10">
        <v>0.24</v>
      </c>
      <c r="AA860" s="10">
        <v>0.33</v>
      </c>
      <c r="AB860" s="10">
        <v>0.41</v>
      </c>
      <c r="AC860" s="10">
        <v>0.49</v>
      </c>
      <c r="AD860" s="10">
        <v>0.57999999999999996</v>
      </c>
      <c r="AE860" s="10">
        <v>0.66</v>
      </c>
      <c r="AF860" s="10">
        <v>0.75</v>
      </c>
      <c r="AG860" s="10">
        <v>0.83</v>
      </c>
      <c r="AH860" s="10">
        <v>0.91</v>
      </c>
      <c r="AI860" s="10">
        <v>1</v>
      </c>
      <c r="AJ860" s="10" t="s">
        <v>2120</v>
      </c>
      <c r="AK860" s="188" t="s">
        <v>2148</v>
      </c>
    </row>
    <row r="861" spans="1:37" ht="45" x14ac:dyDescent="0.25">
      <c r="A861" s="10" t="s">
        <v>2368</v>
      </c>
      <c r="B861" s="10" t="s">
        <v>2145</v>
      </c>
      <c r="C861" s="10" t="s">
        <v>2145</v>
      </c>
      <c r="D861" s="10" t="s">
        <v>2145</v>
      </c>
      <c r="E861" s="10" t="s">
        <v>2118</v>
      </c>
      <c r="F861" s="10" t="s">
        <v>2119</v>
      </c>
      <c r="G861" s="10" t="s">
        <v>2136</v>
      </c>
      <c r="H861" s="13">
        <v>24</v>
      </c>
      <c r="I861" s="10" t="s">
        <v>2137</v>
      </c>
      <c r="J861" s="10">
        <v>6</v>
      </c>
      <c r="K861" s="10">
        <v>12</v>
      </c>
      <c r="L861" s="10">
        <v>18</v>
      </c>
      <c r="M861" s="10">
        <v>24</v>
      </c>
      <c r="N861" s="204"/>
      <c r="O861" s="204"/>
      <c r="P861" s="204"/>
      <c r="Q861" s="204"/>
      <c r="R861" s="10"/>
      <c r="S861" s="10" t="s">
        <v>2140</v>
      </c>
      <c r="T861" s="271">
        <v>0.2</v>
      </c>
      <c r="U861" s="18">
        <v>42737</v>
      </c>
      <c r="V861" s="18">
        <v>43100</v>
      </c>
      <c r="W861" s="10">
        <v>363</v>
      </c>
      <c r="X861" s="10">
        <v>0.08</v>
      </c>
      <c r="Y861" s="10">
        <v>0.16</v>
      </c>
      <c r="Z861" s="10">
        <v>0.24</v>
      </c>
      <c r="AA861" s="10">
        <v>0.33</v>
      </c>
      <c r="AB861" s="10">
        <v>0.41</v>
      </c>
      <c r="AC861" s="10">
        <v>0.49</v>
      </c>
      <c r="AD861" s="10">
        <v>0.57999999999999996</v>
      </c>
      <c r="AE861" s="10">
        <v>0.66</v>
      </c>
      <c r="AF861" s="10">
        <v>0.75</v>
      </c>
      <c r="AG861" s="10">
        <v>0.83</v>
      </c>
      <c r="AH861" s="10">
        <v>0.91</v>
      </c>
      <c r="AI861" s="10">
        <v>1</v>
      </c>
      <c r="AJ861" s="10" t="s">
        <v>2121</v>
      </c>
      <c r="AK861" s="188" t="s">
        <v>2148</v>
      </c>
    </row>
    <row r="862" spans="1:37" ht="45" x14ac:dyDescent="0.25">
      <c r="A862" s="10" t="s">
        <v>2368</v>
      </c>
      <c r="B862" s="10" t="s">
        <v>2145</v>
      </c>
      <c r="C862" s="10" t="s">
        <v>2145</v>
      </c>
      <c r="D862" s="10" t="s">
        <v>2145</v>
      </c>
      <c r="E862" s="10" t="s">
        <v>2118</v>
      </c>
      <c r="F862" s="10" t="s">
        <v>2119</v>
      </c>
      <c r="G862" s="10" t="s">
        <v>2136</v>
      </c>
      <c r="H862" s="13">
        <v>24</v>
      </c>
      <c r="I862" s="10" t="s">
        <v>2137</v>
      </c>
      <c r="J862" s="10">
        <v>6</v>
      </c>
      <c r="K862" s="10">
        <v>12</v>
      </c>
      <c r="L862" s="10">
        <v>18</v>
      </c>
      <c r="M862" s="10">
        <v>24</v>
      </c>
      <c r="N862" s="204"/>
      <c r="O862" s="204"/>
      <c r="P862" s="204"/>
      <c r="Q862" s="204"/>
      <c r="R862" s="10"/>
      <c r="S862" s="10" t="s">
        <v>2141</v>
      </c>
      <c r="T862" s="271">
        <v>0.1</v>
      </c>
      <c r="U862" s="18">
        <v>42737</v>
      </c>
      <c r="V862" s="18">
        <v>43100</v>
      </c>
      <c r="W862" s="10">
        <v>363</v>
      </c>
      <c r="X862" s="10">
        <v>0.08</v>
      </c>
      <c r="Y862" s="10">
        <v>0.16</v>
      </c>
      <c r="Z862" s="10">
        <v>0.24</v>
      </c>
      <c r="AA862" s="10">
        <v>0.33</v>
      </c>
      <c r="AB862" s="10">
        <v>0.41</v>
      </c>
      <c r="AC862" s="10">
        <v>0.49</v>
      </c>
      <c r="AD862" s="10">
        <v>0.57999999999999996</v>
      </c>
      <c r="AE862" s="10">
        <v>0.66</v>
      </c>
      <c r="AF862" s="10">
        <v>0.75</v>
      </c>
      <c r="AG862" s="10">
        <v>0.83</v>
      </c>
      <c r="AH862" s="10">
        <v>0.91</v>
      </c>
      <c r="AI862" s="10">
        <v>1</v>
      </c>
      <c r="AJ862" s="10" t="s">
        <v>2122</v>
      </c>
      <c r="AK862" s="188" t="s">
        <v>2148</v>
      </c>
    </row>
    <row r="863" spans="1:37" ht="45" x14ac:dyDescent="0.25">
      <c r="A863" s="10" t="s">
        <v>2368</v>
      </c>
      <c r="B863" s="10" t="s">
        <v>2145</v>
      </c>
      <c r="C863" s="10" t="s">
        <v>2145</v>
      </c>
      <c r="D863" s="10" t="s">
        <v>2145</v>
      </c>
      <c r="E863" s="10" t="s">
        <v>2118</v>
      </c>
      <c r="F863" s="10" t="s">
        <v>2119</v>
      </c>
      <c r="G863" s="10" t="s">
        <v>2142</v>
      </c>
      <c r="H863" s="13">
        <v>3</v>
      </c>
      <c r="I863" s="10" t="s">
        <v>74</v>
      </c>
      <c r="J863" s="10">
        <v>1</v>
      </c>
      <c r="K863" s="10">
        <v>2</v>
      </c>
      <c r="L863" s="10">
        <v>2</v>
      </c>
      <c r="M863" s="10">
        <v>3</v>
      </c>
      <c r="N863" s="204"/>
      <c r="O863" s="204"/>
      <c r="P863" s="204"/>
      <c r="Q863" s="204"/>
      <c r="R863" s="10"/>
      <c r="S863" s="10" t="s">
        <v>2143</v>
      </c>
      <c r="T863" s="271">
        <v>0.2</v>
      </c>
      <c r="U863" s="18">
        <v>42737</v>
      </c>
      <c r="V863" s="18">
        <v>43100</v>
      </c>
      <c r="W863" s="10">
        <v>363</v>
      </c>
      <c r="X863" s="10">
        <v>0.08</v>
      </c>
      <c r="Y863" s="10">
        <v>0.16</v>
      </c>
      <c r="Z863" s="10">
        <v>0.24</v>
      </c>
      <c r="AA863" s="10">
        <v>0.33</v>
      </c>
      <c r="AB863" s="10">
        <v>0.41</v>
      </c>
      <c r="AC863" s="10">
        <v>0.49</v>
      </c>
      <c r="AD863" s="10">
        <v>0.57999999999999996</v>
      </c>
      <c r="AE863" s="10">
        <v>0.66</v>
      </c>
      <c r="AF863" s="10">
        <v>0.75</v>
      </c>
      <c r="AG863" s="10">
        <v>0.83</v>
      </c>
      <c r="AH863" s="10">
        <v>0.91</v>
      </c>
      <c r="AI863" s="10">
        <v>1</v>
      </c>
      <c r="AJ863" s="10" t="s">
        <v>2674</v>
      </c>
      <c r="AK863" s="188" t="s">
        <v>2149</v>
      </c>
    </row>
    <row r="864" spans="1:37" ht="45" x14ac:dyDescent="0.25">
      <c r="A864" s="10" t="s">
        <v>2368</v>
      </c>
      <c r="B864" s="10" t="s">
        <v>2145</v>
      </c>
      <c r="C864" s="10" t="s">
        <v>2145</v>
      </c>
      <c r="D864" s="10" t="s">
        <v>2145</v>
      </c>
      <c r="E864" s="10" t="s">
        <v>2118</v>
      </c>
      <c r="F864" s="10" t="s">
        <v>2119</v>
      </c>
      <c r="G864" s="10" t="s">
        <v>2142</v>
      </c>
      <c r="H864" s="13">
        <v>3</v>
      </c>
      <c r="I864" s="10" t="s">
        <v>74</v>
      </c>
      <c r="J864" s="10">
        <v>1</v>
      </c>
      <c r="K864" s="10">
        <v>2</v>
      </c>
      <c r="L864" s="10">
        <v>2</v>
      </c>
      <c r="M864" s="10">
        <v>3</v>
      </c>
      <c r="N864" s="204"/>
      <c r="O864" s="204"/>
      <c r="P864" s="204"/>
      <c r="Q864" s="204"/>
      <c r="R864" s="10"/>
      <c r="S864" s="10" t="s">
        <v>2144</v>
      </c>
      <c r="T864" s="271">
        <v>0.4</v>
      </c>
      <c r="U864" s="18">
        <v>42737</v>
      </c>
      <c r="V864" s="18">
        <v>43100</v>
      </c>
      <c r="W864" s="10">
        <v>363</v>
      </c>
      <c r="X864" s="10">
        <v>0.08</v>
      </c>
      <c r="Y864" s="10">
        <v>0.16</v>
      </c>
      <c r="Z864" s="10">
        <v>0.24</v>
      </c>
      <c r="AA864" s="10">
        <v>0.33</v>
      </c>
      <c r="AB864" s="10">
        <v>0.41</v>
      </c>
      <c r="AC864" s="10">
        <v>0.49</v>
      </c>
      <c r="AD864" s="10">
        <v>0.57999999999999996</v>
      </c>
      <c r="AE864" s="10">
        <v>0.66</v>
      </c>
      <c r="AF864" s="10">
        <v>0.75</v>
      </c>
      <c r="AG864" s="10">
        <v>0.83</v>
      </c>
      <c r="AH864" s="10">
        <v>0.91</v>
      </c>
      <c r="AI864" s="10">
        <v>1</v>
      </c>
      <c r="AJ864" s="10" t="s">
        <v>2675</v>
      </c>
      <c r="AK864" s="188" t="s">
        <v>2149</v>
      </c>
    </row>
    <row r="865" spans="1:37" ht="45" x14ac:dyDescent="0.25">
      <c r="A865" s="10" t="s">
        <v>2368</v>
      </c>
      <c r="B865" s="10" t="s">
        <v>2145</v>
      </c>
      <c r="C865" s="10" t="s">
        <v>2145</v>
      </c>
      <c r="D865" s="10" t="s">
        <v>2145</v>
      </c>
      <c r="E865" s="10" t="s">
        <v>2118</v>
      </c>
      <c r="F865" s="10" t="s">
        <v>2119</v>
      </c>
      <c r="G865" s="10" t="s">
        <v>2142</v>
      </c>
      <c r="H865" s="13">
        <v>3</v>
      </c>
      <c r="I865" s="10" t="s">
        <v>74</v>
      </c>
      <c r="J865" s="10">
        <v>1</v>
      </c>
      <c r="K865" s="10">
        <v>2</v>
      </c>
      <c r="L865" s="10">
        <v>2</v>
      </c>
      <c r="M865" s="10">
        <v>3</v>
      </c>
      <c r="N865" s="204"/>
      <c r="O865" s="204"/>
      <c r="P865" s="204"/>
      <c r="Q865" s="204"/>
      <c r="R865" s="10"/>
      <c r="S865" s="10" t="s">
        <v>2676</v>
      </c>
      <c r="T865" s="271">
        <v>0.4</v>
      </c>
      <c r="U865" s="18">
        <v>42737</v>
      </c>
      <c r="V865" s="18">
        <v>43100</v>
      </c>
      <c r="W865" s="10">
        <v>363</v>
      </c>
      <c r="X865" s="10">
        <v>0.08</v>
      </c>
      <c r="Y865" s="10">
        <v>0.16</v>
      </c>
      <c r="Z865" s="10">
        <v>0.24</v>
      </c>
      <c r="AA865" s="10">
        <v>0.33</v>
      </c>
      <c r="AB865" s="10">
        <v>0.41</v>
      </c>
      <c r="AC865" s="10">
        <v>0.49</v>
      </c>
      <c r="AD865" s="10">
        <v>0.57999999999999996</v>
      </c>
      <c r="AE865" s="10">
        <v>0.66</v>
      </c>
      <c r="AF865" s="10">
        <v>0.75</v>
      </c>
      <c r="AG865" s="10">
        <v>0.83</v>
      </c>
      <c r="AH865" s="10">
        <v>0.91</v>
      </c>
      <c r="AI865" s="10">
        <v>1</v>
      </c>
      <c r="AJ865" s="10" t="s">
        <v>2123</v>
      </c>
      <c r="AK865" s="188" t="s">
        <v>2149</v>
      </c>
    </row>
    <row r="866" spans="1:37" ht="45" x14ac:dyDescent="0.25">
      <c r="A866" s="10" t="s">
        <v>2368</v>
      </c>
      <c r="B866" s="237" t="s">
        <v>2152</v>
      </c>
      <c r="C866" s="237" t="s">
        <v>2152</v>
      </c>
      <c r="D866" s="237" t="s">
        <v>2152</v>
      </c>
      <c r="E866" s="10" t="s">
        <v>2151</v>
      </c>
      <c r="F866" s="237" t="s">
        <v>2150</v>
      </c>
      <c r="G866" s="10" t="s">
        <v>2153</v>
      </c>
      <c r="H866" s="13">
        <v>100</v>
      </c>
      <c r="I866" s="10" t="s">
        <v>269</v>
      </c>
      <c r="J866" s="280">
        <v>1</v>
      </c>
      <c r="K866" s="265">
        <v>1</v>
      </c>
      <c r="L866" s="265">
        <v>1</v>
      </c>
      <c r="M866" s="265">
        <v>1</v>
      </c>
      <c r="N866" s="211"/>
      <c r="O866" s="205"/>
      <c r="P866" s="205"/>
      <c r="Q866" s="205"/>
      <c r="R866" s="10"/>
      <c r="S866" s="10" t="s">
        <v>2154</v>
      </c>
      <c r="T866" s="271">
        <v>0.33333333333333337</v>
      </c>
      <c r="U866" s="18">
        <v>42737</v>
      </c>
      <c r="V866" s="18">
        <v>42794</v>
      </c>
      <c r="W866" s="10">
        <v>57</v>
      </c>
      <c r="X866" s="10">
        <v>0.51</v>
      </c>
      <c r="Y866" s="10">
        <v>1</v>
      </c>
      <c r="Z866" s="10">
        <f>Y866</f>
        <v>1</v>
      </c>
      <c r="AA866" s="10" t="s">
        <v>2061</v>
      </c>
      <c r="AB866" s="10" t="s">
        <v>2061</v>
      </c>
      <c r="AC866" s="10" t="s">
        <v>2061</v>
      </c>
      <c r="AD866" s="10" t="s">
        <v>2061</v>
      </c>
      <c r="AE866" s="10" t="s">
        <v>2061</v>
      </c>
      <c r="AF866" s="10" t="s">
        <v>2061</v>
      </c>
      <c r="AG866" s="10" t="s">
        <v>2061</v>
      </c>
      <c r="AH866" s="10" t="s">
        <v>2061</v>
      </c>
      <c r="AI866" s="10" t="s">
        <v>2061</v>
      </c>
      <c r="AJ866" s="10" t="s">
        <v>2155</v>
      </c>
      <c r="AK866" s="188" t="s">
        <v>2677</v>
      </c>
    </row>
    <row r="867" spans="1:37" ht="75" x14ac:dyDescent="0.25">
      <c r="A867" s="10" t="s">
        <v>2368</v>
      </c>
      <c r="B867" s="237" t="s">
        <v>2152</v>
      </c>
      <c r="C867" s="237" t="s">
        <v>2152</v>
      </c>
      <c r="D867" s="237" t="s">
        <v>2152</v>
      </c>
      <c r="E867" s="10" t="s">
        <v>2151</v>
      </c>
      <c r="F867" s="237" t="s">
        <v>2150</v>
      </c>
      <c r="G867" s="10" t="s">
        <v>2153</v>
      </c>
      <c r="H867" s="13">
        <v>100</v>
      </c>
      <c r="I867" s="10" t="s">
        <v>269</v>
      </c>
      <c r="J867" s="280">
        <v>1</v>
      </c>
      <c r="K867" s="265">
        <v>1</v>
      </c>
      <c r="L867" s="265">
        <v>1</v>
      </c>
      <c r="M867" s="265">
        <v>1</v>
      </c>
      <c r="N867" s="211"/>
      <c r="O867" s="205"/>
      <c r="P867" s="205"/>
      <c r="Q867" s="205"/>
      <c r="R867" s="10"/>
      <c r="S867" s="10" t="s">
        <v>2678</v>
      </c>
      <c r="T867" s="271">
        <v>0.33333333333333337</v>
      </c>
      <c r="U867" s="18">
        <v>42751</v>
      </c>
      <c r="V867" s="18">
        <v>42804</v>
      </c>
      <c r="W867" s="10">
        <v>53</v>
      </c>
      <c r="X867" s="10">
        <v>0.28000000000000003</v>
      </c>
      <c r="Y867" s="10">
        <v>0.81</v>
      </c>
      <c r="Z867" s="10">
        <v>1</v>
      </c>
      <c r="AA867" s="10" t="s">
        <v>2061</v>
      </c>
      <c r="AB867" s="10" t="s">
        <v>2061</v>
      </c>
      <c r="AC867" s="10" t="s">
        <v>2061</v>
      </c>
      <c r="AD867" s="10" t="s">
        <v>2061</v>
      </c>
      <c r="AE867" s="10" t="s">
        <v>2061</v>
      </c>
      <c r="AF867" s="10" t="s">
        <v>2061</v>
      </c>
      <c r="AG867" s="10" t="s">
        <v>2061</v>
      </c>
      <c r="AH867" s="10" t="s">
        <v>2061</v>
      </c>
      <c r="AI867" s="10" t="s">
        <v>2061</v>
      </c>
      <c r="AJ867" s="10" t="s">
        <v>2156</v>
      </c>
      <c r="AK867" s="188" t="s">
        <v>2157</v>
      </c>
    </row>
    <row r="868" spans="1:37" ht="30" x14ac:dyDescent="0.25">
      <c r="A868" s="10" t="s">
        <v>2368</v>
      </c>
      <c r="B868" s="237" t="s">
        <v>2152</v>
      </c>
      <c r="C868" s="237" t="s">
        <v>2152</v>
      </c>
      <c r="D868" s="237" t="s">
        <v>2152</v>
      </c>
      <c r="E868" s="10" t="s">
        <v>2151</v>
      </c>
      <c r="F868" s="237" t="s">
        <v>2150</v>
      </c>
      <c r="G868" s="10" t="s">
        <v>2153</v>
      </c>
      <c r="H868" s="13">
        <v>100</v>
      </c>
      <c r="I868" s="10" t="s">
        <v>269</v>
      </c>
      <c r="J868" s="280">
        <v>1</v>
      </c>
      <c r="K868" s="265">
        <v>1</v>
      </c>
      <c r="L868" s="265">
        <v>1</v>
      </c>
      <c r="M868" s="265">
        <v>1</v>
      </c>
      <c r="N868" s="211"/>
      <c r="O868" s="205"/>
      <c r="P868" s="205"/>
      <c r="Q868" s="205"/>
      <c r="R868" s="10"/>
      <c r="S868" s="10" t="s">
        <v>2158</v>
      </c>
      <c r="T868" s="271">
        <v>0.33333333333333337</v>
      </c>
      <c r="U868" s="18">
        <v>42751</v>
      </c>
      <c r="V868" s="18">
        <v>42804</v>
      </c>
      <c r="W868" s="10">
        <v>53</v>
      </c>
      <c r="X868" s="10">
        <v>0.28000000000000003</v>
      </c>
      <c r="Y868" s="10">
        <v>0.81</v>
      </c>
      <c r="Z868" s="10">
        <v>1</v>
      </c>
      <c r="AA868" s="10" t="s">
        <v>2061</v>
      </c>
      <c r="AB868" s="10" t="s">
        <v>2061</v>
      </c>
      <c r="AC868" s="10" t="s">
        <v>2061</v>
      </c>
      <c r="AD868" s="10" t="s">
        <v>2061</v>
      </c>
      <c r="AE868" s="10" t="s">
        <v>2061</v>
      </c>
      <c r="AF868" s="10" t="s">
        <v>2061</v>
      </c>
      <c r="AG868" s="10" t="s">
        <v>2061</v>
      </c>
      <c r="AH868" s="10" t="s">
        <v>2061</v>
      </c>
      <c r="AI868" s="10" t="s">
        <v>2061</v>
      </c>
      <c r="AJ868" s="10" t="s">
        <v>2159</v>
      </c>
      <c r="AK868" s="188" t="s">
        <v>2160</v>
      </c>
    </row>
    <row r="869" spans="1:37" ht="90" x14ac:dyDescent="0.25">
      <c r="A869" s="10" t="s">
        <v>2368</v>
      </c>
      <c r="B869" s="237" t="s">
        <v>2152</v>
      </c>
      <c r="C869" s="237" t="s">
        <v>2152</v>
      </c>
      <c r="D869" s="237" t="s">
        <v>2152</v>
      </c>
      <c r="E869" s="10" t="s">
        <v>2151</v>
      </c>
      <c r="F869" s="237" t="s">
        <v>2150</v>
      </c>
      <c r="G869" s="10" t="s">
        <v>2161</v>
      </c>
      <c r="H869" s="13">
        <v>100</v>
      </c>
      <c r="I869" s="10" t="s">
        <v>269</v>
      </c>
      <c r="J869" s="280">
        <v>1</v>
      </c>
      <c r="K869" s="265">
        <v>1</v>
      </c>
      <c r="L869" s="265">
        <v>1</v>
      </c>
      <c r="M869" s="265">
        <v>1</v>
      </c>
      <c r="N869" s="211"/>
      <c r="O869" s="205"/>
      <c r="P869" s="205"/>
      <c r="Q869" s="205"/>
      <c r="R869" s="10"/>
      <c r="S869" s="10" t="s">
        <v>2679</v>
      </c>
      <c r="T869" s="271">
        <v>1</v>
      </c>
      <c r="U869" s="18">
        <v>42737</v>
      </c>
      <c r="V869" s="18">
        <v>42794</v>
      </c>
      <c r="W869" s="10">
        <v>57</v>
      </c>
      <c r="X869" s="10">
        <v>0.51</v>
      </c>
      <c r="Y869" s="10">
        <v>1</v>
      </c>
      <c r="Z869" s="10">
        <f>Y869</f>
        <v>1</v>
      </c>
      <c r="AA869" s="10" t="s">
        <v>2061</v>
      </c>
      <c r="AB869" s="10" t="s">
        <v>2061</v>
      </c>
      <c r="AC869" s="10" t="s">
        <v>2061</v>
      </c>
      <c r="AD869" s="10" t="s">
        <v>2061</v>
      </c>
      <c r="AE869" s="10" t="s">
        <v>2061</v>
      </c>
      <c r="AF869" s="10" t="s">
        <v>2061</v>
      </c>
      <c r="AG869" s="10" t="s">
        <v>2061</v>
      </c>
      <c r="AH869" s="10" t="s">
        <v>2061</v>
      </c>
      <c r="AI869" s="10" t="s">
        <v>2061</v>
      </c>
      <c r="AJ869" s="10" t="s">
        <v>2162</v>
      </c>
      <c r="AK869" s="188" t="s">
        <v>2163</v>
      </c>
    </row>
    <row r="870" spans="1:37" x14ac:dyDescent="0.25">
      <c r="A870" s="10" t="s">
        <v>2368</v>
      </c>
      <c r="B870" s="237" t="s">
        <v>2152</v>
      </c>
      <c r="C870" s="237" t="s">
        <v>2152</v>
      </c>
      <c r="D870" s="237" t="s">
        <v>2152</v>
      </c>
      <c r="E870" s="10" t="s">
        <v>2151</v>
      </c>
      <c r="F870" s="237" t="s">
        <v>2150</v>
      </c>
      <c r="G870" s="10" t="s">
        <v>2164</v>
      </c>
      <c r="H870" s="13">
        <v>100</v>
      </c>
      <c r="I870" s="10" t="s">
        <v>269</v>
      </c>
      <c r="J870" s="280">
        <v>1</v>
      </c>
      <c r="K870" s="265">
        <v>1</v>
      </c>
      <c r="L870" s="265">
        <v>1</v>
      </c>
      <c r="M870" s="265">
        <v>1</v>
      </c>
      <c r="N870" s="211"/>
      <c r="O870" s="205"/>
      <c r="P870" s="205"/>
      <c r="Q870" s="205"/>
      <c r="R870" s="10"/>
      <c r="S870" s="10" t="s">
        <v>2165</v>
      </c>
      <c r="T870" s="271">
        <v>0.25</v>
      </c>
      <c r="U870" s="18">
        <v>42772</v>
      </c>
      <c r="V870" s="18">
        <v>42797</v>
      </c>
      <c r="W870" s="10">
        <v>25</v>
      </c>
      <c r="X870" s="10" t="s">
        <v>2061</v>
      </c>
      <c r="Y870" s="10">
        <v>0.88</v>
      </c>
      <c r="Z870" s="10">
        <v>1</v>
      </c>
      <c r="AA870" s="10" t="s">
        <v>2061</v>
      </c>
      <c r="AB870" s="10" t="s">
        <v>2061</v>
      </c>
      <c r="AC870" s="10" t="s">
        <v>2061</v>
      </c>
      <c r="AD870" s="10" t="s">
        <v>2061</v>
      </c>
      <c r="AE870" s="10" t="s">
        <v>2061</v>
      </c>
      <c r="AF870" s="10" t="s">
        <v>2061</v>
      </c>
      <c r="AG870" s="10" t="s">
        <v>2061</v>
      </c>
      <c r="AH870" s="10" t="s">
        <v>2061</v>
      </c>
      <c r="AI870" s="10" t="s">
        <v>2061</v>
      </c>
      <c r="AJ870" s="10"/>
      <c r="AK870" s="188" t="s">
        <v>1739</v>
      </c>
    </row>
    <row r="871" spans="1:37" x14ac:dyDescent="0.25">
      <c r="A871" s="10" t="s">
        <v>2368</v>
      </c>
      <c r="B871" s="237" t="s">
        <v>2152</v>
      </c>
      <c r="C871" s="237" t="s">
        <v>2152</v>
      </c>
      <c r="D871" s="237" t="s">
        <v>2152</v>
      </c>
      <c r="E871" s="10" t="s">
        <v>2151</v>
      </c>
      <c r="F871" s="237" t="s">
        <v>2150</v>
      </c>
      <c r="G871" s="10" t="s">
        <v>2164</v>
      </c>
      <c r="H871" s="13">
        <v>100</v>
      </c>
      <c r="I871" s="10" t="s">
        <v>269</v>
      </c>
      <c r="J871" s="280">
        <v>1</v>
      </c>
      <c r="K871" s="265">
        <v>1</v>
      </c>
      <c r="L871" s="265">
        <v>1</v>
      </c>
      <c r="M871" s="265">
        <v>1</v>
      </c>
      <c r="N871" s="211"/>
      <c r="O871" s="205"/>
      <c r="P871" s="205"/>
      <c r="Q871" s="205"/>
      <c r="R871" s="10"/>
      <c r="S871" s="10" t="s">
        <v>2166</v>
      </c>
      <c r="T871" s="271">
        <v>0.25</v>
      </c>
      <c r="U871" s="18">
        <v>42786</v>
      </c>
      <c r="V871" s="18">
        <v>42797</v>
      </c>
      <c r="W871" s="10">
        <v>11</v>
      </c>
      <c r="X871" s="10" t="s">
        <v>2061</v>
      </c>
      <c r="Y871" s="10">
        <v>0.73</v>
      </c>
      <c r="Z871" s="10">
        <v>1</v>
      </c>
      <c r="AA871" s="10" t="s">
        <v>2061</v>
      </c>
      <c r="AB871" s="10" t="s">
        <v>2061</v>
      </c>
      <c r="AC871" s="10" t="s">
        <v>2061</v>
      </c>
      <c r="AD871" s="10" t="s">
        <v>2061</v>
      </c>
      <c r="AE871" s="10" t="s">
        <v>2061</v>
      </c>
      <c r="AF871" s="10" t="s">
        <v>2061</v>
      </c>
      <c r="AG871" s="10" t="s">
        <v>2061</v>
      </c>
      <c r="AH871" s="10" t="s">
        <v>2061</v>
      </c>
      <c r="AI871" s="10" t="s">
        <v>2061</v>
      </c>
      <c r="AJ871" s="10"/>
      <c r="AK871" s="188" t="s">
        <v>1739</v>
      </c>
    </row>
    <row r="872" spans="1:37" x14ac:dyDescent="0.25">
      <c r="A872" s="10" t="s">
        <v>2368</v>
      </c>
      <c r="B872" s="237" t="s">
        <v>2152</v>
      </c>
      <c r="C872" s="237" t="s">
        <v>2152</v>
      </c>
      <c r="D872" s="237" t="s">
        <v>2152</v>
      </c>
      <c r="E872" s="10" t="s">
        <v>2151</v>
      </c>
      <c r="F872" s="237" t="s">
        <v>2150</v>
      </c>
      <c r="G872" s="10" t="s">
        <v>2164</v>
      </c>
      <c r="H872" s="13">
        <v>100</v>
      </c>
      <c r="I872" s="10" t="s">
        <v>269</v>
      </c>
      <c r="J872" s="280">
        <v>1</v>
      </c>
      <c r="K872" s="265">
        <v>1</v>
      </c>
      <c r="L872" s="265">
        <v>1</v>
      </c>
      <c r="M872" s="265">
        <v>1</v>
      </c>
      <c r="N872" s="211"/>
      <c r="O872" s="205"/>
      <c r="P872" s="205"/>
      <c r="Q872" s="205"/>
      <c r="R872" s="10"/>
      <c r="S872" s="10" t="s">
        <v>2167</v>
      </c>
      <c r="T872" s="271">
        <v>0.25</v>
      </c>
      <c r="U872" s="18">
        <v>42797</v>
      </c>
      <c r="V872" s="18">
        <v>42811</v>
      </c>
      <c r="W872" s="10">
        <v>14</v>
      </c>
      <c r="X872" s="10" t="s">
        <v>2061</v>
      </c>
      <c r="Y872" s="10" t="s">
        <v>2061</v>
      </c>
      <c r="Z872" s="10">
        <v>1</v>
      </c>
      <c r="AA872" s="10" t="s">
        <v>2061</v>
      </c>
      <c r="AB872" s="10" t="s">
        <v>2061</v>
      </c>
      <c r="AC872" s="10" t="s">
        <v>2061</v>
      </c>
      <c r="AD872" s="10" t="s">
        <v>2061</v>
      </c>
      <c r="AE872" s="10" t="s">
        <v>2061</v>
      </c>
      <c r="AF872" s="10" t="s">
        <v>2061</v>
      </c>
      <c r="AG872" s="10" t="s">
        <v>2061</v>
      </c>
      <c r="AH872" s="10" t="s">
        <v>2061</v>
      </c>
      <c r="AI872" s="10" t="s">
        <v>2061</v>
      </c>
      <c r="AJ872" s="10"/>
      <c r="AK872" s="188" t="s">
        <v>1739</v>
      </c>
    </row>
    <row r="873" spans="1:37" ht="30" x14ac:dyDescent="0.25">
      <c r="A873" s="10" t="s">
        <v>2368</v>
      </c>
      <c r="B873" s="237" t="s">
        <v>2152</v>
      </c>
      <c r="C873" s="237" t="s">
        <v>2152</v>
      </c>
      <c r="D873" s="237" t="s">
        <v>2152</v>
      </c>
      <c r="E873" s="10" t="s">
        <v>2151</v>
      </c>
      <c r="F873" s="237" t="s">
        <v>2150</v>
      </c>
      <c r="G873" s="10" t="s">
        <v>2164</v>
      </c>
      <c r="H873" s="13">
        <v>100</v>
      </c>
      <c r="I873" s="10" t="s">
        <v>269</v>
      </c>
      <c r="J873" s="280">
        <v>1</v>
      </c>
      <c r="K873" s="265">
        <v>1</v>
      </c>
      <c r="L873" s="265">
        <v>1</v>
      </c>
      <c r="M873" s="265">
        <v>1</v>
      </c>
      <c r="N873" s="211"/>
      <c r="O873" s="205"/>
      <c r="P873" s="205"/>
      <c r="Q873" s="205"/>
      <c r="R873" s="10"/>
      <c r="S873" s="10" t="s">
        <v>2168</v>
      </c>
      <c r="T873" s="271">
        <v>0.25</v>
      </c>
      <c r="U873" s="18">
        <v>42811</v>
      </c>
      <c r="V873" s="18">
        <v>42818</v>
      </c>
      <c r="W873" s="10">
        <v>7</v>
      </c>
      <c r="X873" s="10" t="s">
        <v>2061</v>
      </c>
      <c r="Y873" s="10" t="s">
        <v>2061</v>
      </c>
      <c r="Z873" s="10">
        <v>1</v>
      </c>
      <c r="AA873" s="10" t="s">
        <v>2061</v>
      </c>
      <c r="AB873" s="10" t="s">
        <v>2061</v>
      </c>
      <c r="AC873" s="10" t="s">
        <v>2061</v>
      </c>
      <c r="AD873" s="10" t="s">
        <v>2061</v>
      </c>
      <c r="AE873" s="10" t="s">
        <v>2061</v>
      </c>
      <c r="AF873" s="10" t="s">
        <v>2061</v>
      </c>
      <c r="AG873" s="10" t="s">
        <v>2061</v>
      </c>
      <c r="AH873" s="10" t="s">
        <v>2061</v>
      </c>
      <c r="AI873" s="10" t="s">
        <v>2061</v>
      </c>
      <c r="AJ873" s="10"/>
      <c r="AK873" s="188" t="s">
        <v>2169</v>
      </c>
    </row>
    <row r="874" spans="1:37" x14ac:dyDescent="0.25">
      <c r="A874" s="10" t="s">
        <v>2368</v>
      </c>
      <c r="B874" s="237" t="s">
        <v>2152</v>
      </c>
      <c r="C874" s="237" t="s">
        <v>2152</v>
      </c>
      <c r="D874" s="237" t="s">
        <v>2152</v>
      </c>
      <c r="E874" s="10" t="s">
        <v>2151</v>
      </c>
      <c r="F874" s="237" t="s">
        <v>2150</v>
      </c>
      <c r="G874" s="10" t="s">
        <v>2170</v>
      </c>
      <c r="H874" s="13">
        <v>100</v>
      </c>
      <c r="I874" s="10" t="s">
        <v>269</v>
      </c>
      <c r="J874" s="280">
        <v>0.4</v>
      </c>
      <c r="K874" s="265">
        <v>1</v>
      </c>
      <c r="L874" s="265">
        <v>1</v>
      </c>
      <c r="M874" s="265">
        <v>1</v>
      </c>
      <c r="N874" s="211"/>
      <c r="O874" s="205"/>
      <c r="P874" s="205"/>
      <c r="Q874" s="205"/>
      <c r="R874" s="10"/>
      <c r="S874" s="10" t="s">
        <v>2680</v>
      </c>
      <c r="T874" s="271">
        <v>0.33333333333333337</v>
      </c>
      <c r="U874" s="18">
        <v>42748</v>
      </c>
      <c r="V874" s="18">
        <v>42855</v>
      </c>
      <c r="W874" s="10">
        <v>107</v>
      </c>
      <c r="X874" s="10">
        <v>0.17</v>
      </c>
      <c r="Y874" s="10">
        <v>0.43</v>
      </c>
      <c r="Z874" s="10">
        <v>0.72</v>
      </c>
      <c r="AA874" s="10">
        <v>1</v>
      </c>
      <c r="AB874" s="10" t="s">
        <v>2061</v>
      </c>
      <c r="AC874" s="10" t="s">
        <v>2061</v>
      </c>
      <c r="AD874" s="10" t="s">
        <v>2061</v>
      </c>
      <c r="AE874" s="10" t="s">
        <v>2061</v>
      </c>
      <c r="AF874" s="10" t="s">
        <v>2061</v>
      </c>
      <c r="AG874" s="10" t="s">
        <v>2061</v>
      </c>
      <c r="AH874" s="10" t="s">
        <v>2061</v>
      </c>
      <c r="AI874" s="10" t="s">
        <v>2061</v>
      </c>
      <c r="AJ874" s="10"/>
      <c r="AK874" s="188" t="s">
        <v>2681</v>
      </c>
    </row>
    <row r="875" spans="1:37" ht="30" x14ac:dyDescent="0.25">
      <c r="A875" s="10" t="s">
        <v>2368</v>
      </c>
      <c r="B875" s="237" t="s">
        <v>2152</v>
      </c>
      <c r="C875" s="237" t="s">
        <v>2152</v>
      </c>
      <c r="D875" s="237" t="s">
        <v>2152</v>
      </c>
      <c r="E875" s="10" t="s">
        <v>2151</v>
      </c>
      <c r="F875" s="237" t="s">
        <v>2150</v>
      </c>
      <c r="G875" s="10" t="s">
        <v>2170</v>
      </c>
      <c r="H875" s="13">
        <v>100</v>
      </c>
      <c r="I875" s="10" t="s">
        <v>269</v>
      </c>
      <c r="J875" s="280">
        <v>0.4</v>
      </c>
      <c r="K875" s="265">
        <v>1</v>
      </c>
      <c r="L875" s="265">
        <v>1</v>
      </c>
      <c r="M875" s="265">
        <v>1</v>
      </c>
      <c r="N875" s="211"/>
      <c r="O875" s="205"/>
      <c r="P875" s="205"/>
      <c r="Q875" s="205"/>
      <c r="R875" s="10"/>
      <c r="S875" s="10" t="s">
        <v>2682</v>
      </c>
      <c r="T875" s="271">
        <v>0.33333333333333337</v>
      </c>
      <c r="U875" s="18">
        <v>42795</v>
      </c>
      <c r="V875" s="18">
        <v>42855</v>
      </c>
      <c r="W875" s="10">
        <v>60</v>
      </c>
      <c r="X875" s="10" t="s">
        <v>2061</v>
      </c>
      <c r="Y875" s="10" t="s">
        <v>2061</v>
      </c>
      <c r="Z875" s="10">
        <v>0.5</v>
      </c>
      <c r="AA875" s="10">
        <v>1</v>
      </c>
      <c r="AB875" s="10" t="s">
        <v>2061</v>
      </c>
      <c r="AC875" s="10" t="s">
        <v>2061</v>
      </c>
      <c r="AD875" s="10" t="s">
        <v>2061</v>
      </c>
      <c r="AE875" s="10" t="s">
        <v>2061</v>
      </c>
      <c r="AF875" s="10" t="s">
        <v>2061</v>
      </c>
      <c r="AG875" s="10" t="s">
        <v>2061</v>
      </c>
      <c r="AH875" s="10" t="s">
        <v>2061</v>
      </c>
      <c r="AI875" s="10" t="s">
        <v>2061</v>
      </c>
      <c r="AJ875" s="10"/>
      <c r="AK875" s="188" t="s">
        <v>2683</v>
      </c>
    </row>
    <row r="876" spans="1:37" x14ac:dyDescent="0.25">
      <c r="A876" s="10" t="s">
        <v>2368</v>
      </c>
      <c r="B876" s="237" t="s">
        <v>2152</v>
      </c>
      <c r="C876" s="237" t="s">
        <v>2152</v>
      </c>
      <c r="D876" s="237" t="s">
        <v>2152</v>
      </c>
      <c r="E876" s="10" t="s">
        <v>2151</v>
      </c>
      <c r="F876" s="237" t="s">
        <v>2150</v>
      </c>
      <c r="G876" s="10" t="s">
        <v>2170</v>
      </c>
      <c r="H876" s="13">
        <v>100</v>
      </c>
      <c r="I876" s="10" t="s">
        <v>269</v>
      </c>
      <c r="J876" s="280">
        <v>0.4</v>
      </c>
      <c r="K876" s="265">
        <v>1</v>
      </c>
      <c r="L876" s="265">
        <v>1</v>
      </c>
      <c r="M876" s="265">
        <v>1</v>
      </c>
      <c r="N876" s="211"/>
      <c r="O876" s="205"/>
      <c r="P876" s="205"/>
      <c r="Q876" s="205"/>
      <c r="R876" s="10"/>
      <c r="S876" s="10" t="s">
        <v>2171</v>
      </c>
      <c r="T876" s="271">
        <v>0.33333333333333337</v>
      </c>
      <c r="U876" s="18">
        <v>42857</v>
      </c>
      <c r="V876" s="18">
        <v>42917</v>
      </c>
      <c r="W876" s="10">
        <v>60</v>
      </c>
      <c r="X876" s="10" t="s">
        <v>2061</v>
      </c>
      <c r="Y876" s="10" t="s">
        <v>2061</v>
      </c>
      <c r="Z876" s="10" t="s">
        <v>2061</v>
      </c>
      <c r="AA876" s="10" t="s">
        <v>2061</v>
      </c>
      <c r="AB876" s="10">
        <v>0.48</v>
      </c>
      <c r="AC876" s="10">
        <v>0.98</v>
      </c>
      <c r="AD876" s="10">
        <v>1</v>
      </c>
      <c r="AE876" s="10" t="s">
        <v>2061</v>
      </c>
      <c r="AF876" s="10" t="s">
        <v>2061</v>
      </c>
      <c r="AG876" s="10" t="s">
        <v>2061</v>
      </c>
      <c r="AH876" s="10" t="s">
        <v>2061</v>
      </c>
      <c r="AI876" s="10" t="s">
        <v>2061</v>
      </c>
      <c r="AJ876" s="10"/>
      <c r="AK876" s="188" t="s">
        <v>2172</v>
      </c>
    </row>
    <row r="877" spans="1:37" ht="30" x14ac:dyDescent="0.25">
      <c r="A877" s="10" t="s">
        <v>2368</v>
      </c>
      <c r="B877" s="237" t="s">
        <v>2152</v>
      </c>
      <c r="C877" s="237" t="s">
        <v>2152</v>
      </c>
      <c r="D877" s="237" t="s">
        <v>2152</v>
      </c>
      <c r="E877" s="10" t="s">
        <v>2151</v>
      </c>
      <c r="F877" s="237" t="s">
        <v>2150</v>
      </c>
      <c r="G877" s="10" t="s">
        <v>2173</v>
      </c>
      <c r="H877" s="13">
        <v>100</v>
      </c>
      <c r="I877" s="10" t="s">
        <v>269</v>
      </c>
      <c r="J877" s="265">
        <v>0</v>
      </c>
      <c r="K877" s="265">
        <v>0</v>
      </c>
      <c r="L877" s="265">
        <v>0.5</v>
      </c>
      <c r="M877" s="265">
        <v>1</v>
      </c>
      <c r="N877" s="205"/>
      <c r="O877" s="205"/>
      <c r="P877" s="205"/>
      <c r="Q877" s="205"/>
      <c r="R877" s="10"/>
      <c r="S877" s="10" t="s">
        <v>2174</v>
      </c>
      <c r="T877" s="271">
        <v>0.25</v>
      </c>
      <c r="U877" s="18">
        <v>42942</v>
      </c>
      <c r="V877" s="18">
        <v>42951</v>
      </c>
      <c r="W877" s="10">
        <v>9</v>
      </c>
      <c r="X877" s="10" t="s">
        <v>2061</v>
      </c>
      <c r="Y877" s="10" t="s">
        <v>2061</v>
      </c>
      <c r="Z877" s="10" t="s">
        <v>2061</v>
      </c>
      <c r="AA877" s="10" t="s">
        <v>2061</v>
      </c>
      <c r="AB877" s="10" t="s">
        <v>2061</v>
      </c>
      <c r="AC877" s="10" t="s">
        <v>2061</v>
      </c>
      <c r="AD877" s="10">
        <v>0.56000000000000005</v>
      </c>
      <c r="AE877" s="10">
        <v>1</v>
      </c>
      <c r="AF877" s="10" t="s">
        <v>2061</v>
      </c>
      <c r="AG877" s="10" t="s">
        <v>2061</v>
      </c>
      <c r="AH877" s="10" t="s">
        <v>2061</v>
      </c>
      <c r="AI877" s="10" t="s">
        <v>2061</v>
      </c>
      <c r="AJ877" s="10"/>
      <c r="AK877" s="188" t="s">
        <v>2175</v>
      </c>
    </row>
    <row r="878" spans="1:37" x14ac:dyDescent="0.25">
      <c r="A878" s="10" t="s">
        <v>2368</v>
      </c>
      <c r="B878" s="237" t="s">
        <v>2152</v>
      </c>
      <c r="C878" s="237" t="s">
        <v>2152</v>
      </c>
      <c r="D878" s="237" t="s">
        <v>2152</v>
      </c>
      <c r="E878" s="10" t="s">
        <v>2151</v>
      </c>
      <c r="F878" s="237" t="s">
        <v>2150</v>
      </c>
      <c r="G878" s="10" t="s">
        <v>2173</v>
      </c>
      <c r="H878" s="13">
        <v>100</v>
      </c>
      <c r="I878" s="10" t="s">
        <v>269</v>
      </c>
      <c r="J878" s="265">
        <v>0</v>
      </c>
      <c r="K878" s="265">
        <v>0</v>
      </c>
      <c r="L878" s="265">
        <v>0.5</v>
      </c>
      <c r="M878" s="265">
        <v>1</v>
      </c>
      <c r="N878" s="205"/>
      <c r="O878" s="205"/>
      <c r="P878" s="205"/>
      <c r="Q878" s="205"/>
      <c r="R878" s="10"/>
      <c r="S878" s="10" t="s">
        <v>2176</v>
      </c>
      <c r="T878" s="271">
        <v>0.25</v>
      </c>
      <c r="U878" s="18">
        <v>42942</v>
      </c>
      <c r="V878" s="18">
        <v>42951</v>
      </c>
      <c r="W878" s="10">
        <v>9</v>
      </c>
      <c r="X878" s="10" t="s">
        <v>2061</v>
      </c>
      <c r="Y878" s="10" t="s">
        <v>2061</v>
      </c>
      <c r="Z878" s="10" t="s">
        <v>2061</v>
      </c>
      <c r="AA878" s="10" t="s">
        <v>2061</v>
      </c>
      <c r="AB878" s="10" t="s">
        <v>2061</v>
      </c>
      <c r="AC878" s="10" t="s">
        <v>2061</v>
      </c>
      <c r="AD878" s="10">
        <v>0.56000000000000005</v>
      </c>
      <c r="AE878" s="10">
        <v>1</v>
      </c>
      <c r="AF878" s="10" t="s">
        <v>2061</v>
      </c>
      <c r="AG878" s="10" t="s">
        <v>2061</v>
      </c>
      <c r="AH878" s="10" t="s">
        <v>2061</v>
      </c>
      <c r="AI878" s="10" t="s">
        <v>2061</v>
      </c>
      <c r="AJ878" s="10"/>
      <c r="AK878" s="188">
        <v>0</v>
      </c>
    </row>
    <row r="879" spans="1:37" x14ac:dyDescent="0.25">
      <c r="A879" s="10" t="s">
        <v>2368</v>
      </c>
      <c r="B879" s="237" t="s">
        <v>2152</v>
      </c>
      <c r="C879" s="237" t="s">
        <v>2152</v>
      </c>
      <c r="D879" s="237" t="s">
        <v>2152</v>
      </c>
      <c r="E879" s="10" t="s">
        <v>2151</v>
      </c>
      <c r="F879" s="237" t="s">
        <v>2150</v>
      </c>
      <c r="G879" s="10" t="s">
        <v>2173</v>
      </c>
      <c r="H879" s="13">
        <v>100</v>
      </c>
      <c r="I879" s="10" t="s">
        <v>269</v>
      </c>
      <c r="J879" s="265">
        <v>0</v>
      </c>
      <c r="K879" s="265">
        <v>0</v>
      </c>
      <c r="L879" s="265">
        <v>0.5</v>
      </c>
      <c r="M879" s="265">
        <v>1</v>
      </c>
      <c r="N879" s="205"/>
      <c r="O879" s="205"/>
      <c r="P879" s="205"/>
      <c r="Q879" s="205"/>
      <c r="R879" s="10"/>
      <c r="S879" s="10" t="s">
        <v>2177</v>
      </c>
      <c r="T879" s="271">
        <v>0.25</v>
      </c>
      <c r="U879" s="18">
        <v>42955</v>
      </c>
      <c r="V879" s="18">
        <v>43056</v>
      </c>
      <c r="W879" s="10">
        <v>101</v>
      </c>
      <c r="X879" s="10" t="s">
        <v>2061</v>
      </c>
      <c r="Y879" s="10" t="s">
        <v>2061</v>
      </c>
      <c r="Z879" s="10" t="s">
        <v>2061</v>
      </c>
      <c r="AA879" s="10" t="s">
        <v>2061</v>
      </c>
      <c r="AB879" s="10" t="s">
        <v>2061</v>
      </c>
      <c r="AC879" s="10" t="s">
        <v>2061</v>
      </c>
      <c r="AD879" s="10" t="s">
        <v>2061</v>
      </c>
      <c r="AE879" s="10">
        <v>0.23</v>
      </c>
      <c r="AF879" s="10">
        <v>0.52</v>
      </c>
      <c r="AG879" s="10">
        <v>0.83</v>
      </c>
      <c r="AH879" s="10">
        <v>1</v>
      </c>
      <c r="AI879" s="10" t="s">
        <v>2061</v>
      </c>
      <c r="AJ879" s="10"/>
      <c r="AK879" s="188" t="s">
        <v>2178</v>
      </c>
    </row>
    <row r="880" spans="1:37" ht="45" x14ac:dyDescent="0.25">
      <c r="A880" s="10" t="s">
        <v>2368</v>
      </c>
      <c r="B880" s="237" t="s">
        <v>2152</v>
      </c>
      <c r="C880" s="237" t="s">
        <v>2152</v>
      </c>
      <c r="D880" s="237" t="s">
        <v>2152</v>
      </c>
      <c r="E880" s="10" t="s">
        <v>2151</v>
      </c>
      <c r="F880" s="237" t="s">
        <v>2150</v>
      </c>
      <c r="G880" s="10" t="s">
        <v>2173</v>
      </c>
      <c r="H880" s="13">
        <v>100</v>
      </c>
      <c r="I880" s="10" t="s">
        <v>269</v>
      </c>
      <c r="J880" s="265">
        <v>0</v>
      </c>
      <c r="K880" s="265">
        <v>0</v>
      </c>
      <c r="L880" s="265">
        <v>0.5</v>
      </c>
      <c r="M880" s="265">
        <v>1</v>
      </c>
      <c r="N880" s="205"/>
      <c r="O880" s="205"/>
      <c r="P880" s="205"/>
      <c r="Q880" s="205"/>
      <c r="R880" s="10"/>
      <c r="S880" s="10" t="s">
        <v>2179</v>
      </c>
      <c r="T880" s="271">
        <v>0.25</v>
      </c>
      <c r="U880" s="18">
        <v>42955</v>
      </c>
      <c r="V880" s="18">
        <v>43056</v>
      </c>
      <c r="W880" s="10">
        <v>101</v>
      </c>
      <c r="X880" s="10" t="s">
        <v>2061</v>
      </c>
      <c r="Y880" s="10" t="s">
        <v>2061</v>
      </c>
      <c r="Z880" s="10" t="s">
        <v>2061</v>
      </c>
      <c r="AA880" s="10" t="s">
        <v>2061</v>
      </c>
      <c r="AB880" s="10" t="s">
        <v>2061</v>
      </c>
      <c r="AC880" s="10" t="s">
        <v>2061</v>
      </c>
      <c r="AD880" s="10" t="s">
        <v>2061</v>
      </c>
      <c r="AE880" s="10">
        <v>0.23</v>
      </c>
      <c r="AF880" s="10">
        <v>0.52</v>
      </c>
      <c r="AG880" s="10">
        <v>0.83</v>
      </c>
      <c r="AH880" s="10">
        <v>1</v>
      </c>
      <c r="AI880" s="10" t="s">
        <v>2061</v>
      </c>
      <c r="AJ880" s="10"/>
      <c r="AK880" s="188" t="s">
        <v>2180</v>
      </c>
    </row>
    <row r="881" spans="1:37" ht="30" x14ac:dyDescent="0.25">
      <c r="A881" s="10" t="s">
        <v>2368</v>
      </c>
      <c r="B881" s="237" t="s">
        <v>2152</v>
      </c>
      <c r="C881" s="237" t="s">
        <v>2152</v>
      </c>
      <c r="D881" s="237" t="s">
        <v>2152</v>
      </c>
      <c r="E881" s="10" t="s">
        <v>2151</v>
      </c>
      <c r="F881" s="237" t="s">
        <v>2150</v>
      </c>
      <c r="G881" s="10" t="s">
        <v>2684</v>
      </c>
      <c r="H881" s="13">
        <v>60</v>
      </c>
      <c r="I881" s="10" t="s">
        <v>741</v>
      </c>
      <c r="J881" s="265">
        <v>0</v>
      </c>
      <c r="K881" s="265">
        <v>0</v>
      </c>
      <c r="L881" s="265">
        <v>0.2</v>
      </c>
      <c r="M881" s="265">
        <v>0.6</v>
      </c>
      <c r="N881" s="205"/>
      <c r="O881" s="205"/>
      <c r="P881" s="205"/>
      <c r="Q881" s="205"/>
      <c r="R881" s="10"/>
      <c r="S881" s="10" t="s">
        <v>2181</v>
      </c>
      <c r="T881" s="271">
        <v>0.25</v>
      </c>
      <c r="U881" s="18">
        <v>43003</v>
      </c>
      <c r="V881" s="18">
        <v>43084</v>
      </c>
      <c r="W881" s="10">
        <v>81</v>
      </c>
      <c r="X881" s="10" t="s">
        <v>2061</v>
      </c>
      <c r="Y881" s="10" t="s">
        <v>2061</v>
      </c>
      <c r="Z881" s="10" t="s">
        <v>2061</v>
      </c>
      <c r="AA881" s="10" t="s">
        <v>2061</v>
      </c>
      <c r="AB881" s="10" t="s">
        <v>2061</v>
      </c>
      <c r="AC881" s="10" t="s">
        <v>2061</v>
      </c>
      <c r="AD881" s="10" t="s">
        <v>2061</v>
      </c>
      <c r="AE881" s="10" t="s">
        <v>2061</v>
      </c>
      <c r="AF881" s="10">
        <v>0.06</v>
      </c>
      <c r="AG881" s="10">
        <v>0.44</v>
      </c>
      <c r="AH881" s="10">
        <v>0.81</v>
      </c>
      <c r="AI881" s="10">
        <v>1</v>
      </c>
      <c r="AJ881" s="10"/>
      <c r="AK881" s="188" t="s">
        <v>2182</v>
      </c>
    </row>
    <row r="882" spans="1:37" ht="30" x14ac:dyDescent="0.25">
      <c r="A882" s="10" t="s">
        <v>2368</v>
      </c>
      <c r="B882" s="237" t="s">
        <v>2152</v>
      </c>
      <c r="C882" s="237" t="s">
        <v>2152</v>
      </c>
      <c r="D882" s="237" t="s">
        <v>2152</v>
      </c>
      <c r="E882" s="10" t="s">
        <v>2151</v>
      </c>
      <c r="F882" s="237" t="s">
        <v>2150</v>
      </c>
      <c r="G882" s="10" t="s">
        <v>2684</v>
      </c>
      <c r="H882" s="13">
        <v>60</v>
      </c>
      <c r="I882" s="10" t="s">
        <v>741</v>
      </c>
      <c r="J882" s="265">
        <v>0</v>
      </c>
      <c r="K882" s="265">
        <v>0</v>
      </c>
      <c r="L882" s="265">
        <v>0.2</v>
      </c>
      <c r="M882" s="265">
        <v>0.6</v>
      </c>
      <c r="N882" s="205"/>
      <c r="O882" s="205"/>
      <c r="P882" s="205"/>
      <c r="Q882" s="205"/>
      <c r="R882" s="10"/>
      <c r="S882" s="10" t="s">
        <v>2183</v>
      </c>
      <c r="T882" s="271">
        <v>0.25</v>
      </c>
      <c r="U882" s="18">
        <v>43059</v>
      </c>
      <c r="V882" s="18">
        <v>43076</v>
      </c>
      <c r="W882" s="10">
        <v>17</v>
      </c>
      <c r="X882" s="10" t="s">
        <v>2061</v>
      </c>
      <c r="Y882" s="10" t="s">
        <v>2061</v>
      </c>
      <c r="Z882" s="10" t="s">
        <v>2061</v>
      </c>
      <c r="AA882" s="10" t="s">
        <v>2061</v>
      </c>
      <c r="AB882" s="10" t="s">
        <v>2061</v>
      </c>
      <c r="AC882" s="10" t="s">
        <v>2061</v>
      </c>
      <c r="AD882" s="10" t="s">
        <v>2061</v>
      </c>
      <c r="AE882" s="10" t="s">
        <v>2061</v>
      </c>
      <c r="AF882" s="10" t="s">
        <v>2061</v>
      </c>
      <c r="AG882" s="10" t="s">
        <v>2061</v>
      </c>
      <c r="AH882" s="10">
        <v>0.59</v>
      </c>
      <c r="AI882" s="10">
        <v>1</v>
      </c>
      <c r="AJ882" s="10"/>
      <c r="AK882" s="188" t="s">
        <v>2184</v>
      </c>
    </row>
    <row r="883" spans="1:37" ht="30" x14ac:dyDescent="0.25">
      <c r="A883" s="10" t="s">
        <v>2368</v>
      </c>
      <c r="B883" s="237" t="s">
        <v>2152</v>
      </c>
      <c r="C883" s="237" t="s">
        <v>2152</v>
      </c>
      <c r="D883" s="237" t="s">
        <v>2152</v>
      </c>
      <c r="E883" s="10" t="s">
        <v>2151</v>
      </c>
      <c r="F883" s="237" t="s">
        <v>2150</v>
      </c>
      <c r="G883" s="10" t="s">
        <v>2684</v>
      </c>
      <c r="H883" s="13">
        <v>60</v>
      </c>
      <c r="I883" s="10" t="s">
        <v>741</v>
      </c>
      <c r="J883" s="265">
        <v>0</v>
      </c>
      <c r="K883" s="265">
        <v>0</v>
      </c>
      <c r="L883" s="265">
        <v>0.2</v>
      </c>
      <c r="M883" s="265">
        <v>0.6</v>
      </c>
      <c r="N883" s="205"/>
      <c r="O883" s="205"/>
      <c r="P883" s="205"/>
      <c r="Q883" s="205"/>
      <c r="R883" s="10"/>
      <c r="S883" s="10" t="s">
        <v>2185</v>
      </c>
      <c r="T883" s="271">
        <v>0.25</v>
      </c>
      <c r="U883" s="18">
        <v>43087</v>
      </c>
      <c r="V883" s="18">
        <v>43100</v>
      </c>
      <c r="W883" s="10">
        <v>13</v>
      </c>
      <c r="X883" s="10" t="s">
        <v>2061</v>
      </c>
      <c r="Y883" s="10" t="s">
        <v>2061</v>
      </c>
      <c r="Z883" s="10" t="s">
        <v>2061</v>
      </c>
      <c r="AA883" s="10" t="s">
        <v>2061</v>
      </c>
      <c r="AB883" s="10" t="s">
        <v>2061</v>
      </c>
      <c r="AC883" s="10" t="s">
        <v>2061</v>
      </c>
      <c r="AD883" s="10" t="s">
        <v>2061</v>
      </c>
      <c r="AE883" s="10" t="s">
        <v>2061</v>
      </c>
      <c r="AF883" s="10" t="s">
        <v>2061</v>
      </c>
      <c r="AG883" s="10" t="s">
        <v>2061</v>
      </c>
      <c r="AH883" s="10" t="s">
        <v>2061</v>
      </c>
      <c r="AI883" s="10">
        <v>1</v>
      </c>
      <c r="AJ883" s="10"/>
      <c r="AK883" s="188" t="s">
        <v>2186</v>
      </c>
    </row>
    <row r="884" spans="1:37" ht="150" x14ac:dyDescent="0.25">
      <c r="A884" s="10" t="s">
        <v>2368</v>
      </c>
      <c r="B884" s="237" t="s">
        <v>2152</v>
      </c>
      <c r="C884" s="237" t="s">
        <v>2152</v>
      </c>
      <c r="D884" s="237" t="s">
        <v>2152</v>
      </c>
      <c r="E884" s="10" t="s">
        <v>2151</v>
      </c>
      <c r="F884" s="237" t="s">
        <v>2150</v>
      </c>
      <c r="G884" s="10" t="s">
        <v>2684</v>
      </c>
      <c r="H884" s="13">
        <v>60</v>
      </c>
      <c r="I884" s="10" t="s">
        <v>741</v>
      </c>
      <c r="J884" s="265">
        <v>0</v>
      </c>
      <c r="K884" s="265">
        <v>0</v>
      </c>
      <c r="L884" s="265">
        <v>0.2</v>
      </c>
      <c r="M884" s="265">
        <v>0.6</v>
      </c>
      <c r="N884" s="205"/>
      <c r="O884" s="205"/>
      <c r="P884" s="205"/>
      <c r="Q884" s="205"/>
      <c r="R884" s="10"/>
      <c r="S884" s="10" t="s">
        <v>2187</v>
      </c>
      <c r="T884" s="271">
        <v>0.25</v>
      </c>
      <c r="U884" s="18">
        <v>43087</v>
      </c>
      <c r="V884" s="18">
        <v>43100</v>
      </c>
      <c r="W884" s="10">
        <v>13</v>
      </c>
      <c r="X884" s="10" t="s">
        <v>2061</v>
      </c>
      <c r="Y884" s="10" t="s">
        <v>2061</v>
      </c>
      <c r="Z884" s="10" t="s">
        <v>2061</v>
      </c>
      <c r="AA884" s="10" t="s">
        <v>2061</v>
      </c>
      <c r="AB884" s="10" t="s">
        <v>2061</v>
      </c>
      <c r="AC884" s="10" t="s">
        <v>2061</v>
      </c>
      <c r="AD884" s="10" t="s">
        <v>2061</v>
      </c>
      <c r="AE884" s="10" t="s">
        <v>2061</v>
      </c>
      <c r="AF884" s="10" t="s">
        <v>2061</v>
      </c>
      <c r="AG884" s="10" t="s">
        <v>2061</v>
      </c>
      <c r="AH884" s="10" t="s">
        <v>2061</v>
      </c>
      <c r="AI884" s="10">
        <v>1</v>
      </c>
      <c r="AJ884" s="10"/>
      <c r="AK884" s="188" t="s">
        <v>2188</v>
      </c>
    </row>
    <row r="885" spans="1:37" ht="45" x14ac:dyDescent="0.25">
      <c r="A885" s="10" t="s">
        <v>2368</v>
      </c>
      <c r="B885" s="237" t="s">
        <v>2152</v>
      </c>
      <c r="C885" s="237" t="s">
        <v>2152</v>
      </c>
      <c r="D885" s="237" t="s">
        <v>2152</v>
      </c>
      <c r="E885" s="10" t="s">
        <v>2151</v>
      </c>
      <c r="F885" s="237" t="s">
        <v>2150</v>
      </c>
      <c r="G885" s="10" t="s">
        <v>2685</v>
      </c>
      <c r="H885" s="13">
        <v>4</v>
      </c>
      <c r="I885" s="10" t="s">
        <v>74</v>
      </c>
      <c r="J885" s="10">
        <v>3</v>
      </c>
      <c r="K885" s="10">
        <v>4</v>
      </c>
      <c r="L885" s="10">
        <v>0</v>
      </c>
      <c r="M885" s="10">
        <v>0</v>
      </c>
      <c r="N885" s="204"/>
      <c r="O885" s="204"/>
      <c r="P885" s="204"/>
      <c r="Q885" s="204"/>
      <c r="R885" s="10"/>
      <c r="S885" s="10" t="s">
        <v>2189</v>
      </c>
      <c r="T885" s="271">
        <v>0.2</v>
      </c>
      <c r="U885" s="18">
        <v>42751</v>
      </c>
      <c r="V885" s="18">
        <v>43069</v>
      </c>
      <c r="W885" s="10">
        <v>318</v>
      </c>
      <c r="X885" s="10">
        <v>0.05</v>
      </c>
      <c r="Y885" s="10">
        <v>0.14000000000000001</v>
      </c>
      <c r="Z885" s="10">
        <v>0.23</v>
      </c>
      <c r="AA885" s="10">
        <v>0.33</v>
      </c>
      <c r="AB885" s="10">
        <v>0.42</v>
      </c>
      <c r="AC885" s="10">
        <v>0.52</v>
      </c>
      <c r="AD885" s="10">
        <v>0.62</v>
      </c>
      <c r="AE885" s="10">
        <v>0.71</v>
      </c>
      <c r="AF885" s="10">
        <v>0.81</v>
      </c>
      <c r="AG885" s="10">
        <v>0.91</v>
      </c>
      <c r="AH885" s="10">
        <v>1</v>
      </c>
      <c r="AI885" s="10" t="s">
        <v>2061</v>
      </c>
      <c r="AJ885" s="10" t="s">
        <v>2190</v>
      </c>
      <c r="AK885" s="188" t="s">
        <v>2191</v>
      </c>
    </row>
    <row r="886" spans="1:37" x14ac:dyDescent="0.25">
      <c r="A886" s="10" t="s">
        <v>2368</v>
      </c>
      <c r="B886" s="237" t="s">
        <v>2152</v>
      </c>
      <c r="C886" s="237" t="s">
        <v>2152</v>
      </c>
      <c r="D886" s="237" t="s">
        <v>2152</v>
      </c>
      <c r="E886" s="10" t="s">
        <v>2151</v>
      </c>
      <c r="F886" s="237" t="s">
        <v>2150</v>
      </c>
      <c r="G886" s="10" t="s">
        <v>2685</v>
      </c>
      <c r="H886" s="13">
        <v>4</v>
      </c>
      <c r="I886" s="10" t="s">
        <v>74</v>
      </c>
      <c r="J886" s="10">
        <v>3</v>
      </c>
      <c r="K886" s="10">
        <v>4</v>
      </c>
      <c r="L886" s="10">
        <v>0</v>
      </c>
      <c r="M886" s="10">
        <v>0</v>
      </c>
      <c r="N886" s="204"/>
      <c r="O886" s="204"/>
      <c r="P886" s="204"/>
      <c r="Q886" s="204"/>
      <c r="R886" s="10"/>
      <c r="S886" s="10" t="s">
        <v>2192</v>
      </c>
      <c r="T886" s="271">
        <v>0.2</v>
      </c>
      <c r="U886" s="18">
        <v>42751</v>
      </c>
      <c r="V886" s="18">
        <v>43069</v>
      </c>
      <c r="W886" s="10">
        <v>318</v>
      </c>
      <c r="X886" s="10">
        <v>0.05</v>
      </c>
      <c r="Y886" s="10">
        <v>0.14000000000000001</v>
      </c>
      <c r="Z886" s="10">
        <v>0.23</v>
      </c>
      <c r="AA886" s="10">
        <v>0.33</v>
      </c>
      <c r="AB886" s="10">
        <v>0.42</v>
      </c>
      <c r="AC886" s="10">
        <v>0.52</v>
      </c>
      <c r="AD886" s="10">
        <v>0.62</v>
      </c>
      <c r="AE886" s="10">
        <v>0.71</v>
      </c>
      <c r="AF886" s="10">
        <v>0.81</v>
      </c>
      <c r="AG886" s="10">
        <v>0.91</v>
      </c>
      <c r="AH886" s="10">
        <v>1</v>
      </c>
      <c r="AI886" s="10" t="s">
        <v>2061</v>
      </c>
      <c r="AJ886" s="10"/>
      <c r="AK886" s="188">
        <v>0</v>
      </c>
    </row>
    <row r="887" spans="1:37" x14ac:dyDescent="0.25">
      <c r="A887" s="10" t="s">
        <v>2368</v>
      </c>
      <c r="B887" s="237" t="s">
        <v>2152</v>
      </c>
      <c r="C887" s="237" t="s">
        <v>2152</v>
      </c>
      <c r="D887" s="237" t="s">
        <v>2152</v>
      </c>
      <c r="E887" s="10" t="s">
        <v>2151</v>
      </c>
      <c r="F887" s="237" t="s">
        <v>2150</v>
      </c>
      <c r="G887" s="10" t="s">
        <v>2685</v>
      </c>
      <c r="H887" s="13">
        <v>4</v>
      </c>
      <c r="I887" s="10" t="s">
        <v>74</v>
      </c>
      <c r="J887" s="10">
        <v>3</v>
      </c>
      <c r="K887" s="10">
        <v>4</v>
      </c>
      <c r="L887" s="10">
        <v>0</v>
      </c>
      <c r="M887" s="10">
        <v>0</v>
      </c>
      <c r="N887" s="204"/>
      <c r="O887" s="204"/>
      <c r="P887" s="204"/>
      <c r="Q887" s="204"/>
      <c r="R887" s="10"/>
      <c r="S887" s="10" t="s">
        <v>2193</v>
      </c>
      <c r="T887" s="271">
        <v>0.2</v>
      </c>
      <c r="U887" s="18">
        <v>42751</v>
      </c>
      <c r="V887" s="18">
        <v>43069</v>
      </c>
      <c r="W887" s="10">
        <v>318</v>
      </c>
      <c r="X887" s="10">
        <v>0.05</v>
      </c>
      <c r="Y887" s="10">
        <v>0.14000000000000001</v>
      </c>
      <c r="Z887" s="10">
        <v>0.23</v>
      </c>
      <c r="AA887" s="10">
        <v>0.33</v>
      </c>
      <c r="AB887" s="10">
        <v>0.42</v>
      </c>
      <c r="AC887" s="10">
        <v>0.52</v>
      </c>
      <c r="AD887" s="10">
        <v>0.62</v>
      </c>
      <c r="AE887" s="10">
        <v>0.71</v>
      </c>
      <c r="AF887" s="10">
        <v>0.81</v>
      </c>
      <c r="AG887" s="10">
        <v>0.91</v>
      </c>
      <c r="AH887" s="10">
        <v>1</v>
      </c>
      <c r="AI887" s="10" t="s">
        <v>2061</v>
      </c>
      <c r="AJ887" s="10"/>
      <c r="AK887" s="188">
        <v>0</v>
      </c>
    </row>
    <row r="888" spans="1:37" x14ac:dyDescent="0.25">
      <c r="A888" s="10" t="s">
        <v>2368</v>
      </c>
      <c r="B888" s="237" t="s">
        <v>2152</v>
      </c>
      <c r="C888" s="237" t="s">
        <v>2152</v>
      </c>
      <c r="D888" s="237" t="s">
        <v>2152</v>
      </c>
      <c r="E888" s="10" t="s">
        <v>2151</v>
      </c>
      <c r="F888" s="237" t="s">
        <v>2150</v>
      </c>
      <c r="G888" s="10" t="s">
        <v>2685</v>
      </c>
      <c r="H888" s="13">
        <v>4</v>
      </c>
      <c r="I888" s="10" t="s">
        <v>74</v>
      </c>
      <c r="J888" s="10">
        <v>3</v>
      </c>
      <c r="K888" s="10">
        <v>4</v>
      </c>
      <c r="L888" s="10">
        <v>0</v>
      </c>
      <c r="M888" s="10">
        <v>0</v>
      </c>
      <c r="N888" s="204"/>
      <c r="O888" s="204"/>
      <c r="P888" s="204"/>
      <c r="Q888" s="204"/>
      <c r="R888" s="10"/>
      <c r="S888" s="10" t="s">
        <v>2686</v>
      </c>
      <c r="T888" s="271">
        <v>0.2</v>
      </c>
      <c r="U888" s="18">
        <v>42751</v>
      </c>
      <c r="V888" s="18">
        <v>43069</v>
      </c>
      <c r="W888" s="10">
        <v>318</v>
      </c>
      <c r="X888" s="10">
        <v>0.05</v>
      </c>
      <c r="Y888" s="10">
        <v>0.14000000000000001</v>
      </c>
      <c r="Z888" s="10">
        <v>0.23</v>
      </c>
      <c r="AA888" s="10">
        <v>0.33</v>
      </c>
      <c r="AB888" s="10">
        <v>0.42</v>
      </c>
      <c r="AC888" s="10">
        <v>0.52</v>
      </c>
      <c r="AD888" s="10">
        <v>0.62</v>
      </c>
      <c r="AE888" s="10">
        <v>0.71</v>
      </c>
      <c r="AF888" s="10">
        <v>0.81</v>
      </c>
      <c r="AG888" s="10">
        <v>0.91</v>
      </c>
      <c r="AH888" s="10">
        <v>1</v>
      </c>
      <c r="AI888" s="10" t="s">
        <v>2061</v>
      </c>
      <c r="AJ888" s="10"/>
      <c r="AK888" s="188">
        <v>0</v>
      </c>
    </row>
    <row r="889" spans="1:37" x14ac:dyDescent="0.25">
      <c r="A889" s="10" t="s">
        <v>2368</v>
      </c>
      <c r="B889" s="237" t="s">
        <v>2152</v>
      </c>
      <c r="C889" s="237" t="s">
        <v>2152</v>
      </c>
      <c r="D889" s="237" t="s">
        <v>2152</v>
      </c>
      <c r="E889" s="10" t="s">
        <v>2151</v>
      </c>
      <c r="F889" s="237" t="s">
        <v>2150</v>
      </c>
      <c r="G889" s="10" t="s">
        <v>2685</v>
      </c>
      <c r="H889" s="13">
        <v>4</v>
      </c>
      <c r="I889" s="10" t="s">
        <v>74</v>
      </c>
      <c r="J889" s="10">
        <v>3</v>
      </c>
      <c r="K889" s="10">
        <v>4</v>
      </c>
      <c r="L889" s="10">
        <v>0</v>
      </c>
      <c r="M889" s="10">
        <v>0</v>
      </c>
      <c r="N889" s="204"/>
      <c r="O889" s="204"/>
      <c r="P889" s="204"/>
      <c r="Q889" s="204"/>
      <c r="R889" s="10"/>
      <c r="S889" s="10" t="s">
        <v>2194</v>
      </c>
      <c r="T889" s="271">
        <v>0.2</v>
      </c>
      <c r="U889" s="18">
        <v>42751</v>
      </c>
      <c r="V889" s="18">
        <v>43069</v>
      </c>
      <c r="W889" s="10">
        <v>318</v>
      </c>
      <c r="X889" s="10">
        <v>0.08</v>
      </c>
      <c r="Y889" s="10">
        <v>0.14000000000000001</v>
      </c>
      <c r="Z889" s="10">
        <v>0.23</v>
      </c>
      <c r="AA889" s="10">
        <v>0.33</v>
      </c>
      <c r="AB889" s="10">
        <v>0.42</v>
      </c>
      <c r="AC889" s="10">
        <v>0.52</v>
      </c>
      <c r="AD889" s="10">
        <v>0.62</v>
      </c>
      <c r="AE889" s="10">
        <v>0.71</v>
      </c>
      <c r="AF889" s="10">
        <v>0.81</v>
      </c>
      <c r="AG889" s="10">
        <v>0.91</v>
      </c>
      <c r="AH889" s="10">
        <v>1</v>
      </c>
      <c r="AI889" s="10" t="s">
        <v>2061</v>
      </c>
      <c r="AJ889" s="10"/>
      <c r="AK889" s="188">
        <v>0</v>
      </c>
    </row>
    <row r="890" spans="1:37" x14ac:dyDescent="0.25">
      <c r="A890" s="10" t="s">
        <v>2368</v>
      </c>
      <c r="B890" s="237" t="s">
        <v>2152</v>
      </c>
      <c r="C890" s="237" t="s">
        <v>2152</v>
      </c>
      <c r="D890" s="237" t="s">
        <v>2152</v>
      </c>
      <c r="E890" s="10" t="s">
        <v>2151</v>
      </c>
      <c r="F890" s="237" t="s">
        <v>2150</v>
      </c>
      <c r="G890" s="10" t="s">
        <v>2195</v>
      </c>
      <c r="H890" s="13">
        <v>6</v>
      </c>
      <c r="I890" s="10" t="s">
        <v>74</v>
      </c>
      <c r="J890" s="10">
        <v>1</v>
      </c>
      <c r="K890" s="10">
        <v>3</v>
      </c>
      <c r="L890" s="10">
        <v>5</v>
      </c>
      <c r="M890" s="10">
        <v>6</v>
      </c>
      <c r="N890" s="204"/>
      <c r="O890" s="204"/>
      <c r="P890" s="204"/>
      <c r="Q890" s="204"/>
      <c r="R890" s="10"/>
      <c r="S890" s="10" t="s">
        <v>2196</v>
      </c>
      <c r="T890" s="271">
        <v>0.2</v>
      </c>
      <c r="U890" s="18">
        <v>42751</v>
      </c>
      <c r="V890" s="18">
        <v>43069</v>
      </c>
      <c r="W890" s="10">
        <v>318</v>
      </c>
      <c r="X890" s="10">
        <v>0.08</v>
      </c>
      <c r="Y890" s="10">
        <v>0.14000000000000001</v>
      </c>
      <c r="Z890" s="10">
        <v>0.23</v>
      </c>
      <c r="AA890" s="10">
        <v>0.33</v>
      </c>
      <c r="AB890" s="10">
        <v>0.42</v>
      </c>
      <c r="AC890" s="10">
        <v>0.52</v>
      </c>
      <c r="AD890" s="10">
        <v>0.62</v>
      </c>
      <c r="AE890" s="10">
        <v>0.71</v>
      </c>
      <c r="AF890" s="10">
        <v>0.81</v>
      </c>
      <c r="AG890" s="10">
        <v>0.91</v>
      </c>
      <c r="AH890" s="10">
        <v>1</v>
      </c>
      <c r="AI890" s="10" t="s">
        <v>2061</v>
      </c>
      <c r="AJ890" s="10" t="s">
        <v>2197</v>
      </c>
      <c r="AK890" s="188" t="s">
        <v>2198</v>
      </c>
    </row>
    <row r="891" spans="1:37" x14ac:dyDescent="0.25">
      <c r="A891" s="10" t="s">
        <v>2368</v>
      </c>
      <c r="B891" s="237" t="s">
        <v>2152</v>
      </c>
      <c r="C891" s="237" t="s">
        <v>2152</v>
      </c>
      <c r="D891" s="237" t="s">
        <v>2152</v>
      </c>
      <c r="E891" s="10" t="s">
        <v>2151</v>
      </c>
      <c r="F891" s="237" t="s">
        <v>2150</v>
      </c>
      <c r="G891" s="10" t="s">
        <v>2195</v>
      </c>
      <c r="H891" s="13">
        <v>6</v>
      </c>
      <c r="I891" s="10" t="s">
        <v>74</v>
      </c>
      <c r="J891" s="10">
        <v>1</v>
      </c>
      <c r="K891" s="10">
        <v>3</v>
      </c>
      <c r="L891" s="10">
        <v>5</v>
      </c>
      <c r="M891" s="10">
        <v>6</v>
      </c>
      <c r="N891" s="204"/>
      <c r="O891" s="204"/>
      <c r="P891" s="204"/>
      <c r="Q891" s="204"/>
      <c r="R891" s="10"/>
      <c r="S891" s="10" t="s">
        <v>2687</v>
      </c>
      <c r="T891" s="271">
        <v>0.2</v>
      </c>
      <c r="U891" s="18">
        <v>42751</v>
      </c>
      <c r="V891" s="18">
        <v>43069</v>
      </c>
      <c r="W891" s="10">
        <v>318</v>
      </c>
      <c r="X891" s="10">
        <v>0.05</v>
      </c>
      <c r="Y891" s="10">
        <v>0.14000000000000001</v>
      </c>
      <c r="Z891" s="10">
        <v>0.23</v>
      </c>
      <c r="AA891" s="10">
        <v>0.33</v>
      </c>
      <c r="AB891" s="10">
        <v>0.42</v>
      </c>
      <c r="AC891" s="10">
        <v>0.52</v>
      </c>
      <c r="AD891" s="10">
        <v>0.62</v>
      </c>
      <c r="AE891" s="10">
        <v>0.71</v>
      </c>
      <c r="AF891" s="10">
        <v>0.81</v>
      </c>
      <c r="AG891" s="10">
        <v>0.91</v>
      </c>
      <c r="AH891" s="10">
        <v>1</v>
      </c>
      <c r="AI891" s="10" t="s">
        <v>2061</v>
      </c>
      <c r="AJ891" s="10"/>
      <c r="AK891" s="188">
        <v>0</v>
      </c>
    </row>
    <row r="892" spans="1:37" x14ac:dyDescent="0.25">
      <c r="A892" s="10" t="s">
        <v>2368</v>
      </c>
      <c r="B892" s="237" t="s">
        <v>2152</v>
      </c>
      <c r="C892" s="237" t="s">
        <v>2152</v>
      </c>
      <c r="D892" s="237" t="s">
        <v>2152</v>
      </c>
      <c r="E892" s="10" t="s">
        <v>2151</v>
      </c>
      <c r="F892" s="237" t="s">
        <v>2150</v>
      </c>
      <c r="G892" s="10" t="s">
        <v>2195</v>
      </c>
      <c r="H892" s="13">
        <v>6</v>
      </c>
      <c r="I892" s="10" t="s">
        <v>74</v>
      </c>
      <c r="J892" s="10">
        <v>1</v>
      </c>
      <c r="K892" s="10">
        <v>3</v>
      </c>
      <c r="L892" s="10">
        <v>5</v>
      </c>
      <c r="M892" s="10">
        <v>6</v>
      </c>
      <c r="N892" s="204"/>
      <c r="O892" s="204"/>
      <c r="P892" s="204"/>
      <c r="Q892" s="204"/>
      <c r="R892" s="10"/>
      <c r="S892" s="10" t="s">
        <v>2688</v>
      </c>
      <c r="T892" s="271">
        <v>0.2</v>
      </c>
      <c r="U892" s="18">
        <v>42751</v>
      </c>
      <c r="V892" s="18">
        <v>43069</v>
      </c>
      <c r="W892" s="10">
        <v>318</v>
      </c>
      <c r="X892" s="10">
        <v>0.05</v>
      </c>
      <c r="Y892" s="10">
        <v>0.14000000000000001</v>
      </c>
      <c r="Z892" s="10">
        <v>0.23</v>
      </c>
      <c r="AA892" s="10">
        <v>0.33</v>
      </c>
      <c r="AB892" s="10">
        <v>0.42</v>
      </c>
      <c r="AC892" s="10">
        <v>0.52</v>
      </c>
      <c r="AD892" s="10">
        <v>0.62</v>
      </c>
      <c r="AE892" s="10">
        <v>0.71</v>
      </c>
      <c r="AF892" s="10">
        <v>0.81</v>
      </c>
      <c r="AG892" s="10">
        <v>0.91</v>
      </c>
      <c r="AH892" s="10">
        <v>1</v>
      </c>
      <c r="AI892" s="10" t="s">
        <v>2061</v>
      </c>
      <c r="AJ892" s="10"/>
      <c r="AK892" s="188">
        <v>0</v>
      </c>
    </row>
    <row r="893" spans="1:37" x14ac:dyDescent="0.25">
      <c r="A893" s="10" t="s">
        <v>2368</v>
      </c>
      <c r="B893" s="237" t="s">
        <v>2152</v>
      </c>
      <c r="C893" s="237" t="s">
        <v>2152</v>
      </c>
      <c r="D893" s="237" t="s">
        <v>2152</v>
      </c>
      <c r="E893" s="10" t="s">
        <v>2151</v>
      </c>
      <c r="F893" s="237" t="s">
        <v>2150</v>
      </c>
      <c r="G893" s="10" t="s">
        <v>2195</v>
      </c>
      <c r="H893" s="13">
        <v>6</v>
      </c>
      <c r="I893" s="10" t="s">
        <v>74</v>
      </c>
      <c r="J893" s="10">
        <v>1</v>
      </c>
      <c r="K893" s="10">
        <v>3</v>
      </c>
      <c r="L893" s="10">
        <v>5</v>
      </c>
      <c r="M893" s="10">
        <v>6</v>
      </c>
      <c r="N893" s="204"/>
      <c r="O893" s="204"/>
      <c r="P893" s="204"/>
      <c r="Q893" s="204"/>
      <c r="R893" s="10"/>
      <c r="S893" s="10" t="s">
        <v>2199</v>
      </c>
      <c r="T893" s="271">
        <v>0.2</v>
      </c>
      <c r="U893" s="18">
        <v>42751</v>
      </c>
      <c r="V893" s="18">
        <v>43069</v>
      </c>
      <c r="W893" s="10">
        <v>318</v>
      </c>
      <c r="X893" s="10">
        <v>0.09</v>
      </c>
      <c r="Y893" s="10">
        <v>0.14000000000000001</v>
      </c>
      <c r="Z893" s="10">
        <v>0.27</v>
      </c>
      <c r="AA893" s="10">
        <v>0.33</v>
      </c>
      <c r="AB893" s="10">
        <v>0.42</v>
      </c>
      <c r="AC893" s="10">
        <v>0.52</v>
      </c>
      <c r="AD893" s="10">
        <v>0.62</v>
      </c>
      <c r="AE893" s="10">
        <v>0.71</v>
      </c>
      <c r="AF893" s="10">
        <v>0.81</v>
      </c>
      <c r="AG893" s="10">
        <v>0.91</v>
      </c>
      <c r="AH893" s="10">
        <v>1</v>
      </c>
      <c r="AI893" s="10" t="s">
        <v>2061</v>
      </c>
      <c r="AJ893" s="10"/>
      <c r="AK893" s="188">
        <v>0</v>
      </c>
    </row>
    <row r="894" spans="1:37" x14ac:dyDescent="0.25">
      <c r="A894" s="10" t="s">
        <v>2368</v>
      </c>
      <c r="B894" s="237" t="s">
        <v>2152</v>
      </c>
      <c r="C894" s="237" t="s">
        <v>2152</v>
      </c>
      <c r="D894" s="237" t="s">
        <v>2152</v>
      </c>
      <c r="E894" s="10" t="s">
        <v>2151</v>
      </c>
      <c r="F894" s="237" t="s">
        <v>2150</v>
      </c>
      <c r="G894" s="10" t="s">
        <v>2195</v>
      </c>
      <c r="H894" s="13">
        <v>6</v>
      </c>
      <c r="I894" s="10" t="s">
        <v>74</v>
      </c>
      <c r="J894" s="10">
        <v>1</v>
      </c>
      <c r="K894" s="10">
        <v>3</v>
      </c>
      <c r="L894" s="10">
        <v>5</v>
      </c>
      <c r="M894" s="10">
        <v>6</v>
      </c>
      <c r="N894" s="204"/>
      <c r="O894" s="204"/>
      <c r="P894" s="204"/>
      <c r="Q894" s="204"/>
      <c r="R894" s="10"/>
      <c r="S894" s="10" t="s">
        <v>2200</v>
      </c>
      <c r="T894" s="271">
        <v>0.2</v>
      </c>
      <c r="U894" s="18">
        <v>42751</v>
      </c>
      <c r="V894" s="18">
        <v>43069</v>
      </c>
      <c r="W894" s="10">
        <v>318</v>
      </c>
      <c r="X894" s="10">
        <v>0.05</v>
      </c>
      <c r="Y894" s="10">
        <v>0.14000000000000001</v>
      </c>
      <c r="Z894" s="10">
        <v>0.23</v>
      </c>
      <c r="AA894" s="10">
        <v>0.33</v>
      </c>
      <c r="AB894" s="10">
        <v>0.42</v>
      </c>
      <c r="AC894" s="10">
        <v>0.52</v>
      </c>
      <c r="AD894" s="10">
        <v>0.62</v>
      </c>
      <c r="AE894" s="10">
        <v>0.71</v>
      </c>
      <c r="AF894" s="10">
        <v>0.81</v>
      </c>
      <c r="AG894" s="10">
        <v>0.91</v>
      </c>
      <c r="AH894" s="10">
        <v>1</v>
      </c>
      <c r="AI894" s="10" t="s">
        <v>2061</v>
      </c>
      <c r="AJ894" s="10"/>
      <c r="AK894" s="188">
        <v>0</v>
      </c>
    </row>
    <row r="895" spans="1:37" x14ac:dyDescent="0.25">
      <c r="A895" s="10" t="s">
        <v>2368</v>
      </c>
      <c r="B895" s="237" t="s">
        <v>2152</v>
      </c>
      <c r="C895" s="237" t="s">
        <v>2152</v>
      </c>
      <c r="D895" s="237" t="s">
        <v>2152</v>
      </c>
      <c r="E895" s="10" t="s">
        <v>2151</v>
      </c>
      <c r="F895" s="237" t="s">
        <v>2150</v>
      </c>
      <c r="G895" s="10" t="s">
        <v>2689</v>
      </c>
      <c r="H895" s="13">
        <v>248</v>
      </c>
      <c r="I895" s="10" t="s">
        <v>74</v>
      </c>
      <c r="J895" s="10">
        <v>24</v>
      </c>
      <c r="K895" s="10">
        <v>74</v>
      </c>
      <c r="L895" s="10">
        <v>173</v>
      </c>
      <c r="M895" s="10">
        <v>248</v>
      </c>
      <c r="N895" s="204"/>
      <c r="O895" s="204"/>
      <c r="P895" s="204"/>
      <c r="Q895" s="204"/>
      <c r="R895" s="10"/>
      <c r="S895" s="10" t="s">
        <v>2690</v>
      </c>
      <c r="T895" s="271">
        <v>0.25</v>
      </c>
      <c r="U895" s="18">
        <v>42737</v>
      </c>
      <c r="V895" s="18">
        <v>43099</v>
      </c>
      <c r="W895" s="10">
        <v>362</v>
      </c>
      <c r="X895" s="10">
        <v>0.12</v>
      </c>
      <c r="Y895" s="10">
        <v>0.16</v>
      </c>
      <c r="Z895" s="10">
        <v>0.24</v>
      </c>
      <c r="AA895" s="10">
        <v>0.33</v>
      </c>
      <c r="AB895" s="10">
        <v>0.41</v>
      </c>
      <c r="AC895" s="10">
        <v>0.49</v>
      </c>
      <c r="AD895" s="10">
        <v>0.57999999999999996</v>
      </c>
      <c r="AE895" s="10">
        <v>0.67</v>
      </c>
      <c r="AF895" s="10">
        <v>0.75</v>
      </c>
      <c r="AG895" s="10">
        <v>0.83</v>
      </c>
      <c r="AH895" s="10">
        <v>0.92</v>
      </c>
      <c r="AI895" s="10">
        <v>1</v>
      </c>
      <c r="AJ895" s="10" t="s">
        <v>2201</v>
      </c>
      <c r="AK895" s="188" t="s">
        <v>2202</v>
      </c>
    </row>
    <row r="896" spans="1:37" x14ac:dyDescent="0.25">
      <c r="A896" s="10" t="s">
        <v>2368</v>
      </c>
      <c r="B896" s="237" t="s">
        <v>2152</v>
      </c>
      <c r="C896" s="237" t="s">
        <v>2152</v>
      </c>
      <c r="D896" s="237" t="s">
        <v>2152</v>
      </c>
      <c r="E896" s="10" t="s">
        <v>2151</v>
      </c>
      <c r="F896" s="237" t="s">
        <v>2150</v>
      </c>
      <c r="G896" s="10" t="s">
        <v>2689</v>
      </c>
      <c r="H896" s="13">
        <v>248</v>
      </c>
      <c r="I896" s="10" t="s">
        <v>74</v>
      </c>
      <c r="J896" s="10">
        <v>24</v>
      </c>
      <c r="K896" s="10">
        <v>74</v>
      </c>
      <c r="L896" s="10">
        <v>173</v>
      </c>
      <c r="M896" s="10">
        <v>248</v>
      </c>
      <c r="N896" s="204"/>
      <c r="O896" s="204"/>
      <c r="P896" s="204"/>
      <c r="Q896" s="204"/>
      <c r="R896" s="10"/>
      <c r="S896" s="10" t="s">
        <v>2203</v>
      </c>
      <c r="T896" s="271">
        <v>0.25</v>
      </c>
      <c r="U896" s="18">
        <v>42737</v>
      </c>
      <c r="V896" s="18">
        <v>43099</v>
      </c>
      <c r="W896" s="10">
        <v>362</v>
      </c>
      <c r="X896" s="10">
        <v>0.08</v>
      </c>
      <c r="Y896" s="10">
        <v>0.16</v>
      </c>
      <c r="Z896" s="10">
        <v>0.24</v>
      </c>
      <c r="AA896" s="10">
        <v>0.33</v>
      </c>
      <c r="AB896" s="10">
        <v>0.41</v>
      </c>
      <c r="AC896" s="10">
        <v>0.49</v>
      </c>
      <c r="AD896" s="10">
        <v>0.57999999999999996</v>
      </c>
      <c r="AE896" s="10">
        <v>0.67</v>
      </c>
      <c r="AF896" s="10">
        <v>0.75</v>
      </c>
      <c r="AG896" s="10">
        <v>0.83</v>
      </c>
      <c r="AH896" s="10">
        <v>0.92</v>
      </c>
      <c r="AI896" s="10">
        <v>1</v>
      </c>
      <c r="AJ896" s="10"/>
      <c r="AK896" s="188">
        <v>0</v>
      </c>
    </row>
    <row r="897" spans="1:37" x14ac:dyDescent="0.25">
      <c r="A897" s="10" t="s">
        <v>2368</v>
      </c>
      <c r="B897" s="237" t="s">
        <v>2152</v>
      </c>
      <c r="C897" s="237" t="s">
        <v>2152</v>
      </c>
      <c r="D897" s="237" t="s">
        <v>2152</v>
      </c>
      <c r="E897" s="10" t="s">
        <v>2151</v>
      </c>
      <c r="F897" s="237" t="s">
        <v>2150</v>
      </c>
      <c r="G897" s="10" t="s">
        <v>2689</v>
      </c>
      <c r="H897" s="13">
        <v>248</v>
      </c>
      <c r="I897" s="10" t="s">
        <v>74</v>
      </c>
      <c r="J897" s="10">
        <v>24</v>
      </c>
      <c r="K897" s="10">
        <v>74</v>
      </c>
      <c r="L897" s="10">
        <v>173</v>
      </c>
      <c r="M897" s="10">
        <v>248</v>
      </c>
      <c r="N897" s="204"/>
      <c r="O897" s="204"/>
      <c r="P897" s="204"/>
      <c r="Q897" s="204"/>
      <c r="R897" s="10"/>
      <c r="S897" s="10" t="s">
        <v>2691</v>
      </c>
      <c r="T897" s="271">
        <v>0.25</v>
      </c>
      <c r="U897" s="18">
        <v>42737</v>
      </c>
      <c r="V897" s="18">
        <v>43099</v>
      </c>
      <c r="W897" s="10">
        <v>362</v>
      </c>
      <c r="X897" s="10">
        <v>0.13</v>
      </c>
      <c r="Y897" s="10">
        <v>0.16</v>
      </c>
      <c r="Z897" s="10">
        <v>0.24</v>
      </c>
      <c r="AA897" s="10">
        <v>0.33</v>
      </c>
      <c r="AB897" s="10">
        <v>0.41</v>
      </c>
      <c r="AC897" s="10">
        <v>0.49</v>
      </c>
      <c r="AD897" s="10">
        <v>0.57999999999999996</v>
      </c>
      <c r="AE897" s="10">
        <v>0.67</v>
      </c>
      <c r="AF897" s="10">
        <v>0.75</v>
      </c>
      <c r="AG897" s="10">
        <v>0.83</v>
      </c>
      <c r="AH897" s="10">
        <v>0.92</v>
      </c>
      <c r="AI897" s="10">
        <v>1</v>
      </c>
      <c r="AJ897" s="10"/>
      <c r="AK897" s="188">
        <v>0</v>
      </c>
    </row>
    <row r="898" spans="1:37" x14ac:dyDescent="0.25">
      <c r="A898" s="10" t="s">
        <v>2368</v>
      </c>
      <c r="B898" s="237" t="s">
        <v>2152</v>
      </c>
      <c r="C898" s="237" t="s">
        <v>2152</v>
      </c>
      <c r="D898" s="237" t="s">
        <v>2152</v>
      </c>
      <c r="E898" s="10" t="s">
        <v>2151</v>
      </c>
      <c r="F898" s="237" t="s">
        <v>2150</v>
      </c>
      <c r="G898" s="10" t="s">
        <v>2689</v>
      </c>
      <c r="H898" s="13">
        <v>248</v>
      </c>
      <c r="I898" s="10" t="s">
        <v>74</v>
      </c>
      <c r="J898" s="10">
        <v>24</v>
      </c>
      <c r="K898" s="10">
        <v>74</v>
      </c>
      <c r="L898" s="10">
        <v>173</v>
      </c>
      <c r="M898" s="10">
        <v>248</v>
      </c>
      <c r="N898" s="204"/>
      <c r="O898" s="204"/>
      <c r="P898" s="204"/>
      <c r="Q898" s="204"/>
      <c r="R898" s="10"/>
      <c r="S898" s="10" t="s">
        <v>2204</v>
      </c>
      <c r="T898" s="271">
        <v>0.25</v>
      </c>
      <c r="U898" s="18">
        <v>42737</v>
      </c>
      <c r="V898" s="18">
        <v>43099</v>
      </c>
      <c r="W898" s="10">
        <v>362</v>
      </c>
      <c r="X898" s="10">
        <v>0.08</v>
      </c>
      <c r="Y898" s="10">
        <v>0.16</v>
      </c>
      <c r="Z898" s="10">
        <v>0.24</v>
      </c>
      <c r="AA898" s="10">
        <v>0.33</v>
      </c>
      <c r="AB898" s="10">
        <v>0.41</v>
      </c>
      <c r="AC898" s="10">
        <v>0.49</v>
      </c>
      <c r="AD898" s="10">
        <v>0.57999999999999996</v>
      </c>
      <c r="AE898" s="10">
        <v>0.67</v>
      </c>
      <c r="AF898" s="10">
        <v>0.75</v>
      </c>
      <c r="AG898" s="10">
        <v>0.83</v>
      </c>
      <c r="AH898" s="10">
        <v>0.92</v>
      </c>
      <c r="AI898" s="10">
        <v>1</v>
      </c>
      <c r="AJ898" s="10"/>
      <c r="AK898" s="188">
        <v>0</v>
      </c>
    </row>
    <row r="899" spans="1:37" x14ac:dyDescent="0.25">
      <c r="A899" s="10" t="s">
        <v>2368</v>
      </c>
      <c r="B899" s="237" t="s">
        <v>2152</v>
      </c>
      <c r="C899" s="237" t="s">
        <v>2152</v>
      </c>
      <c r="D899" s="237" t="s">
        <v>2152</v>
      </c>
      <c r="E899" s="10" t="s">
        <v>2151</v>
      </c>
      <c r="F899" s="237" t="s">
        <v>2150</v>
      </c>
      <c r="G899" s="10" t="s">
        <v>2205</v>
      </c>
      <c r="H899" s="13">
        <v>105</v>
      </c>
      <c r="I899" s="10" t="s">
        <v>74</v>
      </c>
      <c r="J899" s="10">
        <v>10</v>
      </c>
      <c r="K899" s="10">
        <v>30</v>
      </c>
      <c r="L899" s="10">
        <v>70</v>
      </c>
      <c r="M899" s="10">
        <v>105</v>
      </c>
      <c r="N899" s="204"/>
      <c r="O899" s="204"/>
      <c r="P899" s="204"/>
      <c r="Q899" s="204"/>
      <c r="R899" s="10"/>
      <c r="S899" s="10" t="s">
        <v>2692</v>
      </c>
      <c r="T899" s="271">
        <v>0.5</v>
      </c>
      <c r="U899" s="18">
        <v>42737</v>
      </c>
      <c r="V899" s="18">
        <v>43099</v>
      </c>
      <c r="W899" s="10">
        <v>362</v>
      </c>
      <c r="X899" s="10">
        <v>0.08</v>
      </c>
      <c r="Y899" s="10">
        <v>0.16</v>
      </c>
      <c r="Z899" s="10">
        <v>0.24</v>
      </c>
      <c r="AA899" s="10">
        <v>0.33</v>
      </c>
      <c r="AB899" s="10">
        <v>0.41</v>
      </c>
      <c r="AC899" s="10">
        <v>0.49</v>
      </c>
      <c r="AD899" s="10">
        <v>0.57999999999999996</v>
      </c>
      <c r="AE899" s="10">
        <v>0.67</v>
      </c>
      <c r="AF899" s="10">
        <v>0.75</v>
      </c>
      <c r="AG899" s="10">
        <v>0.83</v>
      </c>
      <c r="AH899" s="10">
        <v>0.92</v>
      </c>
      <c r="AI899" s="10">
        <v>1</v>
      </c>
      <c r="AJ899" s="10" t="s">
        <v>2206</v>
      </c>
      <c r="AK899" s="188" t="s">
        <v>2207</v>
      </c>
    </row>
    <row r="900" spans="1:37" x14ac:dyDescent="0.25">
      <c r="A900" s="10" t="s">
        <v>2368</v>
      </c>
      <c r="B900" s="237" t="s">
        <v>2152</v>
      </c>
      <c r="C900" s="237" t="s">
        <v>2152</v>
      </c>
      <c r="D900" s="237" t="s">
        <v>2152</v>
      </c>
      <c r="E900" s="10" t="s">
        <v>2151</v>
      </c>
      <c r="F900" s="237" t="s">
        <v>2150</v>
      </c>
      <c r="G900" s="10" t="s">
        <v>2205</v>
      </c>
      <c r="H900" s="13">
        <v>105</v>
      </c>
      <c r="I900" s="10" t="s">
        <v>74</v>
      </c>
      <c r="J900" s="10">
        <v>10</v>
      </c>
      <c r="K900" s="10">
        <v>30</v>
      </c>
      <c r="L900" s="10">
        <v>70</v>
      </c>
      <c r="M900" s="10">
        <v>105</v>
      </c>
      <c r="N900" s="204"/>
      <c r="O900" s="204"/>
      <c r="P900" s="204"/>
      <c r="Q900" s="204"/>
      <c r="R900" s="10"/>
      <c r="S900" s="10" t="s">
        <v>2208</v>
      </c>
      <c r="T900" s="271">
        <v>0.5</v>
      </c>
      <c r="U900" s="18">
        <v>42737</v>
      </c>
      <c r="V900" s="18">
        <v>43099</v>
      </c>
      <c r="W900" s="10">
        <v>362</v>
      </c>
      <c r="X900" s="10">
        <v>0.08</v>
      </c>
      <c r="Y900" s="10">
        <v>0.16</v>
      </c>
      <c r="Z900" s="10">
        <v>0.24</v>
      </c>
      <c r="AA900" s="10">
        <v>0.33</v>
      </c>
      <c r="AB900" s="10">
        <v>0.41</v>
      </c>
      <c r="AC900" s="10">
        <v>0.49</v>
      </c>
      <c r="AD900" s="10">
        <v>0.57999999999999996</v>
      </c>
      <c r="AE900" s="10">
        <v>0.67</v>
      </c>
      <c r="AF900" s="10">
        <v>0.75</v>
      </c>
      <c r="AG900" s="10">
        <v>0.83</v>
      </c>
      <c r="AH900" s="10">
        <v>0.92</v>
      </c>
      <c r="AI900" s="10">
        <v>1</v>
      </c>
      <c r="AJ900" s="10"/>
      <c r="AK900" s="188">
        <v>0</v>
      </c>
    </row>
    <row r="901" spans="1:37" x14ac:dyDescent="0.25">
      <c r="A901" s="10" t="s">
        <v>2368</v>
      </c>
      <c r="B901" s="237" t="s">
        <v>2152</v>
      </c>
      <c r="C901" s="237" t="s">
        <v>2152</v>
      </c>
      <c r="D901" s="237" t="s">
        <v>2152</v>
      </c>
      <c r="E901" s="10" t="s">
        <v>2151</v>
      </c>
      <c r="F901" s="237" t="s">
        <v>2150</v>
      </c>
      <c r="G901" s="10" t="s">
        <v>2209</v>
      </c>
      <c r="H901" s="13">
        <v>4</v>
      </c>
      <c r="I901" s="10" t="s">
        <v>74</v>
      </c>
      <c r="J901" s="10">
        <v>1</v>
      </c>
      <c r="K901" s="10">
        <v>2</v>
      </c>
      <c r="L901" s="10">
        <v>3</v>
      </c>
      <c r="M901" s="10">
        <v>4</v>
      </c>
      <c r="N901" s="204"/>
      <c r="O901" s="204"/>
      <c r="P901" s="204"/>
      <c r="Q901" s="204"/>
      <c r="R901" s="10"/>
      <c r="S901" s="10" t="s">
        <v>2693</v>
      </c>
      <c r="T901" s="271">
        <v>0.2</v>
      </c>
      <c r="U901" s="18">
        <v>42737</v>
      </c>
      <c r="V901" s="18">
        <v>43099</v>
      </c>
      <c r="W901" s="10">
        <v>362</v>
      </c>
      <c r="X901" s="10">
        <v>0.14000000000000001</v>
      </c>
      <c r="Y901" s="10">
        <v>0.16</v>
      </c>
      <c r="Z901" s="10">
        <v>0.24</v>
      </c>
      <c r="AA901" s="10">
        <v>0.33</v>
      </c>
      <c r="AB901" s="10">
        <v>0.41</v>
      </c>
      <c r="AC901" s="10">
        <v>0.49</v>
      </c>
      <c r="AD901" s="10">
        <v>0.57999999999999996</v>
      </c>
      <c r="AE901" s="10">
        <v>0.67</v>
      </c>
      <c r="AF901" s="10">
        <v>0.75</v>
      </c>
      <c r="AG901" s="10">
        <v>0.83</v>
      </c>
      <c r="AH901" s="10">
        <v>0.92</v>
      </c>
      <c r="AI901" s="10">
        <v>1</v>
      </c>
      <c r="AJ901" s="10" t="s">
        <v>2210</v>
      </c>
      <c r="AK901" s="188" t="s">
        <v>2211</v>
      </c>
    </row>
    <row r="902" spans="1:37" x14ac:dyDescent="0.25">
      <c r="A902" s="10" t="s">
        <v>2368</v>
      </c>
      <c r="B902" s="237" t="s">
        <v>2152</v>
      </c>
      <c r="C902" s="237" t="s">
        <v>2152</v>
      </c>
      <c r="D902" s="237" t="s">
        <v>2152</v>
      </c>
      <c r="E902" s="10" t="s">
        <v>2151</v>
      </c>
      <c r="F902" s="237" t="s">
        <v>2150</v>
      </c>
      <c r="G902" s="10" t="s">
        <v>2209</v>
      </c>
      <c r="H902" s="13">
        <v>4</v>
      </c>
      <c r="I902" s="10" t="s">
        <v>74</v>
      </c>
      <c r="J902" s="10">
        <v>1</v>
      </c>
      <c r="K902" s="10">
        <v>2</v>
      </c>
      <c r="L902" s="10">
        <v>3</v>
      </c>
      <c r="M902" s="10">
        <v>4</v>
      </c>
      <c r="N902" s="204"/>
      <c r="O902" s="204"/>
      <c r="P902" s="204"/>
      <c r="Q902" s="204"/>
      <c r="R902" s="10"/>
      <c r="S902" s="10" t="s">
        <v>2212</v>
      </c>
      <c r="T902" s="271">
        <v>0.2</v>
      </c>
      <c r="U902" s="18">
        <v>42737</v>
      </c>
      <c r="V902" s="18">
        <v>43099</v>
      </c>
      <c r="W902" s="10">
        <v>362</v>
      </c>
      <c r="X902" s="10">
        <v>0.08</v>
      </c>
      <c r="Y902" s="10">
        <v>0.16</v>
      </c>
      <c r="Z902" s="10">
        <v>0.24</v>
      </c>
      <c r="AA902" s="10">
        <v>0.33</v>
      </c>
      <c r="AB902" s="10">
        <v>0.41</v>
      </c>
      <c r="AC902" s="10">
        <v>0.49</v>
      </c>
      <c r="AD902" s="10">
        <v>0.57999999999999996</v>
      </c>
      <c r="AE902" s="10">
        <v>0.67</v>
      </c>
      <c r="AF902" s="10">
        <v>0.75</v>
      </c>
      <c r="AG902" s="10">
        <v>0.83</v>
      </c>
      <c r="AH902" s="10">
        <v>0.92</v>
      </c>
      <c r="AI902" s="10">
        <v>1</v>
      </c>
      <c r="AJ902" s="10"/>
      <c r="AK902" s="188">
        <v>0</v>
      </c>
    </row>
    <row r="903" spans="1:37" x14ac:dyDescent="0.25">
      <c r="A903" s="10" t="s">
        <v>2368</v>
      </c>
      <c r="B903" s="237" t="s">
        <v>2152</v>
      </c>
      <c r="C903" s="237" t="s">
        <v>2152</v>
      </c>
      <c r="D903" s="237" t="s">
        <v>2152</v>
      </c>
      <c r="E903" s="10" t="s">
        <v>2151</v>
      </c>
      <c r="F903" s="237" t="s">
        <v>2150</v>
      </c>
      <c r="G903" s="10" t="s">
        <v>2209</v>
      </c>
      <c r="H903" s="13">
        <v>4</v>
      </c>
      <c r="I903" s="10" t="s">
        <v>74</v>
      </c>
      <c r="J903" s="10">
        <v>1</v>
      </c>
      <c r="K903" s="10">
        <v>2</v>
      </c>
      <c r="L903" s="10">
        <v>3</v>
      </c>
      <c r="M903" s="10">
        <v>4</v>
      </c>
      <c r="N903" s="204"/>
      <c r="O903" s="204"/>
      <c r="P903" s="204"/>
      <c r="Q903" s="204"/>
      <c r="R903" s="10"/>
      <c r="S903" s="10" t="s">
        <v>2213</v>
      </c>
      <c r="T903" s="271">
        <v>0.2</v>
      </c>
      <c r="U903" s="18">
        <v>42737</v>
      </c>
      <c r="V903" s="18">
        <v>43099</v>
      </c>
      <c r="W903" s="10">
        <v>362</v>
      </c>
      <c r="X903" s="10">
        <v>0.08</v>
      </c>
      <c r="Y903" s="10">
        <v>0.16</v>
      </c>
      <c r="Z903" s="10">
        <v>0.24</v>
      </c>
      <c r="AA903" s="10">
        <v>0.33</v>
      </c>
      <c r="AB903" s="10">
        <v>0.41</v>
      </c>
      <c r="AC903" s="10">
        <v>0.49</v>
      </c>
      <c r="AD903" s="10">
        <v>0.57999999999999996</v>
      </c>
      <c r="AE903" s="10">
        <v>0.67</v>
      </c>
      <c r="AF903" s="10">
        <v>0.75</v>
      </c>
      <c r="AG903" s="10">
        <v>0.83</v>
      </c>
      <c r="AH903" s="10">
        <v>0.92</v>
      </c>
      <c r="AI903" s="10">
        <v>1</v>
      </c>
      <c r="AJ903" s="10"/>
      <c r="AK903" s="188">
        <v>0</v>
      </c>
    </row>
    <row r="904" spans="1:37" x14ac:dyDescent="0.25">
      <c r="A904" s="10" t="s">
        <v>2368</v>
      </c>
      <c r="B904" s="237" t="s">
        <v>2152</v>
      </c>
      <c r="C904" s="237" t="s">
        <v>2152</v>
      </c>
      <c r="D904" s="237" t="s">
        <v>2152</v>
      </c>
      <c r="E904" s="10" t="s">
        <v>2151</v>
      </c>
      <c r="F904" s="237" t="s">
        <v>2150</v>
      </c>
      <c r="G904" s="10" t="s">
        <v>2209</v>
      </c>
      <c r="H904" s="13">
        <v>4</v>
      </c>
      <c r="I904" s="10" t="s">
        <v>74</v>
      </c>
      <c r="J904" s="10">
        <v>1</v>
      </c>
      <c r="K904" s="10">
        <v>2</v>
      </c>
      <c r="L904" s="10">
        <v>3</v>
      </c>
      <c r="M904" s="10">
        <v>4</v>
      </c>
      <c r="N904" s="204"/>
      <c r="O904" s="204"/>
      <c r="P904" s="204"/>
      <c r="Q904" s="204"/>
      <c r="R904" s="10"/>
      <c r="S904" s="10" t="s">
        <v>2694</v>
      </c>
      <c r="T904" s="271">
        <v>0.2</v>
      </c>
      <c r="U904" s="18">
        <v>42737</v>
      </c>
      <c r="V904" s="18">
        <v>43099</v>
      </c>
      <c r="W904" s="10">
        <v>362</v>
      </c>
      <c r="X904" s="10">
        <v>0.08</v>
      </c>
      <c r="Y904" s="10">
        <v>0.16</v>
      </c>
      <c r="Z904" s="10">
        <v>0.24</v>
      </c>
      <c r="AA904" s="10">
        <v>0.33</v>
      </c>
      <c r="AB904" s="10">
        <v>0.41</v>
      </c>
      <c r="AC904" s="10">
        <v>0.49</v>
      </c>
      <c r="AD904" s="10">
        <v>0.57999999999999996</v>
      </c>
      <c r="AE904" s="10">
        <v>0.67</v>
      </c>
      <c r="AF904" s="10">
        <v>0.75</v>
      </c>
      <c r="AG904" s="10">
        <v>0.83</v>
      </c>
      <c r="AH904" s="10">
        <v>0.92</v>
      </c>
      <c r="AI904" s="10">
        <v>1</v>
      </c>
      <c r="AJ904" s="10"/>
      <c r="AK904" s="188">
        <v>0</v>
      </c>
    </row>
    <row r="905" spans="1:37" x14ac:dyDescent="0.25">
      <c r="A905" s="10" t="s">
        <v>2368</v>
      </c>
      <c r="B905" s="237" t="s">
        <v>2152</v>
      </c>
      <c r="C905" s="237" t="s">
        <v>2152</v>
      </c>
      <c r="D905" s="237" t="s">
        <v>2152</v>
      </c>
      <c r="E905" s="10" t="s">
        <v>2151</v>
      </c>
      <c r="F905" s="237" t="s">
        <v>2150</v>
      </c>
      <c r="G905" s="10" t="s">
        <v>2209</v>
      </c>
      <c r="H905" s="13">
        <v>4</v>
      </c>
      <c r="I905" s="10" t="s">
        <v>74</v>
      </c>
      <c r="J905" s="10">
        <v>1</v>
      </c>
      <c r="K905" s="10">
        <v>2</v>
      </c>
      <c r="L905" s="10">
        <v>3</v>
      </c>
      <c r="M905" s="10">
        <v>4</v>
      </c>
      <c r="N905" s="204"/>
      <c r="O905" s="204"/>
      <c r="P905" s="204"/>
      <c r="Q905" s="204"/>
      <c r="R905" s="10"/>
      <c r="S905" s="10" t="s">
        <v>2214</v>
      </c>
      <c r="T905" s="271">
        <v>0.2</v>
      </c>
      <c r="U905" s="18">
        <v>42737</v>
      </c>
      <c r="V905" s="18">
        <v>43099</v>
      </c>
      <c r="W905" s="10">
        <v>362</v>
      </c>
      <c r="X905" s="10">
        <v>0.15</v>
      </c>
      <c r="Y905" s="10">
        <v>0.16</v>
      </c>
      <c r="Z905" s="10">
        <v>0.24</v>
      </c>
      <c r="AA905" s="10">
        <v>0.33</v>
      </c>
      <c r="AB905" s="10">
        <v>0.41</v>
      </c>
      <c r="AC905" s="10">
        <v>0.49</v>
      </c>
      <c r="AD905" s="10">
        <v>0.57999999999999996</v>
      </c>
      <c r="AE905" s="10">
        <v>0.67</v>
      </c>
      <c r="AF905" s="10">
        <v>0.75</v>
      </c>
      <c r="AG905" s="10">
        <v>0.83</v>
      </c>
      <c r="AH905" s="10">
        <v>0.92</v>
      </c>
      <c r="AI905" s="10">
        <v>1</v>
      </c>
      <c r="AJ905" s="10"/>
      <c r="AK905" s="188">
        <v>0</v>
      </c>
    </row>
    <row r="906" spans="1:37" x14ac:dyDescent="0.25">
      <c r="A906" s="10" t="s">
        <v>2368</v>
      </c>
      <c r="B906" s="237" t="s">
        <v>2152</v>
      </c>
      <c r="C906" s="237" t="s">
        <v>2152</v>
      </c>
      <c r="D906" s="237" t="s">
        <v>2152</v>
      </c>
      <c r="E906" s="10" t="s">
        <v>2151</v>
      </c>
      <c r="F906" s="237" t="s">
        <v>2150</v>
      </c>
      <c r="G906" s="10" t="s">
        <v>2215</v>
      </c>
      <c r="H906" s="13">
        <v>100</v>
      </c>
      <c r="I906" s="10" t="s">
        <v>269</v>
      </c>
      <c r="J906" s="280">
        <v>0.3</v>
      </c>
      <c r="K906" s="265">
        <v>0.5</v>
      </c>
      <c r="L906" s="265">
        <v>0.75</v>
      </c>
      <c r="M906" s="265">
        <v>1</v>
      </c>
      <c r="N906" s="211"/>
      <c r="O906" s="205"/>
      <c r="P906" s="205"/>
      <c r="Q906" s="205"/>
      <c r="R906" s="10"/>
      <c r="S906" s="10" t="s">
        <v>2216</v>
      </c>
      <c r="T906" s="271">
        <v>0.2</v>
      </c>
      <c r="U906" s="18">
        <v>42737</v>
      </c>
      <c r="V906" s="18">
        <v>42765</v>
      </c>
      <c r="W906" s="10">
        <v>28</v>
      </c>
      <c r="X906" s="10">
        <v>1</v>
      </c>
      <c r="Y906" s="10" t="s">
        <v>2061</v>
      </c>
      <c r="Z906" s="10" t="s">
        <v>2061</v>
      </c>
      <c r="AA906" s="10" t="s">
        <v>2061</v>
      </c>
      <c r="AB906" s="10" t="s">
        <v>2061</v>
      </c>
      <c r="AC906" s="10" t="s">
        <v>2061</v>
      </c>
      <c r="AD906" s="10" t="s">
        <v>2061</v>
      </c>
      <c r="AE906" s="10" t="s">
        <v>2061</v>
      </c>
      <c r="AF906" s="10" t="s">
        <v>2061</v>
      </c>
      <c r="AG906" s="10" t="s">
        <v>2061</v>
      </c>
      <c r="AH906" s="10" t="s">
        <v>2061</v>
      </c>
      <c r="AI906" s="10" t="s">
        <v>2061</v>
      </c>
      <c r="AJ906" s="10" t="s">
        <v>2217</v>
      </c>
      <c r="AK906" s="188" t="s">
        <v>2218</v>
      </c>
    </row>
    <row r="907" spans="1:37" ht="30" x14ac:dyDescent="0.25">
      <c r="A907" s="10" t="s">
        <v>2368</v>
      </c>
      <c r="B907" s="237" t="s">
        <v>2152</v>
      </c>
      <c r="C907" s="237" t="s">
        <v>2152</v>
      </c>
      <c r="D907" s="237" t="s">
        <v>2152</v>
      </c>
      <c r="E907" s="10" t="s">
        <v>2151</v>
      </c>
      <c r="F907" s="237" t="s">
        <v>2150</v>
      </c>
      <c r="G907" s="10" t="s">
        <v>2215</v>
      </c>
      <c r="H907" s="13">
        <v>100</v>
      </c>
      <c r="I907" s="10" t="s">
        <v>269</v>
      </c>
      <c r="J907" s="280">
        <v>0.3</v>
      </c>
      <c r="K907" s="265">
        <v>0.5</v>
      </c>
      <c r="L907" s="265">
        <v>0.75</v>
      </c>
      <c r="M907" s="265">
        <v>1</v>
      </c>
      <c r="N907" s="211"/>
      <c r="O907" s="205"/>
      <c r="P907" s="205"/>
      <c r="Q907" s="205"/>
      <c r="R907" s="10"/>
      <c r="S907" s="10" t="s">
        <v>2219</v>
      </c>
      <c r="T907" s="271">
        <v>0.2</v>
      </c>
      <c r="U907" s="18">
        <v>42793</v>
      </c>
      <c r="V907" s="18">
        <v>42811</v>
      </c>
      <c r="W907" s="10">
        <v>18</v>
      </c>
      <c r="X907" s="10">
        <v>0</v>
      </c>
      <c r="Y907" s="10">
        <v>0.06</v>
      </c>
      <c r="Z907" s="10">
        <v>1</v>
      </c>
      <c r="AA907" s="10" t="s">
        <v>2061</v>
      </c>
      <c r="AB907" s="10" t="s">
        <v>2061</v>
      </c>
      <c r="AC907" s="10" t="s">
        <v>2061</v>
      </c>
      <c r="AD907" s="10" t="s">
        <v>2061</v>
      </c>
      <c r="AE907" s="10" t="s">
        <v>2061</v>
      </c>
      <c r="AF907" s="10" t="s">
        <v>2061</v>
      </c>
      <c r="AG907" s="10" t="s">
        <v>2061</v>
      </c>
      <c r="AH907" s="10" t="s">
        <v>2061</v>
      </c>
      <c r="AI907" s="10" t="s">
        <v>2061</v>
      </c>
      <c r="AJ907" s="10" t="s">
        <v>2220</v>
      </c>
      <c r="AK907" s="188" t="s">
        <v>2221</v>
      </c>
    </row>
    <row r="908" spans="1:37" x14ac:dyDescent="0.25">
      <c r="A908" s="10" t="s">
        <v>2368</v>
      </c>
      <c r="B908" s="237" t="s">
        <v>2152</v>
      </c>
      <c r="C908" s="237" t="s">
        <v>2152</v>
      </c>
      <c r="D908" s="237" t="s">
        <v>2152</v>
      </c>
      <c r="E908" s="10" t="s">
        <v>2151</v>
      </c>
      <c r="F908" s="237" t="s">
        <v>2150</v>
      </c>
      <c r="G908" s="10" t="s">
        <v>2215</v>
      </c>
      <c r="H908" s="13">
        <v>100</v>
      </c>
      <c r="I908" s="10" t="s">
        <v>269</v>
      </c>
      <c r="J908" s="280">
        <v>0.3</v>
      </c>
      <c r="K908" s="265">
        <v>0.5</v>
      </c>
      <c r="L908" s="265">
        <v>0.75</v>
      </c>
      <c r="M908" s="265">
        <v>1</v>
      </c>
      <c r="N908" s="211"/>
      <c r="O908" s="205"/>
      <c r="P908" s="205"/>
      <c r="Q908" s="205"/>
      <c r="R908" s="10"/>
      <c r="S908" s="10" t="s">
        <v>2222</v>
      </c>
      <c r="T908" s="271">
        <v>0.2</v>
      </c>
      <c r="U908" s="18">
        <v>42818</v>
      </c>
      <c r="V908" s="18">
        <v>42818</v>
      </c>
      <c r="W908" s="10">
        <v>0</v>
      </c>
      <c r="X908" s="10">
        <v>0</v>
      </c>
      <c r="Y908" s="10" t="s">
        <v>2061</v>
      </c>
      <c r="Z908" s="10">
        <v>1</v>
      </c>
      <c r="AA908" s="10" t="s">
        <v>2061</v>
      </c>
      <c r="AB908" s="10" t="s">
        <v>2061</v>
      </c>
      <c r="AC908" s="10" t="s">
        <v>2061</v>
      </c>
      <c r="AD908" s="10" t="s">
        <v>2061</v>
      </c>
      <c r="AE908" s="10" t="s">
        <v>2061</v>
      </c>
      <c r="AF908" s="10" t="s">
        <v>2061</v>
      </c>
      <c r="AG908" s="10" t="s">
        <v>2061</v>
      </c>
      <c r="AH908" s="10" t="s">
        <v>2061</v>
      </c>
      <c r="AI908" s="10" t="s">
        <v>2061</v>
      </c>
      <c r="AJ908" s="10" t="s">
        <v>2223</v>
      </c>
      <c r="AK908" s="188" t="s">
        <v>2224</v>
      </c>
    </row>
    <row r="909" spans="1:37" x14ac:dyDescent="0.25">
      <c r="A909" s="10" t="s">
        <v>2368</v>
      </c>
      <c r="B909" s="237" t="s">
        <v>2152</v>
      </c>
      <c r="C909" s="237" t="s">
        <v>2152</v>
      </c>
      <c r="D909" s="237" t="s">
        <v>2152</v>
      </c>
      <c r="E909" s="10" t="s">
        <v>2151</v>
      </c>
      <c r="F909" s="237" t="s">
        <v>2150</v>
      </c>
      <c r="G909" s="10" t="s">
        <v>2215</v>
      </c>
      <c r="H909" s="13">
        <v>100</v>
      </c>
      <c r="I909" s="10" t="s">
        <v>269</v>
      </c>
      <c r="J909" s="280">
        <v>0.3</v>
      </c>
      <c r="K909" s="265">
        <v>0.5</v>
      </c>
      <c r="L909" s="265">
        <v>0.75</v>
      </c>
      <c r="M909" s="265">
        <v>1</v>
      </c>
      <c r="N909" s="211"/>
      <c r="O909" s="205"/>
      <c r="P909" s="205"/>
      <c r="Q909" s="205"/>
      <c r="R909" s="10"/>
      <c r="S909" s="10" t="s">
        <v>2225</v>
      </c>
      <c r="T909" s="271">
        <v>0.2</v>
      </c>
      <c r="U909" s="18">
        <v>42737</v>
      </c>
      <c r="V909" s="18">
        <v>42765</v>
      </c>
      <c r="W909" s="10">
        <v>28</v>
      </c>
      <c r="X909" s="10">
        <v>1</v>
      </c>
      <c r="Y909" s="10" t="s">
        <v>2061</v>
      </c>
      <c r="Z909" s="10" t="s">
        <v>2061</v>
      </c>
      <c r="AA909" s="10" t="s">
        <v>2061</v>
      </c>
      <c r="AB909" s="10" t="s">
        <v>2061</v>
      </c>
      <c r="AC909" s="10" t="s">
        <v>2061</v>
      </c>
      <c r="AD909" s="10" t="s">
        <v>2061</v>
      </c>
      <c r="AE909" s="10" t="s">
        <v>2061</v>
      </c>
      <c r="AF909" s="10" t="s">
        <v>2061</v>
      </c>
      <c r="AG909" s="10" t="s">
        <v>2061</v>
      </c>
      <c r="AH909" s="10" t="s">
        <v>2061</v>
      </c>
      <c r="AI909" s="10" t="s">
        <v>2061</v>
      </c>
      <c r="AJ909" s="10" t="s">
        <v>2226</v>
      </c>
      <c r="AK909" s="188" t="s">
        <v>2227</v>
      </c>
    </row>
    <row r="910" spans="1:37" ht="30" x14ac:dyDescent="0.25">
      <c r="A910" s="10" t="s">
        <v>2368</v>
      </c>
      <c r="B910" s="237" t="s">
        <v>2152</v>
      </c>
      <c r="C910" s="237" t="s">
        <v>2152</v>
      </c>
      <c r="D910" s="237" t="s">
        <v>2152</v>
      </c>
      <c r="E910" s="10" t="s">
        <v>2151</v>
      </c>
      <c r="F910" s="237" t="s">
        <v>2150</v>
      </c>
      <c r="G910" s="10" t="s">
        <v>2215</v>
      </c>
      <c r="H910" s="13">
        <v>100</v>
      </c>
      <c r="I910" s="10" t="s">
        <v>269</v>
      </c>
      <c r="J910" s="280">
        <v>0.3</v>
      </c>
      <c r="K910" s="265">
        <v>0.5</v>
      </c>
      <c r="L910" s="265">
        <v>0.75</v>
      </c>
      <c r="M910" s="265">
        <v>1</v>
      </c>
      <c r="N910" s="211"/>
      <c r="O910" s="205"/>
      <c r="P910" s="205"/>
      <c r="Q910" s="205"/>
      <c r="R910" s="10"/>
      <c r="S910" s="10" t="s">
        <v>2228</v>
      </c>
      <c r="T910" s="271">
        <v>0.2</v>
      </c>
      <c r="U910" s="18">
        <v>42737</v>
      </c>
      <c r="V910" s="18">
        <v>43100</v>
      </c>
      <c r="W910" s="10">
        <v>363</v>
      </c>
      <c r="X910" s="10">
        <v>0.08</v>
      </c>
      <c r="Y910" s="10">
        <v>0.16</v>
      </c>
      <c r="Z910" s="10">
        <v>0.24</v>
      </c>
      <c r="AA910" s="10">
        <v>0.33</v>
      </c>
      <c r="AB910" s="10">
        <v>0.41</v>
      </c>
      <c r="AC910" s="10">
        <v>0.49</v>
      </c>
      <c r="AD910" s="10">
        <v>0.57999999999999996</v>
      </c>
      <c r="AE910" s="10">
        <v>0.66</v>
      </c>
      <c r="AF910" s="10">
        <v>0.75</v>
      </c>
      <c r="AG910" s="10">
        <v>0.83</v>
      </c>
      <c r="AH910" s="10">
        <v>0.91</v>
      </c>
      <c r="AI910" s="10">
        <v>1</v>
      </c>
      <c r="AJ910" s="10" t="s">
        <v>2229</v>
      </c>
      <c r="AK910" s="188" t="s">
        <v>2230</v>
      </c>
    </row>
    <row r="911" spans="1:37" x14ac:dyDescent="0.25">
      <c r="A911" s="10" t="s">
        <v>2368</v>
      </c>
      <c r="B911" s="237" t="s">
        <v>2152</v>
      </c>
      <c r="C911" s="237" t="s">
        <v>2152</v>
      </c>
      <c r="D911" s="237" t="s">
        <v>2152</v>
      </c>
      <c r="E911" s="10" t="s">
        <v>2151</v>
      </c>
      <c r="F911" s="237" t="s">
        <v>2150</v>
      </c>
      <c r="G911" s="10" t="s">
        <v>2231</v>
      </c>
      <c r="H911" s="13">
        <v>100</v>
      </c>
      <c r="I911" s="10" t="s">
        <v>269</v>
      </c>
      <c r="J911" s="280">
        <v>0.3</v>
      </c>
      <c r="K911" s="265">
        <v>0.5</v>
      </c>
      <c r="L911" s="265">
        <v>0.75</v>
      </c>
      <c r="M911" s="265">
        <v>1</v>
      </c>
      <c r="N911" s="211"/>
      <c r="O911" s="205"/>
      <c r="P911" s="205"/>
      <c r="Q911" s="205"/>
      <c r="R911" s="10"/>
      <c r="S911" s="10" t="s">
        <v>2232</v>
      </c>
      <c r="T911" s="271">
        <v>0.5</v>
      </c>
      <c r="U911" s="18">
        <v>42737</v>
      </c>
      <c r="V911" s="18">
        <v>42765</v>
      </c>
      <c r="W911" s="10">
        <v>28</v>
      </c>
      <c r="X911" s="10">
        <v>1</v>
      </c>
      <c r="Y911" s="10" t="s">
        <v>2061</v>
      </c>
      <c r="Z911" s="10" t="s">
        <v>2061</v>
      </c>
      <c r="AA911" s="10" t="s">
        <v>2061</v>
      </c>
      <c r="AB911" s="10" t="s">
        <v>2061</v>
      </c>
      <c r="AC911" s="10" t="s">
        <v>2061</v>
      </c>
      <c r="AD911" s="10" t="s">
        <v>2061</v>
      </c>
      <c r="AE911" s="10" t="s">
        <v>2061</v>
      </c>
      <c r="AF911" s="10" t="s">
        <v>2061</v>
      </c>
      <c r="AG911" s="10" t="s">
        <v>2061</v>
      </c>
      <c r="AH911" s="10" t="s">
        <v>2061</v>
      </c>
      <c r="AI911" s="10" t="s">
        <v>2061</v>
      </c>
      <c r="AJ911" s="10" t="s">
        <v>2226</v>
      </c>
      <c r="AK911" s="188" t="s">
        <v>2227</v>
      </c>
    </row>
    <row r="912" spans="1:37" ht="30" x14ac:dyDescent="0.25">
      <c r="A912" s="10" t="s">
        <v>2368</v>
      </c>
      <c r="B912" s="237" t="s">
        <v>2152</v>
      </c>
      <c r="C912" s="237" t="s">
        <v>2152</v>
      </c>
      <c r="D912" s="237" t="s">
        <v>2152</v>
      </c>
      <c r="E912" s="10" t="s">
        <v>2151</v>
      </c>
      <c r="F912" s="237" t="s">
        <v>2150</v>
      </c>
      <c r="G912" s="10" t="s">
        <v>2231</v>
      </c>
      <c r="H912" s="13">
        <v>100</v>
      </c>
      <c r="I912" s="10" t="s">
        <v>269</v>
      </c>
      <c r="J912" s="280">
        <v>0.3</v>
      </c>
      <c r="K912" s="265">
        <v>0.5</v>
      </c>
      <c r="L912" s="265">
        <v>0.75</v>
      </c>
      <c r="M912" s="265">
        <v>1</v>
      </c>
      <c r="N912" s="211"/>
      <c r="O912" s="205"/>
      <c r="P912" s="205"/>
      <c r="Q912" s="205"/>
      <c r="R912" s="10"/>
      <c r="S912" s="10" t="s">
        <v>2233</v>
      </c>
      <c r="T912" s="271">
        <v>0.5</v>
      </c>
      <c r="U912" s="18">
        <v>42737</v>
      </c>
      <c r="V912" s="18">
        <v>43100</v>
      </c>
      <c r="W912" s="10">
        <v>363</v>
      </c>
      <c r="X912" s="10">
        <v>0.08</v>
      </c>
      <c r="Y912" s="10">
        <v>0.16</v>
      </c>
      <c r="Z912" s="10">
        <v>0.24</v>
      </c>
      <c r="AA912" s="10">
        <v>0.33</v>
      </c>
      <c r="AB912" s="10">
        <v>0.41</v>
      </c>
      <c r="AC912" s="10">
        <v>0.49</v>
      </c>
      <c r="AD912" s="10">
        <v>0.57999999999999996</v>
      </c>
      <c r="AE912" s="10">
        <v>0.66</v>
      </c>
      <c r="AF912" s="10">
        <v>0.75</v>
      </c>
      <c r="AG912" s="10">
        <v>0.83</v>
      </c>
      <c r="AH912" s="10">
        <v>0.91</v>
      </c>
      <c r="AI912" s="10">
        <v>1</v>
      </c>
      <c r="AJ912" s="10" t="s">
        <v>2234</v>
      </c>
      <c r="AK912" s="188" t="s">
        <v>2230</v>
      </c>
    </row>
    <row r="913" spans="1:37" x14ac:dyDescent="0.25">
      <c r="A913" s="10" t="s">
        <v>2368</v>
      </c>
      <c r="B913" s="237" t="s">
        <v>2152</v>
      </c>
      <c r="C913" s="237" t="s">
        <v>2152</v>
      </c>
      <c r="D913" s="237" t="s">
        <v>2152</v>
      </c>
      <c r="E913" s="10" t="s">
        <v>2151</v>
      </c>
      <c r="F913" s="237" t="s">
        <v>2150</v>
      </c>
      <c r="G913" s="10" t="s">
        <v>2235</v>
      </c>
      <c r="H913" s="13">
        <v>100</v>
      </c>
      <c r="I913" s="10" t="s">
        <v>269</v>
      </c>
      <c r="J913" s="280">
        <v>0.6</v>
      </c>
      <c r="K913" s="265">
        <v>0.74</v>
      </c>
      <c r="L913" s="265">
        <v>0.86</v>
      </c>
      <c r="M913" s="265">
        <v>1</v>
      </c>
      <c r="N913" s="211"/>
      <c r="O913" s="205"/>
      <c r="P913" s="205"/>
      <c r="Q913" s="205"/>
      <c r="R913" s="10"/>
      <c r="S913" s="10" t="s">
        <v>2236</v>
      </c>
      <c r="T913" s="271">
        <v>0.25</v>
      </c>
      <c r="U913" s="18">
        <v>42737</v>
      </c>
      <c r="V913" s="18">
        <v>42765</v>
      </c>
      <c r="W913" s="10">
        <v>28</v>
      </c>
      <c r="X913" s="10">
        <v>1</v>
      </c>
      <c r="Y913" s="10" t="s">
        <v>2061</v>
      </c>
      <c r="Z913" s="10" t="s">
        <v>2061</v>
      </c>
      <c r="AA913" s="10" t="s">
        <v>2061</v>
      </c>
      <c r="AB913" s="10" t="s">
        <v>2061</v>
      </c>
      <c r="AC913" s="10" t="s">
        <v>2061</v>
      </c>
      <c r="AD913" s="10" t="s">
        <v>2061</v>
      </c>
      <c r="AE913" s="10" t="s">
        <v>2061</v>
      </c>
      <c r="AF913" s="10" t="s">
        <v>2061</v>
      </c>
      <c r="AG913" s="10" t="s">
        <v>2061</v>
      </c>
      <c r="AH913" s="10" t="s">
        <v>2061</v>
      </c>
      <c r="AI913" s="10" t="s">
        <v>2061</v>
      </c>
      <c r="AJ913" s="10" t="s">
        <v>2695</v>
      </c>
      <c r="AK913" s="188" t="s">
        <v>2237</v>
      </c>
    </row>
    <row r="914" spans="1:37" x14ac:dyDescent="0.25">
      <c r="A914" s="10" t="s">
        <v>2368</v>
      </c>
      <c r="B914" s="237" t="s">
        <v>2152</v>
      </c>
      <c r="C914" s="237" t="s">
        <v>2152</v>
      </c>
      <c r="D914" s="237" t="s">
        <v>2152</v>
      </c>
      <c r="E914" s="10" t="s">
        <v>2151</v>
      </c>
      <c r="F914" s="237" t="s">
        <v>2150</v>
      </c>
      <c r="G914" s="10" t="s">
        <v>2235</v>
      </c>
      <c r="H914" s="13">
        <v>100</v>
      </c>
      <c r="I914" s="10" t="s">
        <v>269</v>
      </c>
      <c r="J914" s="280">
        <v>0.6</v>
      </c>
      <c r="K914" s="265">
        <v>0.74</v>
      </c>
      <c r="L914" s="265">
        <v>0.86</v>
      </c>
      <c r="M914" s="265">
        <v>1</v>
      </c>
      <c r="N914" s="211"/>
      <c r="O914" s="205"/>
      <c r="P914" s="205"/>
      <c r="Q914" s="205"/>
      <c r="R914" s="10"/>
      <c r="S914" s="10" t="s">
        <v>2238</v>
      </c>
      <c r="T914" s="271">
        <v>0.25</v>
      </c>
      <c r="U914" s="18">
        <v>42737</v>
      </c>
      <c r="V914" s="18">
        <v>43100</v>
      </c>
      <c r="W914" s="10">
        <v>363</v>
      </c>
      <c r="X914" s="10">
        <v>0.08</v>
      </c>
      <c r="Y914" s="10">
        <v>0.16</v>
      </c>
      <c r="Z914" s="10">
        <v>0.24</v>
      </c>
      <c r="AA914" s="10">
        <v>0.33</v>
      </c>
      <c r="AB914" s="10">
        <v>0.41</v>
      </c>
      <c r="AC914" s="10">
        <v>0.49</v>
      </c>
      <c r="AD914" s="10">
        <v>0.57999999999999996</v>
      </c>
      <c r="AE914" s="10">
        <v>0.66</v>
      </c>
      <c r="AF914" s="10">
        <v>0.75</v>
      </c>
      <c r="AG914" s="10">
        <v>0.83</v>
      </c>
      <c r="AH914" s="10">
        <v>0.91</v>
      </c>
      <c r="AI914" s="10">
        <v>1</v>
      </c>
      <c r="AJ914" s="10" t="s">
        <v>2239</v>
      </c>
      <c r="AK914" s="188" t="s">
        <v>2240</v>
      </c>
    </row>
    <row r="915" spans="1:37" x14ac:dyDescent="0.25">
      <c r="A915" s="10" t="s">
        <v>2368</v>
      </c>
      <c r="B915" s="237" t="s">
        <v>2152</v>
      </c>
      <c r="C915" s="237" t="s">
        <v>2152</v>
      </c>
      <c r="D915" s="237" t="s">
        <v>2152</v>
      </c>
      <c r="E915" s="10" t="s">
        <v>2151</v>
      </c>
      <c r="F915" s="237" t="s">
        <v>2150</v>
      </c>
      <c r="G915" s="10" t="s">
        <v>2235</v>
      </c>
      <c r="H915" s="13">
        <v>100</v>
      </c>
      <c r="I915" s="10" t="s">
        <v>269</v>
      </c>
      <c r="J915" s="280">
        <v>0.6</v>
      </c>
      <c r="K915" s="265">
        <v>0.74</v>
      </c>
      <c r="L915" s="265">
        <v>0.86</v>
      </c>
      <c r="M915" s="265">
        <v>1</v>
      </c>
      <c r="N915" s="211"/>
      <c r="O915" s="205"/>
      <c r="P915" s="205"/>
      <c r="Q915" s="205"/>
      <c r="R915" s="10"/>
      <c r="S915" s="10" t="s">
        <v>2241</v>
      </c>
      <c r="T915" s="271">
        <v>0.25</v>
      </c>
      <c r="U915" s="18">
        <v>42737</v>
      </c>
      <c r="V915" s="18">
        <v>43100</v>
      </c>
      <c r="W915" s="10">
        <v>363</v>
      </c>
      <c r="X915" s="10">
        <v>0.08</v>
      </c>
      <c r="Y915" s="10">
        <v>0.16</v>
      </c>
      <c r="Z915" s="10">
        <v>0.24</v>
      </c>
      <c r="AA915" s="10">
        <v>0.33</v>
      </c>
      <c r="AB915" s="10">
        <v>0.41</v>
      </c>
      <c r="AC915" s="10">
        <v>0.49</v>
      </c>
      <c r="AD915" s="10">
        <v>0.57999999999999996</v>
      </c>
      <c r="AE915" s="10">
        <v>0.66</v>
      </c>
      <c r="AF915" s="10">
        <v>0.75</v>
      </c>
      <c r="AG915" s="10">
        <v>0.83</v>
      </c>
      <c r="AH915" s="10">
        <v>0.91</v>
      </c>
      <c r="AI915" s="10">
        <v>1</v>
      </c>
      <c r="AJ915" s="10" t="s">
        <v>2242</v>
      </c>
      <c r="AK915" s="188" t="s">
        <v>2243</v>
      </c>
    </row>
    <row r="916" spans="1:37" x14ac:dyDescent="0.25">
      <c r="A916" s="10" t="s">
        <v>2368</v>
      </c>
      <c r="B916" s="237" t="s">
        <v>2152</v>
      </c>
      <c r="C916" s="237" t="s">
        <v>2152</v>
      </c>
      <c r="D916" s="237" t="s">
        <v>2152</v>
      </c>
      <c r="E916" s="10" t="s">
        <v>2151</v>
      </c>
      <c r="F916" s="237" t="s">
        <v>2150</v>
      </c>
      <c r="G916" s="10" t="s">
        <v>2235</v>
      </c>
      <c r="H916" s="13">
        <v>100</v>
      </c>
      <c r="I916" s="10" t="s">
        <v>269</v>
      </c>
      <c r="J916" s="280">
        <v>0.6</v>
      </c>
      <c r="K916" s="265">
        <v>0.74</v>
      </c>
      <c r="L916" s="265">
        <v>0.86</v>
      </c>
      <c r="M916" s="265">
        <v>1</v>
      </c>
      <c r="N916" s="211"/>
      <c r="O916" s="205"/>
      <c r="P916" s="205"/>
      <c r="Q916" s="205"/>
      <c r="R916" s="10"/>
      <c r="S916" s="10" t="s">
        <v>2696</v>
      </c>
      <c r="T916" s="271">
        <v>0.25</v>
      </c>
      <c r="U916" s="18">
        <v>42767</v>
      </c>
      <c r="V916" s="18">
        <v>43100</v>
      </c>
      <c r="W916" s="10">
        <v>333</v>
      </c>
      <c r="X916" s="10" t="s">
        <v>2061</v>
      </c>
      <c r="Y916" s="10">
        <v>0.08</v>
      </c>
      <c r="Z916" s="10">
        <v>0.17</v>
      </c>
      <c r="AA916" s="10">
        <v>0.26</v>
      </c>
      <c r="AB916" s="10">
        <v>0.36</v>
      </c>
      <c r="AC916" s="10">
        <v>0.45</v>
      </c>
      <c r="AD916" s="10">
        <v>0.54</v>
      </c>
      <c r="AE916" s="10">
        <v>0.63</v>
      </c>
      <c r="AF916" s="10">
        <v>0.72</v>
      </c>
      <c r="AG916" s="10">
        <v>0.82</v>
      </c>
      <c r="AH916" s="10">
        <v>0.91</v>
      </c>
      <c r="AI916" s="10">
        <v>1</v>
      </c>
      <c r="AJ916" s="10" t="s">
        <v>2244</v>
      </c>
      <c r="AK916" s="188" t="s">
        <v>2245</v>
      </c>
    </row>
    <row r="917" spans="1:37" x14ac:dyDescent="0.25">
      <c r="A917" s="10" t="s">
        <v>2368</v>
      </c>
      <c r="B917" s="237" t="s">
        <v>2152</v>
      </c>
      <c r="C917" s="237" t="s">
        <v>2152</v>
      </c>
      <c r="D917" s="237" t="s">
        <v>2152</v>
      </c>
      <c r="E917" s="10" t="s">
        <v>2151</v>
      </c>
      <c r="F917" s="237" t="s">
        <v>2150</v>
      </c>
      <c r="G917" s="10" t="s">
        <v>2246</v>
      </c>
      <c r="H917" s="13">
        <v>11</v>
      </c>
      <c r="I917" s="10" t="s">
        <v>74</v>
      </c>
      <c r="J917" s="10">
        <v>2</v>
      </c>
      <c r="K917" s="10">
        <v>5</v>
      </c>
      <c r="L917" s="10">
        <v>8</v>
      </c>
      <c r="M917" s="10">
        <v>11</v>
      </c>
      <c r="N917" s="204"/>
      <c r="O917" s="204"/>
      <c r="P917" s="204"/>
      <c r="Q917" s="204"/>
      <c r="R917" s="10"/>
      <c r="S917" s="10" t="s">
        <v>2247</v>
      </c>
      <c r="T917" s="271">
        <v>0.33333333333333337</v>
      </c>
      <c r="U917" s="18">
        <v>42767</v>
      </c>
      <c r="V917" s="18">
        <v>43100</v>
      </c>
      <c r="W917" s="10">
        <v>333</v>
      </c>
      <c r="X917" s="10" t="s">
        <v>2061</v>
      </c>
      <c r="Y917" s="10">
        <v>0.08</v>
      </c>
      <c r="Z917" s="10">
        <v>0.17</v>
      </c>
      <c r="AA917" s="10">
        <v>0.26</v>
      </c>
      <c r="AB917" s="10">
        <v>0.36</v>
      </c>
      <c r="AC917" s="10">
        <v>0.45</v>
      </c>
      <c r="AD917" s="10">
        <v>0.54</v>
      </c>
      <c r="AE917" s="10">
        <v>0.63</v>
      </c>
      <c r="AF917" s="10">
        <v>0.72</v>
      </c>
      <c r="AG917" s="10">
        <v>0.82</v>
      </c>
      <c r="AH917" s="10">
        <v>0.91</v>
      </c>
      <c r="AI917" s="10">
        <v>1</v>
      </c>
      <c r="AJ917" s="10" t="s">
        <v>2248</v>
      </c>
      <c r="AK917" s="188" t="s">
        <v>2249</v>
      </c>
    </row>
    <row r="918" spans="1:37" x14ac:dyDescent="0.25">
      <c r="A918" s="10" t="s">
        <v>2368</v>
      </c>
      <c r="B918" s="237" t="s">
        <v>2152</v>
      </c>
      <c r="C918" s="237" t="s">
        <v>2152</v>
      </c>
      <c r="D918" s="237" t="s">
        <v>2152</v>
      </c>
      <c r="E918" s="10" t="s">
        <v>2151</v>
      </c>
      <c r="F918" s="237" t="s">
        <v>2150</v>
      </c>
      <c r="G918" s="10" t="s">
        <v>2246</v>
      </c>
      <c r="H918" s="13">
        <v>11</v>
      </c>
      <c r="I918" s="10" t="s">
        <v>74</v>
      </c>
      <c r="J918" s="10">
        <v>2</v>
      </c>
      <c r="K918" s="10">
        <v>5</v>
      </c>
      <c r="L918" s="10">
        <v>8</v>
      </c>
      <c r="M918" s="10">
        <v>11</v>
      </c>
      <c r="N918" s="204"/>
      <c r="O918" s="204"/>
      <c r="P918" s="204"/>
      <c r="Q918" s="204"/>
      <c r="R918" s="10"/>
      <c r="S918" s="10" t="s">
        <v>2697</v>
      </c>
      <c r="T918" s="271">
        <v>0.33333333333333337</v>
      </c>
      <c r="U918" s="18">
        <v>42767</v>
      </c>
      <c r="V918" s="18">
        <v>43100</v>
      </c>
      <c r="W918" s="10">
        <v>333</v>
      </c>
      <c r="X918" s="10" t="s">
        <v>2061</v>
      </c>
      <c r="Y918" s="10">
        <v>0.08</v>
      </c>
      <c r="Z918" s="10">
        <v>0.17</v>
      </c>
      <c r="AA918" s="10">
        <v>0.26</v>
      </c>
      <c r="AB918" s="10">
        <v>0.36</v>
      </c>
      <c r="AC918" s="10">
        <v>0.45</v>
      </c>
      <c r="AD918" s="10">
        <v>0.54</v>
      </c>
      <c r="AE918" s="10">
        <v>0.63</v>
      </c>
      <c r="AF918" s="10">
        <v>0.72</v>
      </c>
      <c r="AG918" s="10">
        <v>0.82</v>
      </c>
      <c r="AH918" s="10">
        <v>0.91</v>
      </c>
      <c r="AI918" s="10">
        <v>1</v>
      </c>
      <c r="AJ918" s="10" t="s">
        <v>2250</v>
      </c>
      <c r="AK918" s="188" t="s">
        <v>2251</v>
      </c>
    </row>
    <row r="919" spans="1:37" x14ac:dyDescent="0.25">
      <c r="A919" s="10" t="s">
        <v>2368</v>
      </c>
      <c r="B919" s="237" t="s">
        <v>2152</v>
      </c>
      <c r="C919" s="237" t="s">
        <v>2152</v>
      </c>
      <c r="D919" s="237" t="s">
        <v>2152</v>
      </c>
      <c r="E919" s="10" t="s">
        <v>2151</v>
      </c>
      <c r="F919" s="237" t="s">
        <v>2150</v>
      </c>
      <c r="G919" s="10" t="s">
        <v>2246</v>
      </c>
      <c r="H919" s="13">
        <v>11</v>
      </c>
      <c r="I919" s="10" t="s">
        <v>74</v>
      </c>
      <c r="J919" s="10">
        <v>2</v>
      </c>
      <c r="K919" s="10">
        <v>5</v>
      </c>
      <c r="L919" s="10">
        <v>8</v>
      </c>
      <c r="M919" s="10">
        <v>11</v>
      </c>
      <c r="N919" s="204"/>
      <c r="O919" s="204"/>
      <c r="P919" s="204"/>
      <c r="Q919" s="204"/>
      <c r="R919" s="10"/>
      <c r="S919" s="10" t="s">
        <v>2252</v>
      </c>
      <c r="T919" s="271">
        <v>0.33333333333333337</v>
      </c>
      <c r="U919" s="18">
        <v>42737</v>
      </c>
      <c r="V919" s="18">
        <v>42794</v>
      </c>
      <c r="W919" s="10">
        <v>57</v>
      </c>
      <c r="X919" s="10">
        <v>0.51</v>
      </c>
      <c r="Y919" s="10">
        <v>1</v>
      </c>
      <c r="Z919" s="10">
        <f>Y919</f>
        <v>1</v>
      </c>
      <c r="AA919" s="10" t="s">
        <v>2061</v>
      </c>
      <c r="AB919" s="10" t="s">
        <v>2061</v>
      </c>
      <c r="AC919" s="10" t="s">
        <v>2061</v>
      </c>
      <c r="AD919" s="10" t="s">
        <v>2061</v>
      </c>
      <c r="AE919" s="10" t="s">
        <v>2061</v>
      </c>
      <c r="AF919" s="10" t="s">
        <v>2061</v>
      </c>
      <c r="AG919" s="10" t="s">
        <v>2061</v>
      </c>
      <c r="AH919" s="10" t="s">
        <v>2061</v>
      </c>
      <c r="AI919" s="10" t="s">
        <v>2061</v>
      </c>
      <c r="AJ919" s="10" t="s">
        <v>2253</v>
      </c>
      <c r="AK919" s="188" t="s">
        <v>2251</v>
      </c>
    </row>
    <row r="920" spans="1:37" x14ac:dyDescent="0.25">
      <c r="A920" s="10" t="s">
        <v>2368</v>
      </c>
      <c r="B920" s="237" t="s">
        <v>2152</v>
      </c>
      <c r="C920" s="237" t="s">
        <v>2152</v>
      </c>
      <c r="D920" s="237" t="s">
        <v>2152</v>
      </c>
      <c r="E920" s="10" t="s">
        <v>2151</v>
      </c>
      <c r="F920" s="237" t="s">
        <v>2150</v>
      </c>
      <c r="G920" s="10" t="s">
        <v>2254</v>
      </c>
      <c r="H920" s="13">
        <v>1</v>
      </c>
      <c r="I920" s="10" t="s">
        <v>269</v>
      </c>
      <c r="J920" s="265">
        <v>0</v>
      </c>
      <c r="K920" s="265">
        <v>0.33</v>
      </c>
      <c r="L920" s="265">
        <v>0.66</v>
      </c>
      <c r="M920" s="265">
        <v>1</v>
      </c>
      <c r="N920" s="205"/>
      <c r="O920" s="205"/>
      <c r="P920" s="205"/>
      <c r="Q920" s="205"/>
      <c r="R920" s="10"/>
      <c r="S920" s="10" t="s">
        <v>2255</v>
      </c>
      <c r="T920" s="271">
        <v>0.5</v>
      </c>
      <c r="U920" s="18">
        <v>42917</v>
      </c>
      <c r="V920" s="18">
        <v>42947</v>
      </c>
      <c r="W920" s="10">
        <v>30</v>
      </c>
      <c r="X920" s="10" t="s">
        <v>2061</v>
      </c>
      <c r="Y920" s="10" t="s">
        <v>2061</v>
      </c>
      <c r="Z920" s="10" t="s">
        <v>2061</v>
      </c>
      <c r="AA920" s="10" t="s">
        <v>2061</v>
      </c>
      <c r="AB920" s="10" t="s">
        <v>2061</v>
      </c>
      <c r="AC920" s="10" t="s">
        <v>2061</v>
      </c>
      <c r="AD920" s="10">
        <v>1</v>
      </c>
      <c r="AE920" s="10" t="s">
        <v>2061</v>
      </c>
      <c r="AF920" s="10" t="s">
        <v>2061</v>
      </c>
      <c r="AG920" s="10" t="s">
        <v>2061</v>
      </c>
      <c r="AH920" s="10" t="s">
        <v>2061</v>
      </c>
      <c r="AI920" s="10" t="s">
        <v>2061</v>
      </c>
      <c r="AJ920" s="10" t="s">
        <v>2256</v>
      </c>
      <c r="AK920" s="188" t="s">
        <v>2257</v>
      </c>
    </row>
    <row r="921" spans="1:37" x14ac:dyDescent="0.25">
      <c r="A921" s="10" t="s">
        <v>2368</v>
      </c>
      <c r="B921" s="237" t="s">
        <v>2152</v>
      </c>
      <c r="C921" s="237" t="s">
        <v>2152</v>
      </c>
      <c r="D921" s="237" t="s">
        <v>2152</v>
      </c>
      <c r="E921" s="10" t="s">
        <v>2151</v>
      </c>
      <c r="F921" s="237" t="s">
        <v>2150</v>
      </c>
      <c r="G921" s="10" t="s">
        <v>2254</v>
      </c>
      <c r="H921" s="13">
        <v>1</v>
      </c>
      <c r="I921" s="10" t="s">
        <v>269</v>
      </c>
      <c r="J921" s="265">
        <v>0</v>
      </c>
      <c r="K921" s="265">
        <v>0.33</v>
      </c>
      <c r="L921" s="265">
        <v>0.66</v>
      </c>
      <c r="M921" s="265">
        <v>1</v>
      </c>
      <c r="N921" s="205"/>
      <c r="O921" s="205"/>
      <c r="P921" s="205"/>
      <c r="Q921" s="205"/>
      <c r="R921" s="10"/>
      <c r="S921" s="10" t="s">
        <v>2258</v>
      </c>
      <c r="T921" s="271">
        <v>0.5</v>
      </c>
      <c r="U921" s="18">
        <v>42948</v>
      </c>
      <c r="V921" s="18">
        <v>43100</v>
      </c>
      <c r="W921" s="10">
        <v>152</v>
      </c>
      <c r="X921" s="10" t="s">
        <v>2061</v>
      </c>
      <c r="Y921" s="10" t="s">
        <v>2061</v>
      </c>
      <c r="Z921" s="10" t="s">
        <v>2061</v>
      </c>
      <c r="AA921" s="10" t="s">
        <v>2061</v>
      </c>
      <c r="AB921" s="10" t="s">
        <v>2061</v>
      </c>
      <c r="AC921" s="10" t="s">
        <v>2061</v>
      </c>
      <c r="AD921" s="10" t="s">
        <v>2061</v>
      </c>
      <c r="AE921" s="10">
        <v>0.2</v>
      </c>
      <c r="AF921" s="10">
        <v>0.39</v>
      </c>
      <c r="AG921" s="10">
        <v>0.6</v>
      </c>
      <c r="AH921" s="10">
        <v>0.8</v>
      </c>
      <c r="AI921" s="10">
        <v>1</v>
      </c>
      <c r="AJ921" s="10" t="s">
        <v>2256</v>
      </c>
      <c r="AK921" s="188" t="s">
        <v>2259</v>
      </c>
    </row>
    <row r="922" spans="1:37" ht="30" x14ac:dyDescent="0.25">
      <c r="A922" s="10" t="s">
        <v>2368</v>
      </c>
      <c r="B922" s="237" t="s">
        <v>2152</v>
      </c>
      <c r="C922" s="237" t="s">
        <v>2152</v>
      </c>
      <c r="D922" s="237" t="s">
        <v>2152</v>
      </c>
      <c r="E922" s="10" t="s">
        <v>2151</v>
      </c>
      <c r="F922" s="237" t="s">
        <v>2150</v>
      </c>
      <c r="G922" s="10" t="s">
        <v>2260</v>
      </c>
      <c r="H922" s="13">
        <v>1</v>
      </c>
      <c r="I922" s="10" t="s">
        <v>269</v>
      </c>
      <c r="J922" s="280">
        <v>1</v>
      </c>
      <c r="K922" s="265">
        <v>0</v>
      </c>
      <c r="L922" s="265">
        <v>0</v>
      </c>
      <c r="M922" s="265">
        <v>0</v>
      </c>
      <c r="N922" s="211"/>
      <c r="O922" s="205"/>
      <c r="P922" s="205"/>
      <c r="Q922" s="205"/>
      <c r="R922" s="10"/>
      <c r="S922" s="10" t="s">
        <v>2261</v>
      </c>
      <c r="T922" s="271">
        <v>0.5</v>
      </c>
      <c r="U922" s="18">
        <v>42736</v>
      </c>
      <c r="V922" s="18">
        <v>42765</v>
      </c>
      <c r="W922" s="10">
        <v>29</v>
      </c>
      <c r="X922" s="10">
        <v>1</v>
      </c>
      <c r="Y922" s="10" t="s">
        <v>2061</v>
      </c>
      <c r="Z922" s="10" t="s">
        <v>2061</v>
      </c>
      <c r="AA922" s="10" t="s">
        <v>2061</v>
      </c>
      <c r="AB922" s="10" t="s">
        <v>2061</v>
      </c>
      <c r="AC922" s="10" t="s">
        <v>2061</v>
      </c>
      <c r="AD922" s="10" t="s">
        <v>2061</v>
      </c>
      <c r="AE922" s="10" t="s">
        <v>2061</v>
      </c>
      <c r="AF922" s="10" t="s">
        <v>2061</v>
      </c>
      <c r="AG922" s="10" t="s">
        <v>2061</v>
      </c>
      <c r="AH922" s="10" t="s">
        <v>2061</v>
      </c>
      <c r="AI922" s="10" t="s">
        <v>2061</v>
      </c>
      <c r="AJ922" s="10" t="s">
        <v>2262</v>
      </c>
      <c r="AK922" s="188" t="s">
        <v>2263</v>
      </c>
    </row>
    <row r="923" spans="1:37" ht="30" x14ac:dyDescent="0.25">
      <c r="A923" s="10" t="s">
        <v>2368</v>
      </c>
      <c r="B923" s="237" t="s">
        <v>2152</v>
      </c>
      <c r="C923" s="237" t="s">
        <v>2152</v>
      </c>
      <c r="D923" s="237" t="s">
        <v>2152</v>
      </c>
      <c r="E923" s="10" t="s">
        <v>2151</v>
      </c>
      <c r="F923" s="237" t="s">
        <v>2150</v>
      </c>
      <c r="G923" s="10" t="s">
        <v>2260</v>
      </c>
      <c r="H923" s="13">
        <v>1</v>
      </c>
      <c r="I923" s="10" t="s">
        <v>269</v>
      </c>
      <c r="J923" s="280">
        <v>1</v>
      </c>
      <c r="K923" s="265">
        <v>0</v>
      </c>
      <c r="L923" s="265">
        <v>0</v>
      </c>
      <c r="M923" s="265">
        <v>0</v>
      </c>
      <c r="N923" s="211"/>
      <c r="O923" s="205"/>
      <c r="P923" s="205"/>
      <c r="Q923" s="205"/>
      <c r="R923" s="10"/>
      <c r="S923" s="10" t="s">
        <v>2264</v>
      </c>
      <c r="T923" s="271">
        <v>0.5</v>
      </c>
      <c r="U923" s="18">
        <v>42750</v>
      </c>
      <c r="V923" s="18">
        <v>42786</v>
      </c>
      <c r="W923" s="10">
        <v>36</v>
      </c>
      <c r="X923" s="10">
        <v>0.44</v>
      </c>
      <c r="Y923" s="10">
        <v>1</v>
      </c>
      <c r="Z923" s="10">
        <f>Y923</f>
        <v>1</v>
      </c>
      <c r="AA923" s="10" t="s">
        <v>2061</v>
      </c>
      <c r="AB923" s="10" t="s">
        <v>2061</v>
      </c>
      <c r="AC923" s="10" t="s">
        <v>2061</v>
      </c>
      <c r="AD923" s="10" t="s">
        <v>2061</v>
      </c>
      <c r="AE923" s="10" t="s">
        <v>2061</v>
      </c>
      <c r="AF923" s="10" t="s">
        <v>2061</v>
      </c>
      <c r="AG923" s="10" t="s">
        <v>2061</v>
      </c>
      <c r="AH923" s="10" t="s">
        <v>2061</v>
      </c>
      <c r="AI923" s="10" t="s">
        <v>2061</v>
      </c>
      <c r="AJ923" s="10" t="s">
        <v>2265</v>
      </c>
      <c r="AK923" s="188" t="s">
        <v>2266</v>
      </c>
    </row>
    <row r="924" spans="1:37" x14ac:dyDescent="0.25">
      <c r="A924" s="10" t="s">
        <v>2368</v>
      </c>
      <c r="B924" s="237" t="s">
        <v>2152</v>
      </c>
      <c r="C924" s="237" t="s">
        <v>2152</v>
      </c>
      <c r="D924" s="237" t="s">
        <v>2152</v>
      </c>
      <c r="E924" s="10" t="s">
        <v>2151</v>
      </c>
      <c r="F924" s="237" t="s">
        <v>2150</v>
      </c>
      <c r="G924" s="10" t="s">
        <v>2267</v>
      </c>
      <c r="H924" s="13">
        <v>1</v>
      </c>
      <c r="I924" s="10" t="s">
        <v>269</v>
      </c>
      <c r="J924" s="280">
        <v>0.5</v>
      </c>
      <c r="K924" s="265">
        <v>0.9</v>
      </c>
      <c r="L924" s="265">
        <v>1</v>
      </c>
      <c r="M924" s="265">
        <v>0</v>
      </c>
      <c r="N924" s="211"/>
      <c r="O924" s="205"/>
      <c r="P924" s="205"/>
      <c r="Q924" s="205"/>
      <c r="R924" s="10"/>
      <c r="S924" s="10" t="s">
        <v>2268</v>
      </c>
      <c r="T924" s="271">
        <v>0.25</v>
      </c>
      <c r="U924" s="18">
        <v>42781</v>
      </c>
      <c r="V924" s="18">
        <v>42809</v>
      </c>
      <c r="W924" s="10">
        <v>28</v>
      </c>
      <c r="X924" s="10" t="s">
        <v>2061</v>
      </c>
      <c r="Y924" s="10">
        <v>0.46</v>
      </c>
      <c r="Z924" s="10">
        <v>1</v>
      </c>
      <c r="AA924" s="10" t="s">
        <v>2061</v>
      </c>
      <c r="AB924" s="10" t="s">
        <v>2061</v>
      </c>
      <c r="AC924" s="10" t="s">
        <v>2061</v>
      </c>
      <c r="AD924" s="10" t="s">
        <v>2061</v>
      </c>
      <c r="AE924" s="10" t="s">
        <v>2061</v>
      </c>
      <c r="AF924" s="10" t="s">
        <v>2061</v>
      </c>
      <c r="AG924" s="10" t="s">
        <v>2061</v>
      </c>
      <c r="AH924" s="10" t="s">
        <v>2061</v>
      </c>
      <c r="AI924" s="10" t="s">
        <v>2061</v>
      </c>
      <c r="AJ924" s="10" t="s">
        <v>2269</v>
      </c>
      <c r="AK924" s="188" t="s">
        <v>2270</v>
      </c>
    </row>
    <row r="925" spans="1:37" ht="30" x14ac:dyDescent="0.25">
      <c r="A925" s="10" t="s">
        <v>2368</v>
      </c>
      <c r="B925" s="237" t="s">
        <v>2152</v>
      </c>
      <c r="C925" s="237" t="s">
        <v>2152</v>
      </c>
      <c r="D925" s="237" t="s">
        <v>2152</v>
      </c>
      <c r="E925" s="10" t="s">
        <v>2151</v>
      </c>
      <c r="F925" s="237" t="s">
        <v>2150</v>
      </c>
      <c r="G925" s="10" t="s">
        <v>2267</v>
      </c>
      <c r="H925" s="13">
        <v>1</v>
      </c>
      <c r="I925" s="10" t="s">
        <v>269</v>
      </c>
      <c r="J925" s="280">
        <v>0.5</v>
      </c>
      <c r="K925" s="265">
        <v>0.9</v>
      </c>
      <c r="L925" s="265">
        <v>1</v>
      </c>
      <c r="M925" s="265">
        <v>0</v>
      </c>
      <c r="N925" s="211"/>
      <c r="O925" s="205"/>
      <c r="P925" s="205"/>
      <c r="Q925" s="205"/>
      <c r="R925" s="10"/>
      <c r="S925" s="10" t="s">
        <v>2271</v>
      </c>
      <c r="T925" s="271">
        <v>0.25</v>
      </c>
      <c r="U925" s="18">
        <v>42809</v>
      </c>
      <c r="V925" s="18">
        <v>42824</v>
      </c>
      <c r="W925" s="10">
        <v>15</v>
      </c>
      <c r="X925" s="10" t="s">
        <v>2061</v>
      </c>
      <c r="Y925" s="10" t="s">
        <v>2061</v>
      </c>
      <c r="Z925" s="10">
        <v>1</v>
      </c>
      <c r="AA925" s="10" t="s">
        <v>2061</v>
      </c>
      <c r="AB925" s="10" t="s">
        <v>2061</v>
      </c>
      <c r="AC925" s="10" t="s">
        <v>2061</v>
      </c>
      <c r="AD925" s="10" t="s">
        <v>2061</v>
      </c>
      <c r="AE925" s="10" t="s">
        <v>2061</v>
      </c>
      <c r="AF925" s="10" t="s">
        <v>2061</v>
      </c>
      <c r="AG925" s="10" t="s">
        <v>2061</v>
      </c>
      <c r="AH925" s="10" t="s">
        <v>2061</v>
      </c>
      <c r="AI925" s="10" t="s">
        <v>2061</v>
      </c>
      <c r="AJ925" s="10" t="s">
        <v>2262</v>
      </c>
      <c r="AK925" s="188" t="s">
        <v>2263</v>
      </c>
    </row>
    <row r="926" spans="1:37" ht="30" x14ac:dyDescent="0.25">
      <c r="A926" s="10" t="s">
        <v>2368</v>
      </c>
      <c r="B926" s="237" t="s">
        <v>2152</v>
      </c>
      <c r="C926" s="237" t="s">
        <v>2152</v>
      </c>
      <c r="D926" s="237" t="s">
        <v>2152</v>
      </c>
      <c r="E926" s="10" t="s">
        <v>2151</v>
      </c>
      <c r="F926" s="237" t="s">
        <v>2150</v>
      </c>
      <c r="G926" s="10" t="s">
        <v>2267</v>
      </c>
      <c r="H926" s="13">
        <v>1</v>
      </c>
      <c r="I926" s="10" t="s">
        <v>269</v>
      </c>
      <c r="J926" s="280">
        <v>0.5</v>
      </c>
      <c r="K926" s="265">
        <v>0.9</v>
      </c>
      <c r="L926" s="265">
        <v>1</v>
      </c>
      <c r="M926" s="265">
        <v>0</v>
      </c>
      <c r="N926" s="211"/>
      <c r="O926" s="205"/>
      <c r="P926" s="205"/>
      <c r="Q926" s="205"/>
      <c r="R926" s="10"/>
      <c r="S926" s="10" t="s">
        <v>2272</v>
      </c>
      <c r="T926" s="271">
        <v>0.25</v>
      </c>
      <c r="U926" s="18">
        <v>42826</v>
      </c>
      <c r="V926" s="18">
        <v>42916</v>
      </c>
      <c r="W926" s="10">
        <v>90</v>
      </c>
      <c r="X926" s="10" t="s">
        <v>2061</v>
      </c>
      <c r="Y926" s="10" t="s">
        <v>2061</v>
      </c>
      <c r="Z926" s="10" t="s">
        <v>2061</v>
      </c>
      <c r="AA926" s="10">
        <v>0.32</v>
      </c>
      <c r="AB926" s="10">
        <v>0.67</v>
      </c>
      <c r="AC926" s="10">
        <v>1</v>
      </c>
      <c r="AD926" s="10" t="s">
        <v>2061</v>
      </c>
      <c r="AE926" s="10" t="s">
        <v>2061</v>
      </c>
      <c r="AF926" s="10" t="s">
        <v>2061</v>
      </c>
      <c r="AG926" s="10" t="s">
        <v>2061</v>
      </c>
      <c r="AH926" s="10" t="s">
        <v>2061</v>
      </c>
      <c r="AI926" s="10" t="s">
        <v>2061</v>
      </c>
      <c r="AJ926" s="10" t="s">
        <v>2256</v>
      </c>
      <c r="AK926" s="188" t="s">
        <v>2273</v>
      </c>
    </row>
    <row r="927" spans="1:37" ht="30" x14ac:dyDescent="0.25">
      <c r="A927" s="10" t="s">
        <v>2368</v>
      </c>
      <c r="B927" s="237" t="s">
        <v>2152</v>
      </c>
      <c r="C927" s="237" t="s">
        <v>2152</v>
      </c>
      <c r="D927" s="237" t="s">
        <v>2152</v>
      </c>
      <c r="E927" s="10" t="s">
        <v>2151</v>
      </c>
      <c r="F927" s="237" t="s">
        <v>2150</v>
      </c>
      <c r="G927" s="10" t="s">
        <v>2267</v>
      </c>
      <c r="H927" s="13">
        <v>1</v>
      </c>
      <c r="I927" s="10" t="s">
        <v>269</v>
      </c>
      <c r="J927" s="280">
        <v>0.5</v>
      </c>
      <c r="K927" s="265">
        <v>0.9</v>
      </c>
      <c r="L927" s="265">
        <v>1</v>
      </c>
      <c r="M927" s="265">
        <v>0</v>
      </c>
      <c r="N927" s="211"/>
      <c r="O927" s="205"/>
      <c r="P927" s="205"/>
      <c r="Q927" s="205"/>
      <c r="R927" s="10"/>
      <c r="S927" s="10" t="s">
        <v>2274</v>
      </c>
      <c r="T927" s="271">
        <v>0.25</v>
      </c>
      <c r="U927" s="18">
        <v>42781</v>
      </c>
      <c r="V927" s="18">
        <v>42917</v>
      </c>
      <c r="W927" s="10">
        <v>136</v>
      </c>
      <c r="X927" s="10" t="s">
        <v>2061</v>
      </c>
      <c r="Y927" s="10">
        <v>0.1</v>
      </c>
      <c r="Z927" s="10">
        <v>0.32</v>
      </c>
      <c r="AA927" s="10">
        <v>0.54</v>
      </c>
      <c r="AB927" s="10">
        <v>0.77</v>
      </c>
      <c r="AC927" s="10">
        <v>0.99</v>
      </c>
      <c r="AD927" s="10">
        <v>1</v>
      </c>
      <c r="AE927" s="10" t="s">
        <v>2061</v>
      </c>
      <c r="AF927" s="10" t="s">
        <v>2061</v>
      </c>
      <c r="AG927" s="10" t="s">
        <v>2061</v>
      </c>
      <c r="AH927" s="10" t="s">
        <v>2061</v>
      </c>
      <c r="AI927" s="10" t="s">
        <v>2061</v>
      </c>
      <c r="AJ927" s="10"/>
      <c r="AK927" s="188" t="s">
        <v>2275</v>
      </c>
    </row>
    <row r="928" spans="1:37" ht="45" x14ac:dyDescent="0.25">
      <c r="A928" s="10" t="s">
        <v>2368</v>
      </c>
      <c r="B928" s="237" t="s">
        <v>2152</v>
      </c>
      <c r="C928" s="237" t="s">
        <v>2152</v>
      </c>
      <c r="D928" s="237" t="s">
        <v>2152</v>
      </c>
      <c r="E928" s="10" t="s">
        <v>2151</v>
      </c>
      <c r="F928" s="237" t="s">
        <v>2150</v>
      </c>
      <c r="G928" s="10" t="s">
        <v>2698</v>
      </c>
      <c r="H928" s="13">
        <v>1</v>
      </c>
      <c r="I928" s="10" t="s">
        <v>269</v>
      </c>
      <c r="J928" s="280">
        <v>0.35</v>
      </c>
      <c r="K928" s="265">
        <v>0.7</v>
      </c>
      <c r="L928" s="265">
        <v>1</v>
      </c>
      <c r="M928" s="265">
        <v>0</v>
      </c>
      <c r="N928" s="211"/>
      <c r="O928" s="205"/>
      <c r="P928" s="205"/>
      <c r="Q928" s="205"/>
      <c r="R928" s="10"/>
      <c r="S928" s="10" t="s">
        <v>2276</v>
      </c>
      <c r="T928" s="271">
        <v>0.33333333333333337</v>
      </c>
      <c r="U928" s="18">
        <v>42755</v>
      </c>
      <c r="V928" s="18">
        <v>43100</v>
      </c>
      <c r="W928" s="10">
        <v>345</v>
      </c>
      <c r="X928" s="10">
        <v>0.03</v>
      </c>
      <c r="Y928" s="10">
        <v>0.11</v>
      </c>
      <c r="Z928" s="10">
        <v>0.2</v>
      </c>
      <c r="AA928" s="10">
        <v>0.28999999999999998</v>
      </c>
      <c r="AB928" s="10">
        <v>0.38</v>
      </c>
      <c r="AC928" s="10">
        <v>0.47</v>
      </c>
      <c r="AD928" s="10">
        <v>0.56000000000000005</v>
      </c>
      <c r="AE928" s="10">
        <v>0.65</v>
      </c>
      <c r="AF928" s="10">
        <v>0.73</v>
      </c>
      <c r="AG928" s="10">
        <v>0.82</v>
      </c>
      <c r="AH928" s="10">
        <v>0.91</v>
      </c>
      <c r="AI928" s="10">
        <v>1</v>
      </c>
      <c r="AJ928" s="10" t="s">
        <v>2277</v>
      </c>
      <c r="AK928" s="188" t="s">
        <v>2699</v>
      </c>
    </row>
    <row r="929" spans="1:37" ht="30" x14ac:dyDescent="0.25">
      <c r="A929" s="10" t="s">
        <v>2368</v>
      </c>
      <c r="B929" s="237" t="s">
        <v>2152</v>
      </c>
      <c r="C929" s="237" t="s">
        <v>2152</v>
      </c>
      <c r="D929" s="237" t="s">
        <v>2152</v>
      </c>
      <c r="E929" s="10" t="s">
        <v>2151</v>
      </c>
      <c r="F929" s="237" t="s">
        <v>2150</v>
      </c>
      <c r="G929" s="10" t="s">
        <v>2698</v>
      </c>
      <c r="H929" s="13">
        <v>1</v>
      </c>
      <c r="I929" s="10" t="s">
        <v>269</v>
      </c>
      <c r="J929" s="280">
        <v>0.35</v>
      </c>
      <c r="K929" s="265">
        <v>0.7</v>
      </c>
      <c r="L929" s="265">
        <v>1</v>
      </c>
      <c r="M929" s="265">
        <v>0</v>
      </c>
      <c r="N929" s="211"/>
      <c r="O929" s="205"/>
      <c r="P929" s="205"/>
      <c r="Q929" s="205"/>
      <c r="R929" s="10"/>
      <c r="S929" s="10" t="s">
        <v>2278</v>
      </c>
      <c r="T929" s="271">
        <v>0.33333333333333337</v>
      </c>
      <c r="U929" s="18">
        <v>42767</v>
      </c>
      <c r="V929" s="18">
        <v>42825</v>
      </c>
      <c r="W929" s="10">
        <v>58</v>
      </c>
      <c r="X929" s="10" t="s">
        <v>2061</v>
      </c>
      <c r="Y929" s="10">
        <v>0.47</v>
      </c>
      <c r="Z929" s="10">
        <v>1</v>
      </c>
      <c r="AA929" s="10" t="s">
        <v>2061</v>
      </c>
      <c r="AB929" s="10" t="s">
        <v>2061</v>
      </c>
      <c r="AC929" s="10" t="s">
        <v>2061</v>
      </c>
      <c r="AD929" s="10" t="s">
        <v>2061</v>
      </c>
      <c r="AE929" s="10" t="s">
        <v>2061</v>
      </c>
      <c r="AF929" s="10" t="s">
        <v>2061</v>
      </c>
      <c r="AG929" s="10" t="s">
        <v>2061</v>
      </c>
      <c r="AH929" s="10" t="s">
        <v>2061</v>
      </c>
      <c r="AI929" s="10" t="s">
        <v>2061</v>
      </c>
      <c r="AJ929" s="10" t="s">
        <v>2700</v>
      </c>
      <c r="AK929" s="188" t="s">
        <v>2701</v>
      </c>
    </row>
    <row r="930" spans="1:37" ht="45" x14ac:dyDescent="0.25">
      <c r="A930" s="10" t="s">
        <v>2368</v>
      </c>
      <c r="B930" s="237" t="s">
        <v>2152</v>
      </c>
      <c r="C930" s="237" t="s">
        <v>2152</v>
      </c>
      <c r="D930" s="237" t="s">
        <v>2152</v>
      </c>
      <c r="E930" s="10" t="s">
        <v>2151</v>
      </c>
      <c r="F930" s="237" t="s">
        <v>2150</v>
      </c>
      <c r="G930" s="10" t="s">
        <v>2698</v>
      </c>
      <c r="H930" s="13">
        <v>1</v>
      </c>
      <c r="I930" s="10" t="s">
        <v>269</v>
      </c>
      <c r="J930" s="280">
        <v>0.35</v>
      </c>
      <c r="K930" s="265">
        <v>0.7</v>
      </c>
      <c r="L930" s="265">
        <v>1</v>
      </c>
      <c r="M930" s="265">
        <v>0</v>
      </c>
      <c r="N930" s="211"/>
      <c r="O930" s="205"/>
      <c r="P930" s="205"/>
      <c r="Q930" s="205"/>
      <c r="R930" s="10"/>
      <c r="S930" s="10" t="s">
        <v>2279</v>
      </c>
      <c r="T930" s="271">
        <v>0.33333333333333337</v>
      </c>
      <c r="U930" s="18">
        <v>42755</v>
      </c>
      <c r="V930" s="18">
        <v>43100</v>
      </c>
      <c r="W930" s="10">
        <v>345</v>
      </c>
      <c r="X930" s="10">
        <v>0.03</v>
      </c>
      <c r="Y930" s="10">
        <v>0.11</v>
      </c>
      <c r="Z930" s="10">
        <v>0.2</v>
      </c>
      <c r="AA930" s="10">
        <v>0.28999999999999998</v>
      </c>
      <c r="AB930" s="10">
        <v>0.38</v>
      </c>
      <c r="AC930" s="10">
        <v>0.47</v>
      </c>
      <c r="AD930" s="10">
        <v>0.56000000000000005</v>
      </c>
      <c r="AE930" s="10">
        <v>0.65</v>
      </c>
      <c r="AF930" s="10">
        <v>0.73</v>
      </c>
      <c r="AG930" s="10">
        <v>0.82</v>
      </c>
      <c r="AH930" s="10">
        <v>0.91</v>
      </c>
      <c r="AI930" s="10">
        <v>1</v>
      </c>
      <c r="AJ930" s="10" t="s">
        <v>2280</v>
      </c>
      <c r="AK930" s="188" t="s">
        <v>2281</v>
      </c>
    </row>
    <row r="931" spans="1:37" ht="30" x14ac:dyDescent="0.25">
      <c r="A931" s="10" t="s">
        <v>2368</v>
      </c>
      <c r="B931" s="237" t="s">
        <v>2152</v>
      </c>
      <c r="C931" s="237" t="s">
        <v>2152</v>
      </c>
      <c r="D931" s="237" t="s">
        <v>2152</v>
      </c>
      <c r="E931" s="10" t="s">
        <v>2151</v>
      </c>
      <c r="F931" s="237" t="s">
        <v>2150</v>
      </c>
      <c r="G931" s="10" t="s">
        <v>2282</v>
      </c>
      <c r="H931" s="13">
        <v>1</v>
      </c>
      <c r="I931" s="10" t="s">
        <v>269</v>
      </c>
      <c r="J931" s="280">
        <v>0.2</v>
      </c>
      <c r="K931" s="265">
        <v>0.55000000000000004</v>
      </c>
      <c r="L931" s="265">
        <v>0.75</v>
      </c>
      <c r="M931" s="265">
        <v>1</v>
      </c>
      <c r="N931" s="211"/>
      <c r="O931" s="205"/>
      <c r="P931" s="205"/>
      <c r="Q931" s="205"/>
      <c r="R931" s="10"/>
      <c r="S931" s="10" t="s">
        <v>2283</v>
      </c>
      <c r="T931" s="271">
        <v>0.5</v>
      </c>
      <c r="U931" s="18">
        <v>42767</v>
      </c>
      <c r="V931" s="18">
        <v>43069</v>
      </c>
      <c r="W931" s="10">
        <v>302</v>
      </c>
      <c r="X931" s="10" t="s">
        <v>2061</v>
      </c>
      <c r="Y931" s="10">
        <v>0.09</v>
      </c>
      <c r="Z931" s="10">
        <v>0.19</v>
      </c>
      <c r="AA931" s="10">
        <v>0.28999999999999998</v>
      </c>
      <c r="AB931" s="10">
        <v>0.39</v>
      </c>
      <c r="AC931" s="10">
        <v>0.49</v>
      </c>
      <c r="AD931" s="10">
        <v>0.6</v>
      </c>
      <c r="AE931" s="10">
        <v>0.7</v>
      </c>
      <c r="AF931" s="10">
        <v>0.8</v>
      </c>
      <c r="AG931" s="10">
        <v>0.9</v>
      </c>
      <c r="AH931" s="10">
        <v>1</v>
      </c>
      <c r="AI931" s="10" t="s">
        <v>2061</v>
      </c>
      <c r="AJ931" s="10" t="s">
        <v>2284</v>
      </c>
      <c r="AK931" s="188" t="s">
        <v>2285</v>
      </c>
    </row>
    <row r="932" spans="1:37" x14ac:dyDescent="0.25">
      <c r="A932" s="10" t="s">
        <v>2368</v>
      </c>
      <c r="B932" s="237" t="s">
        <v>2152</v>
      </c>
      <c r="C932" s="237" t="s">
        <v>2152</v>
      </c>
      <c r="D932" s="237" t="s">
        <v>2152</v>
      </c>
      <c r="E932" s="10" t="s">
        <v>2151</v>
      </c>
      <c r="F932" s="237" t="s">
        <v>2150</v>
      </c>
      <c r="G932" s="10" t="s">
        <v>2282</v>
      </c>
      <c r="H932" s="13">
        <v>1</v>
      </c>
      <c r="I932" s="10" t="s">
        <v>269</v>
      </c>
      <c r="J932" s="280">
        <v>0.2</v>
      </c>
      <c r="K932" s="265">
        <v>0.55000000000000004</v>
      </c>
      <c r="L932" s="265">
        <v>0.75</v>
      </c>
      <c r="M932" s="265">
        <v>1</v>
      </c>
      <c r="N932" s="211"/>
      <c r="O932" s="205"/>
      <c r="P932" s="205"/>
      <c r="Q932" s="205"/>
      <c r="R932" s="10"/>
      <c r="S932" s="10" t="s">
        <v>2286</v>
      </c>
      <c r="T932" s="271">
        <v>0.5</v>
      </c>
      <c r="U932" s="18">
        <v>42767</v>
      </c>
      <c r="V932" s="18">
        <v>43069</v>
      </c>
      <c r="W932" s="10">
        <v>302</v>
      </c>
      <c r="X932" s="10" t="s">
        <v>2061</v>
      </c>
      <c r="Y932" s="10">
        <v>0.09</v>
      </c>
      <c r="Z932" s="10">
        <v>0.19</v>
      </c>
      <c r="AA932" s="10">
        <v>0.28999999999999998</v>
      </c>
      <c r="AB932" s="10">
        <v>0.39</v>
      </c>
      <c r="AC932" s="10">
        <v>0.49</v>
      </c>
      <c r="AD932" s="10">
        <v>0.6</v>
      </c>
      <c r="AE932" s="10">
        <v>0.7</v>
      </c>
      <c r="AF932" s="10">
        <v>0.8</v>
      </c>
      <c r="AG932" s="10">
        <v>0.9</v>
      </c>
      <c r="AH932" s="10">
        <v>1</v>
      </c>
      <c r="AI932" s="10" t="s">
        <v>2061</v>
      </c>
      <c r="AJ932" s="10"/>
      <c r="AK932" s="188" t="s">
        <v>2287</v>
      </c>
    </row>
    <row r="933" spans="1:37" ht="30" x14ac:dyDescent="0.25">
      <c r="A933" s="10" t="s">
        <v>2368</v>
      </c>
      <c r="B933" s="237" t="s">
        <v>2152</v>
      </c>
      <c r="C933" s="237" t="s">
        <v>2152</v>
      </c>
      <c r="D933" s="237" t="s">
        <v>2152</v>
      </c>
      <c r="E933" s="10" t="s">
        <v>2151</v>
      </c>
      <c r="F933" s="237" t="s">
        <v>2150</v>
      </c>
      <c r="G933" s="10" t="s">
        <v>2288</v>
      </c>
      <c r="H933" s="13">
        <v>1</v>
      </c>
      <c r="I933" s="10" t="s">
        <v>269</v>
      </c>
      <c r="J933" s="280">
        <v>0.25</v>
      </c>
      <c r="K933" s="265">
        <v>0.5</v>
      </c>
      <c r="L933" s="265">
        <v>0.75</v>
      </c>
      <c r="M933" s="265">
        <v>1</v>
      </c>
      <c r="N933" s="211"/>
      <c r="O933" s="205"/>
      <c r="P933" s="205"/>
      <c r="Q933" s="205"/>
      <c r="R933" s="10"/>
      <c r="S933" s="10" t="s">
        <v>2289</v>
      </c>
      <c r="T933" s="271">
        <v>1</v>
      </c>
      <c r="U933" s="18">
        <v>42737</v>
      </c>
      <c r="V933" s="18">
        <v>43100</v>
      </c>
      <c r="W933" s="10">
        <v>363</v>
      </c>
      <c r="X933" s="10">
        <v>0.08</v>
      </c>
      <c r="Y933" s="10">
        <v>0.16</v>
      </c>
      <c r="Z933" s="10">
        <v>0.24</v>
      </c>
      <c r="AA933" s="10">
        <v>0.33</v>
      </c>
      <c r="AB933" s="10">
        <v>0.41</v>
      </c>
      <c r="AC933" s="10">
        <v>0.49</v>
      </c>
      <c r="AD933" s="10">
        <v>0.57999999999999996</v>
      </c>
      <c r="AE933" s="10">
        <v>0.66</v>
      </c>
      <c r="AF933" s="10">
        <v>0.75</v>
      </c>
      <c r="AG933" s="10">
        <v>0.83</v>
      </c>
      <c r="AH933" s="10">
        <v>0.91</v>
      </c>
      <c r="AI933" s="10">
        <v>1</v>
      </c>
      <c r="AJ933" s="10" t="s">
        <v>2702</v>
      </c>
      <c r="AK933" s="188" t="s">
        <v>2290</v>
      </c>
    </row>
    <row r="934" spans="1:37" x14ac:dyDescent="0.25">
      <c r="A934" s="10" t="s">
        <v>2368</v>
      </c>
      <c r="B934" s="237" t="s">
        <v>2152</v>
      </c>
      <c r="C934" s="237" t="s">
        <v>2152</v>
      </c>
      <c r="D934" s="237" t="s">
        <v>2152</v>
      </c>
      <c r="E934" s="10" t="s">
        <v>2151</v>
      </c>
      <c r="F934" s="237" t="s">
        <v>2150</v>
      </c>
      <c r="G934" s="10" t="s">
        <v>2291</v>
      </c>
      <c r="H934" s="13">
        <v>1</v>
      </c>
      <c r="I934" s="10" t="s">
        <v>269</v>
      </c>
      <c r="J934" s="280">
        <v>0.25</v>
      </c>
      <c r="K934" s="265">
        <v>0.5</v>
      </c>
      <c r="L934" s="265">
        <v>0.75</v>
      </c>
      <c r="M934" s="265">
        <v>1</v>
      </c>
      <c r="N934" s="211"/>
      <c r="O934" s="205"/>
      <c r="P934" s="205"/>
      <c r="Q934" s="205"/>
      <c r="R934" s="10"/>
      <c r="S934" s="10" t="s">
        <v>2292</v>
      </c>
      <c r="T934" s="271">
        <v>1</v>
      </c>
      <c r="U934" s="18">
        <v>42737</v>
      </c>
      <c r="V934" s="18">
        <v>43100</v>
      </c>
      <c r="W934" s="10">
        <v>363</v>
      </c>
      <c r="X934" s="10">
        <v>0.08</v>
      </c>
      <c r="Y934" s="10">
        <v>0.16</v>
      </c>
      <c r="Z934" s="10">
        <v>0.24</v>
      </c>
      <c r="AA934" s="10">
        <v>0.33</v>
      </c>
      <c r="AB934" s="10">
        <v>0.41</v>
      </c>
      <c r="AC934" s="10">
        <v>0.49</v>
      </c>
      <c r="AD934" s="10">
        <v>0.57999999999999996</v>
      </c>
      <c r="AE934" s="10">
        <v>0.66</v>
      </c>
      <c r="AF934" s="10">
        <v>0.75</v>
      </c>
      <c r="AG934" s="10">
        <v>0.83</v>
      </c>
      <c r="AH934" s="10">
        <v>0.91</v>
      </c>
      <c r="AI934" s="10">
        <v>1</v>
      </c>
      <c r="AJ934" s="10" t="s">
        <v>2293</v>
      </c>
      <c r="AK934" s="188" t="s">
        <v>2294</v>
      </c>
    </row>
    <row r="935" spans="1:37" ht="45" x14ac:dyDescent="0.25">
      <c r="A935" s="10" t="s">
        <v>2368</v>
      </c>
      <c r="B935" s="237" t="s">
        <v>2152</v>
      </c>
      <c r="C935" s="237" t="s">
        <v>2152</v>
      </c>
      <c r="D935" s="237" t="s">
        <v>2152</v>
      </c>
      <c r="E935" s="10" t="s">
        <v>2151</v>
      </c>
      <c r="F935" s="237" t="s">
        <v>2150</v>
      </c>
      <c r="G935" s="10" t="s">
        <v>2295</v>
      </c>
      <c r="H935" s="13">
        <v>1</v>
      </c>
      <c r="I935" s="10" t="s">
        <v>269</v>
      </c>
      <c r="J935" s="280">
        <v>0.25</v>
      </c>
      <c r="K935" s="265">
        <v>0.5</v>
      </c>
      <c r="L935" s="265">
        <v>0.75</v>
      </c>
      <c r="M935" s="265">
        <v>1</v>
      </c>
      <c r="N935" s="211"/>
      <c r="O935" s="205"/>
      <c r="P935" s="205"/>
      <c r="Q935" s="205"/>
      <c r="R935" s="10"/>
      <c r="S935" s="10" t="s">
        <v>2703</v>
      </c>
      <c r="T935" s="271">
        <v>1</v>
      </c>
      <c r="U935" s="18">
        <v>42737</v>
      </c>
      <c r="V935" s="18">
        <v>43100</v>
      </c>
      <c r="W935" s="10">
        <v>363</v>
      </c>
      <c r="X935" s="10">
        <v>0.08</v>
      </c>
      <c r="Y935" s="10">
        <v>0.16</v>
      </c>
      <c r="Z935" s="10">
        <v>0.24</v>
      </c>
      <c r="AA935" s="10">
        <v>0.33</v>
      </c>
      <c r="AB935" s="10">
        <v>0.41</v>
      </c>
      <c r="AC935" s="10">
        <v>0.49</v>
      </c>
      <c r="AD935" s="10">
        <v>0.57999999999999996</v>
      </c>
      <c r="AE935" s="10">
        <v>0.66</v>
      </c>
      <c r="AF935" s="10">
        <v>0.75</v>
      </c>
      <c r="AG935" s="10">
        <v>0.83</v>
      </c>
      <c r="AH935" s="10">
        <v>0.91</v>
      </c>
      <c r="AI935" s="10">
        <v>1</v>
      </c>
      <c r="AJ935" s="10" t="s">
        <v>2296</v>
      </c>
      <c r="AK935" s="188" t="s">
        <v>2297</v>
      </c>
    </row>
    <row r="936" spans="1:37" x14ac:dyDescent="0.25">
      <c r="A936" s="10" t="s">
        <v>2368</v>
      </c>
      <c r="B936" s="237" t="s">
        <v>2152</v>
      </c>
      <c r="C936" s="237" t="s">
        <v>2152</v>
      </c>
      <c r="D936" s="237" t="s">
        <v>2152</v>
      </c>
      <c r="E936" s="10" t="s">
        <v>2151</v>
      </c>
      <c r="F936" s="237" t="s">
        <v>2150</v>
      </c>
      <c r="G936" s="10" t="s">
        <v>2298</v>
      </c>
      <c r="H936" s="13">
        <v>1</v>
      </c>
      <c r="I936" s="10" t="s">
        <v>269</v>
      </c>
      <c r="J936" s="280">
        <v>0.8</v>
      </c>
      <c r="K936" s="265">
        <v>0.8</v>
      </c>
      <c r="L936" s="265">
        <v>0.9</v>
      </c>
      <c r="M936" s="265">
        <v>1</v>
      </c>
      <c r="N936" s="211"/>
      <c r="O936" s="205"/>
      <c r="P936" s="205"/>
      <c r="Q936" s="205"/>
      <c r="R936" s="10"/>
      <c r="S936" s="10" t="s">
        <v>2299</v>
      </c>
      <c r="T936" s="271">
        <v>1</v>
      </c>
      <c r="U936" s="18">
        <v>42737</v>
      </c>
      <c r="V936" s="18">
        <v>43069</v>
      </c>
      <c r="W936" s="10">
        <v>332</v>
      </c>
      <c r="X936" s="10">
        <v>0.09</v>
      </c>
      <c r="Y936" s="10">
        <v>0.17</v>
      </c>
      <c r="Z936" s="10">
        <v>0.27</v>
      </c>
      <c r="AA936" s="10">
        <v>0.36</v>
      </c>
      <c r="AB936" s="10">
        <v>0.45</v>
      </c>
      <c r="AC936" s="10">
        <v>0.54</v>
      </c>
      <c r="AD936" s="10">
        <v>0.63</v>
      </c>
      <c r="AE936" s="10">
        <v>0.73</v>
      </c>
      <c r="AF936" s="10">
        <v>0.82</v>
      </c>
      <c r="AG936" s="10">
        <v>0.91</v>
      </c>
      <c r="AH936" s="10">
        <v>1</v>
      </c>
      <c r="AI936" s="10" t="s">
        <v>2061</v>
      </c>
      <c r="AJ936" s="10" t="s">
        <v>2300</v>
      </c>
      <c r="AK936" s="188" t="s">
        <v>2301</v>
      </c>
    </row>
    <row r="937" spans="1:37" ht="30" x14ac:dyDescent="0.25">
      <c r="A937" s="10" t="s">
        <v>2368</v>
      </c>
      <c r="B937" s="237" t="s">
        <v>2152</v>
      </c>
      <c r="C937" s="237" t="s">
        <v>2152</v>
      </c>
      <c r="D937" s="237" t="s">
        <v>2152</v>
      </c>
      <c r="E937" s="10" t="s">
        <v>2151</v>
      </c>
      <c r="F937" s="237" t="s">
        <v>2150</v>
      </c>
      <c r="G937" s="10" t="s">
        <v>2302</v>
      </c>
      <c r="H937" s="13">
        <v>1</v>
      </c>
      <c r="I937" s="10" t="s">
        <v>269</v>
      </c>
      <c r="J937" s="280">
        <v>0.25</v>
      </c>
      <c r="K937" s="265">
        <v>0.5</v>
      </c>
      <c r="L937" s="265">
        <v>0.75</v>
      </c>
      <c r="M937" s="265">
        <v>1</v>
      </c>
      <c r="N937" s="211"/>
      <c r="O937" s="205"/>
      <c r="P937" s="205"/>
      <c r="Q937" s="205"/>
      <c r="R937" s="10"/>
      <c r="S937" s="10" t="s">
        <v>2303</v>
      </c>
      <c r="T937" s="271">
        <v>1</v>
      </c>
      <c r="U937" s="18">
        <v>42768</v>
      </c>
      <c r="V937" s="18">
        <v>43008</v>
      </c>
      <c r="W937" s="10">
        <v>240</v>
      </c>
      <c r="X937" s="10" t="s">
        <v>2061</v>
      </c>
      <c r="Y937" s="10">
        <v>0.11</v>
      </c>
      <c r="Z937" s="10">
        <v>0.24</v>
      </c>
      <c r="AA937" s="10">
        <v>0.36</v>
      </c>
      <c r="AB937" s="10">
        <v>0.49</v>
      </c>
      <c r="AC937" s="10">
        <v>0.62</v>
      </c>
      <c r="AD937" s="10">
        <v>0.75</v>
      </c>
      <c r="AE937" s="10">
        <v>0.88</v>
      </c>
      <c r="AF937" s="10">
        <v>1</v>
      </c>
      <c r="AG937" s="10" t="s">
        <v>2061</v>
      </c>
      <c r="AH937" s="10" t="s">
        <v>2061</v>
      </c>
      <c r="AI937" s="10" t="s">
        <v>2061</v>
      </c>
      <c r="AJ937" s="10" t="s">
        <v>2304</v>
      </c>
      <c r="AK937" s="188" t="s">
        <v>2305</v>
      </c>
    </row>
    <row r="938" spans="1:37" x14ac:dyDescent="0.25">
      <c r="A938" s="10" t="s">
        <v>2368</v>
      </c>
      <c r="B938" s="237" t="s">
        <v>2152</v>
      </c>
      <c r="C938" s="237" t="s">
        <v>2152</v>
      </c>
      <c r="D938" s="237" t="s">
        <v>2152</v>
      </c>
      <c r="E938" s="10" t="s">
        <v>2151</v>
      </c>
      <c r="F938" s="237" t="s">
        <v>2150</v>
      </c>
      <c r="G938" s="10" t="s">
        <v>2306</v>
      </c>
      <c r="H938" s="13">
        <v>1</v>
      </c>
      <c r="I938" s="10" t="s">
        <v>269</v>
      </c>
      <c r="J938" s="265">
        <v>0</v>
      </c>
      <c r="K938" s="265">
        <v>0.25</v>
      </c>
      <c r="L938" s="265">
        <v>0.75</v>
      </c>
      <c r="M938" s="265">
        <v>1</v>
      </c>
      <c r="N938" s="205"/>
      <c r="O938" s="205"/>
      <c r="P938" s="205"/>
      <c r="Q938" s="205"/>
      <c r="R938" s="10"/>
      <c r="S938" s="10" t="s">
        <v>2704</v>
      </c>
      <c r="T938" s="271">
        <v>1</v>
      </c>
      <c r="U938" s="18">
        <v>42737</v>
      </c>
      <c r="V938" s="18">
        <v>43100</v>
      </c>
      <c r="W938" s="10">
        <v>363</v>
      </c>
      <c r="X938" s="10">
        <v>0.08</v>
      </c>
      <c r="Y938" s="10">
        <v>0.16</v>
      </c>
      <c r="Z938" s="10">
        <v>0.24</v>
      </c>
      <c r="AA938" s="10">
        <v>0.33</v>
      </c>
      <c r="AB938" s="10">
        <v>0.41</v>
      </c>
      <c r="AC938" s="10">
        <v>0.49</v>
      </c>
      <c r="AD938" s="10">
        <v>0.57999999999999996</v>
      </c>
      <c r="AE938" s="10">
        <v>0.66</v>
      </c>
      <c r="AF938" s="10">
        <v>0.75</v>
      </c>
      <c r="AG938" s="10">
        <v>0.83</v>
      </c>
      <c r="AH938" s="10">
        <v>0.91</v>
      </c>
      <c r="AI938" s="10">
        <v>1</v>
      </c>
      <c r="AJ938" s="10" t="s">
        <v>2705</v>
      </c>
      <c r="AK938" s="188" t="s">
        <v>2307</v>
      </c>
    </row>
    <row r="939" spans="1:37" x14ac:dyDescent="0.25">
      <c r="A939" s="10" t="s">
        <v>2368</v>
      </c>
      <c r="B939" s="237" t="s">
        <v>2152</v>
      </c>
      <c r="C939" s="237" t="s">
        <v>2152</v>
      </c>
      <c r="D939" s="237" t="s">
        <v>2152</v>
      </c>
      <c r="E939" s="10" t="s">
        <v>2151</v>
      </c>
      <c r="F939" s="237" t="s">
        <v>2150</v>
      </c>
      <c r="G939" s="10" t="s">
        <v>2308</v>
      </c>
      <c r="H939" s="13">
        <v>1</v>
      </c>
      <c r="I939" s="10" t="s">
        <v>269</v>
      </c>
      <c r="J939" s="280">
        <v>0.1</v>
      </c>
      <c r="K939" s="265">
        <v>0.3</v>
      </c>
      <c r="L939" s="265">
        <v>0.6</v>
      </c>
      <c r="M939" s="265">
        <v>1</v>
      </c>
      <c r="N939" s="211"/>
      <c r="O939" s="205"/>
      <c r="P939" s="205"/>
      <c r="Q939" s="205"/>
      <c r="R939" s="10"/>
      <c r="S939" s="10" t="s">
        <v>2309</v>
      </c>
      <c r="T939" s="271">
        <v>1</v>
      </c>
      <c r="U939" s="18">
        <v>42737</v>
      </c>
      <c r="V939" s="18">
        <v>43100</v>
      </c>
      <c r="W939" s="10">
        <v>363</v>
      </c>
      <c r="X939" s="10">
        <v>0.08</v>
      </c>
      <c r="Y939" s="10">
        <v>0.16</v>
      </c>
      <c r="Z939" s="10">
        <v>0.24</v>
      </c>
      <c r="AA939" s="10">
        <v>0.33</v>
      </c>
      <c r="AB939" s="10">
        <v>0.41</v>
      </c>
      <c r="AC939" s="10">
        <v>0.49</v>
      </c>
      <c r="AD939" s="10">
        <v>0.57999999999999996</v>
      </c>
      <c r="AE939" s="10">
        <v>0.66</v>
      </c>
      <c r="AF939" s="10">
        <v>0.75</v>
      </c>
      <c r="AG939" s="10">
        <v>0.83</v>
      </c>
      <c r="AH939" s="10">
        <v>0.91</v>
      </c>
      <c r="AI939" s="10">
        <v>1</v>
      </c>
      <c r="AJ939" s="10" t="s">
        <v>2310</v>
      </c>
      <c r="AK939" s="188" t="s">
        <v>2311</v>
      </c>
    </row>
    <row r="940" spans="1:37" x14ac:dyDescent="0.25">
      <c r="A940" s="10" t="s">
        <v>2368</v>
      </c>
      <c r="B940" s="237" t="s">
        <v>2152</v>
      </c>
      <c r="C940" s="237" t="s">
        <v>2152</v>
      </c>
      <c r="D940" s="237" t="s">
        <v>2152</v>
      </c>
      <c r="E940" s="10" t="s">
        <v>2151</v>
      </c>
      <c r="F940" s="237" t="s">
        <v>2150</v>
      </c>
      <c r="G940" s="10" t="s">
        <v>2312</v>
      </c>
      <c r="H940" s="13">
        <v>1</v>
      </c>
      <c r="I940" s="10" t="s">
        <v>269</v>
      </c>
      <c r="J940" s="280">
        <v>0.25</v>
      </c>
      <c r="K940" s="265">
        <v>0.5</v>
      </c>
      <c r="L940" s="265">
        <v>0.75</v>
      </c>
      <c r="M940" s="265">
        <v>1</v>
      </c>
      <c r="N940" s="211"/>
      <c r="O940" s="205"/>
      <c r="P940" s="205"/>
      <c r="Q940" s="205"/>
      <c r="R940" s="10"/>
      <c r="S940" s="10" t="s">
        <v>2313</v>
      </c>
      <c r="T940" s="271">
        <v>1</v>
      </c>
      <c r="U940" s="18">
        <v>42737</v>
      </c>
      <c r="V940" s="18">
        <v>43008</v>
      </c>
      <c r="W940" s="10">
        <v>271</v>
      </c>
      <c r="X940" s="10">
        <v>0.11</v>
      </c>
      <c r="Y940" s="10">
        <v>0.43</v>
      </c>
      <c r="Z940" s="10">
        <v>0.32</v>
      </c>
      <c r="AA940" s="10">
        <v>0.44</v>
      </c>
      <c r="AB940" s="10">
        <v>0.55000000000000004</v>
      </c>
      <c r="AC940" s="10">
        <v>0.66</v>
      </c>
      <c r="AD940" s="10">
        <v>0.77</v>
      </c>
      <c r="AE940" s="10">
        <v>0.89</v>
      </c>
      <c r="AF940" s="10">
        <v>1</v>
      </c>
      <c r="AG940" s="10" t="s">
        <v>2061</v>
      </c>
      <c r="AH940" s="10" t="s">
        <v>2061</v>
      </c>
      <c r="AI940" s="10" t="s">
        <v>2061</v>
      </c>
      <c r="AJ940" s="10" t="s">
        <v>2314</v>
      </c>
      <c r="AK940" s="188" t="s">
        <v>2706</v>
      </c>
    </row>
    <row r="941" spans="1:37" ht="45" x14ac:dyDescent="0.25">
      <c r="A941" s="10" t="s">
        <v>2368</v>
      </c>
      <c r="B941" s="237" t="s">
        <v>2152</v>
      </c>
      <c r="C941" s="237" t="s">
        <v>2152</v>
      </c>
      <c r="D941" s="237" t="s">
        <v>2152</v>
      </c>
      <c r="E941" s="10" t="s">
        <v>2151</v>
      </c>
      <c r="F941" s="237" t="s">
        <v>2150</v>
      </c>
      <c r="G941" s="10" t="s">
        <v>2315</v>
      </c>
      <c r="H941" s="13">
        <v>1</v>
      </c>
      <c r="I941" s="10" t="s">
        <v>269</v>
      </c>
      <c r="J941" s="265">
        <v>0</v>
      </c>
      <c r="K941" s="265">
        <v>0</v>
      </c>
      <c r="L941" s="265">
        <v>0</v>
      </c>
      <c r="M941" s="265">
        <v>0</v>
      </c>
      <c r="N941" s="205"/>
      <c r="O941" s="205"/>
      <c r="P941" s="205"/>
      <c r="Q941" s="205"/>
      <c r="R941" s="10"/>
      <c r="S941" s="10" t="s">
        <v>2316</v>
      </c>
      <c r="T941" s="271">
        <v>1</v>
      </c>
      <c r="U941" s="18">
        <v>42737</v>
      </c>
      <c r="V941" s="18">
        <v>43100</v>
      </c>
      <c r="W941" s="10">
        <v>363</v>
      </c>
      <c r="X941" s="10">
        <v>0.08</v>
      </c>
      <c r="Y941" s="10">
        <v>0.33</v>
      </c>
      <c r="Z941" s="10">
        <v>0.41</v>
      </c>
      <c r="AA941" s="10">
        <v>0.33</v>
      </c>
      <c r="AB941" s="10">
        <v>0.41</v>
      </c>
      <c r="AC941" s="10">
        <v>0.49</v>
      </c>
      <c r="AD941" s="10">
        <v>0.57999999999999996</v>
      </c>
      <c r="AE941" s="10">
        <v>0.66</v>
      </c>
      <c r="AF941" s="10">
        <v>0.75</v>
      </c>
      <c r="AG941" s="10">
        <v>0.83</v>
      </c>
      <c r="AH941" s="10">
        <v>0.91</v>
      </c>
      <c r="AI941" s="10">
        <v>1</v>
      </c>
      <c r="AJ941" s="10" t="s">
        <v>2317</v>
      </c>
      <c r="AK941" s="188" t="s">
        <v>2318</v>
      </c>
    </row>
    <row r="942" spans="1:37" ht="45" x14ac:dyDescent="0.25">
      <c r="A942" s="10" t="s">
        <v>2368</v>
      </c>
      <c r="B942" s="237" t="s">
        <v>2152</v>
      </c>
      <c r="C942" s="237" t="s">
        <v>2152</v>
      </c>
      <c r="D942" s="237" t="s">
        <v>2152</v>
      </c>
      <c r="E942" s="10" t="s">
        <v>2151</v>
      </c>
      <c r="F942" s="237" t="s">
        <v>2150</v>
      </c>
      <c r="G942" s="10" t="s">
        <v>2319</v>
      </c>
      <c r="H942" s="13">
        <v>1</v>
      </c>
      <c r="I942" s="10" t="s">
        <v>269</v>
      </c>
      <c r="J942" s="280">
        <v>0.1</v>
      </c>
      <c r="K942" s="265">
        <v>0.3</v>
      </c>
      <c r="L942" s="265">
        <v>0.7</v>
      </c>
      <c r="M942" s="265">
        <v>1</v>
      </c>
      <c r="N942" s="211"/>
      <c r="O942" s="205"/>
      <c r="P942" s="205"/>
      <c r="Q942" s="205"/>
      <c r="R942" s="10"/>
      <c r="S942" s="10" t="s">
        <v>2320</v>
      </c>
      <c r="T942" s="271">
        <v>1</v>
      </c>
      <c r="U942" s="18">
        <v>42751</v>
      </c>
      <c r="V942" s="18">
        <v>43100</v>
      </c>
      <c r="W942" s="10">
        <v>349</v>
      </c>
      <c r="X942" s="10">
        <v>0.04</v>
      </c>
      <c r="Y942" s="10">
        <v>0.12</v>
      </c>
      <c r="Z942" s="10">
        <v>0.21</v>
      </c>
      <c r="AA942" s="10">
        <v>0.3</v>
      </c>
      <c r="AB942" s="10">
        <v>0.39</v>
      </c>
      <c r="AC942" s="10">
        <v>0.47</v>
      </c>
      <c r="AD942" s="10">
        <v>0.56000000000000005</v>
      </c>
      <c r="AE942" s="10">
        <v>0.65</v>
      </c>
      <c r="AF942" s="10">
        <v>0.74</v>
      </c>
      <c r="AG942" s="10">
        <v>0.83</v>
      </c>
      <c r="AH942" s="10">
        <v>0.91</v>
      </c>
      <c r="AI942" s="10">
        <v>1</v>
      </c>
      <c r="AJ942" s="10" t="s">
        <v>2321</v>
      </c>
      <c r="AK942" s="188" t="s">
        <v>2322</v>
      </c>
    </row>
    <row r="943" spans="1:37" ht="75" x14ac:dyDescent="0.25">
      <c r="A943" s="10" t="s">
        <v>2368</v>
      </c>
      <c r="B943" s="237" t="s">
        <v>2152</v>
      </c>
      <c r="C943" s="237" t="s">
        <v>2152</v>
      </c>
      <c r="D943" s="237" t="s">
        <v>2152</v>
      </c>
      <c r="E943" s="10" t="s">
        <v>2151</v>
      </c>
      <c r="F943" s="237" t="s">
        <v>2150</v>
      </c>
      <c r="G943" s="10" t="s">
        <v>2323</v>
      </c>
      <c r="H943" s="13">
        <v>1</v>
      </c>
      <c r="I943" s="10" t="s">
        <v>269</v>
      </c>
      <c r="J943" s="265">
        <v>0.1</v>
      </c>
      <c r="K943" s="265">
        <v>0.9</v>
      </c>
      <c r="L943" s="265">
        <v>1</v>
      </c>
      <c r="M943" s="265">
        <v>1</v>
      </c>
      <c r="N943" s="205"/>
      <c r="O943" s="205"/>
      <c r="P943" s="205"/>
      <c r="Q943" s="205"/>
      <c r="R943" s="10"/>
      <c r="S943" s="10" t="s">
        <v>2324</v>
      </c>
      <c r="T943" s="271">
        <v>1</v>
      </c>
      <c r="U943" s="18">
        <v>42751</v>
      </c>
      <c r="V943" s="18">
        <v>43008</v>
      </c>
      <c r="W943" s="10">
        <v>257</v>
      </c>
      <c r="X943" s="10">
        <v>0.06</v>
      </c>
      <c r="Y943" s="10">
        <v>0.17</v>
      </c>
      <c r="Z943" s="10">
        <v>0.28999999999999998</v>
      </c>
      <c r="AA943" s="10">
        <v>0.4</v>
      </c>
      <c r="AB943" s="10">
        <v>0.53</v>
      </c>
      <c r="AC943" s="10">
        <v>0.64</v>
      </c>
      <c r="AD943" s="10">
        <v>0.76</v>
      </c>
      <c r="AE943" s="10">
        <v>0.88</v>
      </c>
      <c r="AF943" s="10">
        <v>1</v>
      </c>
      <c r="AG943" s="10" t="s">
        <v>2061</v>
      </c>
      <c r="AH943" s="10" t="s">
        <v>2061</v>
      </c>
      <c r="AI943" s="10" t="s">
        <v>2061</v>
      </c>
      <c r="AJ943" s="10" t="s">
        <v>2707</v>
      </c>
      <c r="AK943" s="188" t="s">
        <v>2325</v>
      </c>
    </row>
    <row r="944" spans="1:37" ht="30" x14ac:dyDescent="0.25">
      <c r="A944" s="10" t="s">
        <v>2368</v>
      </c>
      <c r="B944" s="237" t="s">
        <v>2152</v>
      </c>
      <c r="C944" s="237" t="s">
        <v>2152</v>
      </c>
      <c r="D944" s="237" t="s">
        <v>2152</v>
      </c>
      <c r="E944" s="10" t="s">
        <v>2151</v>
      </c>
      <c r="F944" s="237" t="s">
        <v>2150</v>
      </c>
      <c r="G944" s="10" t="s">
        <v>2708</v>
      </c>
      <c r="H944" s="13">
        <v>1</v>
      </c>
      <c r="I944" s="10" t="s">
        <v>269</v>
      </c>
      <c r="J944" s="280">
        <v>0.1</v>
      </c>
      <c r="K944" s="265">
        <v>0.5</v>
      </c>
      <c r="L944" s="265">
        <v>0.75</v>
      </c>
      <c r="M944" s="265">
        <v>1</v>
      </c>
      <c r="N944" s="211"/>
      <c r="O944" s="205"/>
      <c r="P944" s="205"/>
      <c r="Q944" s="205"/>
      <c r="R944" s="10"/>
      <c r="S944" s="10" t="s">
        <v>2326</v>
      </c>
      <c r="T944" s="271">
        <v>1</v>
      </c>
      <c r="U944" s="18">
        <v>42751</v>
      </c>
      <c r="V944" s="18">
        <v>43100</v>
      </c>
      <c r="W944" s="10">
        <v>349</v>
      </c>
      <c r="X944" s="10">
        <v>0.04</v>
      </c>
      <c r="Y944" s="10">
        <v>0.12</v>
      </c>
      <c r="Z944" s="10">
        <v>0.21</v>
      </c>
      <c r="AA944" s="10">
        <v>0.3</v>
      </c>
      <c r="AB944" s="10">
        <v>0.39</v>
      </c>
      <c r="AC944" s="10">
        <v>0.47</v>
      </c>
      <c r="AD944" s="10">
        <v>0.56000000000000005</v>
      </c>
      <c r="AE944" s="10">
        <v>0.65</v>
      </c>
      <c r="AF944" s="10">
        <v>0.74</v>
      </c>
      <c r="AG944" s="10">
        <v>0.83</v>
      </c>
      <c r="AH944" s="10">
        <v>0.91</v>
      </c>
      <c r="AI944" s="10">
        <v>1</v>
      </c>
      <c r="AJ944" s="10" t="s">
        <v>2709</v>
      </c>
      <c r="AK944" s="188" t="s">
        <v>2327</v>
      </c>
    </row>
    <row r="945" spans="1:37" ht="60" x14ac:dyDescent="0.25">
      <c r="A945" s="10" t="s">
        <v>2368</v>
      </c>
      <c r="B945" s="237" t="s">
        <v>2152</v>
      </c>
      <c r="C945" s="237" t="s">
        <v>2152</v>
      </c>
      <c r="D945" s="237" t="s">
        <v>2152</v>
      </c>
      <c r="E945" s="10" t="s">
        <v>2151</v>
      </c>
      <c r="F945" s="237" t="s">
        <v>2150</v>
      </c>
      <c r="G945" s="10" t="s">
        <v>2328</v>
      </c>
      <c r="H945" s="13">
        <v>1</v>
      </c>
      <c r="I945" s="10" t="s">
        <v>269</v>
      </c>
      <c r="J945" s="280">
        <v>0.1</v>
      </c>
      <c r="K945" s="265">
        <v>0.5</v>
      </c>
      <c r="L945" s="265">
        <v>0.75</v>
      </c>
      <c r="M945" s="265">
        <v>1</v>
      </c>
      <c r="N945" s="211"/>
      <c r="O945" s="205"/>
      <c r="P945" s="205"/>
      <c r="Q945" s="205"/>
      <c r="R945" s="10"/>
      <c r="S945" s="10" t="s">
        <v>2329</v>
      </c>
      <c r="T945" s="271">
        <v>1</v>
      </c>
      <c r="U945" s="18">
        <v>42751</v>
      </c>
      <c r="V945" s="18">
        <v>43100</v>
      </c>
      <c r="W945" s="10">
        <v>349</v>
      </c>
      <c r="X945" s="10">
        <v>0.04</v>
      </c>
      <c r="Y945" s="10">
        <v>0.12</v>
      </c>
      <c r="Z945" s="10">
        <v>0.21</v>
      </c>
      <c r="AA945" s="10">
        <v>0.3</v>
      </c>
      <c r="AB945" s="10">
        <v>0.39</v>
      </c>
      <c r="AC945" s="10">
        <v>0.47</v>
      </c>
      <c r="AD945" s="10">
        <v>0.56000000000000005</v>
      </c>
      <c r="AE945" s="10">
        <v>0.65</v>
      </c>
      <c r="AF945" s="10">
        <v>0.74</v>
      </c>
      <c r="AG945" s="10">
        <v>0.83</v>
      </c>
      <c r="AH945" s="10">
        <v>0.91</v>
      </c>
      <c r="AI945" s="10">
        <v>1</v>
      </c>
      <c r="AJ945" s="10" t="s">
        <v>2330</v>
      </c>
      <c r="AK945" s="188" t="s">
        <v>2331</v>
      </c>
    </row>
    <row r="946" spans="1:37" ht="30" x14ac:dyDescent="0.25">
      <c r="A946" s="10" t="s">
        <v>2368</v>
      </c>
      <c r="B946" s="237" t="s">
        <v>2152</v>
      </c>
      <c r="C946" s="237" t="s">
        <v>2152</v>
      </c>
      <c r="D946" s="237" t="s">
        <v>2152</v>
      </c>
      <c r="E946" s="10" t="s">
        <v>2151</v>
      </c>
      <c r="F946" s="237" t="s">
        <v>2150</v>
      </c>
      <c r="G946" s="10" t="s">
        <v>2332</v>
      </c>
      <c r="H946" s="13">
        <v>1</v>
      </c>
      <c r="I946" s="10" t="s">
        <v>269</v>
      </c>
      <c r="J946" s="280">
        <v>0.3</v>
      </c>
      <c r="K946" s="265">
        <v>0.8</v>
      </c>
      <c r="L946" s="265">
        <v>1</v>
      </c>
      <c r="M946" s="265">
        <v>1</v>
      </c>
      <c r="N946" s="211"/>
      <c r="O946" s="205"/>
      <c r="P946" s="205"/>
      <c r="Q946" s="205"/>
      <c r="R946" s="10"/>
      <c r="S946" s="10" t="s">
        <v>2710</v>
      </c>
      <c r="T946" s="271">
        <v>1</v>
      </c>
      <c r="U946" s="18">
        <v>42751</v>
      </c>
      <c r="V946" s="18">
        <v>43100</v>
      </c>
      <c r="W946" s="10">
        <v>349</v>
      </c>
      <c r="X946" s="10">
        <v>0.04</v>
      </c>
      <c r="Y946" s="10">
        <v>0.12</v>
      </c>
      <c r="Z946" s="10">
        <v>0.21</v>
      </c>
      <c r="AA946" s="10">
        <v>0.3</v>
      </c>
      <c r="AB946" s="10">
        <v>0.39</v>
      </c>
      <c r="AC946" s="10">
        <v>0.47</v>
      </c>
      <c r="AD946" s="10">
        <v>0.56000000000000005</v>
      </c>
      <c r="AE946" s="10">
        <v>0.65</v>
      </c>
      <c r="AF946" s="10">
        <v>0.74</v>
      </c>
      <c r="AG946" s="10">
        <v>0.83</v>
      </c>
      <c r="AH946" s="10">
        <v>0.91</v>
      </c>
      <c r="AI946" s="10">
        <v>1</v>
      </c>
      <c r="AJ946" s="10" t="s">
        <v>2711</v>
      </c>
      <c r="AK946" s="188" t="s">
        <v>2712</v>
      </c>
    </row>
    <row r="947" spans="1:37" ht="45" x14ac:dyDescent="0.25">
      <c r="A947" s="10" t="s">
        <v>2368</v>
      </c>
      <c r="B947" s="237" t="s">
        <v>2152</v>
      </c>
      <c r="C947" s="237" t="s">
        <v>2152</v>
      </c>
      <c r="D947" s="237" t="s">
        <v>2152</v>
      </c>
      <c r="E947" s="10" t="s">
        <v>2151</v>
      </c>
      <c r="F947" s="237" t="s">
        <v>2150</v>
      </c>
      <c r="G947" s="10" t="s">
        <v>2333</v>
      </c>
      <c r="H947" s="13">
        <v>1</v>
      </c>
      <c r="I947" s="10" t="s">
        <v>269</v>
      </c>
      <c r="J947" s="280">
        <v>0.1</v>
      </c>
      <c r="K947" s="265">
        <v>0.3</v>
      </c>
      <c r="L947" s="265">
        <v>0.7</v>
      </c>
      <c r="M947" s="265">
        <v>1</v>
      </c>
      <c r="N947" s="211"/>
      <c r="O947" s="205"/>
      <c r="P947" s="205"/>
      <c r="Q947" s="205"/>
      <c r="R947" s="10"/>
      <c r="S947" s="10" t="s">
        <v>2334</v>
      </c>
      <c r="T947" s="271">
        <v>1</v>
      </c>
      <c r="U947" s="18">
        <v>42751</v>
      </c>
      <c r="V947" s="18">
        <v>43100</v>
      </c>
      <c r="W947" s="10">
        <v>349</v>
      </c>
      <c r="X947" s="10">
        <v>0.04</v>
      </c>
      <c r="Y947" s="10">
        <v>0.12</v>
      </c>
      <c r="Z947" s="10">
        <v>0.21</v>
      </c>
      <c r="AA947" s="10">
        <v>0.3</v>
      </c>
      <c r="AB947" s="10">
        <v>0.39</v>
      </c>
      <c r="AC947" s="10">
        <v>0.47</v>
      </c>
      <c r="AD947" s="10">
        <v>0.56000000000000005</v>
      </c>
      <c r="AE947" s="10">
        <v>0.65</v>
      </c>
      <c r="AF947" s="10">
        <v>0.74</v>
      </c>
      <c r="AG947" s="10">
        <v>0.83</v>
      </c>
      <c r="AH947" s="10">
        <v>0.91</v>
      </c>
      <c r="AI947" s="10">
        <v>1</v>
      </c>
      <c r="AJ947" s="10" t="s">
        <v>2335</v>
      </c>
      <c r="AK947" s="188" t="s">
        <v>2336</v>
      </c>
    </row>
    <row r="948" spans="1:37" ht="45" x14ac:dyDescent="0.25">
      <c r="A948" s="10" t="s">
        <v>2368</v>
      </c>
      <c r="B948" s="237" t="s">
        <v>2152</v>
      </c>
      <c r="C948" s="237" t="s">
        <v>2152</v>
      </c>
      <c r="D948" s="237" t="s">
        <v>2152</v>
      </c>
      <c r="E948" s="10" t="s">
        <v>2151</v>
      </c>
      <c r="F948" s="237" t="s">
        <v>2150</v>
      </c>
      <c r="G948" s="10" t="s">
        <v>2337</v>
      </c>
      <c r="H948" s="13">
        <v>1</v>
      </c>
      <c r="I948" s="10" t="s">
        <v>269</v>
      </c>
      <c r="J948" s="280">
        <v>0.3</v>
      </c>
      <c r="K948" s="265">
        <v>0.8</v>
      </c>
      <c r="L948" s="265">
        <v>1</v>
      </c>
      <c r="M948" s="265">
        <v>1</v>
      </c>
      <c r="N948" s="211"/>
      <c r="O948" s="205"/>
      <c r="P948" s="205"/>
      <c r="Q948" s="205"/>
      <c r="R948" s="10"/>
      <c r="S948" s="10" t="s">
        <v>2338</v>
      </c>
      <c r="T948" s="271">
        <v>1</v>
      </c>
      <c r="U948" s="18">
        <v>42751</v>
      </c>
      <c r="V948" s="18">
        <v>43100</v>
      </c>
      <c r="W948" s="10">
        <v>349</v>
      </c>
      <c r="X948" s="10">
        <v>0.04</v>
      </c>
      <c r="Y948" s="10">
        <v>0.12</v>
      </c>
      <c r="Z948" s="10">
        <v>0.21</v>
      </c>
      <c r="AA948" s="10">
        <v>0.3</v>
      </c>
      <c r="AB948" s="10">
        <v>0.39</v>
      </c>
      <c r="AC948" s="10">
        <v>0.47</v>
      </c>
      <c r="AD948" s="10">
        <v>0.56000000000000005</v>
      </c>
      <c r="AE948" s="10">
        <v>0.65</v>
      </c>
      <c r="AF948" s="10">
        <v>0.74</v>
      </c>
      <c r="AG948" s="10">
        <v>0.83</v>
      </c>
      <c r="AH948" s="10">
        <v>0.91</v>
      </c>
      <c r="AI948" s="10">
        <v>1</v>
      </c>
      <c r="AJ948" s="10" t="s">
        <v>2339</v>
      </c>
      <c r="AK948" s="188" t="s">
        <v>2340</v>
      </c>
    </row>
    <row r="949" spans="1:37" ht="75" x14ac:dyDescent="0.25">
      <c r="A949" s="10" t="s">
        <v>2368</v>
      </c>
      <c r="B949" s="237" t="s">
        <v>2152</v>
      </c>
      <c r="C949" s="237" t="s">
        <v>2152</v>
      </c>
      <c r="D949" s="237" t="s">
        <v>2152</v>
      </c>
      <c r="E949" s="10" t="s">
        <v>2151</v>
      </c>
      <c r="F949" s="237" t="s">
        <v>2150</v>
      </c>
      <c r="G949" s="10" t="s">
        <v>2341</v>
      </c>
      <c r="H949" s="13">
        <v>1</v>
      </c>
      <c r="I949" s="10" t="s">
        <v>269</v>
      </c>
      <c r="J949" s="280">
        <v>0.3</v>
      </c>
      <c r="K949" s="265">
        <v>0.6</v>
      </c>
      <c r="L949" s="265">
        <v>0.9</v>
      </c>
      <c r="M949" s="265">
        <v>1</v>
      </c>
      <c r="N949" s="211"/>
      <c r="O949" s="205"/>
      <c r="P949" s="205"/>
      <c r="Q949" s="205"/>
      <c r="R949" s="10"/>
      <c r="S949" s="10" t="s">
        <v>2713</v>
      </c>
      <c r="T949" s="271">
        <v>1</v>
      </c>
      <c r="U949" s="18">
        <v>42751</v>
      </c>
      <c r="V949" s="18">
        <v>43100</v>
      </c>
      <c r="W949" s="10">
        <v>349</v>
      </c>
      <c r="X949" s="10">
        <v>0.04</v>
      </c>
      <c r="Y949" s="10">
        <v>0.12</v>
      </c>
      <c r="Z949" s="10">
        <v>0.21</v>
      </c>
      <c r="AA949" s="10">
        <v>0.3</v>
      </c>
      <c r="AB949" s="10">
        <v>0.39</v>
      </c>
      <c r="AC949" s="10">
        <v>0.47</v>
      </c>
      <c r="AD949" s="10">
        <v>0.56000000000000005</v>
      </c>
      <c r="AE949" s="10">
        <v>0.65</v>
      </c>
      <c r="AF949" s="10">
        <v>0.74</v>
      </c>
      <c r="AG949" s="10">
        <v>0.83</v>
      </c>
      <c r="AH949" s="10">
        <v>0.91</v>
      </c>
      <c r="AI949" s="10">
        <v>1</v>
      </c>
      <c r="AJ949" s="10" t="s">
        <v>2342</v>
      </c>
      <c r="AK949" s="188" t="s">
        <v>2343</v>
      </c>
    </row>
    <row r="950" spans="1:37" ht="30" x14ac:dyDescent="0.25">
      <c r="A950" s="10" t="s">
        <v>2368</v>
      </c>
      <c r="B950" s="237" t="s">
        <v>2152</v>
      </c>
      <c r="C950" s="237" t="s">
        <v>2152</v>
      </c>
      <c r="D950" s="237" t="s">
        <v>2152</v>
      </c>
      <c r="E950" s="10" t="s">
        <v>2151</v>
      </c>
      <c r="F950" s="237" t="s">
        <v>2150</v>
      </c>
      <c r="G950" s="10" t="s">
        <v>2344</v>
      </c>
      <c r="H950" s="13">
        <v>1</v>
      </c>
      <c r="I950" s="10" t="s">
        <v>269</v>
      </c>
      <c r="J950" s="280">
        <v>0.2</v>
      </c>
      <c r="K950" s="265">
        <v>0.5</v>
      </c>
      <c r="L950" s="265">
        <v>0.8</v>
      </c>
      <c r="M950" s="265">
        <v>1</v>
      </c>
      <c r="N950" s="211"/>
      <c r="O950" s="205"/>
      <c r="P950" s="205"/>
      <c r="Q950" s="205"/>
      <c r="R950" s="10"/>
      <c r="S950" s="10" t="s">
        <v>2345</v>
      </c>
      <c r="T950" s="271">
        <v>1</v>
      </c>
      <c r="U950" s="18">
        <v>42751</v>
      </c>
      <c r="V950" s="18">
        <v>43100</v>
      </c>
      <c r="W950" s="10">
        <v>349</v>
      </c>
      <c r="X950" s="10">
        <v>0.04</v>
      </c>
      <c r="Y950" s="10">
        <v>0.12</v>
      </c>
      <c r="Z950" s="10">
        <v>0.21</v>
      </c>
      <c r="AA950" s="10">
        <v>0.3</v>
      </c>
      <c r="AB950" s="10">
        <v>0.39</v>
      </c>
      <c r="AC950" s="10">
        <v>0.47</v>
      </c>
      <c r="AD950" s="10">
        <v>0.56000000000000005</v>
      </c>
      <c r="AE950" s="10">
        <v>0.65</v>
      </c>
      <c r="AF950" s="10">
        <v>0.74</v>
      </c>
      <c r="AG950" s="10">
        <v>0.83</v>
      </c>
      <c r="AH950" s="10">
        <v>0.91</v>
      </c>
      <c r="AI950" s="10">
        <v>1</v>
      </c>
      <c r="AJ950" s="10" t="s">
        <v>2714</v>
      </c>
      <c r="AK950" s="188" t="s">
        <v>2715</v>
      </c>
    </row>
    <row r="951" spans="1:37" ht="45" x14ac:dyDescent="0.25">
      <c r="A951" s="10" t="s">
        <v>2368</v>
      </c>
      <c r="B951" s="237" t="s">
        <v>2152</v>
      </c>
      <c r="C951" s="237" t="s">
        <v>2152</v>
      </c>
      <c r="D951" s="237" t="s">
        <v>2152</v>
      </c>
      <c r="E951" s="10" t="s">
        <v>2151</v>
      </c>
      <c r="F951" s="237" t="s">
        <v>2150</v>
      </c>
      <c r="G951" s="10" t="s">
        <v>2346</v>
      </c>
      <c r="H951" s="13">
        <v>1</v>
      </c>
      <c r="I951" s="10" t="s">
        <v>269</v>
      </c>
      <c r="J951" s="265">
        <v>0</v>
      </c>
      <c r="K951" s="265">
        <v>0.5</v>
      </c>
      <c r="L951" s="265">
        <v>1</v>
      </c>
      <c r="M951" s="265">
        <v>1</v>
      </c>
      <c r="N951" s="205"/>
      <c r="O951" s="205"/>
      <c r="P951" s="205"/>
      <c r="Q951" s="205"/>
      <c r="R951" s="10"/>
      <c r="S951" s="10" t="s">
        <v>2347</v>
      </c>
      <c r="T951" s="271">
        <v>1</v>
      </c>
      <c r="U951" s="18">
        <v>42751</v>
      </c>
      <c r="V951" s="18">
        <v>43100</v>
      </c>
      <c r="W951" s="10">
        <v>349</v>
      </c>
      <c r="X951" s="10">
        <v>0.04</v>
      </c>
      <c r="Y951" s="10">
        <v>0.12</v>
      </c>
      <c r="Z951" s="10">
        <v>0.21</v>
      </c>
      <c r="AA951" s="10">
        <v>0.3</v>
      </c>
      <c r="AB951" s="10">
        <v>0.39</v>
      </c>
      <c r="AC951" s="10">
        <v>0.47</v>
      </c>
      <c r="AD951" s="10">
        <v>0.56000000000000005</v>
      </c>
      <c r="AE951" s="10">
        <v>0.65</v>
      </c>
      <c r="AF951" s="10">
        <v>0.74</v>
      </c>
      <c r="AG951" s="10">
        <v>0.83</v>
      </c>
      <c r="AH951" s="10">
        <v>0.91</v>
      </c>
      <c r="AI951" s="10">
        <v>1</v>
      </c>
      <c r="AJ951" s="10" t="s">
        <v>2348</v>
      </c>
      <c r="AK951" s="188" t="s">
        <v>2349</v>
      </c>
    </row>
    <row r="952" spans="1:37" ht="30" x14ac:dyDescent="0.25">
      <c r="A952" s="10" t="s">
        <v>2368</v>
      </c>
      <c r="B952" s="237" t="s">
        <v>2152</v>
      </c>
      <c r="C952" s="237" t="s">
        <v>2152</v>
      </c>
      <c r="D952" s="237" t="s">
        <v>2152</v>
      </c>
      <c r="E952" s="10" t="s">
        <v>2151</v>
      </c>
      <c r="F952" s="237" t="s">
        <v>2150</v>
      </c>
      <c r="G952" s="10" t="s">
        <v>2350</v>
      </c>
      <c r="H952" s="13">
        <v>1</v>
      </c>
      <c r="I952" s="10" t="s">
        <v>269</v>
      </c>
      <c r="J952" s="265">
        <v>0</v>
      </c>
      <c r="K952" s="265">
        <v>0.3</v>
      </c>
      <c r="L952" s="265">
        <v>0.5</v>
      </c>
      <c r="M952" s="265">
        <v>1</v>
      </c>
      <c r="N952" s="205"/>
      <c r="O952" s="205"/>
      <c r="P952" s="205"/>
      <c r="Q952" s="205"/>
      <c r="R952" s="10"/>
      <c r="S952" s="10" t="s">
        <v>2716</v>
      </c>
      <c r="T952" s="271">
        <v>1</v>
      </c>
      <c r="U952" s="18">
        <v>42826</v>
      </c>
      <c r="V952" s="18">
        <v>43100</v>
      </c>
      <c r="W952" s="10">
        <v>274</v>
      </c>
      <c r="X952" s="10">
        <v>0.04</v>
      </c>
      <c r="Y952" s="10" t="s">
        <v>2061</v>
      </c>
      <c r="Z952" s="10" t="s">
        <v>2061</v>
      </c>
      <c r="AA952" s="10">
        <v>0.11</v>
      </c>
      <c r="AB952" s="10">
        <v>0.22</v>
      </c>
      <c r="AC952" s="10">
        <v>0.33</v>
      </c>
      <c r="AD952" s="10">
        <v>0.61</v>
      </c>
      <c r="AE952" s="10">
        <v>0.55000000000000004</v>
      </c>
      <c r="AF952" s="10">
        <v>0.66</v>
      </c>
      <c r="AG952" s="10">
        <v>0.78</v>
      </c>
      <c r="AH952" s="10">
        <v>0.89</v>
      </c>
      <c r="AI952" s="10">
        <v>1</v>
      </c>
      <c r="AJ952" s="10" t="s">
        <v>2717</v>
      </c>
      <c r="AK952" s="188" t="s">
        <v>2351</v>
      </c>
    </row>
    <row r="953" spans="1:37" x14ac:dyDescent="0.25">
      <c r="A953" s="10" t="s">
        <v>2368</v>
      </c>
      <c r="B953" s="237" t="s">
        <v>2152</v>
      </c>
      <c r="C953" s="237" t="s">
        <v>2152</v>
      </c>
      <c r="D953" s="237" t="s">
        <v>2152</v>
      </c>
      <c r="E953" s="10" t="s">
        <v>2151</v>
      </c>
      <c r="F953" s="237" t="s">
        <v>2150</v>
      </c>
      <c r="G953" s="10" t="s">
        <v>2352</v>
      </c>
      <c r="H953" s="13">
        <v>1</v>
      </c>
      <c r="I953" s="10" t="s">
        <v>269</v>
      </c>
      <c r="J953" s="280">
        <v>0.1</v>
      </c>
      <c r="K953" s="265">
        <v>0.4</v>
      </c>
      <c r="L953" s="265">
        <v>0.7</v>
      </c>
      <c r="M953" s="265">
        <v>1</v>
      </c>
      <c r="N953" s="211"/>
      <c r="O953" s="205"/>
      <c r="P953" s="205"/>
      <c r="Q953" s="205"/>
      <c r="R953" s="10"/>
      <c r="S953" s="10" t="s">
        <v>2718</v>
      </c>
      <c r="T953" s="271">
        <v>1</v>
      </c>
      <c r="U953" s="18">
        <v>42751</v>
      </c>
      <c r="V953" s="18">
        <v>43100</v>
      </c>
      <c r="W953" s="10">
        <v>349</v>
      </c>
      <c r="X953" s="10">
        <v>0.25</v>
      </c>
      <c r="Y953" s="10">
        <v>0.12</v>
      </c>
      <c r="Z953" s="10">
        <v>0.21</v>
      </c>
      <c r="AA953" s="10">
        <v>0.3</v>
      </c>
      <c r="AB953" s="10">
        <v>0.39</v>
      </c>
      <c r="AC953" s="10">
        <v>0.47</v>
      </c>
      <c r="AD953" s="10">
        <v>0.56000000000000005</v>
      </c>
      <c r="AE953" s="10">
        <v>0.65</v>
      </c>
      <c r="AF953" s="10">
        <v>0.74</v>
      </c>
      <c r="AG953" s="10">
        <v>0.83</v>
      </c>
      <c r="AH953" s="10">
        <v>0.91</v>
      </c>
      <c r="AI953" s="10">
        <v>1</v>
      </c>
      <c r="AJ953" s="10" t="s">
        <v>2719</v>
      </c>
      <c r="AK953" s="188" t="s">
        <v>2353</v>
      </c>
    </row>
    <row r="954" spans="1:37" x14ac:dyDescent="0.25">
      <c r="A954" s="10" t="s">
        <v>2368</v>
      </c>
      <c r="B954" s="237" t="s">
        <v>2152</v>
      </c>
      <c r="C954" s="237" t="s">
        <v>2152</v>
      </c>
      <c r="D954" s="237" t="s">
        <v>2152</v>
      </c>
      <c r="E954" s="10" t="s">
        <v>2151</v>
      </c>
      <c r="F954" s="237" t="s">
        <v>2150</v>
      </c>
      <c r="G954" s="10" t="s">
        <v>2720</v>
      </c>
      <c r="H954" s="13">
        <v>1</v>
      </c>
      <c r="I954" s="10" t="s">
        <v>269</v>
      </c>
      <c r="J954" s="280">
        <v>0.2</v>
      </c>
      <c r="K954" s="265">
        <v>0.5</v>
      </c>
      <c r="L954" s="265">
        <v>0.75</v>
      </c>
      <c r="M954" s="265">
        <v>1</v>
      </c>
      <c r="N954" s="211"/>
      <c r="O954" s="205"/>
      <c r="P954" s="205"/>
      <c r="Q954" s="205"/>
      <c r="R954" s="10"/>
      <c r="S954" s="10" t="s">
        <v>2721</v>
      </c>
      <c r="T954" s="271">
        <v>1</v>
      </c>
      <c r="U954" s="18">
        <v>42751</v>
      </c>
      <c r="V954" s="18">
        <v>43100</v>
      </c>
      <c r="W954" s="10">
        <v>349</v>
      </c>
      <c r="X954" s="10">
        <v>0.26</v>
      </c>
      <c r="Y954" s="10">
        <v>0.12</v>
      </c>
      <c r="Z954" s="10">
        <v>0.21</v>
      </c>
      <c r="AA954" s="10">
        <v>0.3</v>
      </c>
      <c r="AB954" s="10">
        <v>0.39</v>
      </c>
      <c r="AC954" s="10">
        <v>0.47</v>
      </c>
      <c r="AD954" s="10">
        <v>0.56000000000000005</v>
      </c>
      <c r="AE954" s="10">
        <v>0.65</v>
      </c>
      <c r="AF954" s="10">
        <v>0.74</v>
      </c>
      <c r="AG954" s="10">
        <v>0.83</v>
      </c>
      <c r="AH954" s="10">
        <v>0.91</v>
      </c>
      <c r="AI954" s="10">
        <v>1</v>
      </c>
      <c r="AJ954" s="10" t="s">
        <v>2722</v>
      </c>
      <c r="AK954" s="188" t="s">
        <v>2723</v>
      </c>
    </row>
    <row r="955" spans="1:37" ht="30" x14ac:dyDescent="0.25">
      <c r="A955" s="10" t="s">
        <v>2368</v>
      </c>
      <c r="B955" s="237" t="s">
        <v>2152</v>
      </c>
      <c r="C955" s="237" t="s">
        <v>2152</v>
      </c>
      <c r="D955" s="237" t="s">
        <v>2152</v>
      </c>
      <c r="E955" s="10" t="s">
        <v>2151</v>
      </c>
      <c r="F955" s="237" t="s">
        <v>2150</v>
      </c>
      <c r="G955" s="10" t="s">
        <v>2724</v>
      </c>
      <c r="H955" s="13">
        <v>1</v>
      </c>
      <c r="I955" s="10" t="s">
        <v>269</v>
      </c>
      <c r="J955" s="280">
        <v>0.15</v>
      </c>
      <c r="K955" s="265">
        <v>0.45</v>
      </c>
      <c r="L955" s="265">
        <v>0.75</v>
      </c>
      <c r="M955" s="265">
        <v>1</v>
      </c>
      <c r="N955" s="211"/>
      <c r="O955" s="205"/>
      <c r="P955" s="205"/>
      <c r="Q955" s="205"/>
      <c r="R955" s="10"/>
      <c r="S955" s="10" t="s">
        <v>2354</v>
      </c>
      <c r="T955" s="271">
        <v>1</v>
      </c>
      <c r="U955" s="18">
        <v>42751</v>
      </c>
      <c r="V955" s="18">
        <v>43100</v>
      </c>
      <c r="W955" s="10">
        <v>349</v>
      </c>
      <c r="X955" s="10">
        <v>0.04</v>
      </c>
      <c r="Y955" s="10">
        <v>0.34</v>
      </c>
      <c r="Z955" s="10">
        <v>0.21</v>
      </c>
      <c r="AA955" s="10">
        <v>0.3</v>
      </c>
      <c r="AB955" s="10">
        <v>0.39</v>
      </c>
      <c r="AC955" s="10">
        <v>0.47</v>
      </c>
      <c r="AD955" s="10">
        <v>0.56000000000000005</v>
      </c>
      <c r="AE955" s="10">
        <v>0.65</v>
      </c>
      <c r="AF955" s="10">
        <v>0.74</v>
      </c>
      <c r="AG955" s="10">
        <v>0.83</v>
      </c>
      <c r="AH955" s="10">
        <v>0.91</v>
      </c>
      <c r="AI955" s="10">
        <v>1</v>
      </c>
      <c r="AJ955" s="10" t="s">
        <v>2725</v>
      </c>
      <c r="AK955" s="188" t="s">
        <v>2726</v>
      </c>
    </row>
    <row r="956" spans="1:37" ht="28.5" customHeight="1" x14ac:dyDescent="0.25">
      <c r="A956" s="10" t="s">
        <v>2367</v>
      </c>
      <c r="B956" s="10" t="s">
        <v>642</v>
      </c>
      <c r="C956" s="10" t="s">
        <v>2356</v>
      </c>
      <c r="D956" s="10" t="s">
        <v>2357</v>
      </c>
      <c r="E956" s="10" t="s">
        <v>2358</v>
      </c>
      <c r="F956" s="10" t="s">
        <v>2727</v>
      </c>
      <c r="G956" s="238" t="s">
        <v>2359</v>
      </c>
      <c r="H956" s="13">
        <v>14</v>
      </c>
      <c r="I956" s="10" t="s">
        <v>2360</v>
      </c>
      <c r="J956" s="10">
        <v>5</v>
      </c>
      <c r="K956" s="10">
        <v>10</v>
      </c>
      <c r="L956" s="10">
        <v>10</v>
      </c>
      <c r="M956" s="10">
        <v>14</v>
      </c>
      <c r="N956" s="204"/>
      <c r="O956" s="204"/>
      <c r="P956" s="204"/>
      <c r="Q956" s="204"/>
      <c r="R956" s="10"/>
      <c r="S956" s="239" t="s">
        <v>2361</v>
      </c>
      <c r="T956" s="271">
        <v>1</v>
      </c>
      <c r="U956" s="18">
        <v>42736</v>
      </c>
      <c r="V956" s="18">
        <v>43100</v>
      </c>
      <c r="W956" s="10">
        <v>360</v>
      </c>
      <c r="X956" s="187" t="s">
        <v>2362</v>
      </c>
      <c r="Y956" s="187">
        <v>0.04</v>
      </c>
      <c r="Z956" s="187">
        <v>0.05</v>
      </c>
      <c r="AA956" s="187">
        <v>0.1</v>
      </c>
      <c r="AB956" s="187">
        <v>0.1</v>
      </c>
      <c r="AC956" s="187">
        <v>0.1</v>
      </c>
      <c r="AD956" s="187">
        <v>0.1</v>
      </c>
      <c r="AE956" s="187">
        <v>0.1</v>
      </c>
      <c r="AF956" s="187">
        <v>0.1</v>
      </c>
      <c r="AG956" s="187">
        <v>0.05</v>
      </c>
      <c r="AH956" s="187">
        <v>0.1</v>
      </c>
      <c r="AI956" s="187">
        <v>0.05</v>
      </c>
      <c r="AJ956" s="10" t="s">
        <v>2363</v>
      </c>
      <c r="AK956" s="188" t="s">
        <v>2728</v>
      </c>
    </row>
    <row r="957" spans="1:37" ht="30" x14ac:dyDescent="0.25">
      <c r="A957" s="10" t="s">
        <v>2365</v>
      </c>
      <c r="B957" s="10" t="s">
        <v>1</v>
      </c>
      <c r="C957" s="10" t="s">
        <v>2742</v>
      </c>
      <c r="D957" s="10" t="s">
        <v>289</v>
      </c>
      <c r="E957" s="10" t="s">
        <v>290</v>
      </c>
      <c r="F957" s="10" t="s">
        <v>291</v>
      </c>
      <c r="G957" s="10" t="s">
        <v>292</v>
      </c>
      <c r="H957" s="13">
        <v>1</v>
      </c>
      <c r="I957" s="10" t="s">
        <v>74</v>
      </c>
      <c r="J957" s="10">
        <v>0.8</v>
      </c>
      <c r="K957" s="10">
        <v>1</v>
      </c>
      <c r="L957" s="10"/>
      <c r="M957" s="10">
        <v>0</v>
      </c>
      <c r="N957" s="204"/>
      <c r="O957" s="204"/>
      <c r="P957" s="204"/>
      <c r="Q957" s="204"/>
      <c r="R957" s="10"/>
      <c r="S957" s="10" t="s">
        <v>293</v>
      </c>
      <c r="T957" s="271">
        <v>0.1</v>
      </c>
      <c r="U957" s="18">
        <v>42842</v>
      </c>
      <c r="V957" s="18">
        <v>42855</v>
      </c>
      <c r="W957" s="10">
        <v>13</v>
      </c>
      <c r="X957" s="10"/>
      <c r="Y957" s="10"/>
      <c r="Z957" s="10"/>
      <c r="AA957" s="10">
        <v>1</v>
      </c>
      <c r="AB957" s="10"/>
      <c r="AC957" s="10"/>
      <c r="AD957" s="10"/>
      <c r="AE957" s="10"/>
      <c r="AF957" s="10"/>
      <c r="AG957" s="10"/>
      <c r="AH957" s="10"/>
      <c r="AI957" s="10"/>
      <c r="AJ957" s="10"/>
      <c r="AK957" s="188" t="s">
        <v>294</v>
      </c>
    </row>
    <row r="958" spans="1:37" ht="30" x14ac:dyDescent="0.25">
      <c r="A958" s="10" t="s">
        <v>2365</v>
      </c>
      <c r="B958" s="10" t="s">
        <v>1</v>
      </c>
      <c r="C958" s="10" t="s">
        <v>2742</v>
      </c>
      <c r="D958" s="10" t="s">
        <v>289</v>
      </c>
      <c r="E958" s="10" t="s">
        <v>290</v>
      </c>
      <c r="F958" s="10" t="s">
        <v>291</v>
      </c>
      <c r="G958" s="10" t="s">
        <v>292</v>
      </c>
      <c r="H958" s="13">
        <v>1</v>
      </c>
      <c r="I958" s="10" t="s">
        <v>74</v>
      </c>
      <c r="J958" s="10">
        <v>0.8</v>
      </c>
      <c r="K958" s="10">
        <v>1</v>
      </c>
      <c r="L958" s="10"/>
      <c r="M958" s="10">
        <v>0</v>
      </c>
      <c r="N958" s="204"/>
      <c r="O958" s="204"/>
      <c r="P958" s="204"/>
      <c r="Q958" s="204"/>
      <c r="R958" s="10"/>
      <c r="S958" s="10" t="s">
        <v>295</v>
      </c>
      <c r="T958" s="271">
        <v>0.2</v>
      </c>
      <c r="U958" s="18">
        <v>42856</v>
      </c>
      <c r="V958" s="18">
        <v>42885</v>
      </c>
      <c r="W958" s="10">
        <v>29</v>
      </c>
      <c r="X958" s="10"/>
      <c r="Y958" s="10"/>
      <c r="Z958" s="10"/>
      <c r="AA958" s="10"/>
      <c r="AB958" s="10">
        <v>1</v>
      </c>
      <c r="AC958" s="10"/>
      <c r="AD958" s="10"/>
      <c r="AE958" s="10"/>
      <c r="AF958" s="10"/>
      <c r="AG958" s="10"/>
      <c r="AH958" s="10"/>
      <c r="AI958" s="10"/>
      <c r="AJ958" s="10"/>
      <c r="AK958" s="188" t="s">
        <v>294</v>
      </c>
    </row>
    <row r="959" spans="1:37" ht="30" x14ac:dyDescent="0.25">
      <c r="A959" s="10" t="s">
        <v>2365</v>
      </c>
      <c r="B959" s="10" t="s">
        <v>1</v>
      </c>
      <c r="C959" s="10" t="s">
        <v>2742</v>
      </c>
      <c r="D959" s="10" t="s">
        <v>289</v>
      </c>
      <c r="E959" s="10" t="s">
        <v>290</v>
      </c>
      <c r="F959" s="10" t="s">
        <v>291</v>
      </c>
      <c r="G959" s="10" t="s">
        <v>292</v>
      </c>
      <c r="H959" s="13">
        <v>1</v>
      </c>
      <c r="I959" s="10" t="s">
        <v>74</v>
      </c>
      <c r="J959" s="10">
        <v>0.8</v>
      </c>
      <c r="K959" s="10">
        <v>1</v>
      </c>
      <c r="L959" s="10"/>
      <c r="M959" s="10">
        <v>0</v>
      </c>
      <c r="N959" s="204"/>
      <c r="O959" s="204"/>
      <c r="P959" s="204"/>
      <c r="Q959" s="204"/>
      <c r="R959" s="10"/>
      <c r="S959" s="10" t="s">
        <v>296</v>
      </c>
      <c r="T959" s="271">
        <v>0.1</v>
      </c>
      <c r="U959" s="18">
        <v>42887</v>
      </c>
      <c r="V959" s="18">
        <v>42896</v>
      </c>
      <c r="W959" s="10">
        <v>9</v>
      </c>
      <c r="X959" s="10"/>
      <c r="Y959" s="10"/>
      <c r="Z959" s="10"/>
      <c r="AA959" s="10"/>
      <c r="AB959" s="10"/>
      <c r="AC959" s="10">
        <v>1</v>
      </c>
      <c r="AD959" s="10"/>
      <c r="AE959" s="10"/>
      <c r="AF959" s="10"/>
      <c r="AG959" s="10"/>
      <c r="AH959" s="10"/>
      <c r="AI959" s="10"/>
      <c r="AJ959" s="10"/>
      <c r="AK959" s="188" t="s">
        <v>297</v>
      </c>
    </row>
    <row r="960" spans="1:37" ht="30" x14ac:dyDescent="0.25">
      <c r="A960" s="10" t="s">
        <v>2365</v>
      </c>
      <c r="B960" s="10" t="s">
        <v>1</v>
      </c>
      <c r="C960" s="10" t="s">
        <v>2742</v>
      </c>
      <c r="D960" s="10" t="s">
        <v>289</v>
      </c>
      <c r="E960" s="10" t="s">
        <v>290</v>
      </c>
      <c r="F960" s="10" t="s">
        <v>291</v>
      </c>
      <c r="G960" s="10" t="s">
        <v>292</v>
      </c>
      <c r="H960" s="13">
        <v>1</v>
      </c>
      <c r="I960" s="10" t="s">
        <v>74</v>
      </c>
      <c r="J960" s="10">
        <v>0.8</v>
      </c>
      <c r="K960" s="10">
        <v>1</v>
      </c>
      <c r="L960" s="10"/>
      <c r="M960" s="10">
        <v>0</v>
      </c>
      <c r="N960" s="204"/>
      <c r="O960" s="204"/>
      <c r="P960" s="204"/>
      <c r="Q960" s="204"/>
      <c r="R960" s="10"/>
      <c r="S960" s="10" t="s">
        <v>298</v>
      </c>
      <c r="T960" s="271">
        <v>0.1</v>
      </c>
      <c r="U960" s="18">
        <v>42896</v>
      </c>
      <c r="V960" s="18">
        <v>42906</v>
      </c>
      <c r="W960" s="10">
        <v>10</v>
      </c>
      <c r="X960" s="10"/>
      <c r="Y960" s="10"/>
      <c r="Z960" s="10"/>
      <c r="AA960" s="10"/>
      <c r="AB960" s="10"/>
      <c r="AC960" s="10">
        <v>1</v>
      </c>
      <c r="AD960" s="10"/>
      <c r="AE960" s="10"/>
      <c r="AF960" s="10"/>
      <c r="AG960" s="10"/>
      <c r="AH960" s="10"/>
      <c r="AI960" s="10"/>
      <c r="AJ960" s="10"/>
      <c r="AK960" s="188" t="s">
        <v>297</v>
      </c>
    </row>
    <row r="961" spans="1:37" x14ac:dyDescent="0.25">
      <c r="A961" s="10" t="s">
        <v>2365</v>
      </c>
      <c r="B961" s="10" t="s">
        <v>1</v>
      </c>
      <c r="C961" s="10" t="s">
        <v>2742</v>
      </c>
      <c r="D961" s="10" t="s">
        <v>289</v>
      </c>
      <c r="E961" s="10" t="s">
        <v>290</v>
      </c>
      <c r="F961" s="10" t="s">
        <v>291</v>
      </c>
      <c r="G961" s="10" t="s">
        <v>292</v>
      </c>
      <c r="H961" s="13">
        <v>1</v>
      </c>
      <c r="I961" s="10" t="s">
        <v>74</v>
      </c>
      <c r="J961" s="10">
        <v>0.8</v>
      </c>
      <c r="K961" s="10">
        <v>1</v>
      </c>
      <c r="L961" s="10"/>
      <c r="M961" s="10">
        <v>0</v>
      </c>
      <c r="N961" s="204"/>
      <c r="O961" s="204"/>
      <c r="P961" s="204"/>
      <c r="Q961" s="204"/>
      <c r="R961" s="10"/>
      <c r="S961" s="10" t="s">
        <v>299</v>
      </c>
      <c r="T961" s="271">
        <v>0.3</v>
      </c>
      <c r="U961" s="18">
        <v>42906</v>
      </c>
      <c r="V961" s="18">
        <v>42916</v>
      </c>
      <c r="W961" s="10">
        <v>10</v>
      </c>
      <c r="X961" s="10"/>
      <c r="Y961" s="10"/>
      <c r="Z961" s="10"/>
      <c r="AA961" s="10"/>
      <c r="AB961" s="10"/>
      <c r="AC961" s="10">
        <v>1</v>
      </c>
      <c r="AD961" s="10"/>
      <c r="AE961" s="10"/>
      <c r="AF961" s="10"/>
      <c r="AG961" s="10"/>
      <c r="AH961" s="10"/>
      <c r="AI961" s="10"/>
      <c r="AJ961" s="10"/>
      <c r="AK961" s="188" t="s">
        <v>300</v>
      </c>
    </row>
    <row r="962" spans="1:37" x14ac:dyDescent="0.25">
      <c r="A962" s="10" t="s">
        <v>2365</v>
      </c>
      <c r="B962" s="10" t="s">
        <v>1</v>
      </c>
      <c r="C962" s="10" t="s">
        <v>2742</v>
      </c>
      <c r="D962" s="10" t="s">
        <v>289</v>
      </c>
      <c r="E962" s="10" t="s">
        <v>290</v>
      </c>
      <c r="F962" s="10" t="s">
        <v>291</v>
      </c>
      <c r="G962" s="10" t="s">
        <v>292</v>
      </c>
      <c r="H962" s="13">
        <v>1</v>
      </c>
      <c r="I962" s="10" t="s">
        <v>74</v>
      </c>
      <c r="J962" s="10">
        <v>0.8</v>
      </c>
      <c r="K962" s="10">
        <v>1</v>
      </c>
      <c r="L962" s="10"/>
      <c r="M962" s="10">
        <v>0</v>
      </c>
      <c r="N962" s="204"/>
      <c r="O962" s="204"/>
      <c r="P962" s="204"/>
      <c r="Q962" s="204"/>
      <c r="R962" s="10"/>
      <c r="S962" s="10" t="s">
        <v>301</v>
      </c>
      <c r="T962" s="271">
        <v>0.2</v>
      </c>
      <c r="U962" s="18">
        <v>42917</v>
      </c>
      <c r="V962" s="18">
        <v>42948</v>
      </c>
      <c r="W962" s="10">
        <v>31</v>
      </c>
      <c r="X962" s="10"/>
      <c r="Y962" s="10"/>
      <c r="Z962" s="10"/>
      <c r="AA962" s="10">
        <v>-2</v>
      </c>
      <c r="AB962" s="10"/>
      <c r="AC962" s="10"/>
      <c r="AD962" s="10">
        <v>0.5</v>
      </c>
      <c r="AE962" s="10">
        <v>0.5</v>
      </c>
      <c r="AF962" s="10"/>
      <c r="AG962" s="10"/>
      <c r="AH962" s="10"/>
      <c r="AI962" s="10"/>
      <c r="AJ962" s="10"/>
      <c r="AK962" s="188" t="s">
        <v>302</v>
      </c>
    </row>
    <row r="963" spans="1:37" ht="45" x14ac:dyDescent="0.25">
      <c r="A963" s="10" t="s">
        <v>2366</v>
      </c>
      <c r="B963" s="10" t="s">
        <v>858</v>
      </c>
      <c r="C963" s="10" t="s">
        <v>2535</v>
      </c>
      <c r="D963" s="10" t="s">
        <v>1709</v>
      </c>
      <c r="E963" s="10" t="s">
        <v>1710</v>
      </c>
      <c r="F963" s="10" t="s">
        <v>1711</v>
      </c>
      <c r="G963" s="13" t="s">
        <v>1712</v>
      </c>
      <c r="H963" s="10">
        <v>16000</v>
      </c>
      <c r="I963" s="280" t="s">
        <v>74</v>
      </c>
      <c r="J963" s="265"/>
      <c r="K963" s="265"/>
      <c r="L963" s="265"/>
      <c r="M963" s="280">
        <v>16000</v>
      </c>
      <c r="N963" s="204"/>
      <c r="O963" s="204"/>
      <c r="P963" s="204"/>
      <c r="Q963" s="216"/>
      <c r="R963" s="10"/>
      <c r="S963" s="10" t="s">
        <v>1713</v>
      </c>
      <c r="T963" s="271">
        <v>0.12</v>
      </c>
      <c r="U963" s="18">
        <v>42750</v>
      </c>
      <c r="V963" s="18">
        <v>42751</v>
      </c>
      <c r="W963" s="10">
        <v>1</v>
      </c>
      <c r="X963" s="173">
        <v>1</v>
      </c>
      <c r="Y963" s="10">
        <v>0</v>
      </c>
      <c r="Z963" s="10">
        <v>0</v>
      </c>
      <c r="AA963" s="18">
        <v>0</v>
      </c>
      <c r="AB963" s="18">
        <v>0</v>
      </c>
      <c r="AC963" s="18">
        <v>0</v>
      </c>
      <c r="AD963" s="18">
        <v>0</v>
      </c>
      <c r="AE963" s="18">
        <v>0</v>
      </c>
      <c r="AF963" s="18">
        <v>0</v>
      </c>
      <c r="AG963" s="18">
        <v>0</v>
      </c>
      <c r="AH963" s="18">
        <v>0</v>
      </c>
      <c r="AI963" s="18">
        <v>0</v>
      </c>
      <c r="AJ963" s="18" t="s">
        <v>1714</v>
      </c>
      <c r="AK963" s="188" t="s">
        <v>1684</v>
      </c>
    </row>
    <row r="964" spans="1:37" x14ac:dyDescent="0.25">
      <c r="A964" s="10" t="s">
        <v>2366</v>
      </c>
      <c r="B964" s="10" t="s">
        <v>858</v>
      </c>
      <c r="C964" s="10" t="s">
        <v>2535</v>
      </c>
      <c r="D964" s="10" t="s">
        <v>1709</v>
      </c>
      <c r="E964" s="10" t="s">
        <v>1710</v>
      </c>
      <c r="F964" s="10" t="s">
        <v>1711</v>
      </c>
      <c r="G964" s="13" t="s">
        <v>1712</v>
      </c>
      <c r="H964" s="10">
        <v>16000</v>
      </c>
      <c r="I964" s="280" t="s">
        <v>74</v>
      </c>
      <c r="J964" s="265"/>
      <c r="K964" s="265"/>
      <c r="L964" s="265"/>
      <c r="M964" s="280">
        <v>16000</v>
      </c>
      <c r="N964" s="204"/>
      <c r="O964" s="204"/>
      <c r="P964" s="204"/>
      <c r="Q964" s="216"/>
      <c r="R964" s="10"/>
      <c r="S964" s="10" t="s">
        <v>1715</v>
      </c>
      <c r="T964" s="271">
        <v>0.12</v>
      </c>
      <c r="U964" s="18">
        <v>42915</v>
      </c>
      <c r="V964" s="18">
        <v>42916</v>
      </c>
      <c r="W964" s="10">
        <v>1</v>
      </c>
      <c r="X964" s="173">
        <v>0</v>
      </c>
      <c r="Y964" s="10">
        <v>0</v>
      </c>
      <c r="Z964" s="10">
        <v>0</v>
      </c>
      <c r="AA964" s="18">
        <v>0</v>
      </c>
      <c r="AB964" s="18">
        <v>0</v>
      </c>
      <c r="AC964" s="18">
        <v>1</v>
      </c>
      <c r="AD964" s="18">
        <v>0</v>
      </c>
      <c r="AE964" s="18">
        <v>0</v>
      </c>
      <c r="AF964" s="18">
        <v>0</v>
      </c>
      <c r="AG964" s="18">
        <v>0</v>
      </c>
      <c r="AH964" s="18">
        <v>0</v>
      </c>
      <c r="AI964" s="18">
        <v>0</v>
      </c>
      <c r="AJ964" s="18"/>
      <c r="AK964" s="188" t="s">
        <v>1687</v>
      </c>
    </row>
    <row r="965" spans="1:37" ht="30" x14ac:dyDescent="0.25">
      <c r="A965" s="10" t="s">
        <v>2366</v>
      </c>
      <c r="B965" s="10" t="s">
        <v>858</v>
      </c>
      <c r="C965" s="10" t="s">
        <v>2535</v>
      </c>
      <c r="D965" s="10" t="s">
        <v>1709</v>
      </c>
      <c r="E965" s="10" t="s">
        <v>1710</v>
      </c>
      <c r="F965" s="10" t="s">
        <v>1711</v>
      </c>
      <c r="G965" s="13" t="s">
        <v>1712</v>
      </c>
      <c r="H965" s="10">
        <v>16000</v>
      </c>
      <c r="I965" s="280" t="s">
        <v>74</v>
      </c>
      <c r="J965" s="265"/>
      <c r="K965" s="265"/>
      <c r="L965" s="265"/>
      <c r="M965" s="280">
        <v>16000</v>
      </c>
      <c r="N965" s="204"/>
      <c r="O965" s="204"/>
      <c r="P965" s="204"/>
      <c r="Q965" s="216"/>
      <c r="R965" s="10"/>
      <c r="S965" s="10" t="s">
        <v>2756</v>
      </c>
      <c r="T965" s="271">
        <v>0.12</v>
      </c>
      <c r="U965" s="18">
        <v>42797</v>
      </c>
      <c r="V965" s="18">
        <v>42853</v>
      </c>
      <c r="W965" s="10">
        <v>56</v>
      </c>
      <c r="X965" s="173">
        <v>0</v>
      </c>
      <c r="Y965" s="10">
        <v>0</v>
      </c>
      <c r="Z965" s="10">
        <v>0.5</v>
      </c>
      <c r="AA965" s="18">
        <v>1</v>
      </c>
      <c r="AB965" s="18">
        <v>0</v>
      </c>
      <c r="AC965" s="18">
        <v>0</v>
      </c>
      <c r="AD965" s="18">
        <v>0</v>
      </c>
      <c r="AE965" s="18">
        <v>0</v>
      </c>
      <c r="AF965" s="18">
        <v>0</v>
      </c>
      <c r="AG965" s="18">
        <v>0</v>
      </c>
      <c r="AH965" s="18">
        <v>0</v>
      </c>
      <c r="AI965" s="18">
        <v>0</v>
      </c>
      <c r="AJ965" s="18" t="s">
        <v>1716</v>
      </c>
      <c r="AK965" s="188" t="s">
        <v>1689</v>
      </c>
    </row>
    <row r="966" spans="1:37" ht="30" x14ac:dyDescent="0.25">
      <c r="A966" s="10" t="s">
        <v>2366</v>
      </c>
      <c r="B966" s="10" t="s">
        <v>858</v>
      </c>
      <c r="C966" s="10" t="s">
        <v>2535</v>
      </c>
      <c r="D966" s="10" t="s">
        <v>1709</v>
      </c>
      <c r="E966" s="10" t="s">
        <v>1710</v>
      </c>
      <c r="F966" s="10" t="s">
        <v>1711</v>
      </c>
      <c r="G966" s="13" t="s">
        <v>1712</v>
      </c>
      <c r="H966" s="10">
        <v>16000</v>
      </c>
      <c r="I966" s="280" t="s">
        <v>74</v>
      </c>
      <c r="J966" s="265"/>
      <c r="K966" s="265"/>
      <c r="L966" s="265"/>
      <c r="M966" s="280">
        <v>16000</v>
      </c>
      <c r="N966" s="204"/>
      <c r="O966" s="204"/>
      <c r="P966" s="204"/>
      <c r="Q966" s="216"/>
      <c r="R966" s="10"/>
      <c r="S966" s="10" t="s">
        <v>2757</v>
      </c>
      <c r="T966" s="271">
        <v>0.12</v>
      </c>
      <c r="U966" s="18">
        <v>42797</v>
      </c>
      <c r="V966" s="18">
        <v>42885</v>
      </c>
      <c r="W966" s="10">
        <v>88</v>
      </c>
      <c r="X966" s="173">
        <v>0</v>
      </c>
      <c r="Y966" s="10">
        <v>0</v>
      </c>
      <c r="Z966" s="10">
        <v>0.31818181818181818</v>
      </c>
      <c r="AA966" s="18">
        <v>0.65909090909090906</v>
      </c>
      <c r="AB966" s="18">
        <v>1</v>
      </c>
      <c r="AC966" s="18">
        <v>0</v>
      </c>
      <c r="AD966" s="18">
        <v>0</v>
      </c>
      <c r="AE966" s="18">
        <v>0</v>
      </c>
      <c r="AF966" s="18">
        <v>0</v>
      </c>
      <c r="AG966" s="18">
        <v>0</v>
      </c>
      <c r="AH966" s="18">
        <v>0</v>
      </c>
      <c r="AI966" s="18">
        <v>0</v>
      </c>
      <c r="AJ966" s="18" t="s">
        <v>1717</v>
      </c>
      <c r="AK966" s="188" t="s">
        <v>1693</v>
      </c>
    </row>
    <row r="967" spans="1:37" x14ac:dyDescent="0.25">
      <c r="A967" s="10" t="s">
        <v>2366</v>
      </c>
      <c r="B967" s="10" t="s">
        <v>858</v>
      </c>
      <c r="C967" s="10" t="s">
        <v>2535</v>
      </c>
      <c r="D967" s="10" t="s">
        <v>1709</v>
      </c>
      <c r="E967" s="10" t="s">
        <v>1710</v>
      </c>
      <c r="F967" s="10" t="s">
        <v>1711</v>
      </c>
      <c r="G967" s="13" t="s">
        <v>1712</v>
      </c>
      <c r="H967" s="10">
        <v>16000</v>
      </c>
      <c r="I967" s="280" t="s">
        <v>74</v>
      </c>
      <c r="J967" s="265"/>
      <c r="K967" s="265"/>
      <c r="L967" s="265"/>
      <c r="M967" s="280">
        <v>16000</v>
      </c>
      <c r="N967" s="204"/>
      <c r="O967" s="204"/>
      <c r="P967" s="204"/>
      <c r="Q967" s="216"/>
      <c r="R967" s="10"/>
      <c r="S967" s="10" t="s">
        <v>1718</v>
      </c>
      <c r="T967" s="271">
        <v>0.4</v>
      </c>
      <c r="U967" s="18">
        <v>42916</v>
      </c>
      <c r="V967" s="18">
        <v>43069</v>
      </c>
      <c r="W967" s="10">
        <v>153</v>
      </c>
      <c r="X967" s="173">
        <v>0</v>
      </c>
      <c r="Y967" s="10">
        <v>0</v>
      </c>
      <c r="Z967" s="10">
        <v>0</v>
      </c>
      <c r="AA967" s="18">
        <v>0</v>
      </c>
      <c r="AB967" s="18">
        <v>0</v>
      </c>
      <c r="AC967" s="18">
        <v>0</v>
      </c>
      <c r="AD967" s="18">
        <v>0.20261437908496732</v>
      </c>
      <c r="AE967" s="18">
        <v>0.40522875816993464</v>
      </c>
      <c r="AF967" s="18">
        <v>0.60130718954248363</v>
      </c>
      <c r="AG967" s="18">
        <v>0.80392156862745101</v>
      </c>
      <c r="AH967" s="18">
        <v>1</v>
      </c>
      <c r="AI967" s="18">
        <v>0</v>
      </c>
      <c r="AJ967" s="18"/>
      <c r="AK967" s="188" t="s">
        <v>1687</v>
      </c>
    </row>
    <row r="968" spans="1:37" ht="30" x14ac:dyDescent="0.25">
      <c r="A968" s="10" t="s">
        <v>2366</v>
      </c>
      <c r="B968" s="10" t="s">
        <v>858</v>
      </c>
      <c r="C968" s="10" t="s">
        <v>2535</v>
      </c>
      <c r="D968" s="10" t="s">
        <v>1709</v>
      </c>
      <c r="E968" s="10" t="s">
        <v>1710</v>
      </c>
      <c r="F968" s="10" t="s">
        <v>1711</v>
      </c>
      <c r="G968" s="13" t="s">
        <v>1712</v>
      </c>
      <c r="H968" s="10">
        <v>16000</v>
      </c>
      <c r="I968" s="280" t="s">
        <v>74</v>
      </c>
      <c r="J968" s="265"/>
      <c r="K968" s="265"/>
      <c r="L968" s="265"/>
      <c r="M968" s="280">
        <v>16000</v>
      </c>
      <c r="N968" s="204"/>
      <c r="O968" s="204"/>
      <c r="P968" s="204"/>
      <c r="Q968" s="216"/>
      <c r="R968" s="10"/>
      <c r="S968" s="10" t="s">
        <v>1719</v>
      </c>
      <c r="T968" s="271">
        <v>0.12</v>
      </c>
      <c r="U968" s="18">
        <v>42916</v>
      </c>
      <c r="V968" s="18">
        <v>43069</v>
      </c>
      <c r="W968" s="10">
        <v>153</v>
      </c>
      <c r="X968" s="173">
        <v>0</v>
      </c>
      <c r="Y968" s="10">
        <v>0</v>
      </c>
      <c r="Z968" s="10">
        <v>0</v>
      </c>
      <c r="AA968" s="18">
        <v>0</v>
      </c>
      <c r="AB968" s="18">
        <v>0</v>
      </c>
      <c r="AC968" s="18">
        <v>0</v>
      </c>
      <c r="AD968" s="18">
        <v>0.20261437908496732</v>
      </c>
      <c r="AE968" s="18">
        <v>0.40522875816993464</v>
      </c>
      <c r="AF968" s="18">
        <v>0.60130718954248363</v>
      </c>
      <c r="AG968" s="18">
        <v>0.80392156862745101</v>
      </c>
      <c r="AH968" s="18">
        <v>1</v>
      </c>
      <c r="AI968" s="18">
        <v>0</v>
      </c>
      <c r="AJ968" s="18"/>
      <c r="AK968" s="188" t="s">
        <v>1689</v>
      </c>
    </row>
    <row r="969" spans="1:37" x14ac:dyDescent="0.25">
      <c r="A969" s="10" t="s">
        <v>2366</v>
      </c>
      <c r="B969" s="10" t="s">
        <v>858</v>
      </c>
      <c r="C969" s="10" t="s">
        <v>2369</v>
      </c>
      <c r="D969" s="10" t="s">
        <v>995</v>
      </c>
      <c r="E969" s="10" t="s">
        <v>996</v>
      </c>
      <c r="F969" s="10" t="s">
        <v>997</v>
      </c>
      <c r="G969" s="13" t="s">
        <v>998</v>
      </c>
      <c r="H969" s="10">
        <v>100</v>
      </c>
      <c r="I969" s="280" t="s">
        <v>269</v>
      </c>
      <c r="J969" s="265"/>
      <c r="K969" s="265">
        <v>90</v>
      </c>
      <c r="L969" s="265">
        <v>100</v>
      </c>
      <c r="M969" s="280">
        <v>100</v>
      </c>
      <c r="N969" s="204"/>
      <c r="O969" s="204"/>
      <c r="P969" s="204"/>
      <c r="Q969" s="216"/>
      <c r="R969" s="10"/>
      <c r="S969" s="10" t="s">
        <v>999</v>
      </c>
      <c r="T969" s="271">
        <v>0.3</v>
      </c>
      <c r="U969" s="18">
        <v>42760</v>
      </c>
      <c r="V969" s="18">
        <v>42885</v>
      </c>
      <c r="W969" s="10">
        <v>125</v>
      </c>
      <c r="X969" s="173">
        <v>4.8000000000000001E-2</v>
      </c>
      <c r="Y969" s="10">
        <v>0.27200000000000002</v>
      </c>
      <c r="Z969" s="10">
        <v>0.52</v>
      </c>
      <c r="AA969" s="18">
        <v>0.76</v>
      </c>
      <c r="AB969" s="18">
        <v>1</v>
      </c>
      <c r="AC969" s="18">
        <v>0</v>
      </c>
      <c r="AD969" s="18">
        <v>0</v>
      </c>
      <c r="AE969" s="18">
        <v>0</v>
      </c>
      <c r="AF969" s="18">
        <v>0</v>
      </c>
      <c r="AG969" s="18">
        <v>0</v>
      </c>
      <c r="AH969" s="18">
        <v>0</v>
      </c>
      <c r="AI969" s="18">
        <v>0</v>
      </c>
      <c r="AJ969" s="18" t="s">
        <v>2758</v>
      </c>
      <c r="AK969" s="188" t="s">
        <v>1000</v>
      </c>
    </row>
    <row r="970" spans="1:37" x14ac:dyDescent="0.25">
      <c r="A970" s="10" t="s">
        <v>2366</v>
      </c>
      <c r="B970" s="10" t="s">
        <v>858</v>
      </c>
      <c r="C970" s="10" t="s">
        <v>2369</v>
      </c>
      <c r="D970" s="10" t="s">
        <v>995</v>
      </c>
      <c r="E970" s="10" t="s">
        <v>996</v>
      </c>
      <c r="F970" s="10" t="s">
        <v>997</v>
      </c>
      <c r="G970" s="13" t="s">
        <v>998</v>
      </c>
      <c r="H970" s="10">
        <v>100</v>
      </c>
      <c r="I970" s="280" t="s">
        <v>269</v>
      </c>
      <c r="J970" s="265"/>
      <c r="K970" s="265">
        <v>90</v>
      </c>
      <c r="L970" s="265">
        <v>100</v>
      </c>
      <c r="M970" s="280">
        <v>100</v>
      </c>
      <c r="N970" s="204"/>
      <c r="O970" s="204"/>
      <c r="P970" s="204"/>
      <c r="Q970" s="216"/>
      <c r="R970" s="10"/>
      <c r="S970" s="10" t="s">
        <v>1001</v>
      </c>
      <c r="T970" s="271">
        <v>0.2</v>
      </c>
      <c r="U970" s="18">
        <v>42761</v>
      </c>
      <c r="V970" s="18">
        <v>42885</v>
      </c>
      <c r="W970" s="10">
        <v>124</v>
      </c>
      <c r="X970" s="173">
        <v>4.0322580645161289E-2</v>
      </c>
      <c r="Y970" s="10">
        <v>0.2661290322580645</v>
      </c>
      <c r="Z970" s="10">
        <v>0.5161290322580645</v>
      </c>
      <c r="AA970" s="18">
        <v>0.75806451612903225</v>
      </c>
      <c r="AB970" s="18">
        <v>1</v>
      </c>
      <c r="AC970" s="18">
        <v>0</v>
      </c>
      <c r="AD970" s="18">
        <v>0</v>
      </c>
      <c r="AE970" s="18">
        <v>0</v>
      </c>
      <c r="AF970" s="18">
        <v>0</v>
      </c>
      <c r="AG970" s="18">
        <v>0</v>
      </c>
      <c r="AH970" s="18">
        <v>0</v>
      </c>
      <c r="AI970" s="18">
        <v>0</v>
      </c>
      <c r="AJ970" s="18" t="s">
        <v>2759</v>
      </c>
      <c r="AK970" s="188" t="s">
        <v>114</v>
      </c>
    </row>
    <row r="971" spans="1:37" x14ac:dyDescent="0.25">
      <c r="A971" s="10" t="s">
        <v>2366</v>
      </c>
      <c r="B971" s="10" t="s">
        <v>858</v>
      </c>
      <c r="C971" s="10" t="s">
        <v>2369</v>
      </c>
      <c r="D971" s="10" t="s">
        <v>995</v>
      </c>
      <c r="E971" s="10" t="s">
        <v>996</v>
      </c>
      <c r="F971" s="10" t="s">
        <v>997</v>
      </c>
      <c r="G971" s="13" t="s">
        <v>998</v>
      </c>
      <c r="H971" s="10">
        <v>100</v>
      </c>
      <c r="I971" s="280" t="s">
        <v>269</v>
      </c>
      <c r="J971" s="265"/>
      <c r="K971" s="265">
        <v>90</v>
      </c>
      <c r="L971" s="265">
        <v>100</v>
      </c>
      <c r="M971" s="280">
        <v>100</v>
      </c>
      <c r="N971" s="204"/>
      <c r="O971" s="204"/>
      <c r="P971" s="204"/>
      <c r="Q971" s="216"/>
      <c r="R971" s="10"/>
      <c r="S971" s="10" t="s">
        <v>1002</v>
      </c>
      <c r="T971" s="271">
        <v>0.4</v>
      </c>
      <c r="U971" s="18">
        <v>42885</v>
      </c>
      <c r="V971" s="18">
        <v>42916</v>
      </c>
      <c r="W971" s="10">
        <v>31</v>
      </c>
      <c r="X971" s="173">
        <v>0</v>
      </c>
      <c r="Y971" s="10">
        <v>0</v>
      </c>
      <c r="Z971" s="10">
        <v>0</v>
      </c>
      <c r="AA971" s="18">
        <v>0</v>
      </c>
      <c r="AB971" s="18">
        <v>3.2258064516129031E-2</v>
      </c>
      <c r="AC971" s="18">
        <v>1</v>
      </c>
      <c r="AD971" s="18">
        <v>0</v>
      </c>
      <c r="AE971" s="18">
        <v>0</v>
      </c>
      <c r="AF971" s="18">
        <v>0</v>
      </c>
      <c r="AG971" s="18">
        <v>0</v>
      </c>
      <c r="AH971" s="18">
        <v>0</v>
      </c>
      <c r="AI971" s="18">
        <v>0</v>
      </c>
      <c r="AJ971" s="18"/>
      <c r="AK971" s="188" t="s">
        <v>1003</v>
      </c>
    </row>
    <row r="972" spans="1:37" x14ac:dyDescent="0.25">
      <c r="A972" s="10" t="s">
        <v>2366</v>
      </c>
      <c r="B972" s="10" t="s">
        <v>858</v>
      </c>
      <c r="C972" s="10" t="s">
        <v>2369</v>
      </c>
      <c r="D972" s="10" t="s">
        <v>995</v>
      </c>
      <c r="E972" s="10" t="s">
        <v>996</v>
      </c>
      <c r="F972" s="10" t="s">
        <v>997</v>
      </c>
      <c r="G972" s="13" t="s">
        <v>998</v>
      </c>
      <c r="H972" s="10">
        <v>100</v>
      </c>
      <c r="I972" s="280" t="s">
        <v>269</v>
      </c>
      <c r="J972" s="265"/>
      <c r="K972" s="265">
        <v>90</v>
      </c>
      <c r="L972" s="265">
        <v>100</v>
      </c>
      <c r="M972" s="280">
        <v>100</v>
      </c>
      <c r="N972" s="204"/>
      <c r="O972" s="204"/>
      <c r="P972" s="204"/>
      <c r="Q972" s="216"/>
      <c r="R972" s="10"/>
      <c r="S972" s="10" t="s">
        <v>1004</v>
      </c>
      <c r="T972" s="271">
        <v>0.1</v>
      </c>
      <c r="U972" s="18">
        <v>42917</v>
      </c>
      <c r="V972" s="18">
        <v>42947</v>
      </c>
      <c r="W972" s="10">
        <v>30</v>
      </c>
      <c r="X972" s="173">
        <v>0</v>
      </c>
      <c r="Y972" s="10">
        <v>0</v>
      </c>
      <c r="Z972" s="10">
        <v>0</v>
      </c>
      <c r="AA972" s="18">
        <v>0</v>
      </c>
      <c r="AB972" s="18">
        <v>0</v>
      </c>
      <c r="AC972" s="18">
        <v>0</v>
      </c>
      <c r="AD972" s="18">
        <v>1</v>
      </c>
      <c r="AE972" s="18">
        <v>0</v>
      </c>
      <c r="AF972" s="18">
        <v>0</v>
      </c>
      <c r="AG972" s="18">
        <v>0</v>
      </c>
      <c r="AH972" s="18">
        <v>0</v>
      </c>
      <c r="AI972" s="18">
        <v>0</v>
      </c>
      <c r="AJ972" s="18"/>
      <c r="AK972" s="188" t="s">
        <v>1003</v>
      </c>
    </row>
    <row r="973" spans="1:37" x14ac:dyDescent="0.25">
      <c r="A973" s="10" t="s">
        <v>2366</v>
      </c>
      <c r="B973" s="10" t="s">
        <v>858</v>
      </c>
      <c r="C973" s="10" t="s">
        <v>2369</v>
      </c>
      <c r="D973" s="10" t="s">
        <v>995</v>
      </c>
      <c r="E973" s="10" t="s">
        <v>996</v>
      </c>
      <c r="F973" s="10" t="s">
        <v>997</v>
      </c>
      <c r="G973" s="13" t="s">
        <v>1005</v>
      </c>
      <c r="H973" s="10">
        <v>100</v>
      </c>
      <c r="I973" s="280" t="s">
        <v>269</v>
      </c>
      <c r="J973" s="265"/>
      <c r="K973" s="265">
        <v>20</v>
      </c>
      <c r="L973" s="265">
        <v>100</v>
      </c>
      <c r="M973" s="280">
        <v>100</v>
      </c>
      <c r="N973" s="204"/>
      <c r="O973" s="204"/>
      <c r="P973" s="204"/>
      <c r="Q973" s="216"/>
      <c r="R973" s="10"/>
      <c r="S973" s="10" t="s">
        <v>1006</v>
      </c>
      <c r="T973" s="271">
        <v>0.3</v>
      </c>
      <c r="U973" s="18">
        <v>42792</v>
      </c>
      <c r="V973" s="18">
        <v>42855</v>
      </c>
      <c r="W973" s="10">
        <v>63</v>
      </c>
      <c r="X973" s="173">
        <v>0</v>
      </c>
      <c r="Y973" s="10">
        <v>3.1746031746031744E-2</v>
      </c>
      <c r="Z973" s="10">
        <v>0.52380952380952384</v>
      </c>
      <c r="AA973" s="18">
        <v>1</v>
      </c>
      <c r="AB973" s="18">
        <v>0</v>
      </c>
      <c r="AC973" s="18">
        <v>0</v>
      </c>
      <c r="AD973" s="18">
        <v>0</v>
      </c>
      <c r="AE973" s="18">
        <v>0</v>
      </c>
      <c r="AF973" s="18">
        <v>0</v>
      </c>
      <c r="AG973" s="18">
        <v>0</v>
      </c>
      <c r="AH973" s="18">
        <v>0</v>
      </c>
      <c r="AI973" s="18">
        <v>0</v>
      </c>
      <c r="AJ973" s="18" t="s">
        <v>1007</v>
      </c>
      <c r="AK973" s="188" t="s">
        <v>1008</v>
      </c>
    </row>
    <row r="974" spans="1:37" x14ac:dyDescent="0.25">
      <c r="A974" s="10" t="s">
        <v>2366</v>
      </c>
      <c r="B974" s="10" t="s">
        <v>858</v>
      </c>
      <c r="C974" s="10" t="s">
        <v>2369</v>
      </c>
      <c r="D974" s="10" t="s">
        <v>995</v>
      </c>
      <c r="E974" s="10" t="s">
        <v>996</v>
      </c>
      <c r="F974" s="10" t="s">
        <v>997</v>
      </c>
      <c r="G974" s="13" t="s">
        <v>1005</v>
      </c>
      <c r="H974" s="10">
        <v>100</v>
      </c>
      <c r="I974" s="280" t="s">
        <v>269</v>
      </c>
      <c r="J974" s="265"/>
      <c r="K974" s="265">
        <v>20</v>
      </c>
      <c r="L974" s="265">
        <v>100</v>
      </c>
      <c r="M974" s="280">
        <v>100</v>
      </c>
      <c r="N974" s="204"/>
      <c r="O974" s="204"/>
      <c r="P974" s="204"/>
      <c r="Q974" s="216"/>
      <c r="R974" s="10"/>
      <c r="S974" s="10" t="s">
        <v>1009</v>
      </c>
      <c r="T974" s="271">
        <v>0.2</v>
      </c>
      <c r="U974" s="18">
        <v>42793</v>
      </c>
      <c r="V974" s="18">
        <v>42885</v>
      </c>
      <c r="W974" s="10">
        <v>92</v>
      </c>
      <c r="X974" s="173">
        <v>0</v>
      </c>
      <c r="Y974" s="10">
        <v>1.0869565217391304E-2</v>
      </c>
      <c r="Z974" s="10">
        <v>0.34782608695652173</v>
      </c>
      <c r="AA974" s="18">
        <v>0.67391304347826086</v>
      </c>
      <c r="AB974" s="18">
        <v>1</v>
      </c>
      <c r="AC974" s="18">
        <v>0</v>
      </c>
      <c r="AD974" s="18">
        <v>0</v>
      </c>
      <c r="AE974" s="18">
        <v>0</v>
      </c>
      <c r="AF974" s="18">
        <v>0</v>
      </c>
      <c r="AG974" s="18">
        <v>0</v>
      </c>
      <c r="AH974" s="18">
        <v>0</v>
      </c>
      <c r="AI974" s="18">
        <v>0</v>
      </c>
      <c r="AJ974" s="18" t="s">
        <v>1010</v>
      </c>
      <c r="AK974" s="188" t="s">
        <v>1011</v>
      </c>
    </row>
    <row r="975" spans="1:37" x14ac:dyDescent="0.25">
      <c r="A975" s="10" t="s">
        <v>2366</v>
      </c>
      <c r="B975" s="10" t="s">
        <v>858</v>
      </c>
      <c r="C975" s="10" t="s">
        <v>2369</v>
      </c>
      <c r="D975" s="10" t="s">
        <v>995</v>
      </c>
      <c r="E975" s="10" t="s">
        <v>996</v>
      </c>
      <c r="F975" s="10" t="s">
        <v>997</v>
      </c>
      <c r="G975" s="13" t="s">
        <v>1005</v>
      </c>
      <c r="H975" s="10">
        <v>100</v>
      </c>
      <c r="I975" s="280" t="s">
        <v>269</v>
      </c>
      <c r="J975" s="265"/>
      <c r="K975" s="265">
        <v>20</v>
      </c>
      <c r="L975" s="265">
        <v>100</v>
      </c>
      <c r="M975" s="280">
        <v>100</v>
      </c>
      <c r="N975" s="204"/>
      <c r="O975" s="204"/>
      <c r="P975" s="204"/>
      <c r="Q975" s="216"/>
      <c r="R975" s="10"/>
      <c r="S975" s="10" t="s">
        <v>1012</v>
      </c>
      <c r="T975" s="271">
        <v>0.5</v>
      </c>
      <c r="U975" s="18">
        <v>42794</v>
      </c>
      <c r="V975" s="18">
        <v>43008</v>
      </c>
      <c r="W975" s="10">
        <v>214</v>
      </c>
      <c r="X975" s="173">
        <v>0</v>
      </c>
      <c r="Y975" s="10">
        <v>0</v>
      </c>
      <c r="Z975" s="10">
        <v>0.14485981308411214</v>
      </c>
      <c r="AA975" s="18">
        <v>0.28504672897196259</v>
      </c>
      <c r="AB975" s="18">
        <v>0.42990654205607476</v>
      </c>
      <c r="AC975" s="18">
        <v>0.57009345794392519</v>
      </c>
      <c r="AD975" s="18">
        <v>0.71495327102803741</v>
      </c>
      <c r="AE975" s="18">
        <v>0.85981308411214952</v>
      </c>
      <c r="AF975" s="18">
        <v>1</v>
      </c>
      <c r="AG975" s="18">
        <v>0</v>
      </c>
      <c r="AH975" s="18">
        <v>0</v>
      </c>
      <c r="AI975" s="18">
        <v>0</v>
      </c>
      <c r="AJ975" s="18" t="s">
        <v>1013</v>
      </c>
      <c r="AK975" s="188" t="s">
        <v>1014</v>
      </c>
    </row>
    <row r="976" spans="1:37" x14ac:dyDescent="0.25">
      <c r="A976" s="10" t="s">
        <v>2366</v>
      </c>
      <c r="B976" s="10" t="s">
        <v>858</v>
      </c>
      <c r="C976" s="10" t="s">
        <v>2369</v>
      </c>
      <c r="D976" s="10" t="s">
        <v>995</v>
      </c>
      <c r="E976" s="10" t="s">
        <v>996</v>
      </c>
      <c r="F976" s="10" t="s">
        <v>997</v>
      </c>
      <c r="G976" s="13" t="s">
        <v>1015</v>
      </c>
      <c r="H976" s="10">
        <v>80</v>
      </c>
      <c r="I976" s="280" t="s">
        <v>74</v>
      </c>
      <c r="J976" s="265"/>
      <c r="K976" s="265"/>
      <c r="L976" s="265">
        <v>40</v>
      </c>
      <c r="M976" s="280">
        <v>80</v>
      </c>
      <c r="N976" s="204"/>
      <c r="O976" s="204"/>
      <c r="P976" s="204"/>
      <c r="Q976" s="216"/>
      <c r="R976" s="10"/>
      <c r="S976" s="10" t="s">
        <v>1016</v>
      </c>
      <c r="T976" s="271">
        <v>0.15</v>
      </c>
      <c r="U976" s="18">
        <v>42801</v>
      </c>
      <c r="V976" s="18">
        <v>42901</v>
      </c>
      <c r="W976" s="10">
        <v>100</v>
      </c>
      <c r="X976" s="173">
        <v>0</v>
      </c>
      <c r="Y976" s="10">
        <v>0</v>
      </c>
      <c r="Z976" s="10">
        <v>0.24</v>
      </c>
      <c r="AA976" s="18">
        <v>0.54</v>
      </c>
      <c r="AB976" s="18">
        <v>0.85</v>
      </c>
      <c r="AC976" s="18">
        <v>1</v>
      </c>
      <c r="AD976" s="18">
        <v>0</v>
      </c>
      <c r="AE976" s="18">
        <v>0</v>
      </c>
      <c r="AF976" s="18">
        <v>0</v>
      </c>
      <c r="AG976" s="18">
        <v>0</v>
      </c>
      <c r="AH976" s="18">
        <v>0</v>
      </c>
      <c r="AI976" s="18">
        <v>0</v>
      </c>
      <c r="AJ976" s="18" t="s">
        <v>1017</v>
      </c>
      <c r="AK976" s="188" t="s">
        <v>1018</v>
      </c>
    </row>
    <row r="977" spans="1:37" x14ac:dyDescent="0.25">
      <c r="A977" s="10" t="s">
        <v>2366</v>
      </c>
      <c r="B977" s="10" t="s">
        <v>858</v>
      </c>
      <c r="C977" s="10" t="s">
        <v>2369</v>
      </c>
      <c r="D977" s="10" t="s">
        <v>995</v>
      </c>
      <c r="E977" s="10" t="s">
        <v>996</v>
      </c>
      <c r="F977" s="10" t="s">
        <v>997</v>
      </c>
      <c r="G977" s="13" t="s">
        <v>1015</v>
      </c>
      <c r="H977" s="10">
        <v>80</v>
      </c>
      <c r="I977" s="280" t="s">
        <v>74</v>
      </c>
      <c r="J977" s="265"/>
      <c r="K977" s="265"/>
      <c r="L977" s="265">
        <v>40</v>
      </c>
      <c r="M977" s="280">
        <v>80</v>
      </c>
      <c r="N977" s="204"/>
      <c r="O977" s="204"/>
      <c r="P977" s="204"/>
      <c r="Q977" s="216"/>
      <c r="R977" s="10"/>
      <c r="S977" s="10" t="s">
        <v>1019</v>
      </c>
      <c r="T977" s="271">
        <v>0.35</v>
      </c>
      <c r="U977" s="18">
        <v>42833</v>
      </c>
      <c r="V977" s="18">
        <v>42916</v>
      </c>
      <c r="W977" s="10">
        <v>83</v>
      </c>
      <c r="X977" s="173">
        <v>0</v>
      </c>
      <c r="Y977" s="10">
        <v>0</v>
      </c>
      <c r="Z977" s="10">
        <v>0</v>
      </c>
      <c r="AA977" s="18">
        <v>0.26506024096385544</v>
      </c>
      <c r="AB977" s="18">
        <v>0.63855421686746983</v>
      </c>
      <c r="AC977" s="18">
        <v>1</v>
      </c>
      <c r="AD977" s="18">
        <v>0</v>
      </c>
      <c r="AE977" s="18">
        <v>0</v>
      </c>
      <c r="AF977" s="18">
        <v>0</v>
      </c>
      <c r="AG977" s="18">
        <v>0</v>
      </c>
      <c r="AH977" s="18">
        <v>0</v>
      </c>
      <c r="AI977" s="18">
        <v>0</v>
      </c>
      <c r="AJ977" s="18"/>
      <c r="AK977" s="188" t="s">
        <v>1020</v>
      </c>
    </row>
    <row r="978" spans="1:37" x14ac:dyDescent="0.25">
      <c r="A978" s="10" t="s">
        <v>2366</v>
      </c>
      <c r="B978" s="10" t="s">
        <v>858</v>
      </c>
      <c r="C978" s="10" t="s">
        <v>2369</v>
      </c>
      <c r="D978" s="10" t="s">
        <v>995</v>
      </c>
      <c r="E978" s="10" t="s">
        <v>996</v>
      </c>
      <c r="F978" s="10" t="s">
        <v>997</v>
      </c>
      <c r="G978" s="13" t="s">
        <v>1015</v>
      </c>
      <c r="H978" s="10">
        <v>80</v>
      </c>
      <c r="I978" s="280" t="s">
        <v>74</v>
      </c>
      <c r="J978" s="265"/>
      <c r="K978" s="265"/>
      <c r="L978" s="265">
        <v>40</v>
      </c>
      <c r="M978" s="280">
        <v>80</v>
      </c>
      <c r="N978" s="204"/>
      <c r="O978" s="204"/>
      <c r="P978" s="204"/>
      <c r="Q978" s="216"/>
      <c r="R978" s="10"/>
      <c r="S978" s="10" t="s">
        <v>1021</v>
      </c>
      <c r="T978" s="271">
        <v>0.5</v>
      </c>
      <c r="U978" s="18">
        <v>42936</v>
      </c>
      <c r="V978" s="18">
        <v>43069</v>
      </c>
      <c r="W978" s="10">
        <v>133</v>
      </c>
      <c r="X978" s="173">
        <v>0</v>
      </c>
      <c r="Y978" s="10">
        <v>0</v>
      </c>
      <c r="Z978" s="10">
        <v>0</v>
      </c>
      <c r="AA978" s="18">
        <v>0</v>
      </c>
      <c r="AB978" s="18">
        <v>0</v>
      </c>
      <c r="AC978" s="18">
        <v>0</v>
      </c>
      <c r="AD978" s="18">
        <v>8.2706766917293228E-2</v>
      </c>
      <c r="AE978" s="18">
        <v>0.31578947368421051</v>
      </c>
      <c r="AF978" s="18">
        <v>0.54135338345864659</v>
      </c>
      <c r="AG978" s="18">
        <v>0.77443609022556392</v>
      </c>
      <c r="AH978" s="18">
        <v>1</v>
      </c>
      <c r="AI978" s="18">
        <v>0</v>
      </c>
      <c r="AJ978" s="18"/>
      <c r="AK978" s="188" t="s">
        <v>1022</v>
      </c>
    </row>
    <row r="979" spans="1:37" x14ac:dyDescent="0.25">
      <c r="A979" s="10" t="s">
        <v>2366</v>
      </c>
      <c r="B979" s="10" t="s">
        <v>858</v>
      </c>
      <c r="C979" s="10" t="s">
        <v>2369</v>
      </c>
      <c r="D979" s="10" t="s">
        <v>995</v>
      </c>
      <c r="E979" s="10" t="s">
        <v>996</v>
      </c>
      <c r="F979" s="10" t="s">
        <v>997</v>
      </c>
      <c r="G979" s="13" t="s">
        <v>1023</v>
      </c>
      <c r="H979" s="10">
        <v>95</v>
      </c>
      <c r="I979" s="280" t="s">
        <v>74</v>
      </c>
      <c r="J979" s="265"/>
      <c r="K979" s="265"/>
      <c r="L979" s="265">
        <v>20</v>
      </c>
      <c r="M979" s="280">
        <v>95</v>
      </c>
      <c r="N979" s="204"/>
      <c r="O979" s="204"/>
      <c r="P979" s="204"/>
      <c r="Q979" s="216"/>
      <c r="R979" s="10"/>
      <c r="S979" s="10" t="s">
        <v>1024</v>
      </c>
      <c r="T979" s="271">
        <v>0.1</v>
      </c>
      <c r="U979" s="18">
        <v>42737</v>
      </c>
      <c r="V979" s="18">
        <v>42916</v>
      </c>
      <c r="W979" s="10">
        <v>179</v>
      </c>
      <c r="X979" s="173">
        <v>0.16201117318435754</v>
      </c>
      <c r="Y979" s="10">
        <v>0.31843575418994413</v>
      </c>
      <c r="Z979" s="10">
        <v>0.49162011173184356</v>
      </c>
      <c r="AA979" s="18">
        <v>0.65921787709497204</v>
      </c>
      <c r="AB979" s="18">
        <v>0.83240223463687146</v>
      </c>
      <c r="AC979" s="18">
        <v>1</v>
      </c>
      <c r="AD979" s="18">
        <v>0</v>
      </c>
      <c r="AE979" s="18">
        <v>0</v>
      </c>
      <c r="AF979" s="18">
        <v>0</v>
      </c>
      <c r="AG979" s="18">
        <v>0</v>
      </c>
      <c r="AH979" s="18">
        <v>0</v>
      </c>
      <c r="AI979" s="18">
        <v>0</v>
      </c>
      <c r="AJ979" s="18" t="s">
        <v>2760</v>
      </c>
      <c r="AK979" s="188" t="s">
        <v>1025</v>
      </c>
    </row>
    <row r="980" spans="1:37" x14ac:dyDescent="0.25">
      <c r="A980" s="10" t="s">
        <v>2366</v>
      </c>
      <c r="B980" s="10" t="s">
        <v>858</v>
      </c>
      <c r="C980" s="10" t="s">
        <v>2369</v>
      </c>
      <c r="D980" s="10" t="s">
        <v>995</v>
      </c>
      <c r="E980" s="10" t="s">
        <v>996</v>
      </c>
      <c r="F980" s="10" t="s">
        <v>997</v>
      </c>
      <c r="G980" s="13" t="s">
        <v>1023</v>
      </c>
      <c r="H980" s="10">
        <v>95</v>
      </c>
      <c r="I980" s="280" t="s">
        <v>74</v>
      </c>
      <c r="J980" s="265"/>
      <c r="K980" s="265"/>
      <c r="L980" s="265">
        <v>20</v>
      </c>
      <c r="M980" s="280">
        <v>95</v>
      </c>
      <c r="N980" s="204"/>
      <c r="O980" s="204"/>
      <c r="P980" s="204"/>
      <c r="Q980" s="216"/>
      <c r="R980" s="10"/>
      <c r="S980" s="10" t="s">
        <v>1026</v>
      </c>
      <c r="T980" s="271">
        <v>0.2</v>
      </c>
      <c r="U980" s="18">
        <v>42767</v>
      </c>
      <c r="V980" s="18">
        <v>42825</v>
      </c>
      <c r="W980" s="10">
        <v>58</v>
      </c>
      <c r="X980" s="173">
        <v>0</v>
      </c>
      <c r="Y980" s="10">
        <v>0.46551724137931033</v>
      </c>
      <c r="Z980" s="10">
        <v>1</v>
      </c>
      <c r="AA980" s="18">
        <v>0</v>
      </c>
      <c r="AB980" s="18">
        <v>0</v>
      </c>
      <c r="AC980" s="18">
        <v>0</v>
      </c>
      <c r="AD980" s="18">
        <v>0</v>
      </c>
      <c r="AE980" s="18">
        <v>0</v>
      </c>
      <c r="AF980" s="18">
        <v>0</v>
      </c>
      <c r="AG980" s="18">
        <v>0</v>
      </c>
      <c r="AH980" s="18">
        <v>0</v>
      </c>
      <c r="AI980" s="18">
        <v>0</v>
      </c>
      <c r="AJ980" s="18" t="s">
        <v>1027</v>
      </c>
      <c r="AK980" s="188" t="s">
        <v>1028</v>
      </c>
    </row>
    <row r="981" spans="1:37" x14ac:dyDescent="0.25">
      <c r="A981" s="10" t="s">
        <v>2366</v>
      </c>
      <c r="B981" s="10" t="s">
        <v>858</v>
      </c>
      <c r="C981" s="10" t="s">
        <v>2369</v>
      </c>
      <c r="D981" s="10" t="s">
        <v>995</v>
      </c>
      <c r="E981" s="10" t="s">
        <v>996</v>
      </c>
      <c r="F981" s="10" t="s">
        <v>997</v>
      </c>
      <c r="G981" s="13" t="s">
        <v>1023</v>
      </c>
      <c r="H981" s="10">
        <v>95</v>
      </c>
      <c r="I981" s="280" t="s">
        <v>74</v>
      </c>
      <c r="J981" s="265"/>
      <c r="K981" s="265"/>
      <c r="L981" s="265">
        <v>20</v>
      </c>
      <c r="M981" s="280">
        <v>95</v>
      </c>
      <c r="N981" s="204"/>
      <c r="O981" s="204"/>
      <c r="P981" s="204"/>
      <c r="Q981" s="216"/>
      <c r="R981" s="10"/>
      <c r="S981" s="10" t="s">
        <v>1029</v>
      </c>
      <c r="T981" s="271">
        <v>0.3</v>
      </c>
      <c r="U981" s="18">
        <v>42835</v>
      </c>
      <c r="V981" s="18">
        <v>42977</v>
      </c>
      <c r="W981" s="10">
        <v>142</v>
      </c>
      <c r="X981" s="173">
        <v>0</v>
      </c>
      <c r="Y981" s="10">
        <v>0</v>
      </c>
      <c r="Z981" s="10">
        <v>0</v>
      </c>
      <c r="AA981" s="18">
        <v>0.14084507042253522</v>
      </c>
      <c r="AB981" s="18">
        <v>0.35915492957746481</v>
      </c>
      <c r="AC981" s="18">
        <v>0.57042253521126762</v>
      </c>
      <c r="AD981" s="18">
        <v>0.78873239436619713</v>
      </c>
      <c r="AE981" s="18">
        <v>1</v>
      </c>
      <c r="AF981" s="18">
        <v>0</v>
      </c>
      <c r="AG981" s="18">
        <v>0</v>
      </c>
      <c r="AH981" s="18">
        <v>0</v>
      </c>
      <c r="AI981" s="18">
        <v>0</v>
      </c>
      <c r="AJ981" s="18" t="s">
        <v>2761</v>
      </c>
      <c r="AK981" s="188" t="s">
        <v>1030</v>
      </c>
    </row>
    <row r="982" spans="1:37" x14ac:dyDescent="0.25">
      <c r="A982" s="10" t="s">
        <v>2366</v>
      </c>
      <c r="B982" s="10" t="s">
        <v>858</v>
      </c>
      <c r="C982" s="10" t="s">
        <v>2369</v>
      </c>
      <c r="D982" s="10" t="s">
        <v>995</v>
      </c>
      <c r="E982" s="10" t="s">
        <v>996</v>
      </c>
      <c r="F982" s="10" t="s">
        <v>997</v>
      </c>
      <c r="G982" s="13" t="s">
        <v>1023</v>
      </c>
      <c r="H982" s="10">
        <v>95</v>
      </c>
      <c r="I982" s="280" t="s">
        <v>74</v>
      </c>
      <c r="J982" s="265"/>
      <c r="K982" s="265"/>
      <c r="L982" s="265">
        <v>20</v>
      </c>
      <c r="M982" s="280">
        <v>95</v>
      </c>
      <c r="N982" s="204"/>
      <c r="O982" s="204"/>
      <c r="P982" s="204"/>
      <c r="Q982" s="216"/>
      <c r="R982" s="10"/>
      <c r="S982" s="10" t="s">
        <v>1031</v>
      </c>
      <c r="T982" s="271">
        <v>0.3</v>
      </c>
      <c r="U982" s="18">
        <v>42979</v>
      </c>
      <c r="V982" s="18">
        <v>43100</v>
      </c>
      <c r="W982" s="10">
        <v>121</v>
      </c>
      <c r="X982" s="173">
        <v>0</v>
      </c>
      <c r="Y982" s="10">
        <v>0</v>
      </c>
      <c r="Z982" s="10">
        <v>0</v>
      </c>
      <c r="AA982" s="18">
        <v>0</v>
      </c>
      <c r="AB982" s="18">
        <v>0</v>
      </c>
      <c r="AC982" s="18">
        <v>0</v>
      </c>
      <c r="AD982" s="18">
        <v>0</v>
      </c>
      <c r="AE982" s="18">
        <v>0</v>
      </c>
      <c r="AF982" s="18">
        <v>0.23966942148760331</v>
      </c>
      <c r="AG982" s="18">
        <v>0.49586776859504134</v>
      </c>
      <c r="AH982" s="18">
        <v>0.74380165289256195</v>
      </c>
      <c r="AI982" s="18">
        <v>1</v>
      </c>
      <c r="AJ982" s="18"/>
      <c r="AK982" s="188" t="s">
        <v>2762</v>
      </c>
    </row>
    <row r="983" spans="1:37" x14ac:dyDescent="0.25">
      <c r="A983" s="10" t="s">
        <v>2366</v>
      </c>
      <c r="B983" s="10" t="s">
        <v>858</v>
      </c>
      <c r="C983" s="10" t="s">
        <v>2369</v>
      </c>
      <c r="D983" s="10" t="s">
        <v>995</v>
      </c>
      <c r="E983" s="10" t="s">
        <v>996</v>
      </c>
      <c r="F983" s="10" t="s">
        <v>997</v>
      </c>
      <c r="G983" s="13" t="s">
        <v>1023</v>
      </c>
      <c r="H983" s="10">
        <v>95</v>
      </c>
      <c r="I983" s="280" t="s">
        <v>74</v>
      </c>
      <c r="J983" s="265"/>
      <c r="K983" s="265"/>
      <c r="L983" s="265">
        <v>20</v>
      </c>
      <c r="M983" s="280">
        <v>95</v>
      </c>
      <c r="N983" s="204"/>
      <c r="O983" s="204"/>
      <c r="P983" s="204"/>
      <c r="Q983" s="216"/>
      <c r="R983" s="10"/>
      <c r="S983" s="10" t="s">
        <v>1032</v>
      </c>
      <c r="T983" s="271">
        <v>0.1</v>
      </c>
      <c r="U983" s="18">
        <v>43009</v>
      </c>
      <c r="V983" s="18">
        <v>43100</v>
      </c>
      <c r="W983" s="10">
        <v>91</v>
      </c>
      <c r="X983" s="173">
        <v>0</v>
      </c>
      <c r="Y983" s="10">
        <v>0</v>
      </c>
      <c r="Z983" s="10">
        <v>0</v>
      </c>
      <c r="AA983" s="18">
        <v>0</v>
      </c>
      <c r="AB983" s="18">
        <v>0</v>
      </c>
      <c r="AC983" s="18">
        <v>0</v>
      </c>
      <c r="AD983" s="18">
        <v>0</v>
      </c>
      <c r="AE983" s="18">
        <v>0</v>
      </c>
      <c r="AF983" s="18">
        <v>0</v>
      </c>
      <c r="AG983" s="18">
        <v>0.32967032967032966</v>
      </c>
      <c r="AH983" s="18">
        <v>0.65934065934065933</v>
      </c>
      <c r="AI983" s="18">
        <v>1</v>
      </c>
      <c r="AJ983" s="18"/>
      <c r="AK983" s="188" t="s">
        <v>1033</v>
      </c>
    </row>
    <row r="984" spans="1:37" ht="30" x14ac:dyDescent="0.25">
      <c r="A984" s="10" t="s">
        <v>2366</v>
      </c>
      <c r="B984" s="10" t="s">
        <v>858</v>
      </c>
      <c r="C984" s="10" t="s">
        <v>2369</v>
      </c>
      <c r="D984" s="10" t="s">
        <v>995</v>
      </c>
      <c r="E984" s="10" t="s">
        <v>996</v>
      </c>
      <c r="F984" s="10" t="s">
        <v>997</v>
      </c>
      <c r="G984" s="13" t="s">
        <v>1034</v>
      </c>
      <c r="H984" s="10">
        <v>95</v>
      </c>
      <c r="I984" s="280" t="s">
        <v>74</v>
      </c>
      <c r="J984" s="265"/>
      <c r="K984" s="265">
        <v>24</v>
      </c>
      <c r="L984" s="265">
        <v>60</v>
      </c>
      <c r="M984" s="280">
        <v>95</v>
      </c>
      <c r="N984" s="204"/>
      <c r="O984" s="204"/>
      <c r="P984" s="204"/>
      <c r="Q984" s="216"/>
      <c r="R984" s="10"/>
      <c r="S984" s="10" t="s">
        <v>1035</v>
      </c>
      <c r="T984" s="271">
        <v>0.3</v>
      </c>
      <c r="U984" s="18">
        <v>42755</v>
      </c>
      <c r="V984" s="18">
        <v>42824</v>
      </c>
      <c r="W984" s="10">
        <v>69</v>
      </c>
      <c r="X984" s="173">
        <v>0.15942028985507245</v>
      </c>
      <c r="Y984" s="10">
        <v>0.56521739130434778</v>
      </c>
      <c r="Z984" s="10">
        <v>1</v>
      </c>
      <c r="AA984" s="18">
        <v>0</v>
      </c>
      <c r="AB984" s="18">
        <v>0</v>
      </c>
      <c r="AC984" s="18">
        <v>0</v>
      </c>
      <c r="AD984" s="18">
        <v>0</v>
      </c>
      <c r="AE984" s="18">
        <v>0</v>
      </c>
      <c r="AF984" s="18">
        <v>0</v>
      </c>
      <c r="AG984" s="18">
        <v>0</v>
      </c>
      <c r="AH984" s="18">
        <v>0</v>
      </c>
      <c r="AI984" s="18">
        <v>0</v>
      </c>
      <c r="AJ984" s="18" t="s">
        <v>2763</v>
      </c>
      <c r="AK984" s="188" t="s">
        <v>2764</v>
      </c>
    </row>
    <row r="985" spans="1:37" x14ac:dyDescent="0.25">
      <c r="A985" s="10" t="s">
        <v>2366</v>
      </c>
      <c r="B985" s="10" t="s">
        <v>858</v>
      </c>
      <c r="C985" s="10" t="s">
        <v>2369</v>
      </c>
      <c r="D985" s="10" t="s">
        <v>995</v>
      </c>
      <c r="E985" s="10" t="s">
        <v>996</v>
      </c>
      <c r="F985" s="10" t="s">
        <v>997</v>
      </c>
      <c r="G985" s="13" t="s">
        <v>1034</v>
      </c>
      <c r="H985" s="10">
        <v>95</v>
      </c>
      <c r="I985" s="280" t="s">
        <v>74</v>
      </c>
      <c r="J985" s="265"/>
      <c r="K985" s="265">
        <v>24</v>
      </c>
      <c r="L985" s="265">
        <v>60</v>
      </c>
      <c r="M985" s="280">
        <v>95</v>
      </c>
      <c r="N985" s="204"/>
      <c r="O985" s="204"/>
      <c r="P985" s="204"/>
      <c r="Q985" s="216"/>
      <c r="R985" s="10"/>
      <c r="S985" s="10" t="s">
        <v>1036</v>
      </c>
      <c r="T985" s="271">
        <v>0.2</v>
      </c>
      <c r="U985" s="18">
        <v>42767</v>
      </c>
      <c r="V985" s="18">
        <v>42855</v>
      </c>
      <c r="W985" s="10">
        <v>88</v>
      </c>
      <c r="X985" s="173">
        <v>0</v>
      </c>
      <c r="Y985" s="10">
        <v>0.30681818181818182</v>
      </c>
      <c r="Z985" s="10">
        <v>0.65909090909090906</v>
      </c>
      <c r="AA985" s="18">
        <v>1</v>
      </c>
      <c r="AB985" s="18">
        <v>0</v>
      </c>
      <c r="AC985" s="18">
        <v>0</v>
      </c>
      <c r="AD985" s="18">
        <v>0</v>
      </c>
      <c r="AE985" s="18">
        <v>0</v>
      </c>
      <c r="AF985" s="18">
        <v>0</v>
      </c>
      <c r="AG985" s="18">
        <v>0</v>
      </c>
      <c r="AH985" s="18">
        <v>0</v>
      </c>
      <c r="AI985" s="18">
        <v>0</v>
      </c>
      <c r="AJ985" s="18" t="s">
        <v>2765</v>
      </c>
      <c r="AK985" s="188" t="s">
        <v>1037</v>
      </c>
    </row>
    <row r="986" spans="1:37" x14ac:dyDescent="0.25">
      <c r="A986" s="10" t="s">
        <v>2366</v>
      </c>
      <c r="B986" s="10" t="s">
        <v>858</v>
      </c>
      <c r="C986" s="10" t="s">
        <v>2369</v>
      </c>
      <c r="D986" s="10" t="s">
        <v>995</v>
      </c>
      <c r="E986" s="10" t="s">
        <v>996</v>
      </c>
      <c r="F986" s="10" t="s">
        <v>997</v>
      </c>
      <c r="G986" s="13" t="s">
        <v>1034</v>
      </c>
      <c r="H986" s="10">
        <v>95</v>
      </c>
      <c r="I986" s="280" t="s">
        <v>74</v>
      </c>
      <c r="J986" s="265"/>
      <c r="K986" s="265">
        <v>24</v>
      </c>
      <c r="L986" s="265">
        <v>60</v>
      </c>
      <c r="M986" s="280">
        <v>95</v>
      </c>
      <c r="N986" s="204"/>
      <c r="O986" s="204"/>
      <c r="P986" s="204"/>
      <c r="Q986" s="216"/>
      <c r="R986" s="10"/>
      <c r="S986" s="10" t="s">
        <v>1038</v>
      </c>
      <c r="T986" s="271">
        <v>0.2</v>
      </c>
      <c r="U986" s="18">
        <v>42887</v>
      </c>
      <c r="V986" s="18">
        <v>43099</v>
      </c>
      <c r="W986" s="10">
        <v>212</v>
      </c>
      <c r="X986" s="173">
        <v>0</v>
      </c>
      <c r="Y986" s="10">
        <v>0</v>
      </c>
      <c r="Z986" s="10">
        <v>0</v>
      </c>
      <c r="AA986" s="18">
        <v>0</v>
      </c>
      <c r="AB986" s="18">
        <v>0</v>
      </c>
      <c r="AC986" s="18">
        <v>0.13679245283018868</v>
      </c>
      <c r="AD986" s="18">
        <v>0.28301886792452829</v>
      </c>
      <c r="AE986" s="18">
        <v>0.42924528301886794</v>
      </c>
      <c r="AF986" s="18">
        <v>0.57075471698113212</v>
      </c>
      <c r="AG986" s="18">
        <v>0.71698113207547165</v>
      </c>
      <c r="AH986" s="18">
        <v>0.85849056603773588</v>
      </c>
      <c r="AI986" s="18">
        <v>1</v>
      </c>
      <c r="AJ986" s="18"/>
      <c r="AK986" s="188" t="s">
        <v>1037</v>
      </c>
    </row>
    <row r="987" spans="1:37" x14ac:dyDescent="0.25">
      <c r="A987" s="10" t="s">
        <v>2366</v>
      </c>
      <c r="B987" s="10" t="s">
        <v>858</v>
      </c>
      <c r="C987" s="10" t="s">
        <v>2369</v>
      </c>
      <c r="D987" s="10" t="s">
        <v>995</v>
      </c>
      <c r="E987" s="10" t="s">
        <v>996</v>
      </c>
      <c r="F987" s="10" t="s">
        <v>997</v>
      </c>
      <c r="G987" s="13" t="s">
        <v>1034</v>
      </c>
      <c r="H987" s="10">
        <v>95</v>
      </c>
      <c r="I987" s="280" t="s">
        <v>74</v>
      </c>
      <c r="J987" s="265"/>
      <c r="K987" s="265">
        <v>24</v>
      </c>
      <c r="L987" s="265">
        <v>60</v>
      </c>
      <c r="M987" s="280">
        <v>95</v>
      </c>
      <c r="N987" s="204"/>
      <c r="O987" s="204"/>
      <c r="P987" s="204"/>
      <c r="Q987" s="216"/>
      <c r="R987" s="10"/>
      <c r="S987" s="10" t="s">
        <v>1039</v>
      </c>
      <c r="T987" s="271">
        <v>0.3</v>
      </c>
      <c r="U987" s="18">
        <v>42755</v>
      </c>
      <c r="V987" s="18">
        <v>43099</v>
      </c>
      <c r="W987" s="10">
        <v>344</v>
      </c>
      <c r="X987" s="173">
        <v>3.1976744186046513E-2</v>
      </c>
      <c r="Y987" s="10">
        <v>0.11337209302325581</v>
      </c>
      <c r="Z987" s="10">
        <v>0.20348837209302326</v>
      </c>
      <c r="AA987" s="18">
        <v>0.29069767441860467</v>
      </c>
      <c r="AB987" s="18">
        <v>0.3808139534883721</v>
      </c>
      <c r="AC987" s="18">
        <v>0.46802325581395349</v>
      </c>
      <c r="AD987" s="18">
        <v>0.55813953488372092</v>
      </c>
      <c r="AE987" s="18">
        <v>0.64825581395348841</v>
      </c>
      <c r="AF987" s="18">
        <v>0.73546511627906974</v>
      </c>
      <c r="AG987" s="18">
        <v>0.82558139534883723</v>
      </c>
      <c r="AH987" s="18">
        <v>0.91279069767441856</v>
      </c>
      <c r="AI987" s="18">
        <v>1</v>
      </c>
      <c r="AJ987" s="18" t="s">
        <v>2766</v>
      </c>
      <c r="AK987" s="188" t="s">
        <v>1040</v>
      </c>
    </row>
    <row r="988" spans="1:37" ht="45" x14ac:dyDescent="0.25">
      <c r="A988" s="10" t="s">
        <v>2366</v>
      </c>
      <c r="B988" s="10" t="s">
        <v>858</v>
      </c>
      <c r="C988" s="10" t="s">
        <v>2767</v>
      </c>
      <c r="D988" s="10" t="s">
        <v>2768</v>
      </c>
      <c r="E988" s="10" t="s">
        <v>2769</v>
      </c>
      <c r="F988" s="188" t="s">
        <v>2770</v>
      </c>
      <c r="G988" s="185" t="s">
        <v>2771</v>
      </c>
      <c r="H988" s="10">
        <v>187</v>
      </c>
      <c r="I988" s="280" t="s">
        <v>74</v>
      </c>
      <c r="J988" s="265">
        <v>0</v>
      </c>
      <c r="K988" s="265">
        <v>0</v>
      </c>
      <c r="L988" s="265">
        <v>93</v>
      </c>
      <c r="M988" s="280">
        <v>187</v>
      </c>
      <c r="N988" s="204"/>
      <c r="O988" s="204"/>
      <c r="P988" s="204"/>
      <c r="Q988" s="216"/>
      <c r="R988" s="10"/>
      <c r="S988" s="10" t="s">
        <v>2772</v>
      </c>
      <c r="T988" s="271">
        <v>0.2</v>
      </c>
      <c r="U988" s="18">
        <v>42829</v>
      </c>
      <c r="V988" s="18">
        <v>43100</v>
      </c>
      <c r="W988" s="10">
        <v>0</v>
      </c>
      <c r="X988" s="173"/>
      <c r="Y988" s="10"/>
      <c r="Z988" s="10"/>
      <c r="AA988" s="265"/>
      <c r="AB988" s="265"/>
      <c r="AC988" s="265"/>
      <c r="AD988" s="265"/>
      <c r="AE988" s="265"/>
      <c r="AF988" s="265"/>
      <c r="AG988" s="265"/>
      <c r="AH988" s="265"/>
      <c r="AI988" s="265"/>
      <c r="AJ988" s="18"/>
      <c r="AK988" s="188"/>
    </row>
    <row r="989" spans="1:37" ht="45" x14ac:dyDescent="0.25">
      <c r="A989" s="10" t="s">
        <v>2366</v>
      </c>
      <c r="B989" s="10" t="s">
        <v>858</v>
      </c>
      <c r="C989" s="10" t="s">
        <v>2767</v>
      </c>
      <c r="D989" s="10" t="s">
        <v>2768</v>
      </c>
      <c r="E989" s="10" t="s">
        <v>2769</v>
      </c>
      <c r="F989" s="188" t="s">
        <v>2770</v>
      </c>
      <c r="G989" s="185" t="s">
        <v>2771</v>
      </c>
      <c r="H989" s="10">
        <v>187</v>
      </c>
      <c r="I989" s="280" t="s">
        <v>74</v>
      </c>
      <c r="J989" s="265">
        <v>0</v>
      </c>
      <c r="K989" s="265">
        <v>0</v>
      </c>
      <c r="L989" s="265">
        <v>93</v>
      </c>
      <c r="M989" s="280">
        <v>187</v>
      </c>
      <c r="N989" s="204"/>
      <c r="O989" s="204"/>
      <c r="P989" s="204"/>
      <c r="Q989" s="216"/>
      <c r="R989" s="10"/>
      <c r="S989" s="10" t="s">
        <v>2773</v>
      </c>
      <c r="T989" s="271">
        <v>0.5</v>
      </c>
      <c r="U989" s="18">
        <v>42829</v>
      </c>
      <c r="V989" s="18">
        <v>43100</v>
      </c>
      <c r="W989" s="10">
        <v>0</v>
      </c>
      <c r="X989" s="173"/>
      <c r="Y989" s="10"/>
      <c r="Z989" s="10"/>
      <c r="AA989" s="265"/>
      <c r="AB989" s="265"/>
      <c r="AC989" s="265"/>
      <c r="AD989" s="265"/>
      <c r="AE989" s="265"/>
      <c r="AF989" s="265"/>
      <c r="AG989" s="265"/>
      <c r="AH989" s="265"/>
      <c r="AI989" s="265"/>
      <c r="AJ989" s="18"/>
      <c r="AK989" s="188"/>
    </row>
    <row r="990" spans="1:37" ht="45" x14ac:dyDescent="0.25">
      <c r="A990" s="10" t="s">
        <v>2366</v>
      </c>
      <c r="B990" s="10" t="s">
        <v>858</v>
      </c>
      <c r="C990" s="10" t="s">
        <v>2767</v>
      </c>
      <c r="D990" s="10" t="s">
        <v>2768</v>
      </c>
      <c r="E990" s="10" t="s">
        <v>2769</v>
      </c>
      <c r="F990" s="188" t="s">
        <v>2770</v>
      </c>
      <c r="G990" s="185" t="s">
        <v>2771</v>
      </c>
      <c r="H990" s="10">
        <v>187</v>
      </c>
      <c r="I990" s="280" t="s">
        <v>74</v>
      </c>
      <c r="J990" s="265">
        <v>0</v>
      </c>
      <c r="K990" s="265">
        <v>0</v>
      </c>
      <c r="L990" s="265">
        <v>93</v>
      </c>
      <c r="M990" s="280">
        <v>187</v>
      </c>
      <c r="N990" s="204"/>
      <c r="O990" s="204"/>
      <c r="P990" s="204"/>
      <c r="Q990" s="216"/>
      <c r="R990" s="10"/>
      <c r="S990" s="10" t="s">
        <v>2774</v>
      </c>
      <c r="T990" s="271">
        <v>0.3</v>
      </c>
      <c r="U990" s="18">
        <v>42829</v>
      </c>
      <c r="V990" s="18">
        <v>43100</v>
      </c>
      <c r="W990" s="10">
        <v>0</v>
      </c>
      <c r="X990" s="173"/>
      <c r="Y990" s="10"/>
      <c r="Z990" s="10"/>
      <c r="AA990" s="265"/>
      <c r="AB990" s="265"/>
      <c r="AC990" s="265"/>
      <c r="AD990" s="265"/>
      <c r="AE990" s="265"/>
      <c r="AF990" s="265"/>
      <c r="AG990" s="265"/>
      <c r="AH990" s="265"/>
      <c r="AI990" s="265"/>
      <c r="AJ990" s="18"/>
      <c r="AK990" s="188"/>
    </row>
    <row r="991" spans="1:37" x14ac:dyDescent="0.25">
      <c r="A991" s="10" t="s">
        <v>2366</v>
      </c>
      <c r="B991" s="10" t="s">
        <v>858</v>
      </c>
      <c r="C991" s="10" t="s">
        <v>2767</v>
      </c>
      <c r="D991" s="10" t="s">
        <v>1795</v>
      </c>
      <c r="E991" s="10" t="s">
        <v>1796</v>
      </c>
      <c r="F991" s="188" t="s">
        <v>1797</v>
      </c>
      <c r="G991" s="185" t="s">
        <v>2775</v>
      </c>
      <c r="H991" s="10">
        <v>21</v>
      </c>
      <c r="I991" s="280" t="s">
        <v>74</v>
      </c>
      <c r="J991" s="265">
        <v>2</v>
      </c>
      <c r="K991" s="265">
        <v>12</v>
      </c>
      <c r="L991" s="265">
        <v>21</v>
      </c>
      <c r="M991" s="280"/>
      <c r="N991" s="204"/>
      <c r="O991" s="204"/>
      <c r="P991" s="204"/>
      <c r="Q991" s="216"/>
      <c r="R991" s="10"/>
      <c r="S991" s="10" t="s">
        <v>2776</v>
      </c>
      <c r="T991" s="271">
        <v>0.2</v>
      </c>
      <c r="U991" s="18">
        <v>42917</v>
      </c>
      <c r="V991" s="18">
        <v>42936</v>
      </c>
      <c r="W991" s="10">
        <v>19</v>
      </c>
      <c r="X991" s="173"/>
      <c r="Y991" s="10"/>
      <c r="Z991" s="10"/>
      <c r="AA991" s="265"/>
      <c r="AB991" s="265"/>
      <c r="AC991" s="265"/>
      <c r="AD991" s="265">
        <v>1</v>
      </c>
      <c r="AE991" s="265"/>
      <c r="AF991" s="265"/>
      <c r="AG991" s="265"/>
      <c r="AH991" s="265"/>
      <c r="AI991" s="265"/>
      <c r="AJ991" s="18" t="s">
        <v>2845</v>
      </c>
      <c r="AK991" s="188" t="s">
        <v>2777</v>
      </c>
    </row>
    <row r="992" spans="1:37" x14ac:dyDescent="0.25">
      <c r="A992" s="10" t="s">
        <v>2366</v>
      </c>
      <c r="B992" s="10" t="s">
        <v>858</v>
      </c>
      <c r="C992" s="10" t="s">
        <v>2767</v>
      </c>
      <c r="D992" s="10" t="s">
        <v>1795</v>
      </c>
      <c r="E992" s="10" t="s">
        <v>1796</v>
      </c>
      <c r="F992" s="188" t="s">
        <v>1797</v>
      </c>
      <c r="G992" s="185" t="s">
        <v>2775</v>
      </c>
      <c r="H992" s="10">
        <v>21</v>
      </c>
      <c r="I992" s="280" t="s">
        <v>74</v>
      </c>
      <c r="J992" s="265">
        <v>2</v>
      </c>
      <c r="K992" s="265">
        <v>12</v>
      </c>
      <c r="L992" s="265">
        <v>21</v>
      </c>
      <c r="M992" s="280"/>
      <c r="N992" s="204"/>
      <c r="O992" s="204"/>
      <c r="P992" s="204"/>
      <c r="Q992" s="216"/>
      <c r="R992" s="10"/>
      <c r="S992" s="10" t="s">
        <v>2778</v>
      </c>
      <c r="T992" s="271">
        <v>0.4</v>
      </c>
      <c r="U992" s="18">
        <v>42887</v>
      </c>
      <c r="V992" s="18">
        <v>42967</v>
      </c>
      <c r="W992" s="10">
        <v>80</v>
      </c>
      <c r="X992" s="173"/>
      <c r="Y992" s="10"/>
      <c r="Z992" s="10"/>
      <c r="AA992" s="265"/>
      <c r="AB992" s="265"/>
      <c r="AC992" s="265">
        <v>0.36</v>
      </c>
      <c r="AD992" s="265">
        <v>0.75</v>
      </c>
      <c r="AE992" s="265">
        <v>1</v>
      </c>
      <c r="AF992" s="265"/>
      <c r="AG992" s="265"/>
      <c r="AH992" s="265"/>
      <c r="AI992" s="265"/>
      <c r="AJ992" s="18" t="s">
        <v>2846</v>
      </c>
      <c r="AK992" s="188" t="s">
        <v>2779</v>
      </c>
    </row>
    <row r="993" spans="1:37" x14ac:dyDescent="0.25">
      <c r="A993" s="10" t="s">
        <v>2366</v>
      </c>
      <c r="B993" s="10" t="s">
        <v>858</v>
      </c>
      <c r="C993" s="10" t="s">
        <v>2767</v>
      </c>
      <c r="D993" s="10" t="s">
        <v>1795</v>
      </c>
      <c r="E993" s="10" t="s">
        <v>1796</v>
      </c>
      <c r="F993" s="188" t="s">
        <v>1797</v>
      </c>
      <c r="G993" s="185" t="s">
        <v>2775</v>
      </c>
      <c r="H993" s="10">
        <v>21</v>
      </c>
      <c r="I993" s="280" t="s">
        <v>74</v>
      </c>
      <c r="J993" s="265">
        <v>2</v>
      </c>
      <c r="K993" s="265">
        <v>12</v>
      </c>
      <c r="L993" s="265">
        <v>21</v>
      </c>
      <c r="M993" s="280"/>
      <c r="N993" s="204"/>
      <c r="O993" s="204"/>
      <c r="P993" s="204"/>
      <c r="Q993" s="216"/>
      <c r="R993" s="10"/>
      <c r="S993" s="10" t="s">
        <v>2780</v>
      </c>
      <c r="T993" s="271">
        <v>0.4</v>
      </c>
      <c r="U993" s="18">
        <v>42916</v>
      </c>
      <c r="V993" s="18">
        <v>43033</v>
      </c>
      <c r="W993" s="10">
        <v>117</v>
      </c>
      <c r="X993" s="173"/>
      <c r="Y993" s="10"/>
      <c r="Z993" s="10"/>
      <c r="AA993" s="265"/>
      <c r="AB993" s="265"/>
      <c r="AC993" s="265">
        <v>0</v>
      </c>
      <c r="AD993" s="265">
        <v>0.26</v>
      </c>
      <c r="AE993" s="265">
        <v>0.53</v>
      </c>
      <c r="AF993" s="265">
        <v>0.79</v>
      </c>
      <c r="AG993" s="265">
        <v>1</v>
      </c>
      <c r="AH993" s="265"/>
      <c r="AI993" s="265"/>
      <c r="AJ993" s="18" t="s">
        <v>2847</v>
      </c>
      <c r="AK993" s="188" t="s">
        <v>2781</v>
      </c>
    </row>
    <row r="994" spans="1:37" x14ac:dyDescent="0.25">
      <c r="A994" s="10" t="s">
        <v>2366</v>
      </c>
      <c r="B994" s="10" t="s">
        <v>858</v>
      </c>
      <c r="C994" s="10" t="s">
        <v>2767</v>
      </c>
      <c r="D994" s="10" t="s">
        <v>2782</v>
      </c>
      <c r="E994" s="10" t="s">
        <v>2783</v>
      </c>
      <c r="F994" s="188" t="s">
        <v>1711</v>
      </c>
      <c r="G994" s="185" t="s">
        <v>2784</v>
      </c>
      <c r="H994" s="10">
        <v>300</v>
      </c>
      <c r="I994" s="280"/>
      <c r="J994" s="265">
        <v>60</v>
      </c>
      <c r="K994" s="265">
        <v>140</v>
      </c>
      <c r="L994" s="265">
        <v>240</v>
      </c>
      <c r="M994" s="280">
        <v>300</v>
      </c>
      <c r="N994" s="204"/>
      <c r="O994" s="204"/>
      <c r="P994" s="204"/>
      <c r="Q994" s="216"/>
      <c r="R994" s="10"/>
      <c r="S994" s="10" t="s">
        <v>2785</v>
      </c>
      <c r="T994" s="271">
        <v>10</v>
      </c>
      <c r="U994" s="18">
        <v>42797</v>
      </c>
      <c r="V994" s="18">
        <v>42916</v>
      </c>
      <c r="W994" s="10">
        <v>119</v>
      </c>
      <c r="X994" s="173"/>
      <c r="Y994" s="10"/>
      <c r="Z994" s="10">
        <v>0.24</v>
      </c>
      <c r="AA994" s="265">
        <v>0.49</v>
      </c>
      <c r="AB994" s="265">
        <v>0.75</v>
      </c>
      <c r="AC994" s="265">
        <v>1</v>
      </c>
      <c r="AD994" s="265"/>
      <c r="AE994" s="265"/>
      <c r="AF994" s="265"/>
      <c r="AG994" s="265"/>
      <c r="AH994" s="265"/>
      <c r="AI994" s="265"/>
      <c r="AJ994" s="18" t="s">
        <v>2848</v>
      </c>
      <c r="AK994" s="188" t="s">
        <v>1028</v>
      </c>
    </row>
    <row r="995" spans="1:37" x14ac:dyDescent="0.25">
      <c r="A995" s="10" t="s">
        <v>2366</v>
      </c>
      <c r="B995" s="10" t="s">
        <v>858</v>
      </c>
      <c r="C995" s="10" t="s">
        <v>2767</v>
      </c>
      <c r="D995" s="10" t="s">
        <v>2782</v>
      </c>
      <c r="E995" s="10" t="s">
        <v>2783</v>
      </c>
      <c r="F995" s="188" t="s">
        <v>1711</v>
      </c>
      <c r="G995" s="185" t="s">
        <v>2784</v>
      </c>
      <c r="H995" s="10">
        <v>300</v>
      </c>
      <c r="I995" s="280"/>
      <c r="J995" s="265">
        <v>60</v>
      </c>
      <c r="K995" s="265">
        <v>140</v>
      </c>
      <c r="L995" s="265">
        <v>240</v>
      </c>
      <c r="M995" s="280">
        <v>300</v>
      </c>
      <c r="N995" s="204"/>
      <c r="O995" s="204"/>
      <c r="P995" s="204"/>
      <c r="Q995" s="216"/>
      <c r="R995" s="10"/>
      <c r="S995" s="10" t="s">
        <v>2786</v>
      </c>
      <c r="T995" s="271">
        <v>20</v>
      </c>
      <c r="U995" s="18">
        <v>42916</v>
      </c>
      <c r="V995" s="18">
        <v>43099</v>
      </c>
      <c r="W995" s="10">
        <v>183</v>
      </c>
      <c r="X995" s="173"/>
      <c r="Y995" s="10"/>
      <c r="Z995" s="10"/>
      <c r="AA995" s="265"/>
      <c r="AB995" s="265"/>
      <c r="AC995" s="265">
        <v>0</v>
      </c>
      <c r="AD995" s="265">
        <v>0.17</v>
      </c>
      <c r="AE995" s="265">
        <v>0.34</v>
      </c>
      <c r="AF995" s="265">
        <v>0.5</v>
      </c>
      <c r="AG995" s="265">
        <v>0.67</v>
      </c>
      <c r="AH995" s="265">
        <v>0.84</v>
      </c>
      <c r="AI995" s="265">
        <v>1</v>
      </c>
      <c r="AJ995" s="18" t="s">
        <v>2849</v>
      </c>
      <c r="AK995" s="188" t="s">
        <v>2787</v>
      </c>
    </row>
    <row r="996" spans="1:37" x14ac:dyDescent="0.25">
      <c r="A996" s="10" t="s">
        <v>2366</v>
      </c>
      <c r="B996" s="10" t="s">
        <v>858</v>
      </c>
      <c r="C996" s="10" t="s">
        <v>2767</v>
      </c>
      <c r="D996" s="10" t="s">
        <v>2782</v>
      </c>
      <c r="E996" s="10" t="s">
        <v>2783</v>
      </c>
      <c r="F996" s="188" t="s">
        <v>1711</v>
      </c>
      <c r="G996" s="185" t="s">
        <v>2784</v>
      </c>
      <c r="H996" s="10">
        <v>300</v>
      </c>
      <c r="I996" s="280"/>
      <c r="J996" s="265">
        <v>60</v>
      </c>
      <c r="K996" s="265">
        <v>140</v>
      </c>
      <c r="L996" s="265">
        <v>240</v>
      </c>
      <c r="M996" s="280">
        <v>300</v>
      </c>
      <c r="N996" s="204"/>
      <c r="O996" s="204"/>
      <c r="P996" s="204"/>
      <c r="Q996" s="216"/>
      <c r="R996" s="10"/>
      <c r="S996" s="10" t="s">
        <v>2788</v>
      </c>
      <c r="T996" s="271">
        <v>30</v>
      </c>
      <c r="U996" s="18">
        <v>43000</v>
      </c>
      <c r="V996" s="18">
        <v>43007</v>
      </c>
      <c r="W996" s="10">
        <v>7</v>
      </c>
      <c r="X996" s="173"/>
      <c r="Y996" s="10"/>
      <c r="Z996" s="10"/>
      <c r="AA996" s="265"/>
      <c r="AB996" s="265"/>
      <c r="AC996" s="265"/>
      <c r="AD996" s="265"/>
      <c r="AE996" s="265"/>
      <c r="AF996" s="265">
        <v>1</v>
      </c>
      <c r="AG996" s="265"/>
      <c r="AH996" s="265"/>
      <c r="AI996" s="265"/>
      <c r="AJ996" s="18" t="s">
        <v>2849</v>
      </c>
      <c r="AK996" s="188" t="s">
        <v>2789</v>
      </c>
    </row>
    <row r="997" spans="1:37" x14ac:dyDescent="0.25">
      <c r="A997" s="10" t="s">
        <v>2366</v>
      </c>
      <c r="B997" s="10" t="s">
        <v>858</v>
      </c>
      <c r="C997" s="10" t="s">
        <v>2767</v>
      </c>
      <c r="D997" s="10" t="s">
        <v>2782</v>
      </c>
      <c r="E997" s="10" t="s">
        <v>2783</v>
      </c>
      <c r="F997" s="10" t="s">
        <v>1711</v>
      </c>
      <c r="G997" s="185" t="s">
        <v>2784</v>
      </c>
      <c r="H997" s="10">
        <v>300</v>
      </c>
      <c r="I997" s="280"/>
      <c r="J997" s="265">
        <v>60</v>
      </c>
      <c r="K997" s="265">
        <v>140</v>
      </c>
      <c r="L997" s="265">
        <v>240</v>
      </c>
      <c r="M997" s="280">
        <v>300</v>
      </c>
      <c r="N997" s="204"/>
      <c r="O997" s="204"/>
      <c r="P997" s="204"/>
      <c r="Q997" s="216"/>
      <c r="R997" s="10"/>
      <c r="S997" s="10" t="s">
        <v>2790</v>
      </c>
      <c r="T997" s="271">
        <v>40</v>
      </c>
      <c r="U997" s="18">
        <v>43070</v>
      </c>
      <c r="V997" s="18">
        <v>43084</v>
      </c>
      <c r="W997" s="10">
        <v>14</v>
      </c>
      <c r="X997" s="173"/>
      <c r="Y997" s="10"/>
      <c r="Z997" s="10"/>
      <c r="AA997" s="265"/>
      <c r="AB997" s="265"/>
      <c r="AC997" s="265"/>
      <c r="AD997" s="265"/>
      <c r="AE997" s="265"/>
      <c r="AF997" s="265"/>
      <c r="AG997" s="265"/>
      <c r="AH997" s="265"/>
      <c r="AI997" s="265">
        <v>1</v>
      </c>
      <c r="AJ997" s="18" t="s">
        <v>2849</v>
      </c>
      <c r="AK997" s="188" t="s">
        <v>1916</v>
      </c>
    </row>
    <row r="998" spans="1:37" x14ac:dyDescent="0.25">
      <c r="A998" s="10" t="s">
        <v>2366</v>
      </c>
      <c r="B998" s="10" t="s">
        <v>858</v>
      </c>
      <c r="C998" s="10" t="s">
        <v>2767</v>
      </c>
      <c r="D998" s="10" t="s">
        <v>2782</v>
      </c>
      <c r="E998" s="10" t="s">
        <v>2791</v>
      </c>
      <c r="F998" s="10" t="s">
        <v>2792</v>
      </c>
      <c r="G998" s="185" t="s">
        <v>2793</v>
      </c>
      <c r="H998" s="10">
        <v>470</v>
      </c>
      <c r="I998" s="280" t="s">
        <v>74</v>
      </c>
      <c r="J998" s="265"/>
      <c r="K998" s="265"/>
      <c r="L998" s="265"/>
      <c r="M998" s="280">
        <v>470</v>
      </c>
      <c r="N998" s="204"/>
      <c r="O998" s="204"/>
      <c r="P998" s="204"/>
      <c r="Q998" s="216"/>
      <c r="R998" s="10"/>
      <c r="S998" s="10" t="s">
        <v>2794</v>
      </c>
      <c r="T998" s="271">
        <v>34</v>
      </c>
      <c r="U998" s="18">
        <v>42750</v>
      </c>
      <c r="V998" s="18">
        <v>42916</v>
      </c>
      <c r="W998" s="265">
        <v>166</v>
      </c>
      <c r="X998" s="173">
        <v>0.1</v>
      </c>
      <c r="Y998" s="10">
        <v>0.27</v>
      </c>
      <c r="Z998" s="10">
        <v>0.45</v>
      </c>
      <c r="AA998" s="265">
        <v>0.63</v>
      </c>
      <c r="AB998" s="265">
        <v>0.79</v>
      </c>
      <c r="AC998" s="265">
        <v>1</v>
      </c>
      <c r="AD998" s="265"/>
      <c r="AE998" s="265"/>
      <c r="AF998" s="265"/>
      <c r="AG998" s="265"/>
      <c r="AH998" s="265"/>
      <c r="AI998" s="265"/>
      <c r="AJ998" s="18" t="s">
        <v>2850</v>
      </c>
      <c r="AK998" s="188" t="s">
        <v>1028</v>
      </c>
    </row>
    <row r="999" spans="1:37" x14ac:dyDescent="0.25">
      <c r="A999" s="10" t="s">
        <v>2366</v>
      </c>
      <c r="B999" s="10" t="s">
        <v>858</v>
      </c>
      <c r="C999" s="10" t="s">
        <v>2767</v>
      </c>
      <c r="D999" s="10" t="s">
        <v>2782</v>
      </c>
      <c r="E999" s="10" t="s">
        <v>2791</v>
      </c>
      <c r="F999" s="10" t="s">
        <v>2792</v>
      </c>
      <c r="G999" s="185" t="s">
        <v>2793</v>
      </c>
      <c r="H999" s="10">
        <v>470</v>
      </c>
      <c r="I999" s="280" t="s">
        <v>74</v>
      </c>
      <c r="J999" s="265"/>
      <c r="K999" s="265"/>
      <c r="L999" s="265"/>
      <c r="M999" s="280">
        <v>470</v>
      </c>
      <c r="N999" s="204"/>
      <c r="O999" s="204"/>
      <c r="P999" s="204"/>
      <c r="Q999" s="216"/>
      <c r="R999" s="10"/>
      <c r="S999" s="10" t="s">
        <v>2851</v>
      </c>
      <c r="T999" s="271">
        <v>33</v>
      </c>
      <c r="U999" s="18">
        <v>42948</v>
      </c>
      <c r="V999" s="18">
        <v>43084</v>
      </c>
      <c r="W999" s="10">
        <v>136</v>
      </c>
      <c r="X999" s="284"/>
      <c r="Y999" s="284"/>
      <c r="Z999" s="284"/>
      <c r="AA999" s="265"/>
      <c r="AB999" s="265"/>
      <c r="AC999" s="265"/>
      <c r="AD999" s="265"/>
      <c r="AE999" s="265">
        <v>0.22</v>
      </c>
      <c r="AF999" s="265">
        <v>0.44</v>
      </c>
      <c r="AG999" s="265">
        <v>0.67</v>
      </c>
      <c r="AH999" s="265">
        <v>0.89</v>
      </c>
      <c r="AI999" s="265">
        <v>1</v>
      </c>
      <c r="AJ999" s="18" t="s">
        <v>2849</v>
      </c>
      <c r="AK999" s="188" t="s">
        <v>2852</v>
      </c>
    </row>
    <row r="1000" spans="1:37" x14ac:dyDescent="0.25">
      <c r="A1000" s="10" t="s">
        <v>2366</v>
      </c>
      <c r="B1000" s="10" t="s">
        <v>858</v>
      </c>
      <c r="C1000" s="10" t="s">
        <v>2767</v>
      </c>
      <c r="D1000" s="10" t="s">
        <v>2782</v>
      </c>
      <c r="E1000" s="10" t="s">
        <v>2791</v>
      </c>
      <c r="F1000" s="10" t="s">
        <v>2792</v>
      </c>
      <c r="G1000" s="185" t="s">
        <v>2793</v>
      </c>
      <c r="H1000" s="10">
        <v>470</v>
      </c>
      <c r="I1000" s="280" t="s">
        <v>74</v>
      </c>
      <c r="J1000" s="265"/>
      <c r="K1000" s="265"/>
      <c r="L1000" s="265"/>
      <c r="M1000" s="280">
        <v>470</v>
      </c>
      <c r="N1000" s="204"/>
      <c r="O1000" s="204"/>
      <c r="P1000" s="204"/>
      <c r="Q1000" s="216"/>
      <c r="R1000" s="10"/>
      <c r="S1000" s="10" t="s">
        <v>2853</v>
      </c>
      <c r="T1000" s="271">
        <v>33</v>
      </c>
      <c r="U1000" s="18">
        <v>42948</v>
      </c>
      <c r="V1000" s="18">
        <v>43084</v>
      </c>
      <c r="W1000" s="10">
        <v>136</v>
      </c>
      <c r="X1000" s="284"/>
      <c r="Y1000" s="284"/>
      <c r="Z1000" s="284"/>
      <c r="AA1000" s="265"/>
      <c r="AB1000" s="265"/>
      <c r="AC1000" s="265"/>
      <c r="AD1000" s="265"/>
      <c r="AE1000" s="265">
        <v>0.22</v>
      </c>
      <c r="AF1000" s="265">
        <v>0.44</v>
      </c>
      <c r="AG1000" s="265">
        <v>0.67</v>
      </c>
      <c r="AH1000" s="265">
        <v>0.89</v>
      </c>
      <c r="AI1000" s="265">
        <v>1</v>
      </c>
      <c r="AJ1000" s="18" t="s">
        <v>2849</v>
      </c>
      <c r="AK1000" s="188" t="s">
        <v>1091</v>
      </c>
    </row>
    <row r="1001" spans="1:37" x14ac:dyDescent="0.25">
      <c r="A1001" s="10" t="s">
        <v>2366</v>
      </c>
      <c r="B1001" s="10" t="s">
        <v>858</v>
      </c>
      <c r="C1001" s="10" t="s">
        <v>2767</v>
      </c>
      <c r="D1001" s="10" t="s">
        <v>931</v>
      </c>
      <c r="E1001" s="10" t="s">
        <v>2783</v>
      </c>
      <c r="F1001" s="10" t="s">
        <v>1711</v>
      </c>
      <c r="G1001" s="185" t="s">
        <v>2795</v>
      </c>
      <c r="H1001" s="10">
        <v>1</v>
      </c>
      <c r="I1001" s="280" t="s">
        <v>74</v>
      </c>
      <c r="J1001" s="265"/>
      <c r="K1001" s="265"/>
      <c r="L1001" s="265"/>
      <c r="M1001" s="280">
        <v>1</v>
      </c>
      <c r="N1001" s="204"/>
      <c r="O1001" s="204"/>
      <c r="P1001" s="204"/>
      <c r="Q1001" s="216"/>
      <c r="R1001" s="10"/>
      <c r="S1001" s="10" t="s">
        <v>2796</v>
      </c>
      <c r="T1001" s="271">
        <v>100</v>
      </c>
      <c r="U1001" s="18">
        <v>42795</v>
      </c>
      <c r="V1001" s="18">
        <v>42947</v>
      </c>
      <c r="W1001" s="10">
        <v>152</v>
      </c>
      <c r="X1001" s="173"/>
      <c r="Y1001" s="10"/>
      <c r="Z1001" s="10">
        <v>0.2</v>
      </c>
      <c r="AA1001" s="265">
        <v>0.39</v>
      </c>
      <c r="AB1001" s="265">
        <v>0.6</v>
      </c>
      <c r="AC1001" s="265">
        <v>0.8</v>
      </c>
      <c r="AD1001" s="265">
        <v>1</v>
      </c>
      <c r="AE1001" s="265"/>
      <c r="AF1001" s="265"/>
      <c r="AG1001" s="265"/>
      <c r="AH1001" s="265"/>
      <c r="AI1001" s="265"/>
      <c r="AJ1001" s="18" t="s">
        <v>2854</v>
      </c>
      <c r="AK1001" s="188" t="s">
        <v>2227</v>
      </c>
    </row>
    <row r="1002" spans="1:37" x14ac:dyDescent="0.25">
      <c r="A1002" s="10" t="s">
        <v>2366</v>
      </c>
      <c r="B1002" s="10" t="s">
        <v>858</v>
      </c>
      <c r="C1002" s="10" t="s">
        <v>2767</v>
      </c>
      <c r="D1002" s="10" t="s">
        <v>931</v>
      </c>
      <c r="E1002" s="10" t="s">
        <v>2797</v>
      </c>
      <c r="F1002" s="10" t="s">
        <v>861</v>
      </c>
      <c r="G1002" s="185" t="s">
        <v>2798</v>
      </c>
      <c r="H1002" s="10">
        <v>35</v>
      </c>
      <c r="I1002" s="280" t="s">
        <v>74</v>
      </c>
      <c r="J1002" s="265"/>
      <c r="K1002" s="265"/>
      <c r="L1002" s="265">
        <v>35</v>
      </c>
      <c r="M1002" s="280"/>
      <c r="N1002" s="204"/>
      <c r="O1002" s="204"/>
      <c r="P1002" s="204"/>
      <c r="Q1002" s="216"/>
      <c r="R1002" s="10"/>
      <c r="S1002" s="10" t="s">
        <v>2799</v>
      </c>
      <c r="T1002" s="271">
        <v>0.15</v>
      </c>
      <c r="U1002" s="18">
        <v>42767</v>
      </c>
      <c r="V1002" s="18">
        <v>42794</v>
      </c>
      <c r="W1002" s="10">
        <v>27</v>
      </c>
      <c r="X1002" s="284"/>
      <c r="Y1002" s="284">
        <v>1</v>
      </c>
      <c r="Z1002" s="240"/>
      <c r="AA1002" s="265"/>
      <c r="AB1002" s="265"/>
      <c r="AC1002" s="265"/>
      <c r="AD1002" s="265"/>
      <c r="AE1002" s="265"/>
      <c r="AF1002" s="265"/>
      <c r="AG1002" s="265"/>
      <c r="AH1002" s="265"/>
      <c r="AI1002" s="265"/>
      <c r="AJ1002" s="18" t="s">
        <v>2855</v>
      </c>
      <c r="AK1002" s="188" t="s">
        <v>2856</v>
      </c>
    </row>
    <row r="1003" spans="1:37" x14ac:dyDescent="0.25">
      <c r="A1003" s="10" t="s">
        <v>2366</v>
      </c>
      <c r="B1003" s="10" t="s">
        <v>858</v>
      </c>
      <c r="C1003" s="10" t="s">
        <v>2767</v>
      </c>
      <c r="D1003" s="10" t="s">
        <v>931</v>
      </c>
      <c r="E1003" s="10" t="s">
        <v>2797</v>
      </c>
      <c r="F1003" s="10" t="s">
        <v>861</v>
      </c>
      <c r="G1003" s="185" t="s">
        <v>2800</v>
      </c>
      <c r="H1003" s="10">
        <v>35</v>
      </c>
      <c r="I1003" s="280" t="s">
        <v>74</v>
      </c>
      <c r="J1003" s="265"/>
      <c r="K1003" s="265"/>
      <c r="L1003" s="265"/>
      <c r="M1003" s="280">
        <v>35</v>
      </c>
      <c r="N1003" s="204"/>
      <c r="O1003" s="204"/>
      <c r="P1003" s="204"/>
      <c r="Q1003" s="216"/>
      <c r="R1003" s="10"/>
      <c r="S1003" s="10" t="s">
        <v>2801</v>
      </c>
      <c r="T1003" s="271">
        <v>0.05</v>
      </c>
      <c r="U1003" s="18">
        <v>42816</v>
      </c>
      <c r="V1003" s="18">
        <v>42881</v>
      </c>
      <c r="W1003" s="10">
        <v>65</v>
      </c>
      <c r="X1003" s="284"/>
      <c r="Y1003" s="240"/>
      <c r="Z1003" s="284">
        <v>0.14000000000000001</v>
      </c>
      <c r="AA1003" s="265">
        <v>0.6</v>
      </c>
      <c r="AB1003" s="265">
        <v>1</v>
      </c>
      <c r="AC1003" s="265"/>
      <c r="AD1003" s="265"/>
      <c r="AE1003" s="265"/>
      <c r="AF1003" s="265"/>
      <c r="AG1003" s="265"/>
      <c r="AH1003" s="265"/>
      <c r="AI1003" s="265"/>
      <c r="AJ1003" s="18" t="s">
        <v>2857</v>
      </c>
      <c r="AK1003" s="188" t="s">
        <v>2858</v>
      </c>
    </row>
    <row r="1004" spans="1:37" x14ac:dyDescent="0.25">
      <c r="A1004" s="10" t="s">
        <v>2366</v>
      </c>
      <c r="B1004" s="10" t="s">
        <v>858</v>
      </c>
      <c r="C1004" s="10" t="s">
        <v>2767</v>
      </c>
      <c r="D1004" s="10" t="s">
        <v>931</v>
      </c>
      <c r="E1004" s="10" t="s">
        <v>2797</v>
      </c>
      <c r="F1004" s="10" t="s">
        <v>861</v>
      </c>
      <c r="G1004" s="185" t="s">
        <v>2800</v>
      </c>
      <c r="H1004" s="10">
        <v>35</v>
      </c>
      <c r="I1004" s="280" t="s">
        <v>74</v>
      </c>
      <c r="J1004" s="265"/>
      <c r="K1004" s="265"/>
      <c r="L1004" s="265"/>
      <c r="M1004" s="280">
        <v>35</v>
      </c>
      <c r="N1004" s="204"/>
      <c r="O1004" s="204"/>
      <c r="P1004" s="204"/>
      <c r="Q1004" s="216"/>
      <c r="R1004" s="10"/>
      <c r="S1004" s="10" t="s">
        <v>2859</v>
      </c>
      <c r="T1004" s="271">
        <v>0.1</v>
      </c>
      <c r="U1004" s="18">
        <v>42795</v>
      </c>
      <c r="V1004" s="18">
        <v>43008</v>
      </c>
      <c r="W1004" s="10">
        <v>213</v>
      </c>
      <c r="X1004" s="284"/>
      <c r="Y1004" s="284"/>
      <c r="Z1004" s="284">
        <v>0.14000000000000001</v>
      </c>
      <c r="AA1004" s="265">
        <v>0.28000000000000003</v>
      </c>
      <c r="AB1004" s="265">
        <v>0.4</v>
      </c>
      <c r="AC1004" s="265">
        <v>0.56999999999999995</v>
      </c>
      <c r="AD1004" s="265">
        <v>0.71</v>
      </c>
      <c r="AE1004" s="265">
        <v>0.86</v>
      </c>
      <c r="AF1004" s="265">
        <v>1</v>
      </c>
      <c r="AG1004" s="265"/>
      <c r="AH1004" s="265"/>
      <c r="AI1004" s="265"/>
      <c r="AJ1004" s="18"/>
      <c r="AK1004" s="188" t="s">
        <v>2860</v>
      </c>
    </row>
    <row r="1005" spans="1:37" x14ac:dyDescent="0.25">
      <c r="A1005" s="10" t="s">
        <v>2366</v>
      </c>
      <c r="B1005" s="10" t="s">
        <v>858</v>
      </c>
      <c r="C1005" s="10" t="s">
        <v>2767</v>
      </c>
      <c r="D1005" s="10" t="s">
        <v>931</v>
      </c>
      <c r="E1005" s="10" t="s">
        <v>2797</v>
      </c>
      <c r="F1005" s="10" t="s">
        <v>861</v>
      </c>
      <c r="G1005" s="185" t="s">
        <v>2800</v>
      </c>
      <c r="H1005" s="10">
        <v>35</v>
      </c>
      <c r="I1005" s="280" t="s">
        <v>74</v>
      </c>
      <c r="J1005" s="265"/>
      <c r="K1005" s="265"/>
      <c r="L1005" s="265"/>
      <c r="M1005" s="280">
        <v>35</v>
      </c>
      <c r="N1005" s="204"/>
      <c r="O1005" s="204"/>
      <c r="P1005" s="204"/>
      <c r="Q1005" s="216"/>
      <c r="R1005" s="10"/>
      <c r="S1005" s="10" t="s">
        <v>2861</v>
      </c>
      <c r="T1005" s="271">
        <v>0.2</v>
      </c>
      <c r="U1005" s="18">
        <v>43008</v>
      </c>
      <c r="V1005" s="18">
        <v>43084</v>
      </c>
      <c r="W1005" s="10">
        <v>76</v>
      </c>
      <c r="X1005" s="284"/>
      <c r="Y1005" s="284"/>
      <c r="Z1005" s="284"/>
      <c r="AA1005" s="265"/>
      <c r="AB1005" s="265"/>
      <c r="AC1005" s="265"/>
      <c r="AD1005" s="265"/>
      <c r="AE1005" s="265"/>
      <c r="AF1005" s="265">
        <v>0</v>
      </c>
      <c r="AG1005" s="265">
        <v>0.41</v>
      </c>
      <c r="AH1005" s="265">
        <v>0.8</v>
      </c>
      <c r="AI1005" s="265">
        <v>1</v>
      </c>
      <c r="AJ1005" s="18"/>
      <c r="AK1005" s="188" t="s">
        <v>2862</v>
      </c>
    </row>
    <row r="1006" spans="1:37" x14ac:dyDescent="0.25">
      <c r="A1006" s="10" t="s">
        <v>2366</v>
      </c>
      <c r="B1006" s="10" t="s">
        <v>858</v>
      </c>
      <c r="C1006" s="10" t="s">
        <v>2767</v>
      </c>
      <c r="D1006" s="10" t="s">
        <v>931</v>
      </c>
      <c r="E1006" s="10" t="s">
        <v>2797</v>
      </c>
      <c r="F1006" s="10" t="s">
        <v>861</v>
      </c>
      <c r="G1006" s="185" t="s">
        <v>2800</v>
      </c>
      <c r="H1006" s="10">
        <v>35</v>
      </c>
      <c r="I1006" s="280" t="s">
        <v>74</v>
      </c>
      <c r="J1006" s="265"/>
      <c r="K1006" s="265"/>
      <c r="L1006" s="265"/>
      <c r="M1006" s="280">
        <v>35</v>
      </c>
      <c r="N1006" s="204"/>
      <c r="O1006" s="204"/>
      <c r="P1006" s="204"/>
      <c r="Q1006" s="216"/>
      <c r="R1006" s="10"/>
      <c r="S1006" s="10" t="s">
        <v>2863</v>
      </c>
      <c r="T1006" s="271">
        <v>0.16</v>
      </c>
      <c r="U1006" s="18">
        <v>42816</v>
      </c>
      <c r="V1006" s="18">
        <v>42881</v>
      </c>
      <c r="W1006" s="10">
        <v>65</v>
      </c>
      <c r="X1006" s="284"/>
      <c r="Y1006" s="284"/>
      <c r="Z1006" s="284">
        <v>0.14000000000000001</v>
      </c>
      <c r="AA1006" s="265">
        <v>0.6</v>
      </c>
      <c r="AB1006" s="265">
        <v>1</v>
      </c>
      <c r="AC1006" s="265"/>
      <c r="AD1006" s="265"/>
      <c r="AE1006" s="265"/>
      <c r="AF1006" s="265"/>
      <c r="AG1006" s="265"/>
      <c r="AH1006" s="265"/>
      <c r="AI1006" s="265"/>
      <c r="AJ1006" s="18" t="s">
        <v>2864</v>
      </c>
      <c r="AK1006" s="188" t="s">
        <v>2865</v>
      </c>
    </row>
    <row r="1007" spans="1:37" x14ac:dyDescent="0.25">
      <c r="A1007" s="10" t="s">
        <v>2366</v>
      </c>
      <c r="B1007" s="10" t="s">
        <v>858</v>
      </c>
      <c r="C1007" s="10" t="s">
        <v>2767</v>
      </c>
      <c r="D1007" s="10" t="s">
        <v>931</v>
      </c>
      <c r="E1007" s="10" t="s">
        <v>2797</v>
      </c>
      <c r="F1007" s="10" t="s">
        <v>861</v>
      </c>
      <c r="G1007" s="185" t="s">
        <v>2800</v>
      </c>
      <c r="H1007" s="10">
        <v>35</v>
      </c>
      <c r="I1007" s="280" t="s">
        <v>74</v>
      </c>
      <c r="J1007" s="265"/>
      <c r="K1007" s="265"/>
      <c r="L1007" s="265"/>
      <c r="M1007" s="280">
        <v>35</v>
      </c>
      <c r="N1007" s="204"/>
      <c r="O1007" s="204"/>
      <c r="P1007" s="204"/>
      <c r="Q1007" s="216"/>
      <c r="R1007" s="10"/>
      <c r="S1007" s="10" t="s">
        <v>2866</v>
      </c>
      <c r="T1007" s="271">
        <v>0.17</v>
      </c>
      <c r="U1007" s="18">
        <v>42887</v>
      </c>
      <c r="V1007" s="18">
        <v>42917</v>
      </c>
      <c r="W1007" s="10">
        <v>30</v>
      </c>
      <c r="X1007" s="284"/>
      <c r="Y1007" s="284"/>
      <c r="Z1007" s="284"/>
      <c r="AA1007" s="265"/>
      <c r="AB1007" s="265"/>
      <c r="AC1007" s="265">
        <v>0.97</v>
      </c>
      <c r="AD1007" s="265">
        <v>1</v>
      </c>
      <c r="AE1007" s="265"/>
      <c r="AF1007" s="265"/>
      <c r="AG1007" s="265"/>
      <c r="AH1007" s="265"/>
      <c r="AI1007" s="265"/>
      <c r="AJ1007" s="18" t="s">
        <v>2867</v>
      </c>
      <c r="AK1007" s="188" t="s">
        <v>2868</v>
      </c>
    </row>
    <row r="1008" spans="1:37" x14ac:dyDescent="0.25">
      <c r="A1008" s="10" t="s">
        <v>2366</v>
      </c>
      <c r="B1008" s="10" t="s">
        <v>858</v>
      </c>
      <c r="C1008" s="10" t="s">
        <v>2767</v>
      </c>
      <c r="D1008" s="10" t="s">
        <v>931</v>
      </c>
      <c r="E1008" s="10" t="s">
        <v>2797</v>
      </c>
      <c r="F1008" s="10" t="s">
        <v>861</v>
      </c>
      <c r="G1008" s="185" t="s">
        <v>2800</v>
      </c>
      <c r="H1008" s="10">
        <v>35</v>
      </c>
      <c r="I1008" s="280" t="s">
        <v>74</v>
      </c>
      <c r="J1008" s="265"/>
      <c r="K1008" s="265"/>
      <c r="L1008" s="265"/>
      <c r="M1008" s="280">
        <v>35</v>
      </c>
      <c r="N1008" s="204"/>
      <c r="O1008" s="204"/>
      <c r="P1008" s="204"/>
      <c r="Q1008" s="216"/>
      <c r="R1008" s="10"/>
      <c r="S1008" s="10" t="s">
        <v>2869</v>
      </c>
      <c r="T1008" s="271">
        <v>0.17</v>
      </c>
      <c r="U1008" s="18">
        <v>42887</v>
      </c>
      <c r="V1008" s="18">
        <v>43084</v>
      </c>
      <c r="W1008" s="10">
        <v>197</v>
      </c>
      <c r="X1008" s="284"/>
      <c r="Y1008" s="284"/>
      <c r="Z1008" s="284"/>
      <c r="AA1008" s="265"/>
      <c r="AB1008" s="265"/>
      <c r="AC1008" s="265">
        <v>0.15</v>
      </c>
      <c r="AD1008" s="265">
        <v>0.3</v>
      </c>
      <c r="AE1008" s="265">
        <v>0.46</v>
      </c>
      <c r="AF1008" s="265">
        <v>0.61</v>
      </c>
      <c r="AG1008" s="265">
        <v>0.77</v>
      </c>
      <c r="AH1008" s="265">
        <v>0.92</v>
      </c>
      <c r="AI1008" s="265">
        <v>1</v>
      </c>
      <c r="AJ1008" s="18"/>
      <c r="AK1008" s="188" t="s">
        <v>2870</v>
      </c>
    </row>
    <row r="1009" spans="1:37" x14ac:dyDescent="0.25">
      <c r="A1009" s="10" t="s">
        <v>2366</v>
      </c>
      <c r="B1009" s="10" t="s">
        <v>858</v>
      </c>
      <c r="C1009" s="10" t="s">
        <v>2767</v>
      </c>
      <c r="D1009" s="10" t="s">
        <v>931</v>
      </c>
      <c r="E1009" s="10" t="s">
        <v>2797</v>
      </c>
      <c r="F1009" s="10" t="s">
        <v>861</v>
      </c>
      <c r="G1009" s="185" t="s">
        <v>2802</v>
      </c>
      <c r="H1009" s="10">
        <v>2</v>
      </c>
      <c r="I1009" s="280" t="s">
        <v>74</v>
      </c>
      <c r="J1009" s="265"/>
      <c r="K1009" s="265"/>
      <c r="L1009" s="265"/>
      <c r="M1009" s="280">
        <v>2</v>
      </c>
      <c r="N1009" s="204"/>
      <c r="O1009" s="204"/>
      <c r="P1009" s="204"/>
      <c r="Q1009" s="216"/>
      <c r="R1009" s="10"/>
      <c r="S1009" s="10" t="s">
        <v>2803</v>
      </c>
      <c r="T1009" s="271">
        <v>1</v>
      </c>
      <c r="U1009" s="18">
        <v>42736</v>
      </c>
      <c r="V1009" s="18">
        <v>43009</v>
      </c>
      <c r="W1009" s="10">
        <v>273</v>
      </c>
      <c r="X1009" s="173">
        <v>0.11</v>
      </c>
      <c r="Y1009" s="10">
        <v>0.21</v>
      </c>
      <c r="Z1009" s="10">
        <v>0.33</v>
      </c>
      <c r="AA1009" s="265">
        <v>0.44</v>
      </c>
      <c r="AB1009" s="265">
        <v>0.55000000000000004</v>
      </c>
      <c r="AC1009" s="265">
        <v>0.66</v>
      </c>
      <c r="AD1009" s="265">
        <v>0.77</v>
      </c>
      <c r="AE1009" s="265">
        <v>0.89</v>
      </c>
      <c r="AF1009" s="265">
        <v>1</v>
      </c>
      <c r="AG1009" s="265">
        <v>1</v>
      </c>
      <c r="AH1009" s="265"/>
      <c r="AI1009" s="265"/>
      <c r="AJ1009" s="18" t="s">
        <v>2871</v>
      </c>
      <c r="AK1009" s="188" t="s">
        <v>2803</v>
      </c>
    </row>
    <row r="1010" spans="1:37" x14ac:dyDescent="0.25">
      <c r="A1010" s="10" t="s">
        <v>2366</v>
      </c>
      <c r="B1010" s="10" t="s">
        <v>858</v>
      </c>
      <c r="C1010" s="10" t="s">
        <v>2767</v>
      </c>
      <c r="D1010" s="10" t="s">
        <v>2804</v>
      </c>
      <c r="E1010" s="10" t="s">
        <v>2805</v>
      </c>
      <c r="F1010" s="10" t="s">
        <v>2806</v>
      </c>
      <c r="G1010" s="185" t="s">
        <v>2807</v>
      </c>
      <c r="H1010" s="10">
        <v>100</v>
      </c>
      <c r="I1010" s="280" t="s">
        <v>269</v>
      </c>
      <c r="J1010" s="265">
        <v>25</v>
      </c>
      <c r="K1010" s="265">
        <v>50</v>
      </c>
      <c r="L1010" s="265">
        <v>75</v>
      </c>
      <c r="M1010" s="280">
        <v>100</v>
      </c>
      <c r="N1010" s="204"/>
      <c r="O1010" s="204"/>
      <c r="P1010" s="204"/>
      <c r="Q1010" s="216"/>
      <c r="R1010" s="10"/>
      <c r="S1010" s="10" t="s">
        <v>2808</v>
      </c>
      <c r="T1010" s="271">
        <v>10</v>
      </c>
      <c r="U1010" s="18">
        <v>42765</v>
      </c>
      <c r="V1010" s="18">
        <v>42855</v>
      </c>
      <c r="W1010" s="10">
        <v>90</v>
      </c>
      <c r="X1010" s="173">
        <v>0.01</v>
      </c>
      <c r="Y1010" s="10">
        <v>0.32</v>
      </c>
      <c r="Z1010" s="10">
        <v>0.67</v>
      </c>
      <c r="AA1010" s="265">
        <v>1</v>
      </c>
      <c r="AB1010" s="265"/>
      <c r="AC1010" s="265"/>
      <c r="AD1010" s="265"/>
      <c r="AE1010" s="265"/>
      <c r="AF1010" s="265"/>
      <c r="AG1010" s="265"/>
      <c r="AH1010" s="265"/>
      <c r="AI1010" s="265"/>
      <c r="AJ1010" s="18" t="s">
        <v>2872</v>
      </c>
      <c r="AK1010" s="188" t="s">
        <v>2809</v>
      </c>
    </row>
    <row r="1011" spans="1:37" ht="30" x14ac:dyDescent="0.25">
      <c r="A1011" s="10" t="s">
        <v>2366</v>
      </c>
      <c r="B1011" s="10" t="s">
        <v>858</v>
      </c>
      <c r="C1011" s="10" t="s">
        <v>2767</v>
      </c>
      <c r="D1011" s="10" t="s">
        <v>2804</v>
      </c>
      <c r="E1011" s="10" t="s">
        <v>2805</v>
      </c>
      <c r="F1011" s="10" t="s">
        <v>2806</v>
      </c>
      <c r="G1011" s="185" t="s">
        <v>2807</v>
      </c>
      <c r="H1011" s="10">
        <v>100</v>
      </c>
      <c r="I1011" s="280" t="s">
        <v>269</v>
      </c>
      <c r="J1011" s="265">
        <v>25</v>
      </c>
      <c r="K1011" s="265">
        <v>50</v>
      </c>
      <c r="L1011" s="265">
        <v>75</v>
      </c>
      <c r="M1011" s="280">
        <v>100</v>
      </c>
      <c r="N1011" s="204"/>
      <c r="O1011" s="204"/>
      <c r="P1011" s="204"/>
      <c r="Q1011" s="216"/>
      <c r="R1011" s="10"/>
      <c r="S1011" s="10" t="s">
        <v>2810</v>
      </c>
      <c r="T1011" s="271">
        <v>10</v>
      </c>
      <c r="U1011" s="18">
        <v>42765</v>
      </c>
      <c r="V1011" s="18">
        <v>43084</v>
      </c>
      <c r="W1011" s="10">
        <v>319</v>
      </c>
      <c r="X1011" s="173">
        <v>0</v>
      </c>
      <c r="Y1011" s="10">
        <v>0.09</v>
      </c>
      <c r="Z1011" s="10">
        <v>0.19</v>
      </c>
      <c r="AA1011" s="265">
        <v>0.28000000000000003</v>
      </c>
      <c r="AB1011" s="265">
        <v>0.38</v>
      </c>
      <c r="AC1011" s="265">
        <v>0.47</v>
      </c>
      <c r="AD1011" s="265">
        <v>0.56999999999999995</v>
      </c>
      <c r="AE1011" s="265">
        <v>0.67</v>
      </c>
      <c r="AF1011" s="265">
        <v>0.76</v>
      </c>
      <c r="AG1011" s="265">
        <v>0.86</v>
      </c>
      <c r="AH1011" s="265">
        <v>0.95</v>
      </c>
      <c r="AI1011" s="265">
        <v>1</v>
      </c>
      <c r="AJ1011" s="18" t="s">
        <v>2873</v>
      </c>
      <c r="AK1011" s="188" t="s">
        <v>2811</v>
      </c>
    </row>
    <row r="1012" spans="1:37" x14ac:dyDescent="0.25">
      <c r="A1012" s="10" t="s">
        <v>2366</v>
      </c>
      <c r="B1012" s="10" t="s">
        <v>858</v>
      </c>
      <c r="C1012" s="10" t="s">
        <v>2767</v>
      </c>
      <c r="D1012" s="10" t="s">
        <v>2804</v>
      </c>
      <c r="E1012" s="10" t="s">
        <v>2805</v>
      </c>
      <c r="F1012" s="10" t="s">
        <v>2806</v>
      </c>
      <c r="G1012" s="185" t="s">
        <v>2807</v>
      </c>
      <c r="H1012" s="10">
        <v>100</v>
      </c>
      <c r="I1012" s="280" t="s">
        <v>269</v>
      </c>
      <c r="J1012" s="265">
        <v>25</v>
      </c>
      <c r="K1012" s="265">
        <v>50</v>
      </c>
      <c r="L1012" s="265">
        <v>75</v>
      </c>
      <c r="M1012" s="280">
        <v>100</v>
      </c>
      <c r="N1012" s="204"/>
      <c r="O1012" s="204"/>
      <c r="P1012" s="204"/>
      <c r="Q1012" s="216"/>
      <c r="R1012" s="10"/>
      <c r="S1012" s="10" t="s">
        <v>2812</v>
      </c>
      <c r="T1012" s="271">
        <v>10</v>
      </c>
      <c r="U1012" s="18">
        <v>42824</v>
      </c>
      <c r="V1012" s="18">
        <v>43008</v>
      </c>
      <c r="W1012" s="10">
        <v>184</v>
      </c>
      <c r="X1012" s="173"/>
      <c r="Y1012" s="10"/>
      <c r="Z1012" s="10">
        <v>0.01</v>
      </c>
      <c r="AA1012" s="265">
        <v>0.17</v>
      </c>
      <c r="AB1012" s="265">
        <v>0.34</v>
      </c>
      <c r="AC1012" s="265">
        <v>0.5</v>
      </c>
      <c r="AD1012" s="265">
        <v>0.67</v>
      </c>
      <c r="AE1012" s="265">
        <v>0.84</v>
      </c>
      <c r="AF1012" s="265">
        <v>1</v>
      </c>
      <c r="AG1012" s="265"/>
      <c r="AH1012" s="265"/>
      <c r="AI1012" s="265"/>
      <c r="AJ1012" s="18" t="s">
        <v>2874</v>
      </c>
      <c r="AK1012" s="188" t="s">
        <v>2813</v>
      </c>
    </row>
    <row r="1013" spans="1:37" x14ac:dyDescent="0.25">
      <c r="A1013" s="10" t="s">
        <v>2366</v>
      </c>
      <c r="B1013" s="10" t="s">
        <v>858</v>
      </c>
      <c r="C1013" s="10" t="s">
        <v>2767</v>
      </c>
      <c r="D1013" s="10" t="s">
        <v>2804</v>
      </c>
      <c r="E1013" s="10" t="s">
        <v>2805</v>
      </c>
      <c r="F1013" s="10" t="s">
        <v>2806</v>
      </c>
      <c r="G1013" s="185" t="s">
        <v>2807</v>
      </c>
      <c r="H1013" s="10">
        <v>100</v>
      </c>
      <c r="I1013" s="280" t="s">
        <v>269</v>
      </c>
      <c r="J1013" s="265">
        <v>25</v>
      </c>
      <c r="K1013" s="265">
        <v>50</v>
      </c>
      <c r="L1013" s="265">
        <v>75</v>
      </c>
      <c r="M1013" s="280">
        <v>100</v>
      </c>
      <c r="N1013" s="204"/>
      <c r="O1013" s="204"/>
      <c r="P1013" s="204"/>
      <c r="Q1013" s="216"/>
      <c r="R1013" s="10"/>
      <c r="S1013" s="10" t="s">
        <v>2814</v>
      </c>
      <c r="T1013" s="271">
        <v>10</v>
      </c>
      <c r="U1013" s="18">
        <v>42826</v>
      </c>
      <c r="V1013" s="18">
        <v>42887</v>
      </c>
      <c r="W1013" s="10">
        <v>61</v>
      </c>
      <c r="X1013" s="173"/>
      <c r="Y1013" s="10"/>
      <c r="Z1013" s="10"/>
      <c r="AA1013" s="265">
        <v>0.48</v>
      </c>
      <c r="AB1013" s="265">
        <v>0.98</v>
      </c>
      <c r="AC1013" s="265">
        <v>1</v>
      </c>
      <c r="AD1013" s="265"/>
      <c r="AE1013" s="265"/>
      <c r="AF1013" s="265"/>
      <c r="AG1013" s="265"/>
      <c r="AH1013" s="265"/>
      <c r="AI1013" s="265"/>
      <c r="AJ1013" s="18" t="s">
        <v>2874</v>
      </c>
      <c r="AK1013" s="188" t="s">
        <v>2815</v>
      </c>
    </row>
    <row r="1014" spans="1:37" x14ac:dyDescent="0.25">
      <c r="A1014" s="10" t="s">
        <v>2366</v>
      </c>
      <c r="B1014" s="10" t="s">
        <v>858</v>
      </c>
      <c r="C1014" s="10" t="s">
        <v>2767</v>
      </c>
      <c r="D1014" s="10" t="s">
        <v>2804</v>
      </c>
      <c r="E1014" s="10" t="s">
        <v>2805</v>
      </c>
      <c r="F1014" s="10" t="s">
        <v>2806</v>
      </c>
      <c r="G1014" s="185" t="s">
        <v>2807</v>
      </c>
      <c r="H1014" s="10">
        <v>100</v>
      </c>
      <c r="I1014" s="280" t="s">
        <v>269</v>
      </c>
      <c r="J1014" s="265">
        <v>25</v>
      </c>
      <c r="K1014" s="265">
        <v>50</v>
      </c>
      <c r="L1014" s="265">
        <v>75</v>
      </c>
      <c r="M1014" s="280">
        <v>100</v>
      </c>
      <c r="N1014" s="204"/>
      <c r="O1014" s="204"/>
      <c r="P1014" s="204"/>
      <c r="Q1014" s="216"/>
      <c r="R1014" s="10"/>
      <c r="S1014" s="10" t="s">
        <v>2816</v>
      </c>
      <c r="T1014" s="271">
        <v>10</v>
      </c>
      <c r="U1014" s="18">
        <v>42840</v>
      </c>
      <c r="V1014" s="18">
        <v>42875</v>
      </c>
      <c r="W1014" s="10">
        <v>35</v>
      </c>
      <c r="X1014" s="173"/>
      <c r="Y1014" s="10"/>
      <c r="Z1014" s="10"/>
      <c r="AA1014" s="265">
        <v>0.43</v>
      </c>
      <c r="AB1014" s="265">
        <v>1</v>
      </c>
      <c r="AC1014" s="265"/>
      <c r="AD1014" s="265"/>
      <c r="AE1014" s="265"/>
      <c r="AF1014" s="265"/>
      <c r="AG1014" s="265"/>
      <c r="AH1014" s="265"/>
      <c r="AI1014" s="265"/>
      <c r="AJ1014" s="18" t="s">
        <v>2874</v>
      </c>
      <c r="AK1014" s="188" t="s">
        <v>2817</v>
      </c>
    </row>
    <row r="1015" spans="1:37" x14ac:dyDescent="0.25">
      <c r="A1015" s="10" t="s">
        <v>2366</v>
      </c>
      <c r="B1015" s="10" t="s">
        <v>858</v>
      </c>
      <c r="C1015" s="10" t="s">
        <v>2767</v>
      </c>
      <c r="D1015" s="10" t="s">
        <v>2804</v>
      </c>
      <c r="E1015" s="10" t="s">
        <v>2805</v>
      </c>
      <c r="F1015" s="10" t="s">
        <v>2806</v>
      </c>
      <c r="G1015" s="185" t="s">
        <v>2807</v>
      </c>
      <c r="H1015" s="10">
        <v>100</v>
      </c>
      <c r="I1015" s="280" t="s">
        <v>269</v>
      </c>
      <c r="J1015" s="265">
        <v>25</v>
      </c>
      <c r="K1015" s="265">
        <v>50</v>
      </c>
      <c r="L1015" s="265">
        <v>75</v>
      </c>
      <c r="M1015" s="280">
        <v>100</v>
      </c>
      <c r="N1015" s="204"/>
      <c r="O1015" s="204"/>
      <c r="P1015" s="204"/>
      <c r="Q1015" s="216"/>
      <c r="R1015" s="10"/>
      <c r="S1015" s="10" t="s">
        <v>2818</v>
      </c>
      <c r="T1015" s="271">
        <v>15</v>
      </c>
      <c r="U1015" s="18">
        <v>42876</v>
      </c>
      <c r="V1015" s="18">
        <v>42931</v>
      </c>
      <c r="W1015" s="10">
        <v>55</v>
      </c>
      <c r="X1015" s="173"/>
      <c r="Y1015" s="10"/>
      <c r="Z1015" s="10"/>
      <c r="AA1015" s="265"/>
      <c r="AB1015" s="265">
        <v>0.18</v>
      </c>
      <c r="AC1015" s="265">
        <v>0.73</v>
      </c>
      <c r="AD1015" s="265">
        <v>1</v>
      </c>
      <c r="AE1015" s="265"/>
      <c r="AF1015" s="265"/>
      <c r="AG1015" s="265"/>
      <c r="AH1015" s="265"/>
      <c r="AI1015" s="265"/>
      <c r="AJ1015" s="18" t="s">
        <v>2874</v>
      </c>
      <c r="AK1015" s="188" t="s">
        <v>2819</v>
      </c>
    </row>
    <row r="1016" spans="1:37" x14ac:dyDescent="0.25">
      <c r="A1016" s="10" t="s">
        <v>2366</v>
      </c>
      <c r="B1016" s="10" t="s">
        <v>858</v>
      </c>
      <c r="C1016" s="10" t="s">
        <v>2767</v>
      </c>
      <c r="D1016" s="10" t="s">
        <v>2804</v>
      </c>
      <c r="E1016" s="10" t="s">
        <v>2805</v>
      </c>
      <c r="F1016" s="10" t="s">
        <v>2806</v>
      </c>
      <c r="G1016" s="185" t="s">
        <v>2807</v>
      </c>
      <c r="H1016" s="10">
        <v>100</v>
      </c>
      <c r="I1016" s="280" t="s">
        <v>269</v>
      </c>
      <c r="J1016" s="265">
        <v>25</v>
      </c>
      <c r="K1016" s="265">
        <v>50</v>
      </c>
      <c r="L1016" s="265">
        <v>75</v>
      </c>
      <c r="M1016" s="280">
        <v>100</v>
      </c>
      <c r="N1016" s="204"/>
      <c r="O1016" s="204"/>
      <c r="P1016" s="204"/>
      <c r="Q1016" s="216"/>
      <c r="R1016" s="10"/>
      <c r="S1016" s="10" t="s">
        <v>2820</v>
      </c>
      <c r="T1016" s="271">
        <v>15</v>
      </c>
      <c r="U1016" s="18">
        <v>42948</v>
      </c>
      <c r="V1016" s="18">
        <v>42993</v>
      </c>
      <c r="W1016" s="10">
        <v>45</v>
      </c>
      <c r="X1016" s="173"/>
      <c r="Y1016" s="10"/>
      <c r="Z1016" s="10"/>
      <c r="AA1016" s="265"/>
      <c r="AB1016" s="265"/>
      <c r="AC1016" s="265"/>
      <c r="AD1016" s="265"/>
      <c r="AE1016" s="265">
        <v>0.67</v>
      </c>
      <c r="AF1016" s="265">
        <v>1</v>
      </c>
      <c r="AG1016" s="265"/>
      <c r="AH1016" s="265"/>
      <c r="AI1016" s="265"/>
      <c r="AJ1016" s="18" t="s">
        <v>2874</v>
      </c>
      <c r="AK1016" s="188" t="s">
        <v>2821</v>
      </c>
    </row>
    <row r="1017" spans="1:37" x14ac:dyDescent="0.25">
      <c r="A1017" s="10" t="s">
        <v>2366</v>
      </c>
      <c r="B1017" s="10" t="s">
        <v>858</v>
      </c>
      <c r="C1017" s="10" t="s">
        <v>2767</v>
      </c>
      <c r="D1017" s="10" t="s">
        <v>2804</v>
      </c>
      <c r="E1017" s="10" t="s">
        <v>2805</v>
      </c>
      <c r="F1017" s="10" t="s">
        <v>2806</v>
      </c>
      <c r="G1017" s="185" t="s">
        <v>2807</v>
      </c>
      <c r="H1017" s="10">
        <v>100</v>
      </c>
      <c r="I1017" s="280" t="s">
        <v>269</v>
      </c>
      <c r="J1017" s="265">
        <v>25</v>
      </c>
      <c r="K1017" s="265">
        <v>50</v>
      </c>
      <c r="L1017" s="265">
        <v>75</v>
      </c>
      <c r="M1017" s="280">
        <v>100</v>
      </c>
      <c r="N1017" s="204"/>
      <c r="O1017" s="204"/>
      <c r="P1017" s="204"/>
      <c r="Q1017" s="216"/>
      <c r="R1017" s="10"/>
      <c r="S1017" s="10" t="s">
        <v>2822</v>
      </c>
      <c r="T1017" s="271">
        <v>10</v>
      </c>
      <c r="U1017" s="18">
        <v>42993</v>
      </c>
      <c r="V1017" s="18">
        <v>43069</v>
      </c>
      <c r="W1017" s="10">
        <v>76</v>
      </c>
      <c r="X1017" s="173"/>
      <c r="Y1017" s="10"/>
      <c r="Z1017" s="10"/>
      <c r="AA1017" s="265"/>
      <c r="AB1017" s="265"/>
      <c r="AC1017" s="265"/>
      <c r="AD1017" s="265"/>
      <c r="AE1017" s="265"/>
      <c r="AF1017" s="265">
        <v>0.2</v>
      </c>
      <c r="AG1017" s="265">
        <v>0.61</v>
      </c>
      <c r="AH1017" s="265">
        <v>1</v>
      </c>
      <c r="AI1017" s="265"/>
      <c r="AJ1017" s="18" t="s">
        <v>2874</v>
      </c>
      <c r="AK1017" s="188" t="s">
        <v>2823</v>
      </c>
    </row>
    <row r="1018" spans="1:37" x14ac:dyDescent="0.25">
      <c r="A1018" s="10" t="s">
        <v>2366</v>
      </c>
      <c r="B1018" s="10" t="s">
        <v>858</v>
      </c>
      <c r="C1018" s="10" t="s">
        <v>2767</v>
      </c>
      <c r="D1018" s="10" t="s">
        <v>2804</v>
      </c>
      <c r="E1018" s="10" t="s">
        <v>2805</v>
      </c>
      <c r="F1018" s="10" t="s">
        <v>2806</v>
      </c>
      <c r="G1018" s="185" t="s">
        <v>2807</v>
      </c>
      <c r="H1018" s="10">
        <v>100</v>
      </c>
      <c r="I1018" s="280" t="s">
        <v>269</v>
      </c>
      <c r="J1018" s="265">
        <v>25</v>
      </c>
      <c r="K1018" s="265">
        <v>50</v>
      </c>
      <c r="L1018" s="265">
        <v>75</v>
      </c>
      <c r="M1018" s="280">
        <v>100</v>
      </c>
      <c r="N1018" s="204"/>
      <c r="O1018" s="204"/>
      <c r="P1018" s="204"/>
      <c r="Q1018" s="216"/>
      <c r="R1018" s="10"/>
      <c r="S1018" s="10" t="s">
        <v>2824</v>
      </c>
      <c r="T1018" s="271">
        <v>10</v>
      </c>
      <c r="U1018" s="18">
        <v>43070</v>
      </c>
      <c r="V1018" s="18">
        <v>43089</v>
      </c>
      <c r="W1018" s="10">
        <v>19</v>
      </c>
      <c r="X1018" s="173">
        <v>-16</v>
      </c>
      <c r="Y1018" s="10"/>
      <c r="Z1018" s="10"/>
      <c r="AA1018" s="265"/>
      <c r="AB1018" s="265"/>
      <c r="AC1018" s="265"/>
      <c r="AD1018" s="265"/>
      <c r="AE1018" s="265"/>
      <c r="AF1018" s="265"/>
      <c r="AG1018" s="265"/>
      <c r="AH1018" s="265"/>
      <c r="AI1018" s="265">
        <v>1</v>
      </c>
      <c r="AJ1018" s="18" t="s">
        <v>2874</v>
      </c>
      <c r="AK1018" s="188" t="s">
        <v>2825</v>
      </c>
    </row>
    <row r="1019" spans="1:37" ht="30" x14ac:dyDescent="0.25">
      <c r="A1019" s="10" t="s">
        <v>2366</v>
      </c>
      <c r="B1019" s="10" t="s">
        <v>858</v>
      </c>
      <c r="C1019" s="10" t="s">
        <v>2767</v>
      </c>
      <c r="D1019" s="10" t="s">
        <v>2826</v>
      </c>
      <c r="E1019" s="10" t="s">
        <v>2805</v>
      </c>
      <c r="F1019" s="10" t="s">
        <v>2827</v>
      </c>
      <c r="G1019" s="185" t="s">
        <v>2828</v>
      </c>
      <c r="H1019" s="10">
        <v>1</v>
      </c>
      <c r="I1019" s="280" t="s">
        <v>74</v>
      </c>
      <c r="J1019" s="265"/>
      <c r="K1019" s="265">
        <v>1</v>
      </c>
      <c r="L1019" s="265"/>
      <c r="M1019" s="280"/>
      <c r="N1019" s="205"/>
      <c r="O1019" s="204"/>
      <c r="P1019" s="204"/>
      <c r="Q1019" s="216"/>
      <c r="R1019" s="10"/>
      <c r="S1019" s="10" t="s">
        <v>2875</v>
      </c>
      <c r="T1019" s="271">
        <v>1</v>
      </c>
      <c r="U1019" s="18">
        <v>42750</v>
      </c>
      <c r="V1019" s="18">
        <v>42916</v>
      </c>
      <c r="W1019" s="10">
        <v>166</v>
      </c>
      <c r="X1019" s="173">
        <v>0.1</v>
      </c>
      <c r="Y1019" s="10">
        <v>0.27</v>
      </c>
      <c r="Z1019" s="10">
        <v>0.28000000000000003</v>
      </c>
      <c r="AA1019" s="265">
        <v>0.63</v>
      </c>
      <c r="AB1019" s="265">
        <v>0.82</v>
      </c>
      <c r="AC1019" s="265">
        <v>1</v>
      </c>
      <c r="AD1019" s="265"/>
      <c r="AE1019" s="265"/>
      <c r="AF1019" s="265"/>
      <c r="AG1019" s="265"/>
      <c r="AH1019" s="265"/>
      <c r="AI1019" s="265"/>
      <c r="AJ1019" s="18" t="s">
        <v>2876</v>
      </c>
      <c r="AK1019" s="188" t="s">
        <v>2829</v>
      </c>
    </row>
    <row r="1020" spans="1:37" ht="30" x14ac:dyDescent="0.25">
      <c r="A1020" s="10" t="s">
        <v>2366</v>
      </c>
      <c r="B1020" s="10" t="s">
        <v>858</v>
      </c>
      <c r="C1020" s="10" t="s">
        <v>2767</v>
      </c>
      <c r="D1020" s="10" t="s">
        <v>2826</v>
      </c>
      <c r="E1020" s="10" t="s">
        <v>2805</v>
      </c>
      <c r="F1020" s="10" t="s">
        <v>2827</v>
      </c>
      <c r="G1020" s="185" t="s">
        <v>2828</v>
      </c>
      <c r="H1020" s="10">
        <v>1</v>
      </c>
      <c r="I1020" s="280" t="s">
        <v>74</v>
      </c>
      <c r="J1020" s="265"/>
      <c r="K1020" s="265">
        <v>1</v>
      </c>
      <c r="L1020" s="265"/>
      <c r="M1020" s="280"/>
      <c r="N1020" s="205"/>
      <c r="O1020" s="204"/>
      <c r="P1020" s="204"/>
      <c r="Q1020" s="216"/>
      <c r="R1020" s="10"/>
      <c r="S1020" s="10" t="s">
        <v>2877</v>
      </c>
      <c r="T1020" s="271">
        <v>100</v>
      </c>
      <c r="U1020" s="18">
        <v>42750</v>
      </c>
      <c r="V1020" s="18">
        <v>42916</v>
      </c>
      <c r="W1020" s="10">
        <v>166</v>
      </c>
      <c r="X1020" s="173">
        <v>0.1</v>
      </c>
      <c r="Y1020" s="10">
        <v>0.27</v>
      </c>
      <c r="Z1020" s="10">
        <v>0.28000000000000003</v>
      </c>
      <c r="AA1020" s="265">
        <v>0.63</v>
      </c>
      <c r="AB1020" s="265">
        <v>0.82</v>
      </c>
      <c r="AC1020" s="265">
        <v>1</v>
      </c>
      <c r="AD1020" s="265"/>
      <c r="AE1020" s="265"/>
      <c r="AF1020" s="265"/>
      <c r="AG1020" s="265"/>
      <c r="AH1020" s="265"/>
      <c r="AI1020" s="265"/>
      <c r="AJ1020" s="18" t="s">
        <v>2878</v>
      </c>
      <c r="AK1020" s="188" t="s">
        <v>2829</v>
      </c>
    </row>
    <row r="1021" spans="1:37" ht="30" x14ac:dyDescent="0.25">
      <c r="A1021" s="10" t="s">
        <v>2366</v>
      </c>
      <c r="B1021" s="10" t="s">
        <v>858</v>
      </c>
      <c r="C1021" s="10" t="s">
        <v>2767</v>
      </c>
      <c r="D1021" s="10" t="s">
        <v>2826</v>
      </c>
      <c r="E1021" s="10" t="s">
        <v>2805</v>
      </c>
      <c r="F1021" s="10" t="s">
        <v>2827</v>
      </c>
      <c r="G1021" s="185" t="s">
        <v>2828</v>
      </c>
      <c r="H1021" s="10">
        <v>1</v>
      </c>
      <c r="I1021" s="280" t="s">
        <v>74</v>
      </c>
      <c r="J1021" s="265"/>
      <c r="K1021" s="265">
        <v>1</v>
      </c>
      <c r="L1021" s="265"/>
      <c r="M1021" s="280"/>
      <c r="N1021" s="205"/>
      <c r="O1021" s="204"/>
      <c r="P1021" s="204"/>
      <c r="Q1021" s="216"/>
      <c r="R1021" s="10"/>
      <c r="S1021" s="10" t="s">
        <v>2879</v>
      </c>
      <c r="T1021" s="271">
        <v>100</v>
      </c>
      <c r="U1021" s="18">
        <v>42750</v>
      </c>
      <c r="V1021" s="18">
        <v>42916</v>
      </c>
      <c r="W1021" s="10">
        <v>166</v>
      </c>
      <c r="X1021" s="173">
        <v>0.1</v>
      </c>
      <c r="Y1021" s="10">
        <v>0.27</v>
      </c>
      <c r="Z1021" s="10">
        <v>0.28000000000000003</v>
      </c>
      <c r="AA1021" s="265">
        <v>0.63</v>
      </c>
      <c r="AB1021" s="265">
        <v>0.82</v>
      </c>
      <c r="AC1021" s="265">
        <v>1</v>
      </c>
      <c r="AD1021" s="265"/>
      <c r="AE1021" s="265"/>
      <c r="AF1021" s="265"/>
      <c r="AG1021" s="265"/>
      <c r="AH1021" s="265"/>
      <c r="AI1021" s="265"/>
      <c r="AJ1021" s="18" t="s">
        <v>2880</v>
      </c>
      <c r="AK1021" s="188" t="s">
        <v>2829</v>
      </c>
    </row>
    <row r="1022" spans="1:37" ht="30" x14ac:dyDescent="0.25">
      <c r="A1022" s="10" t="s">
        <v>2366</v>
      </c>
      <c r="B1022" s="10" t="s">
        <v>858</v>
      </c>
      <c r="C1022" s="10" t="s">
        <v>2767</v>
      </c>
      <c r="D1022" s="10" t="s">
        <v>2826</v>
      </c>
      <c r="E1022" s="10" t="s">
        <v>2805</v>
      </c>
      <c r="F1022" s="10" t="s">
        <v>2827</v>
      </c>
      <c r="G1022" s="185" t="s">
        <v>2828</v>
      </c>
      <c r="H1022" s="10">
        <v>1</v>
      </c>
      <c r="I1022" s="280" t="s">
        <v>74</v>
      </c>
      <c r="J1022" s="265"/>
      <c r="K1022" s="265">
        <v>1</v>
      </c>
      <c r="L1022" s="265"/>
      <c r="M1022" s="280"/>
      <c r="N1022" s="205"/>
      <c r="O1022" s="204"/>
      <c r="P1022" s="204"/>
      <c r="Q1022" s="216"/>
      <c r="R1022" s="10"/>
      <c r="S1022" s="10" t="s">
        <v>2881</v>
      </c>
      <c r="T1022" s="271">
        <v>100</v>
      </c>
      <c r="U1022" s="18">
        <v>42750</v>
      </c>
      <c r="V1022" s="18">
        <v>42916</v>
      </c>
      <c r="W1022" s="10">
        <v>166</v>
      </c>
      <c r="X1022" s="173">
        <v>0.1</v>
      </c>
      <c r="Y1022" s="10">
        <v>0.27</v>
      </c>
      <c r="Z1022" s="10">
        <v>0.28000000000000003</v>
      </c>
      <c r="AA1022" s="265">
        <v>0.63</v>
      </c>
      <c r="AB1022" s="265">
        <v>0.82</v>
      </c>
      <c r="AC1022" s="265">
        <v>1</v>
      </c>
      <c r="AD1022" s="265"/>
      <c r="AE1022" s="265"/>
      <c r="AF1022" s="265"/>
      <c r="AG1022" s="265"/>
      <c r="AH1022" s="265"/>
      <c r="AI1022" s="265"/>
      <c r="AJ1022" s="18" t="s">
        <v>2882</v>
      </c>
      <c r="AK1022" s="188" t="s">
        <v>2829</v>
      </c>
    </row>
    <row r="1023" spans="1:37" ht="30" x14ac:dyDescent="0.25">
      <c r="A1023" s="10" t="s">
        <v>2366</v>
      </c>
      <c r="B1023" s="10" t="s">
        <v>858</v>
      </c>
      <c r="C1023" s="10" t="s">
        <v>2767</v>
      </c>
      <c r="D1023" s="10" t="s">
        <v>2826</v>
      </c>
      <c r="E1023" s="10" t="s">
        <v>2805</v>
      </c>
      <c r="F1023" s="10" t="s">
        <v>2827</v>
      </c>
      <c r="G1023" s="185" t="s">
        <v>2828</v>
      </c>
      <c r="H1023" s="10">
        <v>1</v>
      </c>
      <c r="I1023" s="280" t="s">
        <v>74</v>
      </c>
      <c r="J1023" s="265"/>
      <c r="K1023" s="265">
        <v>1</v>
      </c>
      <c r="L1023" s="265"/>
      <c r="M1023" s="280"/>
      <c r="N1023" s="205"/>
      <c r="O1023" s="204"/>
      <c r="P1023" s="204"/>
      <c r="Q1023" s="216"/>
      <c r="R1023" s="10"/>
      <c r="S1023" s="10" t="s">
        <v>2883</v>
      </c>
      <c r="T1023" s="271">
        <v>100</v>
      </c>
      <c r="U1023" s="18">
        <v>42750</v>
      </c>
      <c r="V1023" s="18">
        <v>42916</v>
      </c>
      <c r="W1023" s="10">
        <v>166</v>
      </c>
      <c r="X1023" s="173">
        <v>0.1</v>
      </c>
      <c r="Y1023" s="10">
        <v>0.27</v>
      </c>
      <c r="Z1023" s="10">
        <v>0.28000000000000003</v>
      </c>
      <c r="AA1023" s="265">
        <v>0.63</v>
      </c>
      <c r="AB1023" s="265">
        <v>0.82</v>
      </c>
      <c r="AC1023" s="265">
        <v>1</v>
      </c>
      <c r="AD1023" s="265"/>
      <c r="AE1023" s="265"/>
      <c r="AF1023" s="265"/>
      <c r="AG1023" s="265"/>
      <c r="AH1023" s="265"/>
      <c r="AI1023" s="265"/>
      <c r="AJ1023" s="18" t="s">
        <v>2884</v>
      </c>
      <c r="AK1023" s="188" t="s">
        <v>2829</v>
      </c>
    </row>
    <row r="1024" spans="1:37" ht="34.5" customHeight="1" x14ac:dyDescent="0.25">
      <c r="A1024" s="10" t="s">
        <v>2366</v>
      </c>
      <c r="B1024" s="10" t="s">
        <v>858</v>
      </c>
      <c r="C1024" s="10" t="s">
        <v>2767</v>
      </c>
      <c r="D1024" s="10" t="s">
        <v>2826</v>
      </c>
      <c r="E1024" s="10" t="s">
        <v>2805</v>
      </c>
      <c r="F1024" s="10" t="s">
        <v>2827</v>
      </c>
      <c r="G1024" s="185" t="s">
        <v>2828</v>
      </c>
      <c r="H1024" s="10">
        <v>1</v>
      </c>
      <c r="I1024" s="280" t="s">
        <v>74</v>
      </c>
      <c r="J1024" s="280"/>
      <c r="K1024" s="265">
        <v>1</v>
      </c>
      <c r="L1024" s="265"/>
      <c r="M1024" s="265"/>
      <c r="N1024" s="205"/>
      <c r="O1024" s="204"/>
      <c r="P1024" s="204"/>
      <c r="Q1024" s="204"/>
      <c r="R1024" s="10"/>
      <c r="S1024" s="10" t="s">
        <v>2885</v>
      </c>
      <c r="T1024" s="271">
        <v>100</v>
      </c>
      <c r="U1024" s="18">
        <v>42750</v>
      </c>
      <c r="V1024" s="18">
        <v>42916</v>
      </c>
      <c r="W1024" s="10">
        <v>166</v>
      </c>
      <c r="X1024" s="173">
        <v>0.1</v>
      </c>
      <c r="Y1024" s="10">
        <v>0.27</v>
      </c>
      <c r="Z1024" s="10">
        <v>0.28000000000000003</v>
      </c>
      <c r="AA1024" s="265">
        <v>0.63</v>
      </c>
      <c r="AB1024" s="265">
        <v>0.82</v>
      </c>
      <c r="AC1024" s="265">
        <v>1</v>
      </c>
      <c r="AD1024" s="265"/>
      <c r="AE1024" s="265"/>
      <c r="AF1024" s="265"/>
      <c r="AG1024" s="265"/>
      <c r="AH1024" s="265"/>
      <c r="AI1024" s="265"/>
      <c r="AJ1024" s="10" t="s">
        <v>2886</v>
      </c>
      <c r="AK1024" s="188" t="s">
        <v>2829</v>
      </c>
    </row>
    <row r="1025" spans="1:37" ht="25.5" x14ac:dyDescent="0.25">
      <c r="A1025" s="241" t="s">
        <v>2366</v>
      </c>
      <c r="B1025" s="241" t="s">
        <v>858</v>
      </c>
      <c r="C1025" s="241" t="s">
        <v>2483</v>
      </c>
      <c r="D1025" s="241" t="s">
        <v>931</v>
      </c>
      <c r="E1025" s="241" t="s">
        <v>932</v>
      </c>
      <c r="F1025" s="241" t="s">
        <v>861</v>
      </c>
      <c r="G1025" s="242" t="s">
        <v>2887</v>
      </c>
      <c r="H1025" s="243">
        <v>1</v>
      </c>
      <c r="I1025" s="241" t="s">
        <v>269</v>
      </c>
      <c r="J1025" s="241">
        <v>0.2</v>
      </c>
      <c r="K1025" s="244">
        <v>0.5</v>
      </c>
      <c r="L1025" s="244">
        <v>0.75</v>
      </c>
      <c r="M1025" s="244">
        <v>1</v>
      </c>
      <c r="N1025" s="245"/>
      <c r="O1025" s="245"/>
      <c r="P1025" s="245"/>
      <c r="Q1025" s="245"/>
      <c r="R1025" s="241"/>
      <c r="S1025" s="242" t="s">
        <v>2888</v>
      </c>
      <c r="T1025" s="246">
        <v>0.2</v>
      </c>
      <c r="U1025" s="247">
        <v>42736</v>
      </c>
      <c r="V1025" s="247">
        <v>42856</v>
      </c>
      <c r="W1025" s="248">
        <v>120</v>
      </c>
      <c r="X1025" s="249">
        <v>0.25</v>
      </c>
      <c r="Y1025" s="249">
        <v>0</v>
      </c>
      <c r="Z1025" s="249">
        <v>0.7416666666666667</v>
      </c>
      <c r="AA1025" s="249">
        <v>0.9916666666666667</v>
      </c>
      <c r="AB1025" s="249">
        <v>1</v>
      </c>
      <c r="AC1025" s="249">
        <v>0</v>
      </c>
      <c r="AD1025" s="249">
        <v>0</v>
      </c>
      <c r="AE1025" s="249">
        <v>0</v>
      </c>
      <c r="AF1025" s="249">
        <v>0</v>
      </c>
      <c r="AG1025" s="249">
        <v>0</v>
      </c>
      <c r="AH1025" s="249">
        <v>0</v>
      </c>
      <c r="AI1025" s="249">
        <v>0</v>
      </c>
      <c r="AJ1025" s="250" t="s">
        <v>2889</v>
      </c>
      <c r="AK1025" s="251" t="s">
        <v>2890</v>
      </c>
    </row>
    <row r="1026" spans="1:37" ht="25.5" x14ac:dyDescent="0.25">
      <c r="A1026" s="241" t="s">
        <v>2366</v>
      </c>
      <c r="B1026" s="241" t="s">
        <v>858</v>
      </c>
      <c r="C1026" s="241" t="s">
        <v>2483</v>
      </c>
      <c r="D1026" s="241" t="s">
        <v>931</v>
      </c>
      <c r="E1026" s="241" t="s">
        <v>932</v>
      </c>
      <c r="F1026" s="241" t="s">
        <v>861</v>
      </c>
      <c r="G1026" s="242" t="s">
        <v>2887</v>
      </c>
      <c r="H1026" s="243">
        <v>1</v>
      </c>
      <c r="I1026" s="241" t="s">
        <v>269</v>
      </c>
      <c r="J1026" s="241">
        <v>0.2</v>
      </c>
      <c r="K1026" s="244">
        <v>0.5</v>
      </c>
      <c r="L1026" s="244">
        <v>0.75</v>
      </c>
      <c r="M1026" s="244">
        <v>1</v>
      </c>
      <c r="N1026" s="245"/>
      <c r="O1026" s="245"/>
      <c r="P1026" s="245"/>
      <c r="Q1026" s="245"/>
      <c r="R1026" s="241"/>
      <c r="S1026" s="242" t="s">
        <v>2891</v>
      </c>
      <c r="T1026" s="246">
        <v>0.2</v>
      </c>
      <c r="U1026" s="247">
        <v>42803</v>
      </c>
      <c r="V1026" s="247">
        <v>42946</v>
      </c>
      <c r="W1026" s="248">
        <v>143</v>
      </c>
      <c r="X1026" s="249">
        <v>0.25</v>
      </c>
      <c r="Y1026" s="249"/>
      <c r="Z1026" s="249">
        <v>0.15384615384615385</v>
      </c>
      <c r="AA1026" s="249">
        <v>0.36363636363636365</v>
      </c>
      <c r="AB1026" s="249">
        <v>0.58041958041958042</v>
      </c>
      <c r="AC1026" s="249">
        <v>0.79020979020979021</v>
      </c>
      <c r="AD1026" s="249">
        <v>1</v>
      </c>
      <c r="AE1026" s="249">
        <v>0</v>
      </c>
      <c r="AF1026" s="249">
        <v>0</v>
      </c>
      <c r="AG1026" s="249">
        <v>0</v>
      </c>
      <c r="AH1026" s="249">
        <v>0</v>
      </c>
      <c r="AI1026" s="249">
        <v>0</v>
      </c>
      <c r="AJ1026" s="250" t="s">
        <v>2892</v>
      </c>
      <c r="AK1026" s="251" t="s">
        <v>2893</v>
      </c>
    </row>
    <row r="1027" spans="1:37" x14ac:dyDescent="0.25">
      <c r="A1027" s="241" t="s">
        <v>2366</v>
      </c>
      <c r="B1027" s="241" t="s">
        <v>858</v>
      </c>
      <c r="C1027" s="241" t="s">
        <v>2483</v>
      </c>
      <c r="D1027" s="241" t="s">
        <v>931</v>
      </c>
      <c r="E1027" s="241" t="s">
        <v>932</v>
      </c>
      <c r="F1027" s="241" t="s">
        <v>861</v>
      </c>
      <c r="G1027" s="242" t="s">
        <v>2887</v>
      </c>
      <c r="H1027" s="243">
        <v>1</v>
      </c>
      <c r="I1027" s="241" t="s">
        <v>269</v>
      </c>
      <c r="J1027" s="241">
        <v>0.2</v>
      </c>
      <c r="K1027" s="244">
        <v>0.5</v>
      </c>
      <c r="L1027" s="244">
        <v>0.75</v>
      </c>
      <c r="M1027" s="244">
        <v>1</v>
      </c>
      <c r="N1027" s="245"/>
      <c r="O1027" s="245"/>
      <c r="P1027" s="245"/>
      <c r="Q1027" s="245"/>
      <c r="R1027" s="241"/>
      <c r="S1027" s="242" t="s">
        <v>2894</v>
      </c>
      <c r="T1027" s="246">
        <v>0.3</v>
      </c>
      <c r="U1027" s="247">
        <v>42875</v>
      </c>
      <c r="V1027" s="247">
        <v>42998</v>
      </c>
      <c r="W1027" s="248">
        <v>123</v>
      </c>
      <c r="X1027" s="249">
        <v>0.25</v>
      </c>
      <c r="Y1027" s="249"/>
      <c r="Z1027" s="249">
        <v>0</v>
      </c>
      <c r="AA1027" s="249">
        <v>0</v>
      </c>
      <c r="AB1027" s="249">
        <v>8.943089430894309E-2</v>
      </c>
      <c r="AC1027" s="249">
        <v>0.33333333333333331</v>
      </c>
      <c r="AD1027" s="249">
        <v>0.58536585365853655</v>
      </c>
      <c r="AE1027" s="249">
        <v>0.83739837398373984</v>
      </c>
      <c r="AF1027" s="249">
        <v>1</v>
      </c>
      <c r="AG1027" s="249">
        <v>0</v>
      </c>
      <c r="AH1027" s="249">
        <v>0</v>
      </c>
      <c r="AI1027" s="249">
        <v>0</v>
      </c>
      <c r="AJ1027" s="250"/>
      <c r="AK1027" s="251" t="s">
        <v>2895</v>
      </c>
    </row>
    <row r="1028" spans="1:37" x14ac:dyDescent="0.25">
      <c r="A1028" s="241" t="s">
        <v>2366</v>
      </c>
      <c r="B1028" s="241" t="s">
        <v>858</v>
      </c>
      <c r="C1028" s="241" t="s">
        <v>2483</v>
      </c>
      <c r="D1028" s="241" t="s">
        <v>931</v>
      </c>
      <c r="E1028" s="241" t="s">
        <v>932</v>
      </c>
      <c r="F1028" s="241" t="s">
        <v>861</v>
      </c>
      <c r="G1028" s="242" t="s">
        <v>2887</v>
      </c>
      <c r="H1028" s="243">
        <v>1</v>
      </c>
      <c r="I1028" s="241" t="s">
        <v>269</v>
      </c>
      <c r="J1028" s="241">
        <v>0.2</v>
      </c>
      <c r="K1028" s="244">
        <v>0.5</v>
      </c>
      <c r="L1028" s="244">
        <v>0.75</v>
      </c>
      <c r="M1028" s="244">
        <v>1</v>
      </c>
      <c r="N1028" s="245"/>
      <c r="O1028" s="245"/>
      <c r="P1028" s="245"/>
      <c r="Q1028" s="245"/>
      <c r="R1028" s="241"/>
      <c r="S1028" s="242" t="s">
        <v>2896</v>
      </c>
      <c r="T1028" s="246">
        <v>0.3</v>
      </c>
      <c r="U1028" s="247">
        <v>43003</v>
      </c>
      <c r="V1028" s="247">
        <v>43018</v>
      </c>
      <c r="W1028" s="248">
        <v>15</v>
      </c>
      <c r="X1028" s="249">
        <v>0.25</v>
      </c>
      <c r="Y1028" s="249"/>
      <c r="Z1028" s="249">
        <v>0</v>
      </c>
      <c r="AA1028" s="249">
        <v>0</v>
      </c>
      <c r="AB1028" s="249">
        <v>0</v>
      </c>
      <c r="AC1028" s="249">
        <v>0</v>
      </c>
      <c r="AD1028" s="249">
        <v>0</v>
      </c>
      <c r="AE1028" s="249">
        <v>0</v>
      </c>
      <c r="AF1028" s="249">
        <v>0.33333333333333331</v>
      </c>
      <c r="AG1028" s="249">
        <v>1</v>
      </c>
      <c r="AH1028" s="249">
        <v>0</v>
      </c>
      <c r="AI1028" s="249">
        <v>0</v>
      </c>
      <c r="AJ1028" s="250"/>
      <c r="AK1028" s="251" t="s">
        <v>2897</v>
      </c>
    </row>
    <row r="1029" spans="1:37" x14ac:dyDescent="0.25">
      <c r="A1029" s="241" t="s">
        <v>2366</v>
      </c>
      <c r="B1029" s="241" t="s">
        <v>858</v>
      </c>
      <c r="C1029" s="241" t="s">
        <v>2483</v>
      </c>
      <c r="D1029" s="241" t="s">
        <v>931</v>
      </c>
      <c r="E1029" s="241" t="s">
        <v>932</v>
      </c>
      <c r="F1029" s="241" t="s">
        <v>861</v>
      </c>
      <c r="G1029" s="242" t="s">
        <v>2898</v>
      </c>
      <c r="H1029" s="243">
        <v>3206</v>
      </c>
      <c r="I1029" s="241" t="s">
        <v>74</v>
      </c>
      <c r="J1029" s="241"/>
      <c r="K1029" s="244"/>
      <c r="L1029" s="244">
        <v>1603</v>
      </c>
      <c r="M1029" s="244">
        <v>3206</v>
      </c>
      <c r="N1029" s="245"/>
      <c r="O1029" s="245"/>
      <c r="P1029" s="245"/>
      <c r="Q1029" s="245"/>
      <c r="R1029" s="241"/>
      <c r="S1029" s="242" t="s">
        <v>2899</v>
      </c>
      <c r="T1029" s="246">
        <v>0.1</v>
      </c>
      <c r="U1029" s="247">
        <v>42736</v>
      </c>
      <c r="V1029" s="247">
        <v>42856</v>
      </c>
      <c r="W1029" s="248">
        <v>120</v>
      </c>
      <c r="X1029" s="249">
        <v>0.25</v>
      </c>
      <c r="Y1029" s="249">
        <v>0.48333333333333334</v>
      </c>
      <c r="Z1029" s="249">
        <v>0.7416666666666667</v>
      </c>
      <c r="AA1029" s="249">
        <v>0.9916666666666667</v>
      </c>
      <c r="AB1029" s="249">
        <v>1</v>
      </c>
      <c r="AC1029" s="249">
        <v>0</v>
      </c>
      <c r="AD1029" s="249">
        <v>0</v>
      </c>
      <c r="AE1029" s="249">
        <v>0</v>
      </c>
      <c r="AF1029" s="249">
        <v>0</v>
      </c>
      <c r="AG1029" s="249">
        <v>0</v>
      </c>
      <c r="AH1029" s="249">
        <v>0</v>
      </c>
      <c r="AI1029" s="249">
        <v>0</v>
      </c>
      <c r="AJ1029" s="250" t="s">
        <v>2900</v>
      </c>
      <c r="AK1029" s="251" t="s">
        <v>2901</v>
      </c>
    </row>
    <row r="1030" spans="1:37" x14ac:dyDescent="0.25">
      <c r="A1030" s="241" t="s">
        <v>2366</v>
      </c>
      <c r="B1030" s="241" t="s">
        <v>858</v>
      </c>
      <c r="C1030" s="241" t="s">
        <v>2483</v>
      </c>
      <c r="D1030" s="241" t="s">
        <v>931</v>
      </c>
      <c r="E1030" s="241" t="s">
        <v>932</v>
      </c>
      <c r="F1030" s="241" t="s">
        <v>861</v>
      </c>
      <c r="G1030" s="242" t="s">
        <v>2898</v>
      </c>
      <c r="H1030" s="243">
        <v>3206</v>
      </c>
      <c r="I1030" s="241" t="s">
        <v>74</v>
      </c>
      <c r="J1030" s="241"/>
      <c r="K1030" s="244"/>
      <c r="L1030" s="244">
        <v>1603</v>
      </c>
      <c r="M1030" s="244">
        <v>3206</v>
      </c>
      <c r="N1030" s="245"/>
      <c r="O1030" s="245"/>
      <c r="P1030" s="245"/>
      <c r="Q1030" s="245"/>
      <c r="R1030" s="241"/>
      <c r="S1030" s="242" t="s">
        <v>2902</v>
      </c>
      <c r="T1030" s="246">
        <v>0.2</v>
      </c>
      <c r="U1030" s="247">
        <v>42736</v>
      </c>
      <c r="V1030" s="247">
        <v>42856</v>
      </c>
      <c r="W1030" s="248">
        <v>120</v>
      </c>
      <c r="X1030" s="249">
        <v>0.25</v>
      </c>
      <c r="Y1030" s="249">
        <v>0.48333333333333334</v>
      </c>
      <c r="Z1030" s="249">
        <v>0.7416666666666667</v>
      </c>
      <c r="AA1030" s="249">
        <v>0.9916666666666667</v>
      </c>
      <c r="AB1030" s="249">
        <v>1</v>
      </c>
      <c r="AC1030" s="249">
        <v>0</v>
      </c>
      <c r="AD1030" s="249">
        <v>0</v>
      </c>
      <c r="AE1030" s="249">
        <v>0</v>
      </c>
      <c r="AF1030" s="249">
        <v>0</v>
      </c>
      <c r="AG1030" s="249">
        <v>0</v>
      </c>
      <c r="AH1030" s="249">
        <v>0</v>
      </c>
      <c r="AI1030" s="249">
        <v>0</v>
      </c>
      <c r="AJ1030" s="250" t="s">
        <v>2900</v>
      </c>
      <c r="AK1030" s="251" t="s">
        <v>2903</v>
      </c>
    </row>
    <row r="1031" spans="1:37" x14ac:dyDescent="0.25">
      <c r="A1031" s="241" t="s">
        <v>2366</v>
      </c>
      <c r="B1031" s="241" t="s">
        <v>858</v>
      </c>
      <c r="C1031" s="241" t="s">
        <v>2483</v>
      </c>
      <c r="D1031" s="241" t="s">
        <v>931</v>
      </c>
      <c r="E1031" s="241" t="s">
        <v>932</v>
      </c>
      <c r="F1031" s="241" t="s">
        <v>861</v>
      </c>
      <c r="G1031" s="242" t="s">
        <v>2898</v>
      </c>
      <c r="H1031" s="243">
        <v>3206</v>
      </c>
      <c r="I1031" s="241" t="s">
        <v>74</v>
      </c>
      <c r="J1031" s="241"/>
      <c r="K1031" s="244"/>
      <c r="L1031" s="244">
        <v>1603</v>
      </c>
      <c r="M1031" s="244">
        <v>3206</v>
      </c>
      <c r="N1031" s="245"/>
      <c r="O1031" s="245"/>
      <c r="P1031" s="245"/>
      <c r="Q1031" s="245"/>
      <c r="R1031" s="241"/>
      <c r="S1031" s="242" t="s">
        <v>2904</v>
      </c>
      <c r="T1031" s="246">
        <v>0.3</v>
      </c>
      <c r="U1031" s="247">
        <v>42856</v>
      </c>
      <c r="V1031" s="247">
        <v>42979</v>
      </c>
      <c r="W1031" s="248">
        <v>123</v>
      </c>
      <c r="X1031" s="249">
        <v>0</v>
      </c>
      <c r="Y1031" s="249">
        <v>0</v>
      </c>
      <c r="Z1031" s="249">
        <v>0</v>
      </c>
      <c r="AA1031" s="249">
        <v>0</v>
      </c>
      <c r="AB1031" s="249">
        <v>0.24390243902439024</v>
      </c>
      <c r="AC1031" s="249">
        <v>0.48780487804878048</v>
      </c>
      <c r="AD1031" s="249">
        <v>0.73983739837398377</v>
      </c>
      <c r="AE1031" s="249">
        <v>0.99186991869918695</v>
      </c>
      <c r="AF1031" s="249">
        <v>1</v>
      </c>
      <c r="AG1031" s="249">
        <v>0</v>
      </c>
      <c r="AH1031" s="249">
        <v>0</v>
      </c>
      <c r="AI1031" s="249">
        <v>0</v>
      </c>
      <c r="AJ1031" s="250"/>
      <c r="AK1031" s="251" t="s">
        <v>2905</v>
      </c>
    </row>
    <row r="1032" spans="1:37" ht="25.5" x14ac:dyDescent="0.25">
      <c r="A1032" s="241" t="s">
        <v>2366</v>
      </c>
      <c r="B1032" s="241" t="s">
        <v>858</v>
      </c>
      <c r="C1032" s="241" t="s">
        <v>2483</v>
      </c>
      <c r="D1032" s="241" t="s">
        <v>931</v>
      </c>
      <c r="E1032" s="241" t="s">
        <v>932</v>
      </c>
      <c r="F1032" s="241" t="s">
        <v>861</v>
      </c>
      <c r="G1032" s="242" t="s">
        <v>2898</v>
      </c>
      <c r="H1032" s="243">
        <v>3206</v>
      </c>
      <c r="I1032" s="241" t="s">
        <v>74</v>
      </c>
      <c r="J1032" s="241"/>
      <c r="K1032" s="244"/>
      <c r="L1032" s="244">
        <v>1603</v>
      </c>
      <c r="M1032" s="244">
        <v>3206</v>
      </c>
      <c r="N1032" s="245"/>
      <c r="O1032" s="245"/>
      <c r="P1032" s="245"/>
      <c r="Q1032" s="245"/>
      <c r="R1032" s="241"/>
      <c r="S1032" s="242" t="s">
        <v>2906</v>
      </c>
      <c r="T1032" s="246">
        <v>0.05</v>
      </c>
      <c r="U1032" s="247">
        <v>42856</v>
      </c>
      <c r="V1032" s="247">
        <v>42947</v>
      </c>
      <c r="W1032" s="248">
        <v>91</v>
      </c>
      <c r="X1032" s="249">
        <v>0</v>
      </c>
      <c r="Y1032" s="249">
        <v>0</v>
      </c>
      <c r="Z1032" s="249">
        <v>0</v>
      </c>
      <c r="AA1032" s="249">
        <v>0</v>
      </c>
      <c r="AB1032" s="249">
        <v>0.32967032967032966</v>
      </c>
      <c r="AC1032" s="249">
        <v>0.65934065934065933</v>
      </c>
      <c r="AD1032" s="249">
        <v>1</v>
      </c>
      <c r="AE1032" s="249">
        <v>0</v>
      </c>
      <c r="AF1032" s="249">
        <v>0</v>
      </c>
      <c r="AG1032" s="249">
        <v>0</v>
      </c>
      <c r="AH1032" s="249">
        <v>0</v>
      </c>
      <c r="AI1032" s="249">
        <v>0</v>
      </c>
      <c r="AJ1032" s="250" t="s">
        <v>2907</v>
      </c>
      <c r="AK1032" s="251" t="s">
        <v>2908</v>
      </c>
    </row>
    <row r="1033" spans="1:37" ht="25.5" x14ac:dyDescent="0.25">
      <c r="A1033" s="241" t="s">
        <v>2366</v>
      </c>
      <c r="B1033" s="241" t="s">
        <v>858</v>
      </c>
      <c r="C1033" s="241" t="s">
        <v>2483</v>
      </c>
      <c r="D1033" s="241" t="s">
        <v>931</v>
      </c>
      <c r="E1033" s="241" t="s">
        <v>932</v>
      </c>
      <c r="F1033" s="241" t="s">
        <v>861</v>
      </c>
      <c r="G1033" s="242" t="s">
        <v>2898</v>
      </c>
      <c r="H1033" s="243">
        <v>3206</v>
      </c>
      <c r="I1033" s="241" t="s">
        <v>74</v>
      </c>
      <c r="J1033" s="241"/>
      <c r="K1033" s="244"/>
      <c r="L1033" s="244">
        <v>1603</v>
      </c>
      <c r="M1033" s="244">
        <v>3206</v>
      </c>
      <c r="N1033" s="245"/>
      <c r="O1033" s="245"/>
      <c r="P1033" s="245"/>
      <c r="Q1033" s="245"/>
      <c r="R1033" s="241"/>
      <c r="S1033" s="242" t="s">
        <v>2909</v>
      </c>
      <c r="T1033" s="246">
        <v>0.05</v>
      </c>
      <c r="U1033" s="247">
        <v>42979</v>
      </c>
      <c r="V1033" s="247">
        <v>42980</v>
      </c>
      <c r="W1033" s="248">
        <v>1</v>
      </c>
      <c r="X1033" s="249">
        <v>0</v>
      </c>
      <c r="Y1033" s="249">
        <v>0</v>
      </c>
      <c r="Z1033" s="249">
        <v>0</v>
      </c>
      <c r="AA1033" s="249">
        <v>0</v>
      </c>
      <c r="AB1033" s="249">
        <v>0</v>
      </c>
      <c r="AC1033" s="249">
        <v>0</v>
      </c>
      <c r="AD1033" s="249">
        <v>0</v>
      </c>
      <c r="AE1033" s="249">
        <v>0</v>
      </c>
      <c r="AF1033" s="249">
        <v>1</v>
      </c>
      <c r="AG1033" s="249">
        <v>0</v>
      </c>
      <c r="AH1033" s="249">
        <v>0</v>
      </c>
      <c r="AI1033" s="249">
        <v>0</v>
      </c>
      <c r="AJ1033" s="250"/>
      <c r="AK1033" s="251" t="s">
        <v>2910</v>
      </c>
    </row>
    <row r="1034" spans="1:37" x14ac:dyDescent="0.25">
      <c r="A1034" s="241" t="s">
        <v>2366</v>
      </c>
      <c r="B1034" s="241" t="s">
        <v>858</v>
      </c>
      <c r="C1034" s="241" t="s">
        <v>2483</v>
      </c>
      <c r="D1034" s="241" t="s">
        <v>931</v>
      </c>
      <c r="E1034" s="241" t="s">
        <v>932</v>
      </c>
      <c r="F1034" s="241" t="s">
        <v>861</v>
      </c>
      <c r="G1034" s="242" t="s">
        <v>2898</v>
      </c>
      <c r="H1034" s="243">
        <v>3206</v>
      </c>
      <c r="I1034" s="241" t="s">
        <v>74</v>
      </c>
      <c r="J1034" s="241"/>
      <c r="K1034" s="244"/>
      <c r="L1034" s="244">
        <v>1603</v>
      </c>
      <c r="M1034" s="244">
        <v>3206</v>
      </c>
      <c r="N1034" s="245"/>
      <c r="O1034" s="245"/>
      <c r="P1034" s="245"/>
      <c r="Q1034" s="245"/>
      <c r="R1034" s="241"/>
      <c r="S1034" s="242" t="s">
        <v>2911</v>
      </c>
      <c r="T1034" s="246">
        <v>0.3</v>
      </c>
      <c r="U1034" s="247">
        <v>42979</v>
      </c>
      <c r="V1034" s="247">
        <v>43100</v>
      </c>
      <c r="W1034" s="248">
        <v>121</v>
      </c>
      <c r="X1034" s="249">
        <v>0</v>
      </c>
      <c r="Y1034" s="249">
        <v>0</v>
      </c>
      <c r="Z1034" s="249">
        <v>0</v>
      </c>
      <c r="AA1034" s="249">
        <v>0</v>
      </c>
      <c r="AB1034" s="249">
        <v>0</v>
      </c>
      <c r="AC1034" s="249">
        <v>0</v>
      </c>
      <c r="AD1034" s="249">
        <v>0</v>
      </c>
      <c r="AE1034" s="249">
        <v>0</v>
      </c>
      <c r="AF1034" s="249">
        <v>0.23966942148760331</v>
      </c>
      <c r="AG1034" s="249">
        <v>0.49586776859504134</v>
      </c>
      <c r="AH1034" s="249">
        <v>0.74380165289256195</v>
      </c>
      <c r="AI1034" s="249">
        <v>1</v>
      </c>
      <c r="AJ1034" s="250"/>
      <c r="AK1034" s="251" t="s">
        <v>2912</v>
      </c>
    </row>
    <row r="1035" spans="1:37" ht="25.5" x14ac:dyDescent="0.25">
      <c r="A1035" s="241" t="s">
        <v>2366</v>
      </c>
      <c r="B1035" s="241" t="s">
        <v>858</v>
      </c>
      <c r="C1035" s="241" t="s">
        <v>2483</v>
      </c>
      <c r="D1035" s="241" t="s">
        <v>931</v>
      </c>
      <c r="E1035" s="241" t="s">
        <v>932</v>
      </c>
      <c r="F1035" s="241" t="s">
        <v>861</v>
      </c>
      <c r="G1035" s="242" t="s">
        <v>2913</v>
      </c>
      <c r="H1035" s="243">
        <v>4188</v>
      </c>
      <c r="I1035" s="241" t="s">
        <v>74</v>
      </c>
      <c r="J1035" s="241">
        <v>418</v>
      </c>
      <c r="K1035" s="244">
        <v>838</v>
      </c>
      <c r="L1035" s="244">
        <v>2513</v>
      </c>
      <c r="M1035" s="244">
        <v>4188</v>
      </c>
      <c r="N1035" s="245"/>
      <c r="O1035" s="245"/>
      <c r="P1035" s="245"/>
      <c r="Q1035" s="245"/>
      <c r="R1035" s="241"/>
      <c r="S1035" s="242" t="s">
        <v>2914</v>
      </c>
      <c r="T1035" s="246">
        <v>0.1</v>
      </c>
      <c r="U1035" s="247">
        <v>42736</v>
      </c>
      <c r="V1035" s="247">
        <v>42887</v>
      </c>
      <c r="W1035" s="248">
        <v>151</v>
      </c>
      <c r="X1035" s="249">
        <v>0.19867549668874171</v>
      </c>
      <c r="Y1035" s="249">
        <v>0.38410596026490068</v>
      </c>
      <c r="Z1035" s="249">
        <v>0.58940397350993379</v>
      </c>
      <c r="AA1035" s="249">
        <v>0.78807947019867552</v>
      </c>
      <c r="AB1035" s="249">
        <v>0.99337748344370858</v>
      </c>
      <c r="AC1035" s="249">
        <v>1</v>
      </c>
      <c r="AD1035" s="249">
        <v>0</v>
      </c>
      <c r="AE1035" s="249">
        <v>0</v>
      </c>
      <c r="AF1035" s="249">
        <v>0</v>
      </c>
      <c r="AG1035" s="249">
        <v>0</v>
      </c>
      <c r="AH1035" s="249">
        <v>0</v>
      </c>
      <c r="AI1035" s="249">
        <v>0</v>
      </c>
      <c r="AJ1035" s="250" t="s">
        <v>2915</v>
      </c>
      <c r="AK1035" s="251" t="s">
        <v>2916</v>
      </c>
    </row>
    <row r="1036" spans="1:37" x14ac:dyDescent="0.25">
      <c r="A1036" s="241" t="s">
        <v>2366</v>
      </c>
      <c r="B1036" s="241" t="s">
        <v>858</v>
      </c>
      <c r="C1036" s="241" t="s">
        <v>2483</v>
      </c>
      <c r="D1036" s="241" t="s">
        <v>931</v>
      </c>
      <c r="E1036" s="241" t="s">
        <v>932</v>
      </c>
      <c r="F1036" s="241" t="s">
        <v>861</v>
      </c>
      <c r="G1036" s="242" t="s">
        <v>2913</v>
      </c>
      <c r="H1036" s="243">
        <v>4188</v>
      </c>
      <c r="I1036" s="241" t="s">
        <v>74</v>
      </c>
      <c r="J1036" s="241">
        <v>418</v>
      </c>
      <c r="K1036" s="244">
        <v>838</v>
      </c>
      <c r="L1036" s="244">
        <v>2513</v>
      </c>
      <c r="M1036" s="244">
        <v>4188</v>
      </c>
      <c r="N1036" s="245"/>
      <c r="O1036" s="245"/>
      <c r="P1036" s="245"/>
      <c r="Q1036" s="245"/>
      <c r="R1036" s="241"/>
      <c r="S1036" s="242" t="s">
        <v>2917</v>
      </c>
      <c r="T1036" s="246">
        <v>0.2</v>
      </c>
      <c r="U1036" s="247">
        <v>42736</v>
      </c>
      <c r="V1036" s="247">
        <v>42887</v>
      </c>
      <c r="W1036" s="248">
        <v>151</v>
      </c>
      <c r="X1036" s="249">
        <v>0.19867549668874171</v>
      </c>
      <c r="Y1036" s="249">
        <v>0.38410596026490068</v>
      </c>
      <c r="Z1036" s="249">
        <v>0.58940397350993379</v>
      </c>
      <c r="AA1036" s="249">
        <v>0.78807947019867552</v>
      </c>
      <c r="AB1036" s="249">
        <v>0.99337748344370858</v>
      </c>
      <c r="AC1036" s="249">
        <v>1</v>
      </c>
      <c r="AD1036" s="249">
        <v>0</v>
      </c>
      <c r="AE1036" s="249">
        <v>0</v>
      </c>
      <c r="AF1036" s="249">
        <v>0</v>
      </c>
      <c r="AG1036" s="249">
        <v>0</v>
      </c>
      <c r="AH1036" s="249">
        <v>0</v>
      </c>
      <c r="AI1036" s="249">
        <v>0</v>
      </c>
      <c r="AJ1036" s="250" t="s">
        <v>2918</v>
      </c>
      <c r="AK1036" s="251" t="s">
        <v>2919</v>
      </c>
    </row>
    <row r="1037" spans="1:37" ht="38.25" x14ac:dyDescent="0.25">
      <c r="A1037" s="241" t="s">
        <v>2366</v>
      </c>
      <c r="B1037" s="241" t="s">
        <v>858</v>
      </c>
      <c r="C1037" s="241" t="s">
        <v>2483</v>
      </c>
      <c r="D1037" s="241" t="s">
        <v>931</v>
      </c>
      <c r="E1037" s="241" t="s">
        <v>932</v>
      </c>
      <c r="F1037" s="241" t="s">
        <v>861</v>
      </c>
      <c r="G1037" s="242" t="s">
        <v>2913</v>
      </c>
      <c r="H1037" s="243">
        <v>4188</v>
      </c>
      <c r="I1037" s="241" t="s">
        <v>74</v>
      </c>
      <c r="J1037" s="241">
        <v>418</v>
      </c>
      <c r="K1037" s="244">
        <v>838</v>
      </c>
      <c r="L1037" s="244">
        <v>2513</v>
      </c>
      <c r="M1037" s="244">
        <v>4188</v>
      </c>
      <c r="N1037" s="245"/>
      <c r="O1037" s="245"/>
      <c r="P1037" s="245"/>
      <c r="Q1037" s="245"/>
      <c r="R1037" s="241"/>
      <c r="S1037" s="242" t="s">
        <v>2920</v>
      </c>
      <c r="T1037" s="246">
        <v>0.3</v>
      </c>
      <c r="U1037" s="247">
        <v>42767</v>
      </c>
      <c r="V1037" s="247">
        <v>43040</v>
      </c>
      <c r="W1037" s="248">
        <v>273</v>
      </c>
      <c r="X1037" s="249">
        <v>0</v>
      </c>
      <c r="Y1037" s="249">
        <v>9.8901098901098897E-2</v>
      </c>
      <c r="Z1037" s="249">
        <v>0.21245421245421245</v>
      </c>
      <c r="AA1037" s="249">
        <v>0.32234432234432236</v>
      </c>
      <c r="AB1037" s="249">
        <v>0.4358974358974359</v>
      </c>
      <c r="AC1037" s="249">
        <v>0.54578754578754574</v>
      </c>
      <c r="AD1037" s="249">
        <v>0.65934065934065933</v>
      </c>
      <c r="AE1037" s="249">
        <v>0.77289377289377292</v>
      </c>
      <c r="AF1037" s="249">
        <v>0.88278388278388276</v>
      </c>
      <c r="AG1037" s="249">
        <v>0.99633699633699635</v>
      </c>
      <c r="AH1037" s="249">
        <v>1</v>
      </c>
      <c r="AI1037" s="249">
        <v>0</v>
      </c>
      <c r="AJ1037" s="250" t="s">
        <v>2921</v>
      </c>
      <c r="AK1037" s="251" t="s">
        <v>2922</v>
      </c>
    </row>
    <row r="1038" spans="1:37" ht="25.5" x14ac:dyDescent="0.25">
      <c r="A1038" s="241" t="s">
        <v>2366</v>
      </c>
      <c r="B1038" s="241" t="s">
        <v>858</v>
      </c>
      <c r="C1038" s="241" t="s">
        <v>2483</v>
      </c>
      <c r="D1038" s="241" t="s">
        <v>931</v>
      </c>
      <c r="E1038" s="241" t="s">
        <v>932</v>
      </c>
      <c r="F1038" s="241" t="s">
        <v>861</v>
      </c>
      <c r="G1038" s="242" t="s">
        <v>2913</v>
      </c>
      <c r="H1038" s="243">
        <v>4188</v>
      </c>
      <c r="I1038" s="241" t="s">
        <v>74</v>
      </c>
      <c r="J1038" s="241">
        <v>418</v>
      </c>
      <c r="K1038" s="244">
        <v>838</v>
      </c>
      <c r="L1038" s="244">
        <v>2513</v>
      </c>
      <c r="M1038" s="244">
        <v>4188</v>
      </c>
      <c r="N1038" s="245"/>
      <c r="O1038" s="245"/>
      <c r="P1038" s="245"/>
      <c r="Q1038" s="245"/>
      <c r="R1038" s="241"/>
      <c r="S1038" s="242" t="s">
        <v>2923</v>
      </c>
      <c r="T1038" s="246">
        <v>0.3</v>
      </c>
      <c r="U1038" s="247">
        <v>42767</v>
      </c>
      <c r="V1038" s="247">
        <v>43040</v>
      </c>
      <c r="W1038" s="248">
        <v>273</v>
      </c>
      <c r="X1038" s="249">
        <v>0</v>
      </c>
      <c r="Y1038" s="249">
        <v>9.8901098901098897E-2</v>
      </c>
      <c r="Z1038" s="249">
        <v>0.21245421245421245</v>
      </c>
      <c r="AA1038" s="249">
        <v>0.32234432234432236</v>
      </c>
      <c r="AB1038" s="249">
        <v>0.4358974358974359</v>
      </c>
      <c r="AC1038" s="249">
        <v>0.54578754578754574</v>
      </c>
      <c r="AD1038" s="249">
        <v>0.65934065934065933</v>
      </c>
      <c r="AE1038" s="249">
        <v>0.77289377289377292</v>
      </c>
      <c r="AF1038" s="249">
        <v>0.88278388278388276</v>
      </c>
      <c r="AG1038" s="249">
        <v>0.99633699633699635</v>
      </c>
      <c r="AH1038" s="249">
        <v>1</v>
      </c>
      <c r="AI1038" s="249">
        <v>0</v>
      </c>
      <c r="AJ1038" s="250" t="s">
        <v>2924</v>
      </c>
      <c r="AK1038" s="251" t="s">
        <v>2925</v>
      </c>
    </row>
    <row r="1039" spans="1:37" ht="25.5" x14ac:dyDescent="0.25">
      <c r="A1039" s="241" t="s">
        <v>2366</v>
      </c>
      <c r="B1039" s="241" t="s">
        <v>858</v>
      </c>
      <c r="C1039" s="241" t="s">
        <v>2483</v>
      </c>
      <c r="D1039" s="241" t="s">
        <v>931</v>
      </c>
      <c r="E1039" s="241" t="s">
        <v>932</v>
      </c>
      <c r="F1039" s="241" t="s">
        <v>861</v>
      </c>
      <c r="G1039" s="242" t="s">
        <v>2913</v>
      </c>
      <c r="H1039" s="243">
        <v>4188</v>
      </c>
      <c r="I1039" s="241" t="s">
        <v>74</v>
      </c>
      <c r="J1039" s="241">
        <v>418</v>
      </c>
      <c r="K1039" s="244">
        <v>838</v>
      </c>
      <c r="L1039" s="244">
        <v>2513</v>
      </c>
      <c r="M1039" s="244">
        <v>4188</v>
      </c>
      <c r="N1039" s="245"/>
      <c r="O1039" s="245"/>
      <c r="P1039" s="245"/>
      <c r="Q1039" s="245"/>
      <c r="R1039" s="241"/>
      <c r="S1039" s="242" t="s">
        <v>2926</v>
      </c>
      <c r="T1039" s="246">
        <v>0.1</v>
      </c>
      <c r="U1039" s="247">
        <v>42856</v>
      </c>
      <c r="V1039" s="247">
        <v>43100</v>
      </c>
      <c r="W1039" s="248">
        <v>244</v>
      </c>
      <c r="X1039" s="249">
        <v>0</v>
      </c>
      <c r="Y1039" s="249">
        <v>0</v>
      </c>
      <c r="Z1039" s="249">
        <v>0</v>
      </c>
      <c r="AA1039" s="249">
        <v>0</v>
      </c>
      <c r="AB1039" s="249">
        <v>0.12295081967213115</v>
      </c>
      <c r="AC1039" s="249">
        <v>0.24590163934426229</v>
      </c>
      <c r="AD1039" s="249">
        <v>0.37295081967213117</v>
      </c>
      <c r="AE1039" s="249">
        <v>0.5</v>
      </c>
      <c r="AF1039" s="249">
        <v>0.62295081967213117</v>
      </c>
      <c r="AG1039" s="249">
        <v>0.75</v>
      </c>
      <c r="AH1039" s="249">
        <v>0.87295081967213117</v>
      </c>
      <c r="AI1039" s="249">
        <v>1</v>
      </c>
      <c r="AJ1039" s="250"/>
      <c r="AK1039" s="251" t="s">
        <v>2927</v>
      </c>
    </row>
    <row r="1040" spans="1:37" x14ac:dyDescent="0.25">
      <c r="A1040" s="241" t="s">
        <v>2366</v>
      </c>
      <c r="B1040" s="241" t="s">
        <v>858</v>
      </c>
      <c r="C1040" s="241" t="s">
        <v>2483</v>
      </c>
      <c r="D1040" s="241" t="s">
        <v>931</v>
      </c>
      <c r="E1040" s="241" t="s">
        <v>932</v>
      </c>
      <c r="F1040" s="241" t="s">
        <v>861</v>
      </c>
      <c r="G1040" s="242" t="s">
        <v>2928</v>
      </c>
      <c r="H1040" s="243">
        <v>3200</v>
      </c>
      <c r="I1040" s="241" t="s">
        <v>74</v>
      </c>
      <c r="J1040" s="241"/>
      <c r="K1040" s="244"/>
      <c r="L1040" s="244">
        <v>800</v>
      </c>
      <c r="M1040" s="244">
        <v>3200</v>
      </c>
      <c r="N1040" s="245"/>
      <c r="O1040" s="245"/>
      <c r="P1040" s="245"/>
      <c r="Q1040" s="245"/>
      <c r="R1040" s="241"/>
      <c r="S1040" s="242" t="s">
        <v>2929</v>
      </c>
      <c r="T1040" s="246">
        <v>0.1</v>
      </c>
      <c r="U1040" s="247">
        <v>42736</v>
      </c>
      <c r="V1040" s="247">
        <v>43008</v>
      </c>
      <c r="W1040" s="248">
        <v>272</v>
      </c>
      <c r="X1040" s="249">
        <v>0.11029411764705882</v>
      </c>
      <c r="Y1040" s="249">
        <v>0.21323529411764705</v>
      </c>
      <c r="Z1040" s="249">
        <v>0.32720588235294118</v>
      </c>
      <c r="AA1040" s="249">
        <v>0.4375</v>
      </c>
      <c r="AB1040" s="249">
        <v>0.55147058823529416</v>
      </c>
      <c r="AC1040" s="249">
        <v>0.66176470588235292</v>
      </c>
      <c r="AD1040" s="249">
        <v>0.77573529411764708</v>
      </c>
      <c r="AE1040" s="249">
        <v>0.88970588235294112</v>
      </c>
      <c r="AF1040" s="249">
        <v>1</v>
      </c>
      <c r="AG1040" s="249">
        <v>0</v>
      </c>
      <c r="AH1040" s="249">
        <v>0</v>
      </c>
      <c r="AI1040" s="249">
        <v>0</v>
      </c>
      <c r="AJ1040" s="250" t="s">
        <v>2930</v>
      </c>
      <c r="AK1040" s="251" t="s">
        <v>2803</v>
      </c>
    </row>
    <row r="1041" spans="1:37" x14ac:dyDescent="0.25">
      <c r="A1041" s="241" t="s">
        <v>2366</v>
      </c>
      <c r="B1041" s="241" t="s">
        <v>858</v>
      </c>
      <c r="C1041" s="241" t="s">
        <v>2483</v>
      </c>
      <c r="D1041" s="241" t="s">
        <v>931</v>
      </c>
      <c r="E1041" s="241" t="s">
        <v>932</v>
      </c>
      <c r="F1041" s="241" t="s">
        <v>861</v>
      </c>
      <c r="G1041" s="242" t="s">
        <v>2928</v>
      </c>
      <c r="H1041" s="243">
        <v>3200</v>
      </c>
      <c r="I1041" s="241" t="s">
        <v>74</v>
      </c>
      <c r="J1041" s="241"/>
      <c r="K1041" s="244"/>
      <c r="L1041" s="244">
        <v>800</v>
      </c>
      <c r="M1041" s="244">
        <v>3200</v>
      </c>
      <c r="N1041" s="245"/>
      <c r="O1041" s="245"/>
      <c r="P1041" s="245"/>
      <c r="Q1041" s="245"/>
      <c r="R1041" s="241"/>
      <c r="S1041" s="242" t="s">
        <v>2931</v>
      </c>
      <c r="T1041" s="246">
        <v>0.1</v>
      </c>
      <c r="U1041" s="247">
        <v>42736</v>
      </c>
      <c r="V1041" s="247">
        <v>43008</v>
      </c>
      <c r="W1041" s="248">
        <v>272</v>
      </c>
      <c r="X1041" s="249">
        <v>0.11029411764705882</v>
      </c>
      <c r="Y1041" s="249">
        <v>0.21323529411764705</v>
      </c>
      <c r="Z1041" s="249">
        <v>0.32720588235294118</v>
      </c>
      <c r="AA1041" s="249">
        <v>0.4375</v>
      </c>
      <c r="AB1041" s="249">
        <v>0.55147058823529416</v>
      </c>
      <c r="AC1041" s="249">
        <v>0.66176470588235292</v>
      </c>
      <c r="AD1041" s="249">
        <v>0.77573529411764708</v>
      </c>
      <c r="AE1041" s="249">
        <v>0.88970588235294112</v>
      </c>
      <c r="AF1041" s="249">
        <v>1</v>
      </c>
      <c r="AG1041" s="249">
        <v>0</v>
      </c>
      <c r="AH1041" s="249">
        <v>0</v>
      </c>
      <c r="AI1041" s="249">
        <v>0</v>
      </c>
      <c r="AJ1041" s="250" t="s">
        <v>2932</v>
      </c>
      <c r="AK1041" s="251" t="s">
        <v>2933</v>
      </c>
    </row>
    <row r="1042" spans="1:37" x14ac:dyDescent="0.25">
      <c r="A1042" s="241" t="s">
        <v>2366</v>
      </c>
      <c r="B1042" s="241" t="s">
        <v>858</v>
      </c>
      <c r="C1042" s="241" t="s">
        <v>2483</v>
      </c>
      <c r="D1042" s="241" t="s">
        <v>931</v>
      </c>
      <c r="E1042" s="241" t="s">
        <v>932</v>
      </c>
      <c r="F1042" s="241" t="s">
        <v>861</v>
      </c>
      <c r="G1042" s="242" t="s">
        <v>2928</v>
      </c>
      <c r="H1042" s="243">
        <v>3200</v>
      </c>
      <c r="I1042" s="241" t="s">
        <v>74</v>
      </c>
      <c r="J1042" s="241"/>
      <c r="K1042" s="244"/>
      <c r="L1042" s="244">
        <v>800</v>
      </c>
      <c r="M1042" s="244">
        <v>3200</v>
      </c>
      <c r="N1042" s="245"/>
      <c r="O1042" s="245"/>
      <c r="P1042" s="245"/>
      <c r="Q1042" s="245"/>
      <c r="R1042" s="241"/>
      <c r="S1042" s="242" t="s">
        <v>2934</v>
      </c>
      <c r="T1042" s="246">
        <v>0.05</v>
      </c>
      <c r="U1042" s="247">
        <v>42736</v>
      </c>
      <c r="V1042" s="247">
        <v>42824</v>
      </c>
      <c r="W1042" s="248">
        <v>88</v>
      </c>
      <c r="X1042" s="249">
        <v>0.34090909090909088</v>
      </c>
      <c r="Y1042" s="249">
        <v>0.65909090909090906</v>
      </c>
      <c r="Z1042" s="249">
        <v>1</v>
      </c>
      <c r="AA1042" s="249">
        <v>0</v>
      </c>
      <c r="AB1042" s="249">
        <v>0</v>
      </c>
      <c r="AC1042" s="249">
        <v>0</v>
      </c>
      <c r="AD1042" s="249">
        <v>0</v>
      </c>
      <c r="AE1042" s="249">
        <v>0</v>
      </c>
      <c r="AF1042" s="249">
        <v>0</v>
      </c>
      <c r="AG1042" s="249">
        <v>0</v>
      </c>
      <c r="AH1042" s="249">
        <v>0</v>
      </c>
      <c r="AI1042" s="249">
        <v>0</v>
      </c>
      <c r="AJ1042" s="250" t="s">
        <v>2935</v>
      </c>
      <c r="AK1042" s="251" t="s">
        <v>2936</v>
      </c>
    </row>
    <row r="1043" spans="1:37" ht="25.5" x14ac:dyDescent="0.25">
      <c r="A1043" s="241" t="s">
        <v>2366</v>
      </c>
      <c r="B1043" s="241" t="s">
        <v>858</v>
      </c>
      <c r="C1043" s="241" t="s">
        <v>2483</v>
      </c>
      <c r="D1043" s="241" t="s">
        <v>931</v>
      </c>
      <c r="E1043" s="241" t="s">
        <v>932</v>
      </c>
      <c r="F1043" s="241" t="s">
        <v>861</v>
      </c>
      <c r="G1043" s="242" t="s">
        <v>2928</v>
      </c>
      <c r="H1043" s="243">
        <v>3200</v>
      </c>
      <c r="I1043" s="241" t="s">
        <v>74</v>
      </c>
      <c r="J1043" s="241"/>
      <c r="K1043" s="244"/>
      <c r="L1043" s="244">
        <v>800</v>
      </c>
      <c r="M1043" s="244">
        <v>3200</v>
      </c>
      <c r="N1043" s="245"/>
      <c r="O1043" s="245"/>
      <c r="P1043" s="245"/>
      <c r="Q1043" s="245"/>
      <c r="R1043" s="241"/>
      <c r="S1043" s="242" t="s">
        <v>2937</v>
      </c>
      <c r="T1043" s="246">
        <v>0.05</v>
      </c>
      <c r="U1043" s="247">
        <v>42736</v>
      </c>
      <c r="V1043" s="247">
        <v>43100</v>
      </c>
      <c r="W1043" s="248">
        <v>364</v>
      </c>
      <c r="X1043" s="249">
        <v>8.2417582417582416E-2</v>
      </c>
      <c r="Y1043" s="249">
        <v>0.15934065934065933</v>
      </c>
      <c r="Z1043" s="249">
        <v>0.2445054945054945</v>
      </c>
      <c r="AA1043" s="249">
        <v>0.32692307692307693</v>
      </c>
      <c r="AB1043" s="249">
        <v>0.41208791208791207</v>
      </c>
      <c r="AC1043" s="249">
        <v>0.49450549450549453</v>
      </c>
      <c r="AD1043" s="249">
        <v>0.57967032967032972</v>
      </c>
      <c r="AE1043" s="249">
        <v>0.6648351648351648</v>
      </c>
      <c r="AF1043" s="249">
        <v>0.74725274725274726</v>
      </c>
      <c r="AG1043" s="249">
        <v>0.83241758241758246</v>
      </c>
      <c r="AH1043" s="249">
        <v>0.9148351648351648</v>
      </c>
      <c r="AI1043" s="249">
        <v>1</v>
      </c>
      <c r="AJ1043" s="250" t="s">
        <v>2938</v>
      </c>
      <c r="AK1043" s="251" t="s">
        <v>2939</v>
      </c>
    </row>
    <row r="1044" spans="1:37" x14ac:dyDescent="0.25">
      <c r="A1044" s="241" t="s">
        <v>2366</v>
      </c>
      <c r="B1044" s="241" t="s">
        <v>858</v>
      </c>
      <c r="C1044" s="241" t="s">
        <v>2483</v>
      </c>
      <c r="D1044" s="241" t="s">
        <v>931</v>
      </c>
      <c r="E1044" s="241" t="s">
        <v>932</v>
      </c>
      <c r="F1044" s="241" t="s">
        <v>861</v>
      </c>
      <c r="G1044" s="242" t="s">
        <v>2928</v>
      </c>
      <c r="H1044" s="243">
        <v>3200</v>
      </c>
      <c r="I1044" s="241" t="s">
        <v>74</v>
      </c>
      <c r="J1044" s="241"/>
      <c r="K1044" s="244"/>
      <c r="L1044" s="244">
        <v>800</v>
      </c>
      <c r="M1044" s="244">
        <v>3200</v>
      </c>
      <c r="N1044" s="245"/>
      <c r="O1044" s="245"/>
      <c r="P1044" s="245"/>
      <c r="Q1044" s="245"/>
      <c r="R1044" s="241"/>
      <c r="S1044" s="242" t="s">
        <v>2940</v>
      </c>
      <c r="T1044" s="246">
        <v>0.25</v>
      </c>
      <c r="U1044" s="247">
        <v>42736</v>
      </c>
      <c r="V1044" s="247">
        <v>43100</v>
      </c>
      <c r="W1044" s="248">
        <v>364</v>
      </c>
      <c r="X1044" s="249">
        <v>8.2417582417582416E-2</v>
      </c>
      <c r="Y1044" s="249">
        <v>0.15934065934065933</v>
      </c>
      <c r="Z1044" s="249">
        <v>0.2445054945054945</v>
      </c>
      <c r="AA1044" s="249">
        <v>0.32692307692307693</v>
      </c>
      <c r="AB1044" s="249">
        <v>0.41208791208791207</v>
      </c>
      <c r="AC1044" s="249">
        <v>0.49450549450549453</v>
      </c>
      <c r="AD1044" s="249">
        <v>0.57967032967032972</v>
      </c>
      <c r="AE1044" s="249">
        <v>0.6648351648351648</v>
      </c>
      <c r="AF1044" s="249">
        <v>0.74725274725274726</v>
      </c>
      <c r="AG1044" s="249">
        <v>0.83241758241758246</v>
      </c>
      <c r="AH1044" s="249">
        <v>0.9148351648351648</v>
      </c>
      <c r="AI1044" s="249">
        <v>1</v>
      </c>
      <c r="AJ1044" s="250" t="s">
        <v>2941</v>
      </c>
      <c r="AK1044" s="251" t="s">
        <v>2942</v>
      </c>
    </row>
    <row r="1045" spans="1:37" x14ac:dyDescent="0.25">
      <c r="A1045" s="241" t="s">
        <v>2366</v>
      </c>
      <c r="B1045" s="241" t="s">
        <v>858</v>
      </c>
      <c r="C1045" s="241" t="s">
        <v>2483</v>
      </c>
      <c r="D1045" s="241" t="s">
        <v>931</v>
      </c>
      <c r="E1045" s="241" t="s">
        <v>932</v>
      </c>
      <c r="F1045" s="241" t="s">
        <v>861</v>
      </c>
      <c r="G1045" s="242" t="s">
        <v>2928</v>
      </c>
      <c r="H1045" s="243">
        <v>3200</v>
      </c>
      <c r="I1045" s="241" t="s">
        <v>74</v>
      </c>
      <c r="J1045" s="241"/>
      <c r="K1045" s="244"/>
      <c r="L1045" s="244">
        <v>800</v>
      </c>
      <c r="M1045" s="244">
        <v>3200</v>
      </c>
      <c r="N1045" s="245"/>
      <c r="O1045" s="245"/>
      <c r="P1045" s="245"/>
      <c r="Q1045" s="245"/>
      <c r="R1045" s="241"/>
      <c r="S1045" s="242" t="s">
        <v>2943</v>
      </c>
      <c r="T1045" s="246">
        <v>0.25</v>
      </c>
      <c r="U1045" s="247">
        <v>42917</v>
      </c>
      <c r="V1045" s="247">
        <v>43100</v>
      </c>
      <c r="W1045" s="248">
        <v>183</v>
      </c>
      <c r="X1045" s="249">
        <v>0</v>
      </c>
      <c r="Y1045" s="249">
        <v>0</v>
      </c>
      <c r="Z1045" s="249">
        <v>0</v>
      </c>
      <c r="AA1045" s="249">
        <v>0</v>
      </c>
      <c r="AB1045" s="249">
        <v>0</v>
      </c>
      <c r="AC1045" s="249">
        <v>0</v>
      </c>
      <c r="AD1045" s="249">
        <v>0.16393442622950818</v>
      </c>
      <c r="AE1045" s="249">
        <v>0.33333333333333331</v>
      </c>
      <c r="AF1045" s="249">
        <v>0.49726775956284153</v>
      </c>
      <c r="AG1045" s="249">
        <v>0.66666666666666663</v>
      </c>
      <c r="AH1045" s="249">
        <v>0.8306010928961749</v>
      </c>
      <c r="AI1045" s="249">
        <v>1</v>
      </c>
      <c r="AJ1045" s="250"/>
      <c r="AK1045" s="251" t="s">
        <v>2944</v>
      </c>
    </row>
    <row r="1046" spans="1:37" x14ac:dyDescent="0.25">
      <c r="A1046" s="241" t="s">
        <v>2366</v>
      </c>
      <c r="B1046" s="241" t="s">
        <v>858</v>
      </c>
      <c r="C1046" s="241" t="s">
        <v>2483</v>
      </c>
      <c r="D1046" s="241" t="s">
        <v>931</v>
      </c>
      <c r="E1046" s="241" t="s">
        <v>932</v>
      </c>
      <c r="F1046" s="241" t="s">
        <v>861</v>
      </c>
      <c r="G1046" s="242" t="s">
        <v>2928</v>
      </c>
      <c r="H1046" s="243">
        <v>3200</v>
      </c>
      <c r="I1046" s="241" t="s">
        <v>74</v>
      </c>
      <c r="J1046" s="241"/>
      <c r="K1046" s="244"/>
      <c r="L1046" s="244">
        <v>800</v>
      </c>
      <c r="M1046" s="244">
        <v>3200</v>
      </c>
      <c r="N1046" s="245"/>
      <c r="O1046" s="245"/>
      <c r="P1046" s="245"/>
      <c r="Q1046" s="245"/>
      <c r="R1046" s="241"/>
      <c r="S1046" s="242" t="s">
        <v>2945</v>
      </c>
      <c r="T1046" s="246">
        <v>0.05</v>
      </c>
      <c r="U1046" s="247">
        <v>42917</v>
      </c>
      <c r="V1046" s="247">
        <v>43100</v>
      </c>
      <c r="W1046" s="248">
        <v>183</v>
      </c>
      <c r="X1046" s="249">
        <v>0</v>
      </c>
      <c r="Y1046" s="249">
        <v>0</v>
      </c>
      <c r="Z1046" s="249">
        <v>0</v>
      </c>
      <c r="AA1046" s="249">
        <v>0</v>
      </c>
      <c r="AB1046" s="249">
        <v>0</v>
      </c>
      <c r="AC1046" s="249">
        <v>0</v>
      </c>
      <c r="AD1046" s="249">
        <v>0.16393442622950818</v>
      </c>
      <c r="AE1046" s="249">
        <v>0.33333333333333331</v>
      </c>
      <c r="AF1046" s="249">
        <v>0.49726775956284153</v>
      </c>
      <c r="AG1046" s="249">
        <v>0.66666666666666663</v>
      </c>
      <c r="AH1046" s="249">
        <v>0.8306010928961749</v>
      </c>
      <c r="AI1046" s="249">
        <v>1</v>
      </c>
      <c r="AJ1046" s="250"/>
      <c r="AK1046" s="251" t="s">
        <v>288</v>
      </c>
    </row>
    <row r="1047" spans="1:37" ht="25.5" x14ac:dyDescent="0.25">
      <c r="A1047" s="241" t="s">
        <v>2366</v>
      </c>
      <c r="B1047" s="241" t="s">
        <v>858</v>
      </c>
      <c r="C1047" s="241" t="s">
        <v>2483</v>
      </c>
      <c r="D1047" s="241" t="s">
        <v>931</v>
      </c>
      <c r="E1047" s="241" t="s">
        <v>932</v>
      </c>
      <c r="F1047" s="241" t="s">
        <v>861</v>
      </c>
      <c r="G1047" s="242" t="s">
        <v>2928</v>
      </c>
      <c r="H1047" s="243">
        <v>3200</v>
      </c>
      <c r="I1047" s="241" t="s">
        <v>74</v>
      </c>
      <c r="J1047" s="241"/>
      <c r="K1047" s="244"/>
      <c r="L1047" s="244">
        <v>800</v>
      </c>
      <c r="M1047" s="244">
        <v>3200</v>
      </c>
      <c r="N1047" s="245"/>
      <c r="O1047" s="245"/>
      <c r="P1047" s="245"/>
      <c r="Q1047" s="245"/>
      <c r="R1047" s="241"/>
      <c r="S1047" s="242" t="s">
        <v>2946</v>
      </c>
      <c r="T1047" s="246">
        <v>0.05</v>
      </c>
      <c r="U1047" s="247">
        <v>42917</v>
      </c>
      <c r="V1047" s="247">
        <v>43100</v>
      </c>
      <c r="W1047" s="248">
        <v>183</v>
      </c>
      <c r="X1047" s="249">
        <v>0</v>
      </c>
      <c r="Y1047" s="249">
        <v>0</v>
      </c>
      <c r="Z1047" s="249">
        <v>0</v>
      </c>
      <c r="AA1047" s="249">
        <v>0</v>
      </c>
      <c r="AB1047" s="249">
        <v>0</v>
      </c>
      <c r="AC1047" s="249">
        <v>0</v>
      </c>
      <c r="AD1047" s="249">
        <v>0.16393442622950818</v>
      </c>
      <c r="AE1047" s="249">
        <v>0.33333333333333331</v>
      </c>
      <c r="AF1047" s="249">
        <v>0.49726775956284153</v>
      </c>
      <c r="AG1047" s="249">
        <v>0.66666666666666663</v>
      </c>
      <c r="AH1047" s="249">
        <v>0.8306010928961749</v>
      </c>
      <c r="AI1047" s="249">
        <v>1</v>
      </c>
      <c r="AJ1047" s="250"/>
      <c r="AK1047" s="251" t="s">
        <v>2947</v>
      </c>
    </row>
    <row r="1048" spans="1:37" ht="25.5" x14ac:dyDescent="0.25">
      <c r="A1048" s="241" t="s">
        <v>2366</v>
      </c>
      <c r="B1048" s="241" t="s">
        <v>858</v>
      </c>
      <c r="C1048" s="241" t="s">
        <v>2483</v>
      </c>
      <c r="D1048" s="241" t="s">
        <v>931</v>
      </c>
      <c r="E1048" s="241" t="s">
        <v>932</v>
      </c>
      <c r="F1048" s="241" t="s">
        <v>861</v>
      </c>
      <c r="G1048" s="242" t="s">
        <v>2928</v>
      </c>
      <c r="H1048" s="243">
        <v>3200</v>
      </c>
      <c r="I1048" s="241" t="s">
        <v>74</v>
      </c>
      <c r="J1048" s="241"/>
      <c r="K1048" s="244"/>
      <c r="L1048" s="244">
        <v>800</v>
      </c>
      <c r="M1048" s="244">
        <v>3200</v>
      </c>
      <c r="N1048" s="245"/>
      <c r="O1048" s="245"/>
      <c r="P1048" s="245"/>
      <c r="Q1048" s="245"/>
      <c r="R1048" s="241"/>
      <c r="S1048" s="242" t="s">
        <v>2948</v>
      </c>
      <c r="T1048" s="246">
        <v>0.05</v>
      </c>
      <c r="U1048" s="247">
        <v>42917</v>
      </c>
      <c r="V1048" s="247">
        <v>43100</v>
      </c>
      <c r="W1048" s="248">
        <v>183</v>
      </c>
      <c r="X1048" s="249">
        <v>0</v>
      </c>
      <c r="Y1048" s="249">
        <v>0</v>
      </c>
      <c r="Z1048" s="249">
        <v>0</v>
      </c>
      <c r="AA1048" s="249">
        <v>0</v>
      </c>
      <c r="AB1048" s="249">
        <v>0</v>
      </c>
      <c r="AC1048" s="249">
        <v>0</v>
      </c>
      <c r="AD1048" s="249">
        <v>0.16393442622950818</v>
      </c>
      <c r="AE1048" s="249">
        <v>0.33333333333333331</v>
      </c>
      <c r="AF1048" s="249">
        <v>0.49726775956284153</v>
      </c>
      <c r="AG1048" s="249">
        <v>0.66666666666666663</v>
      </c>
      <c r="AH1048" s="249">
        <v>0.8306010928961749</v>
      </c>
      <c r="AI1048" s="249">
        <v>1</v>
      </c>
      <c r="AJ1048" s="250"/>
      <c r="AK1048" s="251" t="s">
        <v>2949</v>
      </c>
    </row>
    <row r="1049" spans="1:37" x14ac:dyDescent="0.25">
      <c r="A1049" s="241" t="s">
        <v>2366</v>
      </c>
      <c r="B1049" s="241" t="s">
        <v>858</v>
      </c>
      <c r="C1049" s="241" t="s">
        <v>2483</v>
      </c>
      <c r="D1049" s="241" t="s">
        <v>931</v>
      </c>
      <c r="E1049" s="241" t="s">
        <v>932</v>
      </c>
      <c r="F1049" s="241" t="s">
        <v>861</v>
      </c>
      <c r="G1049" s="242" t="s">
        <v>2928</v>
      </c>
      <c r="H1049" s="243">
        <v>3200</v>
      </c>
      <c r="I1049" s="241" t="s">
        <v>74</v>
      </c>
      <c r="J1049" s="241"/>
      <c r="K1049" s="244"/>
      <c r="L1049" s="244">
        <v>800</v>
      </c>
      <c r="M1049" s="244">
        <v>3200</v>
      </c>
      <c r="N1049" s="245"/>
      <c r="O1049" s="245"/>
      <c r="P1049" s="245"/>
      <c r="Q1049" s="245"/>
      <c r="R1049" s="241"/>
      <c r="S1049" s="242" t="s">
        <v>2950</v>
      </c>
      <c r="T1049" s="246">
        <v>0.05</v>
      </c>
      <c r="U1049" s="247">
        <v>42917</v>
      </c>
      <c r="V1049" s="247">
        <v>43100</v>
      </c>
      <c r="W1049" s="248">
        <v>183</v>
      </c>
      <c r="X1049" s="249">
        <v>0</v>
      </c>
      <c r="Y1049" s="249">
        <v>0</v>
      </c>
      <c r="Z1049" s="249">
        <v>0</v>
      </c>
      <c r="AA1049" s="249">
        <v>0</v>
      </c>
      <c r="AB1049" s="249">
        <v>0</v>
      </c>
      <c r="AC1049" s="249">
        <v>0</v>
      </c>
      <c r="AD1049" s="249">
        <v>0.16393442622950818</v>
      </c>
      <c r="AE1049" s="249">
        <v>0.33333333333333331</v>
      </c>
      <c r="AF1049" s="249">
        <v>0.49726775956284153</v>
      </c>
      <c r="AG1049" s="249">
        <v>0.66666666666666663</v>
      </c>
      <c r="AH1049" s="249">
        <v>0.8306010928961749</v>
      </c>
      <c r="AI1049" s="249">
        <v>1</v>
      </c>
      <c r="AJ1049" s="250"/>
      <c r="AK1049" s="251" t="s">
        <v>2951</v>
      </c>
    </row>
    <row r="1050" spans="1:37" x14ac:dyDescent="0.25">
      <c r="A1050" s="241" t="s">
        <v>2366</v>
      </c>
      <c r="B1050" s="241" t="s">
        <v>858</v>
      </c>
      <c r="C1050" s="241" t="s">
        <v>2483</v>
      </c>
      <c r="D1050" s="241" t="s">
        <v>931</v>
      </c>
      <c r="E1050" s="241" t="s">
        <v>932</v>
      </c>
      <c r="F1050" s="241" t="s">
        <v>861</v>
      </c>
      <c r="G1050" s="242" t="s">
        <v>2952</v>
      </c>
      <c r="H1050" s="243">
        <v>8000</v>
      </c>
      <c r="I1050" s="241" t="s">
        <v>74</v>
      </c>
      <c r="J1050" s="241">
        <v>800</v>
      </c>
      <c r="K1050" s="244">
        <v>2400</v>
      </c>
      <c r="L1050" s="244">
        <v>4000</v>
      </c>
      <c r="M1050" s="244">
        <v>8000</v>
      </c>
      <c r="N1050" s="245"/>
      <c r="O1050" s="245"/>
      <c r="P1050" s="245"/>
      <c r="Q1050" s="245"/>
      <c r="R1050" s="241"/>
      <c r="S1050" s="242" t="s">
        <v>2953</v>
      </c>
      <c r="T1050" s="246">
        <v>0.25</v>
      </c>
      <c r="U1050" s="247">
        <v>42736</v>
      </c>
      <c r="V1050" s="247">
        <v>43100</v>
      </c>
      <c r="W1050" s="248">
        <v>364</v>
      </c>
      <c r="X1050" s="249">
        <v>8.2417582417582416E-2</v>
      </c>
      <c r="Y1050" s="249">
        <v>0.15934065934065933</v>
      </c>
      <c r="Z1050" s="249">
        <v>0.2445054945054945</v>
      </c>
      <c r="AA1050" s="249">
        <v>0.32692307692307693</v>
      </c>
      <c r="AB1050" s="249">
        <v>0.41208791208791207</v>
      </c>
      <c r="AC1050" s="249">
        <v>0.49450549450549453</v>
      </c>
      <c r="AD1050" s="249">
        <v>0.57967032967032972</v>
      </c>
      <c r="AE1050" s="249">
        <v>0.6648351648351648</v>
      </c>
      <c r="AF1050" s="249">
        <v>0.74725274725274726</v>
      </c>
      <c r="AG1050" s="249">
        <v>0.83241758241758246</v>
      </c>
      <c r="AH1050" s="249">
        <v>0.9148351648351648</v>
      </c>
      <c r="AI1050" s="249">
        <v>1</v>
      </c>
      <c r="AJ1050" s="250" t="s">
        <v>2954</v>
      </c>
      <c r="AK1050" s="251" t="s">
        <v>2955</v>
      </c>
    </row>
    <row r="1051" spans="1:37" x14ac:dyDescent="0.25">
      <c r="A1051" s="241" t="s">
        <v>2366</v>
      </c>
      <c r="B1051" s="241" t="s">
        <v>858</v>
      </c>
      <c r="C1051" s="241" t="s">
        <v>2483</v>
      </c>
      <c r="D1051" s="241" t="s">
        <v>931</v>
      </c>
      <c r="E1051" s="241" t="s">
        <v>932</v>
      </c>
      <c r="F1051" s="241" t="s">
        <v>861</v>
      </c>
      <c r="G1051" s="242" t="s">
        <v>2952</v>
      </c>
      <c r="H1051" s="243">
        <v>8000</v>
      </c>
      <c r="I1051" s="241" t="s">
        <v>74</v>
      </c>
      <c r="J1051" s="241">
        <v>800</v>
      </c>
      <c r="K1051" s="244">
        <v>2400</v>
      </c>
      <c r="L1051" s="244">
        <v>4000</v>
      </c>
      <c r="M1051" s="244">
        <v>8000</v>
      </c>
      <c r="N1051" s="245"/>
      <c r="O1051" s="245"/>
      <c r="P1051" s="245"/>
      <c r="Q1051" s="245"/>
      <c r="R1051" s="241"/>
      <c r="S1051" s="242" t="s">
        <v>2956</v>
      </c>
      <c r="T1051" s="246">
        <v>0.25</v>
      </c>
      <c r="U1051" s="247">
        <v>42736</v>
      </c>
      <c r="V1051" s="247">
        <v>43100</v>
      </c>
      <c r="W1051" s="248">
        <v>364</v>
      </c>
      <c r="X1051" s="249">
        <v>8.2417582417582416E-2</v>
      </c>
      <c r="Y1051" s="249">
        <v>0.15934065934065933</v>
      </c>
      <c r="Z1051" s="249">
        <v>0.2445054945054945</v>
      </c>
      <c r="AA1051" s="249">
        <v>0.32692307692307693</v>
      </c>
      <c r="AB1051" s="249">
        <v>0.41208791208791207</v>
      </c>
      <c r="AC1051" s="249">
        <v>0.49450549450549453</v>
      </c>
      <c r="AD1051" s="249">
        <v>0.57967032967032972</v>
      </c>
      <c r="AE1051" s="249">
        <v>0.6648351648351648</v>
      </c>
      <c r="AF1051" s="249">
        <v>0.74725274725274726</v>
      </c>
      <c r="AG1051" s="249">
        <v>0.83241758241758246</v>
      </c>
      <c r="AH1051" s="249">
        <v>0.9148351648351648</v>
      </c>
      <c r="AI1051" s="249">
        <v>1</v>
      </c>
      <c r="AJ1051" s="250" t="s">
        <v>2957</v>
      </c>
      <c r="AK1051" s="251" t="s">
        <v>2958</v>
      </c>
    </row>
    <row r="1052" spans="1:37" x14ac:dyDescent="0.25">
      <c r="A1052" s="241" t="s">
        <v>2366</v>
      </c>
      <c r="B1052" s="241" t="s">
        <v>858</v>
      </c>
      <c r="C1052" s="241" t="s">
        <v>2483</v>
      </c>
      <c r="D1052" s="241" t="s">
        <v>931</v>
      </c>
      <c r="E1052" s="241" t="s">
        <v>932</v>
      </c>
      <c r="F1052" s="241" t="s">
        <v>861</v>
      </c>
      <c r="G1052" s="242" t="s">
        <v>2952</v>
      </c>
      <c r="H1052" s="243">
        <v>8000</v>
      </c>
      <c r="I1052" s="241" t="s">
        <v>74</v>
      </c>
      <c r="J1052" s="241">
        <v>800</v>
      </c>
      <c r="K1052" s="244">
        <v>2400</v>
      </c>
      <c r="L1052" s="244">
        <v>4000</v>
      </c>
      <c r="M1052" s="244">
        <v>8000</v>
      </c>
      <c r="N1052" s="245"/>
      <c r="O1052" s="245"/>
      <c r="P1052" s="245"/>
      <c r="Q1052" s="245"/>
      <c r="R1052" s="241"/>
      <c r="S1052" s="242" t="s">
        <v>2959</v>
      </c>
      <c r="T1052" s="246">
        <v>0.25</v>
      </c>
      <c r="U1052" s="247">
        <v>42736</v>
      </c>
      <c r="V1052" s="247">
        <v>43100</v>
      </c>
      <c r="W1052" s="248">
        <v>364</v>
      </c>
      <c r="X1052" s="249">
        <v>8.2417582417582416E-2</v>
      </c>
      <c r="Y1052" s="249">
        <v>0.15934065934065933</v>
      </c>
      <c r="Z1052" s="249">
        <v>0.2445054945054945</v>
      </c>
      <c r="AA1052" s="249">
        <v>0.32692307692307693</v>
      </c>
      <c r="AB1052" s="249">
        <v>0.41208791208791207</v>
      </c>
      <c r="AC1052" s="249">
        <v>0.49450549450549453</v>
      </c>
      <c r="AD1052" s="249">
        <v>0.57967032967032972</v>
      </c>
      <c r="AE1052" s="249">
        <v>0.6648351648351648</v>
      </c>
      <c r="AF1052" s="249">
        <v>0.74725274725274726</v>
      </c>
      <c r="AG1052" s="249">
        <v>0.83241758241758246</v>
      </c>
      <c r="AH1052" s="249">
        <v>0.9148351648351648</v>
      </c>
      <c r="AI1052" s="249">
        <v>1</v>
      </c>
      <c r="AJ1052" s="250" t="s">
        <v>2960</v>
      </c>
      <c r="AK1052" s="251" t="s">
        <v>2961</v>
      </c>
    </row>
    <row r="1053" spans="1:37" x14ac:dyDescent="0.25">
      <c r="A1053" s="241" t="s">
        <v>2366</v>
      </c>
      <c r="B1053" s="241" t="s">
        <v>858</v>
      </c>
      <c r="C1053" s="241" t="s">
        <v>2483</v>
      </c>
      <c r="D1053" s="241" t="s">
        <v>931</v>
      </c>
      <c r="E1053" s="241" t="s">
        <v>932</v>
      </c>
      <c r="F1053" s="241" t="s">
        <v>861</v>
      </c>
      <c r="G1053" s="242" t="s">
        <v>2952</v>
      </c>
      <c r="H1053" s="243">
        <v>8000</v>
      </c>
      <c r="I1053" s="241" t="s">
        <v>74</v>
      </c>
      <c r="J1053" s="241">
        <v>800</v>
      </c>
      <c r="K1053" s="244">
        <v>2400</v>
      </c>
      <c r="L1053" s="244">
        <v>4000</v>
      </c>
      <c r="M1053" s="244">
        <v>8000</v>
      </c>
      <c r="N1053" s="245"/>
      <c r="O1053" s="245"/>
      <c r="P1053" s="245"/>
      <c r="Q1053" s="245"/>
      <c r="R1053" s="241"/>
      <c r="S1053" s="242" t="s">
        <v>2962</v>
      </c>
      <c r="T1053" s="246">
        <v>0.25</v>
      </c>
      <c r="U1053" s="247">
        <v>42736</v>
      </c>
      <c r="V1053" s="247">
        <v>43100</v>
      </c>
      <c r="W1053" s="248">
        <v>364</v>
      </c>
      <c r="X1053" s="249">
        <v>8.2417582417582416E-2</v>
      </c>
      <c r="Y1053" s="249">
        <v>0.15934065934065933</v>
      </c>
      <c r="Z1053" s="249">
        <v>0.2445054945054945</v>
      </c>
      <c r="AA1053" s="249">
        <v>0.32692307692307693</v>
      </c>
      <c r="AB1053" s="249">
        <v>0.41208791208791207</v>
      </c>
      <c r="AC1053" s="249">
        <v>0.49450549450549453</v>
      </c>
      <c r="AD1053" s="249">
        <v>0.57967032967032972</v>
      </c>
      <c r="AE1053" s="249">
        <v>0.6648351648351648</v>
      </c>
      <c r="AF1053" s="249">
        <v>0.74725274725274726</v>
      </c>
      <c r="AG1053" s="249">
        <v>0.83241758241758246</v>
      </c>
      <c r="AH1053" s="249">
        <v>0.9148351648351648</v>
      </c>
      <c r="AI1053" s="249">
        <v>1</v>
      </c>
      <c r="AJ1053" s="250" t="s">
        <v>2963</v>
      </c>
      <c r="AK1053" s="251" t="s">
        <v>2964</v>
      </c>
    </row>
    <row r="1054" spans="1:37" x14ac:dyDescent="0.25">
      <c r="A1054" s="241" t="s">
        <v>2366</v>
      </c>
      <c r="B1054" s="241" t="s">
        <v>858</v>
      </c>
      <c r="C1054" s="241" t="s">
        <v>2483</v>
      </c>
      <c r="D1054" s="241" t="s">
        <v>931</v>
      </c>
      <c r="E1054" s="241" t="s">
        <v>932</v>
      </c>
      <c r="F1054" s="241" t="s">
        <v>861</v>
      </c>
      <c r="G1054" s="242" t="s">
        <v>2965</v>
      </c>
      <c r="H1054" s="243">
        <v>8000</v>
      </c>
      <c r="I1054" s="241" t="s">
        <v>74</v>
      </c>
      <c r="J1054" s="241">
        <v>800</v>
      </c>
      <c r="K1054" s="244">
        <v>2400</v>
      </c>
      <c r="L1054" s="244">
        <v>4000</v>
      </c>
      <c r="M1054" s="244">
        <v>8000</v>
      </c>
      <c r="N1054" s="245"/>
      <c r="O1054" s="245"/>
      <c r="P1054" s="245"/>
      <c r="Q1054" s="245"/>
      <c r="R1054" s="241"/>
      <c r="S1054" s="242" t="s">
        <v>2966</v>
      </c>
      <c r="T1054" s="246">
        <v>0.2</v>
      </c>
      <c r="U1054" s="247">
        <v>42736</v>
      </c>
      <c r="V1054" s="247">
        <v>43100</v>
      </c>
      <c r="W1054" s="248">
        <v>364</v>
      </c>
      <c r="X1054" s="249">
        <v>8.2417582417582416E-2</v>
      </c>
      <c r="Y1054" s="249">
        <v>0.15934065934065933</v>
      </c>
      <c r="Z1054" s="249">
        <v>0.2445054945054945</v>
      </c>
      <c r="AA1054" s="249">
        <v>0.32692307692307693</v>
      </c>
      <c r="AB1054" s="249">
        <v>0.41208791208791207</v>
      </c>
      <c r="AC1054" s="249">
        <v>0.49450549450549453</v>
      </c>
      <c r="AD1054" s="249">
        <v>0.57967032967032972</v>
      </c>
      <c r="AE1054" s="249">
        <v>0.6648351648351648</v>
      </c>
      <c r="AF1054" s="249">
        <v>0.74725274725274726</v>
      </c>
      <c r="AG1054" s="249">
        <v>0.83241758241758246</v>
      </c>
      <c r="AH1054" s="249">
        <v>0.9148351648351648</v>
      </c>
      <c r="AI1054" s="249">
        <v>1</v>
      </c>
      <c r="AJ1054" s="250" t="s">
        <v>2960</v>
      </c>
      <c r="AK1054" s="251" t="s">
        <v>2967</v>
      </c>
    </row>
    <row r="1055" spans="1:37" x14ac:dyDescent="0.25">
      <c r="A1055" s="241" t="s">
        <v>2366</v>
      </c>
      <c r="B1055" s="241" t="s">
        <v>858</v>
      </c>
      <c r="C1055" s="241" t="s">
        <v>2483</v>
      </c>
      <c r="D1055" s="241" t="s">
        <v>931</v>
      </c>
      <c r="E1055" s="241" t="s">
        <v>932</v>
      </c>
      <c r="F1055" s="241" t="s">
        <v>861</v>
      </c>
      <c r="G1055" s="242" t="s">
        <v>2965</v>
      </c>
      <c r="H1055" s="243">
        <v>8000</v>
      </c>
      <c r="I1055" s="241" t="s">
        <v>74</v>
      </c>
      <c r="J1055" s="241">
        <v>800</v>
      </c>
      <c r="K1055" s="244">
        <v>2400</v>
      </c>
      <c r="L1055" s="244">
        <v>4000</v>
      </c>
      <c r="M1055" s="244">
        <v>8000</v>
      </c>
      <c r="N1055" s="245"/>
      <c r="O1055" s="245"/>
      <c r="P1055" s="245"/>
      <c r="Q1055" s="245"/>
      <c r="R1055" s="241"/>
      <c r="S1055" s="242" t="s">
        <v>2968</v>
      </c>
      <c r="T1055" s="246">
        <v>0.3</v>
      </c>
      <c r="U1055" s="247">
        <v>42736</v>
      </c>
      <c r="V1055" s="247">
        <v>43100</v>
      </c>
      <c r="W1055" s="248">
        <v>364</v>
      </c>
      <c r="X1055" s="249">
        <v>8.2417582417582416E-2</v>
      </c>
      <c r="Y1055" s="249">
        <v>0.15934065934065933</v>
      </c>
      <c r="Z1055" s="249">
        <v>0.2445054945054945</v>
      </c>
      <c r="AA1055" s="249">
        <v>0.32692307692307693</v>
      </c>
      <c r="AB1055" s="249">
        <v>0.41208791208791207</v>
      </c>
      <c r="AC1055" s="249">
        <v>0.49450549450549453</v>
      </c>
      <c r="AD1055" s="249">
        <v>0.57967032967032972</v>
      </c>
      <c r="AE1055" s="249">
        <v>0.6648351648351648</v>
      </c>
      <c r="AF1055" s="249">
        <v>0.74725274725274726</v>
      </c>
      <c r="AG1055" s="249">
        <v>0.83241758241758246</v>
      </c>
      <c r="AH1055" s="249">
        <v>0.9148351648351648</v>
      </c>
      <c r="AI1055" s="249">
        <v>1</v>
      </c>
      <c r="AJ1055" s="250" t="s">
        <v>2957</v>
      </c>
      <c r="AK1055" s="251" t="s">
        <v>2969</v>
      </c>
    </row>
    <row r="1056" spans="1:37" x14ac:dyDescent="0.25">
      <c r="A1056" s="241" t="s">
        <v>2366</v>
      </c>
      <c r="B1056" s="241" t="s">
        <v>858</v>
      </c>
      <c r="C1056" s="241" t="s">
        <v>2483</v>
      </c>
      <c r="D1056" s="241" t="s">
        <v>931</v>
      </c>
      <c r="E1056" s="241" t="s">
        <v>932</v>
      </c>
      <c r="F1056" s="241" t="s">
        <v>861</v>
      </c>
      <c r="G1056" s="242" t="s">
        <v>2965</v>
      </c>
      <c r="H1056" s="243">
        <v>8000</v>
      </c>
      <c r="I1056" s="241" t="s">
        <v>74</v>
      </c>
      <c r="J1056" s="241">
        <v>800</v>
      </c>
      <c r="K1056" s="244">
        <v>2400</v>
      </c>
      <c r="L1056" s="244">
        <v>4000</v>
      </c>
      <c r="M1056" s="244">
        <v>8000</v>
      </c>
      <c r="N1056" s="245"/>
      <c r="O1056" s="245"/>
      <c r="P1056" s="245"/>
      <c r="Q1056" s="245"/>
      <c r="R1056" s="241"/>
      <c r="S1056" s="242" t="s">
        <v>2962</v>
      </c>
      <c r="T1056" s="246">
        <v>0.4</v>
      </c>
      <c r="U1056" s="247">
        <v>42736</v>
      </c>
      <c r="V1056" s="247">
        <v>43100</v>
      </c>
      <c r="W1056" s="248">
        <v>364</v>
      </c>
      <c r="X1056" s="249">
        <v>8.2417582417582416E-2</v>
      </c>
      <c r="Y1056" s="249">
        <v>0.15934065934065933</v>
      </c>
      <c r="Z1056" s="249">
        <v>0.2445054945054945</v>
      </c>
      <c r="AA1056" s="249">
        <v>0.32692307692307693</v>
      </c>
      <c r="AB1056" s="249">
        <v>0.41208791208791207</v>
      </c>
      <c r="AC1056" s="249">
        <v>0.49450549450549453</v>
      </c>
      <c r="AD1056" s="249">
        <v>0.57967032967032972</v>
      </c>
      <c r="AE1056" s="249">
        <v>0.6648351648351648</v>
      </c>
      <c r="AF1056" s="249">
        <v>0.74725274725274726</v>
      </c>
      <c r="AG1056" s="249">
        <v>0.83241758241758246</v>
      </c>
      <c r="AH1056" s="249">
        <v>0.9148351648351648</v>
      </c>
      <c r="AI1056" s="249">
        <v>1</v>
      </c>
      <c r="AJ1056" s="250" t="s">
        <v>2963</v>
      </c>
      <c r="AK1056" s="251" t="s">
        <v>2964</v>
      </c>
    </row>
    <row r="1057" spans="1:37" x14ac:dyDescent="0.25">
      <c r="A1057" s="241" t="s">
        <v>2366</v>
      </c>
      <c r="B1057" s="241" t="s">
        <v>858</v>
      </c>
      <c r="C1057" s="241" t="s">
        <v>2483</v>
      </c>
      <c r="D1057" s="241" t="s">
        <v>931</v>
      </c>
      <c r="E1057" s="241" t="s">
        <v>932</v>
      </c>
      <c r="F1057" s="241" t="s">
        <v>861</v>
      </c>
      <c r="G1057" s="242" t="s">
        <v>2965</v>
      </c>
      <c r="H1057" s="243">
        <v>8000</v>
      </c>
      <c r="I1057" s="241" t="s">
        <v>74</v>
      </c>
      <c r="J1057" s="241">
        <v>800</v>
      </c>
      <c r="K1057" s="244">
        <v>2400</v>
      </c>
      <c r="L1057" s="244">
        <v>4000</v>
      </c>
      <c r="M1057" s="244">
        <v>8000</v>
      </c>
      <c r="N1057" s="245"/>
      <c r="O1057" s="245"/>
      <c r="P1057" s="245"/>
      <c r="Q1057" s="245"/>
      <c r="R1057" s="241"/>
      <c r="S1057" s="242" t="s">
        <v>2970</v>
      </c>
      <c r="T1057" s="246">
        <v>0.1</v>
      </c>
      <c r="U1057" s="247">
        <v>42736</v>
      </c>
      <c r="V1057" s="247">
        <v>43100</v>
      </c>
      <c r="W1057" s="248">
        <v>364</v>
      </c>
      <c r="X1057" s="249">
        <v>8.2417582417582416E-2</v>
      </c>
      <c r="Y1057" s="249">
        <v>0.15934065934065933</v>
      </c>
      <c r="Z1057" s="249">
        <v>0.2445054945054945</v>
      </c>
      <c r="AA1057" s="249">
        <v>0.32692307692307693</v>
      </c>
      <c r="AB1057" s="249">
        <v>0.41208791208791207</v>
      </c>
      <c r="AC1057" s="249">
        <v>0.49450549450549453</v>
      </c>
      <c r="AD1057" s="249">
        <v>0.57967032967032972</v>
      </c>
      <c r="AE1057" s="249">
        <v>0.6648351648351648</v>
      </c>
      <c r="AF1057" s="249">
        <v>0.74725274725274726</v>
      </c>
      <c r="AG1057" s="249">
        <v>0.83241758241758246</v>
      </c>
      <c r="AH1057" s="249">
        <v>0.9148351648351648</v>
      </c>
      <c r="AI1057" s="249">
        <v>1</v>
      </c>
      <c r="AJ1057" s="250" t="s">
        <v>2971</v>
      </c>
      <c r="AK1057" s="251" t="s">
        <v>2972</v>
      </c>
    </row>
  </sheetData>
  <autoFilter ref="A7:AK1057"/>
  <mergeCells count="6">
    <mergeCell ref="B4:F4"/>
    <mergeCell ref="G4:I4"/>
    <mergeCell ref="X4:AI4"/>
    <mergeCell ref="U4:W4"/>
    <mergeCell ref="J4:M4"/>
    <mergeCell ref="N4:Q4"/>
  </mergeCells>
  <conditionalFormatting sqref="N53:N56 R74 O85:R86">
    <cfRule type="expression" dxfId="237" priority="413">
      <formula>N53&gt;J53</formula>
    </cfRule>
    <cfRule type="expression" dxfId="236" priority="418">
      <formula>N53&lt;J53</formula>
    </cfRule>
    <cfRule type="expression" dxfId="235" priority="419">
      <formula>N53=J53</formula>
    </cfRule>
  </conditionalFormatting>
  <conditionalFormatting sqref="O53:O56">
    <cfRule type="expression" dxfId="234" priority="409">
      <formula>O53&gt;K53</formula>
    </cfRule>
    <cfRule type="expression" dxfId="233" priority="410">
      <formula>O53&lt;K53</formula>
    </cfRule>
    <cfRule type="expression" dxfId="232" priority="411">
      <formula>O53=K53</formula>
    </cfRule>
  </conditionalFormatting>
  <conditionalFormatting sqref="P53:P56">
    <cfRule type="expression" dxfId="231" priority="406">
      <formula>P53&gt;L53</formula>
    </cfRule>
    <cfRule type="expression" dxfId="230" priority="407">
      <formula>P53&lt;L53</formula>
    </cfRule>
    <cfRule type="expression" dxfId="229" priority="408">
      <formula>P53=L53</formula>
    </cfRule>
  </conditionalFormatting>
  <conditionalFormatting sqref="Q53:Q56">
    <cfRule type="expression" dxfId="228" priority="403">
      <formula>Q53&gt;M53</formula>
    </cfRule>
    <cfRule type="expression" dxfId="227" priority="404">
      <formula>Q53&lt;M53</formula>
    </cfRule>
    <cfRule type="expression" dxfId="226" priority="405">
      <formula>Q53=M53</formula>
    </cfRule>
  </conditionalFormatting>
  <conditionalFormatting sqref="R53:R56">
    <cfRule type="expression" dxfId="225" priority="400">
      <formula>R53&gt;N53</formula>
    </cfRule>
    <cfRule type="expression" dxfId="224" priority="401">
      <formula>R53&lt;N53</formula>
    </cfRule>
    <cfRule type="expression" dxfId="223" priority="402">
      <formula>R53=N53</formula>
    </cfRule>
  </conditionalFormatting>
  <conditionalFormatting sqref="N73:N74">
    <cfRule type="expression" dxfId="222" priority="397">
      <formula>N73&gt;J73</formula>
    </cfRule>
    <cfRule type="expression" dxfId="221" priority="398">
      <formula>N73&lt;J73</formula>
    </cfRule>
    <cfRule type="expression" dxfId="220" priority="399">
      <formula>N73=J73</formula>
    </cfRule>
  </conditionalFormatting>
  <conditionalFormatting sqref="O73:O74">
    <cfRule type="expression" dxfId="219" priority="394">
      <formula>O73&gt;K73</formula>
    </cfRule>
    <cfRule type="expression" dxfId="218" priority="395">
      <formula>O73&lt;K73</formula>
    </cfRule>
    <cfRule type="expression" dxfId="217" priority="396">
      <formula>O73=K73</formula>
    </cfRule>
  </conditionalFormatting>
  <conditionalFormatting sqref="P73:P74">
    <cfRule type="expression" dxfId="216" priority="391">
      <formula>P73&gt;L73</formula>
    </cfRule>
    <cfRule type="expression" dxfId="215" priority="392">
      <formula>P73&lt;L73</formula>
    </cfRule>
    <cfRule type="expression" dxfId="214" priority="393">
      <formula>P73=L73</formula>
    </cfRule>
  </conditionalFormatting>
  <conditionalFormatting sqref="Q73:Q74">
    <cfRule type="expression" dxfId="213" priority="388">
      <formula>Q73&gt;M73</formula>
    </cfRule>
    <cfRule type="expression" dxfId="212" priority="389">
      <formula>Q73&lt;M73</formula>
    </cfRule>
    <cfRule type="expression" dxfId="211" priority="390">
      <formula>Q73=M73</formula>
    </cfRule>
  </conditionalFormatting>
  <conditionalFormatting sqref="N75:N79">
    <cfRule type="expression" dxfId="210" priority="368">
      <formula>N75&gt;J75</formula>
    </cfRule>
    <cfRule type="expression" dxfId="209" priority="369">
      <formula>N75&lt;J75</formula>
    </cfRule>
    <cfRule type="expression" dxfId="208" priority="370">
      <formula>N75=J75</formula>
    </cfRule>
  </conditionalFormatting>
  <conditionalFormatting sqref="R75">
    <cfRule type="expression" dxfId="207" priority="378">
      <formula>R75&gt;N73</formula>
    </cfRule>
    <cfRule type="expression" dxfId="206" priority="379">
      <formula>R75&lt;N73</formula>
    </cfRule>
    <cfRule type="expression" dxfId="205" priority="380">
      <formula>R75=N73</formula>
    </cfRule>
  </conditionalFormatting>
  <conditionalFormatting sqref="N80:N84">
    <cfRule type="expression" dxfId="204" priority="359">
      <formula>N80&gt;J80</formula>
    </cfRule>
    <cfRule type="expression" dxfId="203" priority="364">
      <formula>N80&lt;J80</formula>
    </cfRule>
    <cfRule type="expression" dxfId="202" priority="365">
      <formula>N80=J80</formula>
    </cfRule>
  </conditionalFormatting>
  <conditionalFormatting sqref="O80:O84">
    <cfRule type="expression" dxfId="201" priority="355">
      <formula>O80&gt;K80</formula>
    </cfRule>
    <cfRule type="expression" dxfId="200" priority="356">
      <formula>O80&lt;K80</formula>
    </cfRule>
    <cfRule type="expression" dxfId="199" priority="357">
      <formula>O80=K80</formula>
    </cfRule>
  </conditionalFormatting>
  <conditionalFormatting sqref="P80:P84">
    <cfRule type="expression" dxfId="198" priority="352">
      <formula>P80&gt;L80</formula>
    </cfRule>
    <cfRule type="expression" dxfId="197" priority="353">
      <formula>P80&lt;L80</formula>
    </cfRule>
    <cfRule type="expression" dxfId="196" priority="354">
      <formula>P80=L80</formula>
    </cfRule>
  </conditionalFormatting>
  <conditionalFormatting sqref="Q80:Q84">
    <cfRule type="expression" dxfId="195" priority="349">
      <formula>Q80&gt;M80</formula>
    </cfRule>
    <cfRule type="expression" dxfId="194" priority="350">
      <formula>Q80&lt;M80</formula>
    </cfRule>
    <cfRule type="expression" dxfId="193" priority="351">
      <formula>Q80=M80</formula>
    </cfRule>
  </conditionalFormatting>
  <conditionalFormatting sqref="R80:R84">
    <cfRule type="expression" dxfId="192" priority="346">
      <formula>R80&gt;N80</formula>
    </cfRule>
    <cfRule type="expression" dxfId="191" priority="347">
      <formula>R80&lt;N80</formula>
    </cfRule>
    <cfRule type="expression" dxfId="190" priority="348">
      <formula>R80=N80</formula>
    </cfRule>
  </conditionalFormatting>
  <conditionalFormatting sqref="N85:N86">
    <cfRule type="expression" dxfId="189" priority="331">
      <formula>N85&gt;J85</formula>
    </cfRule>
    <cfRule type="expression" dxfId="188" priority="342">
      <formula>N85&lt;J85</formula>
    </cfRule>
    <cfRule type="expression" dxfId="187" priority="343">
      <formula>N85=J85</formula>
    </cfRule>
  </conditionalFormatting>
  <conditionalFormatting sqref="R95:R99">
    <cfRule type="expression" dxfId="186" priority="285">
      <formula>R95&gt;N95</formula>
    </cfRule>
    <cfRule type="expression" dxfId="185" priority="286">
      <formula>R95&lt;N95</formula>
    </cfRule>
    <cfRule type="expression" dxfId="184" priority="287">
      <formula>R95=N95</formula>
    </cfRule>
  </conditionalFormatting>
  <conditionalFormatting sqref="O92:O94">
    <cfRule type="expression" dxfId="183" priority="303">
      <formula>O92&gt;K92</formula>
    </cfRule>
    <cfRule type="expression" dxfId="182" priority="304">
      <formula>O92&lt;K92</formula>
    </cfRule>
    <cfRule type="expression" dxfId="181" priority="305">
      <formula>O92=K92</formula>
    </cfRule>
  </conditionalFormatting>
  <conditionalFormatting sqref="Q92:Q94">
    <cfRule type="expression" dxfId="180" priority="300">
      <formula>Q92&gt;M92</formula>
    </cfRule>
    <cfRule type="expression" dxfId="179" priority="301">
      <formula>Q92&lt;M92</formula>
    </cfRule>
    <cfRule type="expression" dxfId="178" priority="302">
      <formula>Q92=M92</formula>
    </cfRule>
  </conditionalFormatting>
  <conditionalFormatting sqref="P92:P94">
    <cfRule type="expression" dxfId="177" priority="297">
      <formula>P92&gt;L92</formula>
    </cfRule>
    <cfRule type="expression" dxfId="176" priority="298">
      <formula>P92&lt;L92</formula>
    </cfRule>
    <cfRule type="expression" dxfId="175" priority="299">
      <formula>P92=L92</formula>
    </cfRule>
  </conditionalFormatting>
  <conditionalFormatting sqref="N269">
    <cfRule type="expression" dxfId="174" priority="258">
      <formula>N269&lt;J269</formula>
    </cfRule>
    <cfRule type="expression" dxfId="173" priority="259">
      <formula>N269&gt;=J269</formula>
    </cfRule>
  </conditionalFormatting>
  <conditionalFormatting sqref="O269">
    <cfRule type="expression" dxfId="172" priority="260">
      <formula>O269&lt;K269</formula>
    </cfRule>
    <cfRule type="expression" dxfId="171" priority="261">
      <formula>O269&gt;=K269</formula>
    </cfRule>
  </conditionalFormatting>
  <conditionalFormatting sqref="P269:Q269">
    <cfRule type="expression" dxfId="170" priority="262">
      <formula>P269&lt;L269</formula>
    </cfRule>
    <cfRule type="expression" dxfId="169" priority="263">
      <formula>P269&gt;=L269</formula>
    </cfRule>
  </conditionalFormatting>
  <conditionalFormatting sqref="N464 N352 N354:N355 N363 N367 N316 N324 N328 N338 N346 N433 N437 N441 N445 N449 N451 N454 N457 N460 N370 N374 N377 N380 N385 N389 N393 N399 N403 N408 N419 N423 N426 N431 N492 N469 N474 N477 N487 N496 N500 N507 N509 N512 N601 N605 N611 N617 N624 N632 N525 N529:N530 N535 N537 N540 N542 N545 N551 N557 N563 N567 N574 N576:N577 N582 N584:N585 N589 N592 N594:N596 N642 N646 N651 N654 N658 N662 N666:N667 N669 N675 N678 N713 N716 N692:N694 N696 N700 N704 N702 N726 N728 N732 N736 N739 N741 N745:N746 N750 N762 N767 N773 N778 N780 N783 N350">
    <cfRule type="expression" dxfId="168" priority="160">
      <formula>J316=0</formula>
    </cfRule>
  </conditionalFormatting>
  <conditionalFormatting sqref="N483">
    <cfRule type="expression" dxfId="167" priority="159">
      <formula>J483=0</formula>
    </cfRule>
  </conditionalFormatting>
  <conditionalFormatting sqref="N490 N615 N622 N630 N481">
    <cfRule type="expression" dxfId="166" priority="158">
      <formula>J481=""</formula>
    </cfRule>
  </conditionalFormatting>
  <conditionalFormatting sqref="N504">
    <cfRule type="expression" dxfId="165" priority="157">
      <formula>J504=0</formula>
    </cfRule>
  </conditionalFormatting>
  <conditionalFormatting sqref="N599">
    <cfRule type="expression" dxfId="164" priority="156">
      <formula>J599=0</formula>
    </cfRule>
  </conditionalFormatting>
  <conditionalFormatting sqref="N613">
    <cfRule type="expression" dxfId="163" priority="155">
      <formula>J613=""</formula>
    </cfRule>
  </conditionalFormatting>
  <conditionalFormatting sqref="N620">
    <cfRule type="expression" dxfId="162" priority="154">
      <formula>J620=""</formula>
    </cfRule>
  </conditionalFormatting>
  <conditionalFormatting sqref="N628">
    <cfRule type="expression" dxfId="161" priority="153">
      <formula>J628=""</formula>
    </cfRule>
  </conditionalFormatting>
  <conditionalFormatting sqref="N636">
    <cfRule type="expression" dxfId="160" priority="152">
      <formula>J636=""</formula>
    </cfRule>
  </conditionalFormatting>
  <conditionalFormatting sqref="N638">
    <cfRule type="expression" dxfId="159" priority="151">
      <formula>J638=0</formula>
    </cfRule>
  </conditionalFormatting>
  <conditionalFormatting sqref="N672">
    <cfRule type="expression" dxfId="158" priority="150">
      <formula>J672=0</formula>
    </cfRule>
  </conditionalFormatting>
  <conditionalFormatting sqref="N708">
    <cfRule type="expression" dxfId="157" priority="149">
      <formula>J708=0</formula>
    </cfRule>
  </conditionalFormatting>
  <conditionalFormatting sqref="N683">
    <cfRule type="expression" dxfId="156" priority="148">
      <formula>J683=""</formula>
    </cfRule>
  </conditionalFormatting>
  <conditionalFormatting sqref="N689">
    <cfRule type="expression" dxfId="155" priority="147">
      <formula>J689=""</formula>
    </cfRule>
  </conditionalFormatting>
  <conditionalFormatting sqref="N719">
    <cfRule type="expression" dxfId="154" priority="146">
      <formula>J719=0</formula>
    </cfRule>
  </conditionalFormatting>
  <conditionalFormatting sqref="N753">
    <cfRule type="expression" dxfId="153" priority="145">
      <formula>J753=0</formula>
    </cfRule>
  </conditionalFormatting>
  <conditionalFormatting sqref="N317:N323">
    <cfRule type="expression" dxfId="152" priority="144">
      <formula>J317=0</formula>
    </cfRule>
  </conditionalFormatting>
  <conditionalFormatting sqref="N325:N327">
    <cfRule type="expression" dxfId="151" priority="143">
      <formula>J325=0</formula>
    </cfRule>
  </conditionalFormatting>
  <conditionalFormatting sqref="N329:N337">
    <cfRule type="expression" dxfId="150" priority="142">
      <formula>J329=0</formula>
    </cfRule>
  </conditionalFormatting>
  <conditionalFormatting sqref="N339:N345">
    <cfRule type="expression" dxfId="149" priority="141">
      <formula>J339=0</formula>
    </cfRule>
  </conditionalFormatting>
  <conditionalFormatting sqref="N347:N349">
    <cfRule type="expression" dxfId="148" priority="140">
      <formula>J347=0</formula>
    </cfRule>
  </conditionalFormatting>
  <conditionalFormatting sqref="N351">
    <cfRule type="expression" dxfId="147" priority="139">
      <formula>J351=0</formula>
    </cfRule>
  </conditionalFormatting>
  <conditionalFormatting sqref="N353">
    <cfRule type="expression" dxfId="146" priority="138">
      <formula>J353=0</formula>
    </cfRule>
  </conditionalFormatting>
  <conditionalFormatting sqref="N356:N362">
    <cfRule type="expression" dxfId="145" priority="137">
      <formula>J356=0</formula>
    </cfRule>
  </conditionalFormatting>
  <conditionalFormatting sqref="N364:N366">
    <cfRule type="expression" dxfId="144" priority="136">
      <formula>J364=0</formula>
    </cfRule>
  </conditionalFormatting>
  <conditionalFormatting sqref="N368:N369">
    <cfRule type="expression" dxfId="143" priority="135">
      <formula>J368=0</formula>
    </cfRule>
  </conditionalFormatting>
  <conditionalFormatting sqref="N371:N373">
    <cfRule type="expression" dxfId="142" priority="134">
      <formula>J371=0</formula>
    </cfRule>
  </conditionalFormatting>
  <conditionalFormatting sqref="N375:N376">
    <cfRule type="expression" dxfId="141" priority="133">
      <formula>J375=0</formula>
    </cfRule>
  </conditionalFormatting>
  <conditionalFormatting sqref="N378:N379">
    <cfRule type="expression" dxfId="140" priority="132">
      <formula>J378=0</formula>
    </cfRule>
  </conditionalFormatting>
  <conditionalFormatting sqref="N381:N384">
    <cfRule type="expression" dxfId="139" priority="131">
      <formula>J381=0</formula>
    </cfRule>
  </conditionalFormatting>
  <conditionalFormatting sqref="N386:N388">
    <cfRule type="expression" dxfId="138" priority="130">
      <formula>J386=0</formula>
    </cfRule>
  </conditionalFormatting>
  <conditionalFormatting sqref="N390:N392">
    <cfRule type="expression" dxfId="137" priority="129">
      <formula>J390=0</formula>
    </cfRule>
  </conditionalFormatting>
  <conditionalFormatting sqref="N394:N398">
    <cfRule type="expression" dxfId="136" priority="128">
      <formula>J394=0</formula>
    </cfRule>
  </conditionalFormatting>
  <conditionalFormatting sqref="N400:N402">
    <cfRule type="expression" dxfId="135" priority="127">
      <formula>J400=0</formula>
    </cfRule>
  </conditionalFormatting>
  <conditionalFormatting sqref="N404:N407">
    <cfRule type="expression" dxfId="134" priority="126">
      <formula>J404=0</formula>
    </cfRule>
  </conditionalFormatting>
  <conditionalFormatting sqref="N409:N418">
    <cfRule type="expression" dxfId="133" priority="125">
      <formula>J409=0</formula>
    </cfRule>
  </conditionalFormatting>
  <conditionalFormatting sqref="N420">
    <cfRule type="expression" dxfId="132" priority="124">
      <formula>J420=0</formula>
    </cfRule>
  </conditionalFormatting>
  <conditionalFormatting sqref="N424:N425">
    <cfRule type="expression" dxfId="131" priority="123">
      <formula>J424=0</formula>
    </cfRule>
  </conditionalFormatting>
  <conditionalFormatting sqref="N427:N430">
    <cfRule type="expression" dxfId="130" priority="122">
      <formula>J427=0</formula>
    </cfRule>
  </conditionalFormatting>
  <conditionalFormatting sqref="N432">
    <cfRule type="expression" dxfId="129" priority="121">
      <formula>J432=0</formula>
    </cfRule>
  </conditionalFormatting>
  <conditionalFormatting sqref="N434:N436">
    <cfRule type="expression" dxfId="128" priority="120">
      <formula>J434=0</formula>
    </cfRule>
  </conditionalFormatting>
  <conditionalFormatting sqref="N438:N440">
    <cfRule type="expression" dxfId="127" priority="119">
      <formula>J438=0</formula>
    </cfRule>
  </conditionalFormatting>
  <conditionalFormatting sqref="N442">
    <cfRule type="expression" dxfId="126" priority="118">
      <formula>J442=0</formula>
    </cfRule>
  </conditionalFormatting>
  <conditionalFormatting sqref="N443:N444">
    <cfRule type="expression" dxfId="125" priority="117">
      <formula>J443=0</formula>
    </cfRule>
  </conditionalFormatting>
  <conditionalFormatting sqref="N446:N448">
    <cfRule type="expression" dxfId="124" priority="116">
      <formula>J446=0</formula>
    </cfRule>
  </conditionalFormatting>
  <conditionalFormatting sqref="N450">
    <cfRule type="expression" dxfId="123" priority="115">
      <formula>J450=0</formula>
    </cfRule>
  </conditionalFormatting>
  <conditionalFormatting sqref="N452:N453">
    <cfRule type="expression" dxfId="122" priority="114">
      <formula>J452=0</formula>
    </cfRule>
  </conditionalFormatting>
  <conditionalFormatting sqref="N455:N456">
    <cfRule type="expression" dxfId="121" priority="113">
      <formula>J455=0</formula>
    </cfRule>
  </conditionalFormatting>
  <conditionalFormatting sqref="N458:N459">
    <cfRule type="expression" dxfId="120" priority="112">
      <formula>J458=0</formula>
    </cfRule>
  </conditionalFormatting>
  <conditionalFormatting sqref="N461:N463">
    <cfRule type="expression" dxfId="119" priority="111">
      <formula>J461=0</formula>
    </cfRule>
  </conditionalFormatting>
  <conditionalFormatting sqref="N465:N468">
    <cfRule type="expression" dxfId="118" priority="110">
      <formula>J465=0</formula>
    </cfRule>
  </conditionalFormatting>
  <conditionalFormatting sqref="N470:N473">
    <cfRule type="expression" dxfId="117" priority="109">
      <formula>J470=0</formula>
    </cfRule>
  </conditionalFormatting>
  <conditionalFormatting sqref="N475:N476">
    <cfRule type="expression" dxfId="116" priority="108">
      <formula>J475=0</formula>
    </cfRule>
  </conditionalFormatting>
  <conditionalFormatting sqref="N478:N480">
    <cfRule type="expression" dxfId="115" priority="107">
      <formula>J478=0</formula>
    </cfRule>
  </conditionalFormatting>
  <conditionalFormatting sqref="N482">
    <cfRule type="expression" dxfId="114" priority="106">
      <formula>J482=""</formula>
    </cfRule>
  </conditionalFormatting>
  <conditionalFormatting sqref="N484:N486">
    <cfRule type="expression" dxfId="113" priority="105">
      <formula>J484=0</formula>
    </cfRule>
  </conditionalFormatting>
  <conditionalFormatting sqref="N488:N489">
    <cfRule type="expression" dxfId="112" priority="104">
      <formula>J488=0</formula>
    </cfRule>
  </conditionalFormatting>
  <conditionalFormatting sqref="N491">
    <cfRule type="expression" dxfId="111" priority="103">
      <formula>J491=""</formula>
    </cfRule>
  </conditionalFormatting>
  <conditionalFormatting sqref="N493:N495">
    <cfRule type="expression" dxfId="110" priority="102">
      <formula>J493=0</formula>
    </cfRule>
  </conditionalFormatting>
  <conditionalFormatting sqref="N497:N499">
    <cfRule type="expression" dxfId="109" priority="101">
      <formula>J497=0</formula>
    </cfRule>
  </conditionalFormatting>
  <conditionalFormatting sqref="N501:N503">
    <cfRule type="expression" dxfId="108" priority="100">
      <formula>J501=0</formula>
    </cfRule>
  </conditionalFormatting>
  <conditionalFormatting sqref="N505:N506">
    <cfRule type="expression" dxfId="107" priority="99">
      <formula>J505=0</formula>
    </cfRule>
  </conditionalFormatting>
  <conditionalFormatting sqref="N508">
    <cfRule type="expression" dxfId="106" priority="98">
      <formula>J508=0</formula>
    </cfRule>
  </conditionalFormatting>
  <conditionalFormatting sqref="N510:N511">
    <cfRule type="expression" dxfId="105" priority="97">
      <formula>J510=0</formula>
    </cfRule>
  </conditionalFormatting>
  <conditionalFormatting sqref="N513:N524">
    <cfRule type="expression" dxfId="104" priority="96">
      <formula>J513=0</formula>
    </cfRule>
  </conditionalFormatting>
  <conditionalFormatting sqref="N526:N528">
    <cfRule type="expression" dxfId="103" priority="95">
      <formula>J526=0</formula>
    </cfRule>
  </conditionalFormatting>
  <conditionalFormatting sqref="N531:N534">
    <cfRule type="expression" dxfId="102" priority="94">
      <formula>J531=0</formula>
    </cfRule>
  </conditionalFormatting>
  <conditionalFormatting sqref="N536">
    <cfRule type="expression" dxfId="101" priority="93">
      <formula>J536=0</formula>
    </cfRule>
  </conditionalFormatting>
  <conditionalFormatting sqref="N538:N539">
    <cfRule type="expression" dxfId="100" priority="92">
      <formula>J538=0</formula>
    </cfRule>
  </conditionalFormatting>
  <conditionalFormatting sqref="N541">
    <cfRule type="expression" dxfId="99" priority="91">
      <formula>J541=0</formula>
    </cfRule>
  </conditionalFormatting>
  <conditionalFormatting sqref="N543:N544">
    <cfRule type="expression" dxfId="98" priority="90">
      <formula>J543=0</formula>
    </cfRule>
  </conditionalFormatting>
  <conditionalFormatting sqref="N546:N550">
    <cfRule type="expression" dxfId="97" priority="89">
      <formula>J546=0</formula>
    </cfRule>
  </conditionalFormatting>
  <conditionalFormatting sqref="N552:N556">
    <cfRule type="expression" dxfId="96" priority="88">
      <formula>J552=0</formula>
    </cfRule>
  </conditionalFormatting>
  <conditionalFormatting sqref="N558:N562">
    <cfRule type="expression" dxfId="95" priority="87">
      <formula>J558=0</formula>
    </cfRule>
  </conditionalFormatting>
  <conditionalFormatting sqref="N564:N566">
    <cfRule type="expression" dxfId="94" priority="86">
      <formula>J564=0</formula>
    </cfRule>
  </conditionalFormatting>
  <conditionalFormatting sqref="N568:N573">
    <cfRule type="expression" dxfId="93" priority="85">
      <formula>J568=0</formula>
    </cfRule>
  </conditionalFormatting>
  <conditionalFormatting sqref="N575">
    <cfRule type="expression" dxfId="92" priority="84">
      <formula>J575=0</formula>
    </cfRule>
  </conditionalFormatting>
  <conditionalFormatting sqref="N578:N581">
    <cfRule type="expression" dxfId="91" priority="83">
      <formula>J578=0</formula>
    </cfRule>
  </conditionalFormatting>
  <conditionalFormatting sqref="N583">
    <cfRule type="expression" dxfId="90" priority="82">
      <formula>J583=0</formula>
    </cfRule>
  </conditionalFormatting>
  <conditionalFormatting sqref="N586:N588">
    <cfRule type="expression" dxfId="89" priority="81">
      <formula>J586=0</formula>
    </cfRule>
  </conditionalFormatting>
  <conditionalFormatting sqref="N590:N591">
    <cfRule type="expression" dxfId="88" priority="80">
      <formula>J590=0</formula>
    </cfRule>
  </conditionalFormatting>
  <conditionalFormatting sqref="N593">
    <cfRule type="expression" dxfId="87" priority="79">
      <formula>J593=0</formula>
    </cfRule>
  </conditionalFormatting>
  <conditionalFormatting sqref="N597:N598">
    <cfRule type="expression" dxfId="86" priority="78">
      <formula>J597=0</formula>
    </cfRule>
  </conditionalFormatting>
  <conditionalFormatting sqref="N600">
    <cfRule type="expression" dxfId="85" priority="77">
      <formula>J600=0</formula>
    </cfRule>
  </conditionalFormatting>
  <conditionalFormatting sqref="N602:N604">
    <cfRule type="expression" dxfId="84" priority="76">
      <formula>J602=0</formula>
    </cfRule>
  </conditionalFormatting>
  <conditionalFormatting sqref="N606:N610">
    <cfRule type="expression" dxfId="83" priority="75">
      <formula>J606=0</formula>
    </cfRule>
  </conditionalFormatting>
  <conditionalFormatting sqref="N612">
    <cfRule type="expression" dxfId="82" priority="74">
      <formula>J612=0</formula>
    </cfRule>
  </conditionalFormatting>
  <conditionalFormatting sqref="N614">
    <cfRule type="expression" dxfId="81" priority="73">
      <formula>J614=""</formula>
    </cfRule>
  </conditionalFormatting>
  <conditionalFormatting sqref="N616">
    <cfRule type="expression" dxfId="80" priority="72">
      <formula>J616=""</formula>
    </cfRule>
  </conditionalFormatting>
  <conditionalFormatting sqref="N618:N619">
    <cfRule type="expression" dxfId="79" priority="71">
      <formula>J618=0</formula>
    </cfRule>
  </conditionalFormatting>
  <conditionalFormatting sqref="N621">
    <cfRule type="expression" dxfId="78" priority="70">
      <formula>J621=""</formula>
    </cfRule>
  </conditionalFormatting>
  <conditionalFormatting sqref="N623">
    <cfRule type="expression" dxfId="77" priority="69">
      <formula>J623=""</formula>
    </cfRule>
  </conditionalFormatting>
  <conditionalFormatting sqref="N625:N627">
    <cfRule type="expression" dxfId="76" priority="68">
      <formula>J625=0</formula>
    </cfRule>
  </conditionalFormatting>
  <conditionalFormatting sqref="N629">
    <cfRule type="expression" dxfId="75" priority="67">
      <formula>J629=""</formula>
    </cfRule>
  </conditionalFormatting>
  <conditionalFormatting sqref="N631">
    <cfRule type="expression" dxfId="74" priority="66">
      <formula>J631=""</formula>
    </cfRule>
  </conditionalFormatting>
  <conditionalFormatting sqref="N633:N635">
    <cfRule type="expression" dxfId="73" priority="65">
      <formula>J633=0</formula>
    </cfRule>
  </conditionalFormatting>
  <conditionalFormatting sqref="N637">
    <cfRule type="expression" dxfId="72" priority="64">
      <formula>J637=""</formula>
    </cfRule>
  </conditionalFormatting>
  <conditionalFormatting sqref="N639:N641">
    <cfRule type="expression" dxfId="71" priority="63">
      <formula>J639=0</formula>
    </cfRule>
  </conditionalFormatting>
  <conditionalFormatting sqref="N643:N645">
    <cfRule type="expression" dxfId="70" priority="62">
      <formula>J643=0</formula>
    </cfRule>
  </conditionalFormatting>
  <conditionalFormatting sqref="N647:N650">
    <cfRule type="expression" dxfId="69" priority="61">
      <formula>J647=0</formula>
    </cfRule>
  </conditionalFormatting>
  <conditionalFormatting sqref="N652:N653">
    <cfRule type="expression" dxfId="68" priority="60">
      <formula>J652=0</formula>
    </cfRule>
  </conditionalFormatting>
  <conditionalFormatting sqref="N655:N657">
    <cfRule type="expression" dxfId="67" priority="59">
      <formula>J655=0</formula>
    </cfRule>
  </conditionalFormatting>
  <conditionalFormatting sqref="N659:N661">
    <cfRule type="expression" dxfId="66" priority="58">
      <formula>J659=0</formula>
    </cfRule>
  </conditionalFormatting>
  <conditionalFormatting sqref="N663:N665">
    <cfRule type="expression" dxfId="65" priority="57">
      <formula>J663=0</formula>
    </cfRule>
  </conditionalFormatting>
  <conditionalFormatting sqref="N668">
    <cfRule type="expression" dxfId="64" priority="56">
      <formula>J668=0</formula>
    </cfRule>
  </conditionalFormatting>
  <conditionalFormatting sqref="N670:N671">
    <cfRule type="expression" dxfId="63" priority="55">
      <formula>J670=0</formula>
    </cfRule>
  </conditionalFormatting>
  <conditionalFormatting sqref="N673:N674">
    <cfRule type="expression" dxfId="62" priority="54">
      <formula>J673=0</formula>
    </cfRule>
  </conditionalFormatting>
  <conditionalFormatting sqref="N676:N677">
    <cfRule type="expression" dxfId="61" priority="53">
      <formula>J676=0</formula>
    </cfRule>
  </conditionalFormatting>
  <conditionalFormatting sqref="N679:N682">
    <cfRule type="expression" dxfId="60" priority="52">
      <formula>J679=0</formula>
    </cfRule>
  </conditionalFormatting>
  <conditionalFormatting sqref="N684:N688">
    <cfRule type="expression" dxfId="59" priority="51">
      <formula>J684=""</formula>
    </cfRule>
  </conditionalFormatting>
  <conditionalFormatting sqref="N690:N691">
    <cfRule type="expression" dxfId="58" priority="50">
      <formula>J690=""</formula>
    </cfRule>
  </conditionalFormatting>
  <conditionalFormatting sqref="N695">
    <cfRule type="expression" dxfId="57" priority="49">
      <formula>J695=0</formula>
    </cfRule>
  </conditionalFormatting>
  <conditionalFormatting sqref="N697:N699">
    <cfRule type="expression" dxfId="56" priority="48">
      <formula>J697=0</formula>
    </cfRule>
  </conditionalFormatting>
  <conditionalFormatting sqref="N701">
    <cfRule type="expression" dxfId="55" priority="47">
      <formula>J701=0</formula>
    </cfRule>
  </conditionalFormatting>
  <conditionalFormatting sqref="N703">
    <cfRule type="expression" dxfId="54" priority="46">
      <formula>J703=0</formula>
    </cfRule>
  </conditionalFormatting>
  <conditionalFormatting sqref="N705:N707">
    <cfRule type="expression" dxfId="53" priority="45">
      <formula>J705=0</formula>
    </cfRule>
  </conditionalFormatting>
  <conditionalFormatting sqref="N709:N712">
    <cfRule type="expression" dxfId="52" priority="44">
      <formula>J709=0</formula>
    </cfRule>
  </conditionalFormatting>
  <conditionalFormatting sqref="N714:N715">
    <cfRule type="expression" dxfId="51" priority="43">
      <formula>J714=0</formula>
    </cfRule>
  </conditionalFormatting>
  <conditionalFormatting sqref="N717:N718">
    <cfRule type="expression" dxfId="50" priority="42">
      <formula>J717=0</formula>
    </cfRule>
  </conditionalFormatting>
  <conditionalFormatting sqref="N720:N725">
    <cfRule type="expression" dxfId="49" priority="41">
      <formula>J720=0</formula>
    </cfRule>
  </conditionalFormatting>
  <conditionalFormatting sqref="N727">
    <cfRule type="expression" dxfId="48" priority="40">
      <formula>J727=0</formula>
    </cfRule>
  </conditionalFormatting>
  <conditionalFormatting sqref="N729:N731">
    <cfRule type="expression" dxfId="47" priority="39">
      <formula>J729=0</formula>
    </cfRule>
  </conditionalFormatting>
  <conditionalFormatting sqref="N733:N735">
    <cfRule type="expression" dxfId="46" priority="38">
      <formula>J733=0</formula>
    </cfRule>
  </conditionalFormatting>
  <conditionalFormatting sqref="N737:N738">
    <cfRule type="expression" dxfId="45" priority="37">
      <formula>J737=0</formula>
    </cfRule>
  </conditionalFormatting>
  <conditionalFormatting sqref="N740">
    <cfRule type="expression" dxfId="44" priority="36">
      <formula>J740=0</formula>
    </cfRule>
  </conditionalFormatting>
  <conditionalFormatting sqref="N742:N744">
    <cfRule type="expression" dxfId="43" priority="35">
      <formula>J742=0</formula>
    </cfRule>
  </conditionalFormatting>
  <conditionalFormatting sqref="N747:N749">
    <cfRule type="expression" dxfId="42" priority="34">
      <formula>J747=0</formula>
    </cfRule>
  </conditionalFormatting>
  <conditionalFormatting sqref="N751:N752">
    <cfRule type="expression" dxfId="41" priority="33">
      <formula>J751=0</formula>
    </cfRule>
  </conditionalFormatting>
  <conditionalFormatting sqref="N754:N757">
    <cfRule type="expression" dxfId="40" priority="32">
      <formula>J754=0</formula>
    </cfRule>
  </conditionalFormatting>
  <conditionalFormatting sqref="N758:N761">
    <cfRule type="expression" dxfId="39" priority="31">
      <formula>J758=0</formula>
    </cfRule>
  </conditionalFormatting>
  <conditionalFormatting sqref="N763:N766">
    <cfRule type="expression" dxfId="38" priority="30">
      <formula>J763=0</formula>
    </cfRule>
  </conditionalFormatting>
  <conditionalFormatting sqref="N768:N772">
    <cfRule type="expression" dxfId="37" priority="29">
      <formula>J768=0</formula>
    </cfRule>
  </conditionalFormatting>
  <conditionalFormatting sqref="N774:N777">
    <cfRule type="expression" dxfId="36" priority="28">
      <formula>J774=0</formula>
    </cfRule>
  </conditionalFormatting>
  <conditionalFormatting sqref="N779">
    <cfRule type="expression" dxfId="35" priority="27">
      <formula>J779=0</formula>
    </cfRule>
  </conditionalFormatting>
  <conditionalFormatting sqref="N781:N782">
    <cfRule type="expression" dxfId="34" priority="26">
      <formula>J781=0</formula>
    </cfRule>
  </conditionalFormatting>
  <conditionalFormatting sqref="N784">
    <cfRule type="expression" dxfId="33" priority="25">
      <formula>J784=0</formula>
    </cfRule>
  </conditionalFormatting>
  <conditionalFormatting sqref="R269">
    <cfRule type="expression" dxfId="32" priority="427">
      <formula>R269&lt;N269</formula>
    </cfRule>
    <cfRule type="expression" dxfId="31" priority="428">
      <formula>R269&gt;=N269</formula>
    </cfRule>
  </conditionalFormatting>
  <conditionalFormatting sqref="Q1009:Q1019 Q1001:Q1003 Q988:Q998">
    <cfRule type="iconSet" priority="15">
      <iconSet iconSet="3Flags">
        <cfvo type="percent" val="0"/>
        <cfvo type="num" val="0.7"/>
        <cfvo type="num" val="0.97"/>
      </iconSet>
    </cfRule>
  </conditionalFormatting>
  <conditionalFormatting sqref="Q999">
    <cfRule type="iconSet" priority="14">
      <iconSet iconSet="3Flags">
        <cfvo type="percent" val="0"/>
        <cfvo type="num" val="0.7"/>
        <cfvo type="num" val="0.97"/>
      </iconSet>
    </cfRule>
  </conditionalFormatting>
  <conditionalFormatting sqref="Q1000">
    <cfRule type="iconSet" priority="13">
      <iconSet iconSet="3Flags">
        <cfvo type="percent" val="0"/>
        <cfvo type="num" val="0.7"/>
        <cfvo type="num" val="0.97"/>
      </iconSet>
    </cfRule>
  </conditionalFormatting>
  <conditionalFormatting sqref="Q1004">
    <cfRule type="iconSet" priority="12">
      <iconSet iconSet="3Flags">
        <cfvo type="percent" val="0"/>
        <cfvo type="num" val="0.7"/>
        <cfvo type="num" val="0.97"/>
      </iconSet>
    </cfRule>
  </conditionalFormatting>
  <conditionalFormatting sqref="Q1005">
    <cfRule type="iconSet" priority="11">
      <iconSet iconSet="3Flags">
        <cfvo type="percent" val="0"/>
        <cfvo type="num" val="0.7"/>
        <cfvo type="num" val="0.97"/>
      </iconSet>
    </cfRule>
  </conditionalFormatting>
  <conditionalFormatting sqref="Q1006">
    <cfRule type="iconSet" priority="10">
      <iconSet iconSet="3Flags">
        <cfvo type="percent" val="0"/>
        <cfvo type="num" val="0.7"/>
        <cfvo type="num" val="0.97"/>
      </iconSet>
    </cfRule>
  </conditionalFormatting>
  <conditionalFormatting sqref="Q1007">
    <cfRule type="iconSet" priority="9">
      <iconSet iconSet="3Flags">
        <cfvo type="percent" val="0"/>
        <cfvo type="num" val="0.7"/>
        <cfvo type="num" val="0.97"/>
      </iconSet>
    </cfRule>
  </conditionalFormatting>
  <conditionalFormatting sqref="Q1008">
    <cfRule type="iconSet" priority="8">
      <iconSet iconSet="3Flags">
        <cfvo type="percent" val="0"/>
        <cfvo type="num" val="0.7"/>
        <cfvo type="num" val="0.97"/>
      </iconSet>
    </cfRule>
  </conditionalFormatting>
  <conditionalFormatting sqref="Q1020">
    <cfRule type="iconSet" priority="7">
      <iconSet iconSet="3Flags">
        <cfvo type="percent" val="0"/>
        <cfvo type="num" val="0.7"/>
        <cfvo type="num" val="0.97"/>
      </iconSet>
    </cfRule>
  </conditionalFormatting>
  <conditionalFormatting sqref="Q1021">
    <cfRule type="iconSet" priority="6">
      <iconSet iconSet="3Flags">
        <cfvo type="percent" val="0"/>
        <cfvo type="num" val="0.7"/>
        <cfvo type="num" val="0.97"/>
      </iconSet>
    </cfRule>
  </conditionalFormatting>
  <conditionalFormatting sqref="Q1022">
    <cfRule type="iconSet" priority="5">
      <iconSet iconSet="3Flags">
        <cfvo type="percent" val="0"/>
        <cfvo type="num" val="0.7"/>
        <cfvo type="num" val="0.97"/>
      </iconSet>
    </cfRule>
  </conditionalFormatting>
  <conditionalFormatting sqref="Q1023">
    <cfRule type="iconSet" priority="4">
      <iconSet iconSet="3Flags">
        <cfvo type="percent" val="0"/>
        <cfvo type="num" val="0.7"/>
        <cfvo type="num" val="0.97"/>
      </iconSet>
    </cfRule>
  </conditionalFormatting>
  <conditionalFormatting sqref="N87">
    <cfRule type="expression" dxfId="30" priority="1">
      <formula>N87&gt;J86</formula>
    </cfRule>
    <cfRule type="expression" dxfId="29" priority="2">
      <formula>N87&lt;J86</formula>
    </cfRule>
    <cfRule type="expression" dxfId="28" priority="3">
      <formula>N87=J86</formula>
    </cfRule>
  </conditionalFormatting>
  <conditionalFormatting sqref="O87">
    <cfRule type="expression" dxfId="27" priority="433">
      <formula>O87&gt;$E$11</formula>
    </cfRule>
    <cfRule type="expression" dxfId="26" priority="434">
      <formula>O87&lt;#REF!</formula>
    </cfRule>
    <cfRule type="expression" dxfId="25" priority="435">
      <formula>O87=#REF!</formula>
    </cfRule>
  </conditionalFormatting>
  <conditionalFormatting sqref="P87">
    <cfRule type="expression" dxfId="24" priority="436">
      <formula>P87&gt;$G$11</formula>
    </cfRule>
    <cfRule type="expression" dxfId="23" priority="437">
      <formula>P87&lt;#REF!</formula>
    </cfRule>
    <cfRule type="expression" dxfId="22" priority="438">
      <formula>P87=#REF!</formula>
    </cfRule>
  </conditionalFormatting>
  <conditionalFormatting sqref="Q87">
    <cfRule type="expression" dxfId="21" priority="439">
      <formula>Q87&gt;$H$10</formula>
    </cfRule>
    <cfRule type="expression" dxfId="20" priority="440">
      <formula>Q87&lt;#REF!</formula>
    </cfRule>
    <cfRule type="expression" dxfId="19" priority="441">
      <formula>Q87=#REF!</formula>
    </cfRule>
  </conditionalFormatting>
  <conditionalFormatting sqref="Q963:Q987">
    <cfRule type="iconSet" priority="448">
      <iconSet iconSet="3Flags">
        <cfvo type="percent" val="0"/>
        <cfvo type="num" val="0.7"/>
        <cfvo type="num" val="0.97"/>
      </iconSet>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90"/>
  <sheetViews>
    <sheetView workbookViewId="0">
      <selection activeCell="A3" sqref="A3:D13"/>
    </sheetView>
  </sheetViews>
  <sheetFormatPr baseColWidth="10" defaultRowHeight="15" x14ac:dyDescent="0.25"/>
  <cols>
    <col min="1" max="1" width="14.140625" customWidth="1"/>
    <col min="2" max="2" width="22.28515625" style="48" customWidth="1"/>
    <col min="3" max="3" width="17.5703125" style="145" customWidth="1"/>
    <col min="4" max="4" width="41.5703125" customWidth="1"/>
    <col min="5" max="6" width="17" customWidth="1"/>
    <col min="7" max="8" width="17" style="145" customWidth="1"/>
    <col min="9" max="9" width="17" bestFit="1" customWidth="1"/>
  </cols>
  <sheetData>
    <row r="3" spans="1:8" x14ac:dyDescent="0.25">
      <c r="A3" s="46" t="s">
        <v>2834</v>
      </c>
      <c r="B3" s="46" t="s">
        <v>59</v>
      </c>
      <c r="C3" s="46" t="s">
        <v>2833</v>
      </c>
      <c r="D3" s="46" t="s">
        <v>65</v>
      </c>
      <c r="G3"/>
      <c r="H3"/>
    </row>
    <row r="4" spans="1:8" x14ac:dyDescent="0.25">
      <c r="A4">
        <v>1</v>
      </c>
      <c r="B4" t="s">
        <v>684</v>
      </c>
      <c r="C4">
        <v>19</v>
      </c>
      <c r="D4" t="s">
        <v>725</v>
      </c>
      <c r="G4"/>
      <c r="H4"/>
    </row>
    <row r="5" spans="1:8" x14ac:dyDescent="0.25">
      <c r="A5">
        <v>2</v>
      </c>
      <c r="B5" t="s">
        <v>686</v>
      </c>
      <c r="C5">
        <v>20</v>
      </c>
      <c r="D5" t="s">
        <v>685</v>
      </c>
      <c r="G5"/>
      <c r="H5"/>
    </row>
    <row r="6" spans="1:8" x14ac:dyDescent="0.25">
      <c r="B6"/>
      <c r="C6">
        <v>21</v>
      </c>
      <c r="D6" t="s">
        <v>855</v>
      </c>
      <c r="G6"/>
      <c r="H6"/>
    </row>
    <row r="7" spans="1:8" x14ac:dyDescent="0.25">
      <c r="B7"/>
      <c r="C7">
        <v>22</v>
      </c>
      <c r="D7" t="s">
        <v>735</v>
      </c>
      <c r="G7"/>
      <c r="H7"/>
    </row>
    <row r="8" spans="1:8" x14ac:dyDescent="0.25">
      <c r="B8"/>
      <c r="C8">
        <v>23</v>
      </c>
      <c r="D8" t="s">
        <v>856</v>
      </c>
      <c r="G8"/>
      <c r="H8"/>
    </row>
    <row r="9" spans="1:8" x14ac:dyDescent="0.25">
      <c r="B9"/>
      <c r="C9">
        <v>24</v>
      </c>
      <c r="D9" t="s">
        <v>824</v>
      </c>
      <c r="G9"/>
      <c r="H9"/>
    </row>
    <row r="10" spans="1:8" x14ac:dyDescent="0.25">
      <c r="B10"/>
      <c r="C10">
        <v>25</v>
      </c>
      <c r="D10" t="s">
        <v>857</v>
      </c>
      <c r="G10"/>
      <c r="H10"/>
    </row>
    <row r="11" spans="1:8" x14ac:dyDescent="0.25">
      <c r="B11"/>
      <c r="C11">
        <v>26</v>
      </c>
      <c r="D11" t="s">
        <v>744</v>
      </c>
      <c r="G11"/>
      <c r="H11"/>
    </row>
    <row r="12" spans="1:8" x14ac:dyDescent="0.25">
      <c r="A12">
        <v>3</v>
      </c>
      <c r="B12" t="s">
        <v>683</v>
      </c>
      <c r="C12">
        <v>31</v>
      </c>
      <c r="D12" t="s">
        <v>682</v>
      </c>
      <c r="G12"/>
      <c r="H12"/>
    </row>
    <row r="13" spans="1:8" x14ac:dyDescent="0.25">
      <c r="A13">
        <v>4</v>
      </c>
      <c r="B13" t="s">
        <v>2356</v>
      </c>
      <c r="C13">
        <v>41</v>
      </c>
      <c r="D13" t="s">
        <v>2357</v>
      </c>
      <c r="G13"/>
      <c r="H13"/>
    </row>
    <row r="14" spans="1:8" x14ac:dyDescent="0.25">
      <c r="A14" s="48" t="s">
        <v>2355</v>
      </c>
      <c r="C14" s="48"/>
      <c r="D14" s="48"/>
      <c r="G14"/>
      <c r="H14"/>
    </row>
    <row r="15" spans="1:8" x14ac:dyDescent="0.25">
      <c r="B15"/>
      <c r="C15"/>
      <c r="G15"/>
      <c r="H15"/>
    </row>
    <row r="16" spans="1:8" x14ac:dyDescent="0.25">
      <c r="B16"/>
      <c r="C16"/>
      <c r="G16"/>
      <c r="H16"/>
    </row>
    <row r="17" spans="2:8" x14ac:dyDescent="0.25">
      <c r="B17"/>
      <c r="C17"/>
      <c r="G17"/>
      <c r="H17"/>
    </row>
    <row r="18" spans="2:8" x14ac:dyDescent="0.25">
      <c r="B18"/>
      <c r="C18"/>
      <c r="G18"/>
      <c r="H18"/>
    </row>
    <row r="19" spans="2:8" x14ac:dyDescent="0.25">
      <c r="B19"/>
      <c r="C19"/>
      <c r="G19"/>
      <c r="H19"/>
    </row>
    <row r="20" spans="2:8" x14ac:dyDescent="0.25">
      <c r="B20"/>
      <c r="C20"/>
      <c r="G20"/>
      <c r="H20"/>
    </row>
    <row r="21" spans="2:8" x14ac:dyDescent="0.25">
      <c r="B21"/>
      <c r="C21"/>
      <c r="G21"/>
      <c r="H21"/>
    </row>
    <row r="22" spans="2:8" x14ac:dyDescent="0.25">
      <c r="B22"/>
      <c r="C22"/>
      <c r="G22"/>
      <c r="H22"/>
    </row>
    <row r="23" spans="2:8" x14ac:dyDescent="0.25">
      <c r="B23"/>
      <c r="C23"/>
      <c r="G23"/>
      <c r="H23"/>
    </row>
    <row r="24" spans="2:8" x14ac:dyDescent="0.25">
      <c r="B24"/>
      <c r="C24"/>
      <c r="G24"/>
      <c r="H24"/>
    </row>
    <row r="25" spans="2:8" x14ac:dyDescent="0.25">
      <c r="B25"/>
      <c r="C25"/>
      <c r="G25"/>
      <c r="H25"/>
    </row>
    <row r="26" spans="2:8" x14ac:dyDescent="0.25">
      <c r="B26"/>
      <c r="C26"/>
      <c r="G26"/>
      <c r="H26"/>
    </row>
    <row r="27" spans="2:8" x14ac:dyDescent="0.25">
      <c r="B27"/>
      <c r="C27"/>
      <c r="G27"/>
      <c r="H27"/>
    </row>
    <row r="28" spans="2:8" x14ac:dyDescent="0.25">
      <c r="B28"/>
      <c r="C28"/>
      <c r="G28"/>
      <c r="H28"/>
    </row>
    <row r="29" spans="2:8" x14ac:dyDescent="0.25">
      <c r="B29"/>
      <c r="C29"/>
      <c r="G29"/>
      <c r="H29"/>
    </row>
    <row r="30" spans="2:8" x14ac:dyDescent="0.25">
      <c r="B30"/>
      <c r="C30"/>
      <c r="G30"/>
      <c r="H30"/>
    </row>
    <row r="31" spans="2:8" x14ac:dyDescent="0.25">
      <c r="B31"/>
      <c r="C31"/>
      <c r="G31"/>
      <c r="H31"/>
    </row>
    <row r="32" spans="2:8" x14ac:dyDescent="0.25">
      <c r="B32"/>
      <c r="C32"/>
      <c r="G32"/>
      <c r="H32"/>
    </row>
    <row r="33" spans="2:8" x14ac:dyDescent="0.25">
      <c r="B33"/>
      <c r="C33"/>
      <c r="G33"/>
      <c r="H33"/>
    </row>
    <row r="34" spans="2:8" x14ac:dyDescent="0.25">
      <c r="B34"/>
      <c r="C34"/>
      <c r="G34"/>
      <c r="H34"/>
    </row>
    <row r="35" spans="2:8" x14ac:dyDescent="0.25">
      <c r="B35"/>
      <c r="C35"/>
      <c r="G35"/>
      <c r="H35"/>
    </row>
    <row r="36" spans="2:8" x14ac:dyDescent="0.25">
      <c r="B36"/>
      <c r="C36"/>
      <c r="G36"/>
      <c r="H36"/>
    </row>
    <row r="37" spans="2:8" x14ac:dyDescent="0.25">
      <c r="B37"/>
      <c r="C37"/>
      <c r="G37"/>
      <c r="H37"/>
    </row>
    <row r="38" spans="2:8" x14ac:dyDescent="0.25">
      <c r="B38"/>
      <c r="C38"/>
      <c r="G38"/>
      <c r="H38"/>
    </row>
    <row r="39" spans="2:8" x14ac:dyDescent="0.25">
      <c r="B39"/>
      <c r="C39"/>
      <c r="G39"/>
      <c r="H39"/>
    </row>
    <row r="40" spans="2:8" x14ac:dyDescent="0.25">
      <c r="B40"/>
      <c r="C40"/>
      <c r="G40"/>
      <c r="H40"/>
    </row>
    <row r="41" spans="2:8" x14ac:dyDescent="0.25">
      <c r="B41"/>
      <c r="C41"/>
      <c r="G41"/>
      <c r="H41"/>
    </row>
    <row r="42" spans="2:8" x14ac:dyDescent="0.25">
      <c r="B42"/>
      <c r="C42"/>
      <c r="G42"/>
      <c r="H42"/>
    </row>
    <row r="43" spans="2:8" x14ac:dyDescent="0.25">
      <c r="B43"/>
      <c r="C43"/>
      <c r="G43"/>
      <c r="H43"/>
    </row>
    <row r="44" spans="2:8" x14ac:dyDescent="0.25">
      <c r="B44"/>
      <c r="C44"/>
      <c r="G44"/>
      <c r="H44"/>
    </row>
    <row r="45" spans="2:8" x14ac:dyDescent="0.25">
      <c r="B45"/>
      <c r="C45"/>
      <c r="G45"/>
      <c r="H45"/>
    </row>
    <row r="46" spans="2:8" x14ac:dyDescent="0.25">
      <c r="B46"/>
      <c r="C46"/>
      <c r="G46"/>
      <c r="H46"/>
    </row>
    <row r="47" spans="2:8" x14ac:dyDescent="0.25">
      <c r="B47"/>
      <c r="C47"/>
      <c r="G47"/>
      <c r="H47"/>
    </row>
    <row r="48" spans="2:8" x14ac:dyDescent="0.25">
      <c r="B48"/>
      <c r="C48"/>
      <c r="G48"/>
      <c r="H48"/>
    </row>
    <row r="49" spans="2:8" x14ac:dyDescent="0.25">
      <c r="B49"/>
      <c r="C49"/>
      <c r="G49"/>
      <c r="H49"/>
    </row>
    <row r="50" spans="2:8" x14ac:dyDescent="0.25">
      <c r="B50"/>
      <c r="C50"/>
      <c r="G50"/>
      <c r="H50"/>
    </row>
    <row r="51" spans="2:8" x14ac:dyDescent="0.25">
      <c r="B51"/>
      <c r="C51"/>
      <c r="G51"/>
      <c r="H51"/>
    </row>
    <row r="52" spans="2:8" x14ac:dyDescent="0.25">
      <c r="B52"/>
      <c r="C52"/>
      <c r="G52"/>
      <c r="H52"/>
    </row>
    <row r="53" spans="2:8" x14ac:dyDescent="0.25">
      <c r="B53"/>
      <c r="C53"/>
      <c r="G53"/>
      <c r="H53"/>
    </row>
    <row r="54" spans="2:8" x14ac:dyDescent="0.25">
      <c r="B54"/>
      <c r="C54"/>
      <c r="G54"/>
      <c r="H54"/>
    </row>
    <row r="55" spans="2:8" x14ac:dyDescent="0.25">
      <c r="C55"/>
    </row>
    <row r="56" spans="2:8" x14ac:dyDescent="0.25">
      <c r="C56"/>
    </row>
    <row r="57" spans="2:8" x14ac:dyDescent="0.25">
      <c r="C57"/>
    </row>
    <row r="58" spans="2:8" x14ac:dyDescent="0.25">
      <c r="C58"/>
    </row>
    <row r="59" spans="2:8" x14ac:dyDescent="0.25">
      <c r="C59"/>
    </row>
    <row r="60" spans="2:8" x14ac:dyDescent="0.25">
      <c r="C60"/>
    </row>
    <row r="61" spans="2:8" x14ac:dyDescent="0.25">
      <c r="C61"/>
    </row>
    <row r="62" spans="2:8" x14ac:dyDescent="0.25">
      <c r="C62"/>
    </row>
    <row r="63" spans="2:8" x14ac:dyDescent="0.25">
      <c r="C63"/>
    </row>
    <row r="64" spans="2:8"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A3" sqref="A3:D13"/>
    </sheetView>
  </sheetViews>
  <sheetFormatPr baseColWidth="10" defaultRowHeight="15" x14ac:dyDescent="0.25"/>
  <cols>
    <col min="1" max="1" width="10.7109375" customWidth="1"/>
    <col min="2" max="2" width="22.28515625" customWidth="1"/>
    <col min="3" max="3" width="22.28515625" style="129" customWidth="1"/>
    <col min="4" max="4" width="16.28515625" style="129" customWidth="1"/>
    <col min="5" max="5" width="18.140625" style="154" customWidth="1"/>
    <col min="6" max="6" width="19.140625" style="129" customWidth="1"/>
    <col min="7" max="7" width="15" style="155" customWidth="1"/>
    <col min="8" max="8" width="14.42578125" style="155" customWidth="1"/>
    <col min="9" max="9" width="16.42578125" style="156" customWidth="1"/>
    <col min="10" max="10" width="17" style="129" hidden="1" customWidth="1"/>
    <col min="11" max="11" width="11.42578125" style="129"/>
    <col min="12" max="12" width="0" style="129" hidden="1" customWidth="1"/>
    <col min="13" max="14" width="0" style="157" hidden="1" customWidth="1"/>
    <col min="15" max="15" width="0" style="156" hidden="1" customWidth="1"/>
  </cols>
  <sheetData>
    <row r="1" spans="1:15" s="47" customFormat="1" ht="54" customHeight="1" x14ac:dyDescent="0.25">
      <c r="A1" s="147" t="s">
        <v>2834</v>
      </c>
      <c r="B1" s="147" t="s">
        <v>59</v>
      </c>
      <c r="C1" s="115" t="s">
        <v>2833</v>
      </c>
      <c r="D1" s="115" t="s">
        <v>65</v>
      </c>
      <c r="E1" s="115" t="s">
        <v>2832</v>
      </c>
      <c r="F1" s="115" t="s">
        <v>50</v>
      </c>
      <c r="G1" s="153" t="s">
        <v>45</v>
      </c>
      <c r="H1" s="153" t="s">
        <v>41</v>
      </c>
      <c r="I1" s="151" t="s">
        <v>2755</v>
      </c>
      <c r="J1" s="115" t="s">
        <v>2835</v>
      </c>
      <c r="K1" s="115" t="s">
        <v>2836</v>
      </c>
      <c r="L1" s="115" t="s">
        <v>2841</v>
      </c>
      <c r="M1" s="152" t="s">
        <v>2843</v>
      </c>
      <c r="N1" s="152" t="s">
        <v>2844</v>
      </c>
      <c r="O1" s="151" t="s">
        <v>2842</v>
      </c>
    </row>
    <row r="2" spans="1:15" x14ac:dyDescent="0.25">
      <c r="A2" s="116">
        <v>1</v>
      </c>
      <c r="B2" s="116" t="s">
        <v>684</v>
      </c>
      <c r="C2" s="129">
        <v>19</v>
      </c>
      <c r="D2" s="118" t="s">
        <v>725</v>
      </c>
      <c r="E2" s="154">
        <v>191</v>
      </c>
      <c r="F2" s="118" t="s">
        <v>709</v>
      </c>
      <c r="G2" s="155">
        <v>0</v>
      </c>
      <c r="H2" s="155">
        <v>0</v>
      </c>
      <c r="J2" s="129">
        <v>0.7</v>
      </c>
      <c r="K2" s="156">
        <f>VLOOKUP(E2,SG!$BX$2:$BY$26,2,0)</f>
        <v>0.3</v>
      </c>
      <c r="L2" s="129">
        <v>0.3</v>
      </c>
      <c r="M2" s="157">
        <f>+J2*I2</f>
        <v>0</v>
      </c>
      <c r="N2" s="157">
        <f>+L2*K2</f>
        <v>0.09</v>
      </c>
      <c r="O2" s="156">
        <f>SUM(M2:N2)</f>
        <v>0.09</v>
      </c>
    </row>
    <row r="3" spans="1:15" x14ac:dyDescent="0.25">
      <c r="A3" s="116">
        <v>1</v>
      </c>
      <c r="B3" s="116" t="s">
        <v>684</v>
      </c>
      <c r="C3" s="129">
        <v>19</v>
      </c>
      <c r="D3" s="118" t="s">
        <v>725</v>
      </c>
      <c r="E3" s="154">
        <v>192</v>
      </c>
      <c r="F3" s="118" t="s">
        <v>717</v>
      </c>
      <c r="G3" s="155">
        <v>0</v>
      </c>
      <c r="H3" s="155">
        <v>0</v>
      </c>
      <c r="J3" s="129">
        <v>0.7</v>
      </c>
      <c r="K3" s="156">
        <f>VLOOKUP(E3,SG!$BX$2:$BY$26,2,0)</f>
        <v>0.2</v>
      </c>
      <c r="L3" s="129">
        <v>0.3</v>
      </c>
      <c r="M3" s="157">
        <f t="shared" ref="M3:M26" si="0">+J3*I3</f>
        <v>0</v>
      </c>
      <c r="N3" s="157">
        <f t="shared" ref="N3:N26" si="1">+L3*K3</f>
        <v>0.06</v>
      </c>
      <c r="O3" s="156">
        <f t="shared" ref="O3:O26" si="2">SUM(M3:N3)</f>
        <v>0.06</v>
      </c>
    </row>
    <row r="4" spans="1:15" ht="33" customHeight="1" x14ac:dyDescent="0.25">
      <c r="A4" s="116">
        <v>1</v>
      </c>
      <c r="B4" s="116" t="s">
        <v>684</v>
      </c>
      <c r="C4" s="129">
        <v>19</v>
      </c>
      <c r="D4" s="118" t="s">
        <v>725</v>
      </c>
      <c r="E4" s="154">
        <v>193</v>
      </c>
      <c r="F4" s="61" t="s">
        <v>644</v>
      </c>
      <c r="G4" s="155">
        <v>0</v>
      </c>
      <c r="H4" s="155">
        <v>0</v>
      </c>
      <c r="J4" s="129">
        <v>0.7</v>
      </c>
      <c r="K4" s="156">
        <f>VLOOKUP(E4,SG!$BX$2:$BY$26,2,0)</f>
        <v>0</v>
      </c>
      <c r="L4" s="129">
        <v>0.3</v>
      </c>
      <c r="M4" s="157">
        <f t="shared" si="0"/>
        <v>0</v>
      </c>
      <c r="N4" s="157">
        <f t="shared" si="1"/>
        <v>0</v>
      </c>
      <c r="O4" s="156">
        <f t="shared" si="2"/>
        <v>0</v>
      </c>
    </row>
    <row r="5" spans="1:15" x14ac:dyDescent="0.25">
      <c r="A5" s="116">
        <v>1</v>
      </c>
      <c r="B5" s="116" t="s">
        <v>684</v>
      </c>
      <c r="C5" s="129">
        <v>19</v>
      </c>
      <c r="D5" s="118" t="s">
        <v>725</v>
      </c>
      <c r="E5" s="154">
        <v>194</v>
      </c>
      <c r="F5" s="118" t="s">
        <v>697</v>
      </c>
      <c r="G5" s="155">
        <v>0</v>
      </c>
      <c r="H5" s="155">
        <v>0</v>
      </c>
      <c r="J5" s="129">
        <v>0.7</v>
      </c>
      <c r="K5" s="156">
        <f>VLOOKUP(E5,SG!$BX$2:$BY$26,2,0)</f>
        <v>0.1306930693069307</v>
      </c>
      <c r="L5" s="129">
        <v>0.3</v>
      </c>
      <c r="M5" s="157">
        <f t="shared" si="0"/>
        <v>0</v>
      </c>
      <c r="N5" s="157">
        <f t="shared" si="1"/>
        <v>3.9207920792079208E-2</v>
      </c>
      <c r="O5" s="156">
        <f t="shared" si="2"/>
        <v>3.9207920792079208E-2</v>
      </c>
    </row>
    <row r="6" spans="1:15" x14ac:dyDescent="0.25">
      <c r="A6" s="117">
        <v>1</v>
      </c>
      <c r="B6" s="116" t="s">
        <v>684</v>
      </c>
      <c r="C6" s="129">
        <v>19</v>
      </c>
      <c r="D6" s="118" t="s">
        <v>725</v>
      </c>
      <c r="E6" s="154">
        <v>195</v>
      </c>
      <c r="F6" s="118" t="s">
        <v>653</v>
      </c>
      <c r="G6" s="155" t="s">
        <v>2830</v>
      </c>
      <c r="H6" s="155">
        <v>0</v>
      </c>
      <c r="J6" s="129">
        <v>0.7</v>
      </c>
      <c r="K6" s="156">
        <f>VLOOKUP(E6,SG!$BX$2:$BY$26,2,0)</f>
        <v>0.15</v>
      </c>
      <c r="L6" s="129">
        <v>0.3</v>
      </c>
      <c r="M6" s="157">
        <f t="shared" si="0"/>
        <v>0</v>
      </c>
      <c r="N6" s="157">
        <f t="shared" si="1"/>
        <v>4.4999999999999998E-2</v>
      </c>
      <c r="O6" s="156">
        <f t="shared" si="2"/>
        <v>4.4999999999999998E-2</v>
      </c>
    </row>
    <row r="7" spans="1:15" x14ac:dyDescent="0.25">
      <c r="A7" s="118">
        <v>2</v>
      </c>
      <c r="B7" s="116" t="s">
        <v>686</v>
      </c>
      <c r="C7" s="129">
        <v>20</v>
      </c>
      <c r="D7" s="118" t="s">
        <v>685</v>
      </c>
      <c r="E7" s="154">
        <v>201</v>
      </c>
      <c r="F7" s="118" t="s">
        <v>675</v>
      </c>
      <c r="G7" s="155">
        <v>0</v>
      </c>
      <c r="H7" s="155">
        <v>0</v>
      </c>
      <c r="J7" s="129">
        <v>0.7</v>
      </c>
      <c r="K7" s="156">
        <f>VLOOKUP(E7,SG!$BX$2:$BY$26,2,0)</f>
        <v>0.25</v>
      </c>
      <c r="L7" s="129">
        <v>0.3</v>
      </c>
      <c r="M7" s="157">
        <f t="shared" si="0"/>
        <v>0</v>
      </c>
      <c r="N7" s="157">
        <f t="shared" si="1"/>
        <v>7.4999999999999997E-2</v>
      </c>
      <c r="O7" s="156">
        <f t="shared" si="2"/>
        <v>7.4999999999999997E-2</v>
      </c>
    </row>
    <row r="8" spans="1:15" x14ac:dyDescent="0.25">
      <c r="A8" s="118">
        <v>2</v>
      </c>
      <c r="B8" s="116" t="s">
        <v>686</v>
      </c>
      <c r="C8" s="129">
        <v>21</v>
      </c>
      <c r="D8" s="118" t="s">
        <v>855</v>
      </c>
      <c r="E8" s="154">
        <v>211</v>
      </c>
      <c r="F8" s="118" t="s">
        <v>848</v>
      </c>
      <c r="G8" s="158">
        <v>0.26</v>
      </c>
      <c r="H8" s="158">
        <v>0.26</v>
      </c>
      <c r="I8" s="156">
        <v>1</v>
      </c>
      <c r="J8" s="129">
        <v>0.7</v>
      </c>
      <c r="K8" s="156">
        <f>VLOOKUP(E8,SG!$BX$2:$BY$26,2,0)</f>
        <v>1</v>
      </c>
      <c r="L8" s="129">
        <v>0.3</v>
      </c>
      <c r="M8" s="157">
        <f t="shared" si="0"/>
        <v>0.7</v>
      </c>
      <c r="N8" s="157">
        <f t="shared" si="1"/>
        <v>0.3</v>
      </c>
      <c r="O8" s="156">
        <f t="shared" si="2"/>
        <v>1</v>
      </c>
    </row>
    <row r="9" spans="1:15" x14ac:dyDescent="0.25">
      <c r="A9" s="118">
        <v>2</v>
      </c>
      <c r="B9" s="116" t="s">
        <v>686</v>
      </c>
      <c r="C9" s="129">
        <v>21</v>
      </c>
      <c r="D9" s="118" t="s">
        <v>855</v>
      </c>
      <c r="E9" s="154">
        <v>212</v>
      </c>
      <c r="F9" s="118" t="s">
        <v>830</v>
      </c>
      <c r="G9" s="155">
        <v>36</v>
      </c>
      <c r="H9" s="155">
        <v>40</v>
      </c>
      <c r="I9" s="156">
        <v>0.9</v>
      </c>
      <c r="J9" s="129">
        <v>0.7</v>
      </c>
      <c r="K9" s="156">
        <f>VLOOKUP(E9,SG!$BX$2:$BY$26,2,0)</f>
        <v>0.89999999999999991</v>
      </c>
      <c r="L9" s="129">
        <v>0.3</v>
      </c>
      <c r="M9" s="157">
        <f t="shared" si="0"/>
        <v>0.63</v>
      </c>
      <c r="N9" s="157">
        <f t="shared" si="1"/>
        <v>0.26999999999999996</v>
      </c>
      <c r="O9" s="156">
        <f t="shared" si="2"/>
        <v>0.89999999999999991</v>
      </c>
    </row>
    <row r="10" spans="1:15" x14ac:dyDescent="0.25">
      <c r="A10" s="118">
        <v>2</v>
      </c>
      <c r="B10" s="116" t="s">
        <v>686</v>
      </c>
      <c r="C10" s="129">
        <v>21</v>
      </c>
      <c r="D10" s="118" t="s">
        <v>855</v>
      </c>
      <c r="E10" s="154">
        <v>213</v>
      </c>
      <c r="F10" s="118" t="s">
        <v>827</v>
      </c>
      <c r="G10" s="155">
        <v>1510364</v>
      </c>
      <c r="H10" s="155">
        <v>1160344</v>
      </c>
      <c r="I10" s="156">
        <v>1.3016519239122191</v>
      </c>
      <c r="J10" s="129">
        <v>0.7</v>
      </c>
      <c r="K10" s="156">
        <f>VLOOKUP(E10,SG!$BX$2:$BY$26,2,0)</f>
        <v>1</v>
      </c>
      <c r="L10" s="129">
        <v>0.3</v>
      </c>
      <c r="M10" s="157">
        <f t="shared" si="0"/>
        <v>0.91115634673855328</v>
      </c>
      <c r="N10" s="157">
        <f t="shared" si="1"/>
        <v>0.3</v>
      </c>
      <c r="O10" s="156">
        <f t="shared" si="2"/>
        <v>1.2111563467385533</v>
      </c>
    </row>
    <row r="11" spans="1:15" x14ac:dyDescent="0.25">
      <c r="A11" s="118">
        <v>2</v>
      </c>
      <c r="B11" s="116" t="s">
        <v>686</v>
      </c>
      <c r="C11" s="129">
        <v>21</v>
      </c>
      <c r="D11" s="118" t="s">
        <v>855</v>
      </c>
      <c r="E11" s="154">
        <v>214</v>
      </c>
      <c r="F11" s="118" t="s">
        <v>833</v>
      </c>
      <c r="G11" s="155">
        <v>34257</v>
      </c>
      <c r="H11" s="155">
        <v>7607</v>
      </c>
      <c r="I11" s="156">
        <v>4.5033521756277111</v>
      </c>
      <c r="J11" s="129">
        <v>0.7</v>
      </c>
      <c r="K11" s="156">
        <f>VLOOKUP(E11,SG!$BX$2:$BY$26,2,0)</f>
        <v>1.1764705882352942</v>
      </c>
      <c r="L11" s="129">
        <v>0.3</v>
      </c>
      <c r="M11" s="157">
        <f t="shared" si="0"/>
        <v>3.1523465229393977</v>
      </c>
      <c r="N11" s="157">
        <f t="shared" si="1"/>
        <v>0.35294117647058826</v>
      </c>
      <c r="O11" s="156">
        <f t="shared" si="2"/>
        <v>3.505287699409986</v>
      </c>
    </row>
    <row r="12" spans="1:15" x14ac:dyDescent="0.25">
      <c r="A12" s="118">
        <v>2</v>
      </c>
      <c r="B12" s="116" t="s">
        <v>686</v>
      </c>
      <c r="C12" s="129">
        <v>22</v>
      </c>
      <c r="D12" s="118" t="s">
        <v>735</v>
      </c>
      <c r="E12" s="154">
        <v>221</v>
      </c>
      <c r="F12" s="118" t="s">
        <v>737</v>
      </c>
      <c r="G12" s="155">
        <v>229</v>
      </c>
      <c r="H12" s="155">
        <v>250</v>
      </c>
      <c r="I12" s="156">
        <v>0.91600000000000004</v>
      </c>
      <c r="J12" s="129">
        <v>0.7</v>
      </c>
      <c r="K12" s="156">
        <f>VLOOKUP(E12,SG!$BX$2:$BY$26,2,0)</f>
        <v>0</v>
      </c>
      <c r="L12" s="129">
        <v>0.3</v>
      </c>
      <c r="M12" s="157">
        <f t="shared" si="0"/>
        <v>0.64119999999999999</v>
      </c>
      <c r="N12" s="157">
        <f t="shared" si="1"/>
        <v>0</v>
      </c>
      <c r="O12" s="156">
        <f t="shared" si="2"/>
        <v>0.64119999999999999</v>
      </c>
    </row>
    <row r="13" spans="1:15" x14ac:dyDescent="0.25">
      <c r="A13" s="118">
        <v>2</v>
      </c>
      <c r="B13" s="116" t="s">
        <v>686</v>
      </c>
      <c r="C13" s="129">
        <v>22</v>
      </c>
      <c r="D13" s="118" t="s">
        <v>735</v>
      </c>
      <c r="E13" s="154">
        <v>222</v>
      </c>
      <c r="F13" s="118" t="s">
        <v>736</v>
      </c>
      <c r="G13" s="155">
        <v>229</v>
      </c>
      <c r="H13" s="155">
        <v>250</v>
      </c>
      <c r="I13" s="156">
        <v>0.91600000000000004</v>
      </c>
      <c r="J13" s="129">
        <v>0.7</v>
      </c>
      <c r="K13" s="156">
        <f>VLOOKUP(E13,SG!$BX$2:$BY$26,2,0)</f>
        <v>0</v>
      </c>
      <c r="L13" s="129">
        <v>0.3</v>
      </c>
      <c r="M13" s="157">
        <f t="shared" si="0"/>
        <v>0.64119999999999999</v>
      </c>
      <c r="N13" s="157">
        <f t="shared" si="1"/>
        <v>0</v>
      </c>
      <c r="O13" s="156">
        <f t="shared" si="2"/>
        <v>0.64119999999999999</v>
      </c>
    </row>
    <row r="14" spans="1:15" x14ac:dyDescent="0.25">
      <c r="A14" s="118">
        <v>2</v>
      </c>
      <c r="B14" s="116" t="s">
        <v>686</v>
      </c>
      <c r="C14" s="129">
        <v>23</v>
      </c>
      <c r="D14" s="118" t="s">
        <v>856</v>
      </c>
      <c r="E14" s="154">
        <v>231</v>
      </c>
      <c r="F14" s="118" t="s">
        <v>753</v>
      </c>
      <c r="G14" s="155">
        <v>20</v>
      </c>
      <c r="H14" s="155">
        <v>25</v>
      </c>
      <c r="I14" s="156">
        <v>0.8</v>
      </c>
      <c r="J14" s="129">
        <v>0.7</v>
      </c>
      <c r="K14" s="156">
        <f>VLOOKUP(E14,SG!$BX$2:$BY$26,2,0)</f>
        <v>0.76186666666666669</v>
      </c>
      <c r="L14" s="129">
        <v>0.3</v>
      </c>
      <c r="M14" s="157">
        <f t="shared" si="0"/>
        <v>0.55999999999999994</v>
      </c>
      <c r="N14" s="157">
        <f t="shared" si="1"/>
        <v>0.22855999999999999</v>
      </c>
      <c r="O14" s="156">
        <f t="shared" si="2"/>
        <v>0.78855999999999993</v>
      </c>
    </row>
    <row r="15" spans="1:15" x14ac:dyDescent="0.25">
      <c r="A15" s="118">
        <v>2</v>
      </c>
      <c r="B15" s="116" t="s">
        <v>686</v>
      </c>
      <c r="C15" s="129">
        <v>24</v>
      </c>
      <c r="D15" s="118" t="s">
        <v>824</v>
      </c>
      <c r="E15" s="154">
        <v>241</v>
      </c>
      <c r="F15" s="118" t="s">
        <v>763</v>
      </c>
      <c r="G15" s="155" t="s">
        <v>2830</v>
      </c>
      <c r="H15" s="155">
        <v>0</v>
      </c>
      <c r="J15" s="129">
        <v>0.7</v>
      </c>
      <c r="K15" s="156">
        <f>VLOOKUP(E15,SG!$BX$2:$BY$26,2,0)</f>
        <v>0</v>
      </c>
      <c r="L15" s="129">
        <v>0.3</v>
      </c>
      <c r="M15" s="157">
        <f t="shared" si="0"/>
        <v>0</v>
      </c>
      <c r="N15" s="157">
        <f t="shared" si="1"/>
        <v>0</v>
      </c>
      <c r="O15" s="156">
        <f t="shared" si="2"/>
        <v>0</v>
      </c>
    </row>
    <row r="16" spans="1:15" x14ac:dyDescent="0.25">
      <c r="A16" s="118">
        <v>2</v>
      </c>
      <c r="B16" s="116" t="s">
        <v>686</v>
      </c>
      <c r="C16" s="129">
        <v>24</v>
      </c>
      <c r="D16" s="118" t="s">
        <v>824</v>
      </c>
      <c r="E16" s="154">
        <v>242</v>
      </c>
      <c r="F16" s="118" t="s">
        <v>785</v>
      </c>
      <c r="G16" s="155" t="s">
        <v>2830</v>
      </c>
      <c r="H16" s="155">
        <v>0</v>
      </c>
      <c r="J16" s="129">
        <v>0.7</v>
      </c>
      <c r="K16" s="156">
        <f>VLOOKUP(E16,SG!$BX$2:$BY$26,2,0)</f>
        <v>0.5</v>
      </c>
      <c r="L16" s="129">
        <v>0.3</v>
      </c>
      <c r="M16" s="157">
        <f t="shared" si="0"/>
        <v>0</v>
      </c>
      <c r="N16" s="157">
        <f t="shared" si="1"/>
        <v>0.15</v>
      </c>
      <c r="O16" s="156">
        <f t="shared" si="2"/>
        <v>0.15</v>
      </c>
    </row>
    <row r="17" spans="1:15" x14ac:dyDescent="0.25">
      <c r="A17" s="118">
        <v>2</v>
      </c>
      <c r="B17" s="116" t="s">
        <v>686</v>
      </c>
      <c r="C17" s="129">
        <v>24</v>
      </c>
      <c r="D17" s="118" t="s">
        <v>824</v>
      </c>
      <c r="E17" s="154">
        <v>243</v>
      </c>
      <c r="F17" s="118" t="s">
        <v>818</v>
      </c>
      <c r="G17" s="155">
        <v>0.5</v>
      </c>
      <c r="H17" s="155">
        <v>0.5</v>
      </c>
      <c r="I17" s="156">
        <v>1</v>
      </c>
      <c r="J17" s="129">
        <v>0.7</v>
      </c>
      <c r="K17" s="156">
        <f>VLOOKUP(E17,SG!$BX$2:$BY$26,2,0)</f>
        <v>0.1</v>
      </c>
      <c r="L17" s="129">
        <v>0.3</v>
      </c>
      <c r="M17" s="157">
        <f t="shared" si="0"/>
        <v>0.7</v>
      </c>
      <c r="N17" s="157">
        <f t="shared" si="1"/>
        <v>0.03</v>
      </c>
      <c r="O17" s="156">
        <f t="shared" si="2"/>
        <v>0.73</v>
      </c>
    </row>
    <row r="18" spans="1:15" x14ac:dyDescent="0.25">
      <c r="A18" s="118">
        <v>2</v>
      </c>
      <c r="B18" s="116" t="s">
        <v>686</v>
      </c>
      <c r="C18" s="129">
        <v>24</v>
      </c>
      <c r="D18" s="118" t="s">
        <v>824</v>
      </c>
      <c r="E18" s="154">
        <v>244</v>
      </c>
      <c r="F18" s="118" t="s">
        <v>2462</v>
      </c>
      <c r="G18" s="155">
        <v>5</v>
      </c>
      <c r="H18" s="155">
        <v>5</v>
      </c>
      <c r="I18" s="156">
        <v>1</v>
      </c>
      <c r="J18" s="129">
        <v>0.7</v>
      </c>
      <c r="K18" s="156">
        <f>VLOOKUP(E18,SG!$BX$2:$BY$26,2,0)</f>
        <v>0.27</v>
      </c>
      <c r="L18" s="129">
        <v>0.3</v>
      </c>
      <c r="M18" s="157">
        <f t="shared" si="0"/>
        <v>0.7</v>
      </c>
      <c r="N18" s="157">
        <f t="shared" si="1"/>
        <v>8.1000000000000003E-2</v>
      </c>
      <c r="O18" s="156">
        <f t="shared" si="2"/>
        <v>0.78099999999999992</v>
      </c>
    </row>
    <row r="19" spans="1:15" x14ac:dyDescent="0.25">
      <c r="A19" s="118">
        <v>2</v>
      </c>
      <c r="B19" s="116" t="s">
        <v>686</v>
      </c>
      <c r="C19" s="129">
        <v>24</v>
      </c>
      <c r="D19" s="118" t="s">
        <v>824</v>
      </c>
      <c r="E19" s="154">
        <v>245</v>
      </c>
      <c r="F19" s="118" t="s">
        <v>813</v>
      </c>
      <c r="G19" s="155">
        <v>14.3</v>
      </c>
      <c r="H19" s="155">
        <v>14.3</v>
      </c>
      <c r="I19" s="156">
        <v>1</v>
      </c>
      <c r="J19" s="129">
        <v>0.7</v>
      </c>
      <c r="K19" s="156">
        <f>VLOOKUP(E19,SG!$BX$2:$BY$26,2,0)</f>
        <v>1</v>
      </c>
      <c r="L19" s="129">
        <v>0.3</v>
      </c>
      <c r="M19" s="157">
        <f t="shared" si="0"/>
        <v>0.7</v>
      </c>
      <c r="N19" s="157">
        <f t="shared" si="1"/>
        <v>0.3</v>
      </c>
      <c r="O19" s="156">
        <f t="shared" si="2"/>
        <v>1</v>
      </c>
    </row>
    <row r="20" spans="1:15" x14ac:dyDescent="0.25">
      <c r="A20" s="118">
        <v>2</v>
      </c>
      <c r="B20" s="116" t="s">
        <v>686</v>
      </c>
      <c r="C20" s="129">
        <v>24</v>
      </c>
      <c r="D20" s="118" t="s">
        <v>824</v>
      </c>
      <c r="E20" s="154">
        <v>246</v>
      </c>
      <c r="F20" s="118" t="s">
        <v>776</v>
      </c>
      <c r="G20" s="155" t="s">
        <v>2830</v>
      </c>
      <c r="H20" s="155">
        <v>0</v>
      </c>
      <c r="J20" s="129">
        <v>0.7</v>
      </c>
      <c r="K20" s="156">
        <f>VLOOKUP(E20,SG!$BX$2:$BY$26,2,0)</f>
        <v>0</v>
      </c>
      <c r="L20" s="129">
        <v>0.3</v>
      </c>
      <c r="M20" s="157">
        <f t="shared" si="0"/>
        <v>0</v>
      </c>
      <c r="N20" s="157">
        <f t="shared" si="1"/>
        <v>0</v>
      </c>
      <c r="O20" s="156">
        <f t="shared" si="2"/>
        <v>0</v>
      </c>
    </row>
    <row r="21" spans="1:15" x14ac:dyDescent="0.25">
      <c r="A21" s="118">
        <v>2</v>
      </c>
      <c r="B21" s="116" t="s">
        <v>686</v>
      </c>
      <c r="C21" s="129">
        <v>24</v>
      </c>
      <c r="D21" s="118" t="s">
        <v>824</v>
      </c>
      <c r="E21" s="154">
        <v>247</v>
      </c>
      <c r="F21" s="118" t="s">
        <v>722</v>
      </c>
      <c r="G21" s="155">
        <v>15</v>
      </c>
      <c r="H21" s="155">
        <v>15</v>
      </c>
      <c r="I21" s="156">
        <v>1</v>
      </c>
      <c r="J21" s="129">
        <v>0.7</v>
      </c>
      <c r="K21" s="156">
        <f>VLOOKUP(E21,SG!$BX$2:$BY$26,2,0)</f>
        <v>0</v>
      </c>
      <c r="L21" s="129">
        <v>0.3</v>
      </c>
      <c r="M21" s="157">
        <f t="shared" si="0"/>
        <v>0.7</v>
      </c>
      <c r="N21" s="157">
        <f t="shared" si="1"/>
        <v>0</v>
      </c>
      <c r="O21" s="156">
        <f t="shared" si="2"/>
        <v>0.7</v>
      </c>
    </row>
    <row r="22" spans="1:15" x14ac:dyDescent="0.25">
      <c r="A22" s="118">
        <v>2</v>
      </c>
      <c r="B22" s="116" t="s">
        <v>686</v>
      </c>
      <c r="C22" s="129">
        <v>24</v>
      </c>
      <c r="D22" s="118" t="s">
        <v>824</v>
      </c>
      <c r="E22" s="154">
        <v>248</v>
      </c>
      <c r="F22" s="118" t="s">
        <v>758</v>
      </c>
      <c r="G22" s="155">
        <v>14</v>
      </c>
      <c r="H22" s="155">
        <v>14</v>
      </c>
      <c r="I22" s="156">
        <v>1</v>
      </c>
      <c r="J22" s="129">
        <v>0.7</v>
      </c>
      <c r="K22" s="156">
        <f>VLOOKUP(E22,SG!$BX$2:$BY$26,2,0)</f>
        <v>0</v>
      </c>
      <c r="L22" s="129">
        <v>0.3</v>
      </c>
      <c r="M22" s="157">
        <f t="shared" si="0"/>
        <v>0.7</v>
      </c>
      <c r="N22" s="157">
        <f t="shared" si="1"/>
        <v>0</v>
      </c>
      <c r="O22" s="156">
        <f t="shared" si="2"/>
        <v>0.7</v>
      </c>
    </row>
    <row r="23" spans="1:15" x14ac:dyDescent="0.25">
      <c r="A23" s="118">
        <v>2</v>
      </c>
      <c r="B23" s="116" t="s">
        <v>686</v>
      </c>
      <c r="C23" s="129">
        <v>25</v>
      </c>
      <c r="D23" s="118" t="s">
        <v>857</v>
      </c>
      <c r="E23" s="154">
        <v>251</v>
      </c>
      <c r="F23" s="118" t="s">
        <v>755</v>
      </c>
      <c r="G23" s="155">
        <v>16</v>
      </c>
      <c r="H23" s="155">
        <v>10</v>
      </c>
      <c r="I23" s="156">
        <v>1.6</v>
      </c>
      <c r="J23" s="129">
        <v>0.7</v>
      </c>
      <c r="K23" s="156">
        <f>VLOOKUP(E23,SG!$BX$2:$BY$26,2,0)</f>
        <v>1.05125</v>
      </c>
      <c r="L23" s="129">
        <v>0.3</v>
      </c>
      <c r="M23" s="157">
        <f t="shared" si="0"/>
        <v>1.1199999999999999</v>
      </c>
      <c r="N23" s="157">
        <f t="shared" si="1"/>
        <v>0.31537500000000002</v>
      </c>
      <c r="O23" s="156">
        <f t="shared" si="2"/>
        <v>1.4353749999999998</v>
      </c>
    </row>
    <row r="24" spans="1:15" x14ac:dyDescent="0.25">
      <c r="A24" s="118">
        <v>2</v>
      </c>
      <c r="B24" s="116" t="s">
        <v>686</v>
      </c>
      <c r="C24" s="129">
        <v>26</v>
      </c>
      <c r="D24" s="118" t="s">
        <v>744</v>
      </c>
      <c r="E24" s="154">
        <v>261</v>
      </c>
      <c r="F24" s="118" t="s">
        <v>740</v>
      </c>
      <c r="G24" s="155">
        <v>0.27</v>
      </c>
      <c r="H24" s="155">
        <v>0.1</v>
      </c>
      <c r="I24" s="156">
        <v>2.7</v>
      </c>
      <c r="J24" s="129">
        <v>0.7</v>
      </c>
      <c r="K24" s="156">
        <f>VLOOKUP(E24,SG!$BX$2:$BY$26,2,0)</f>
        <v>1.03125</v>
      </c>
      <c r="L24" s="129">
        <v>0.3</v>
      </c>
      <c r="M24" s="157">
        <f t="shared" si="0"/>
        <v>1.89</v>
      </c>
      <c r="N24" s="157">
        <f t="shared" si="1"/>
        <v>0.30937500000000001</v>
      </c>
      <c r="O24" s="156">
        <f t="shared" si="2"/>
        <v>2.1993749999999999</v>
      </c>
    </row>
    <row r="25" spans="1:15" x14ac:dyDescent="0.25">
      <c r="A25" s="117">
        <v>3</v>
      </c>
      <c r="B25" s="116" t="s">
        <v>683</v>
      </c>
      <c r="C25" s="129">
        <v>31</v>
      </c>
      <c r="D25" s="118" t="s">
        <v>682</v>
      </c>
      <c r="E25" s="154">
        <v>311</v>
      </c>
      <c r="F25" s="118" t="s">
        <v>664</v>
      </c>
      <c r="G25" s="155">
        <v>0</v>
      </c>
      <c r="H25" s="155">
        <v>0</v>
      </c>
      <c r="J25" s="129">
        <v>0.7</v>
      </c>
      <c r="K25" s="156">
        <f>VLOOKUP(E25,SG!$BX$2:$BY$26,2,0)</f>
        <v>0.44999999999999996</v>
      </c>
      <c r="L25" s="129">
        <v>0.3</v>
      </c>
      <c r="M25" s="157">
        <f t="shared" si="0"/>
        <v>0</v>
      </c>
      <c r="N25" s="157">
        <f t="shared" si="1"/>
        <v>0.13499999999999998</v>
      </c>
      <c r="O25" s="156">
        <f t="shared" si="2"/>
        <v>0.13499999999999998</v>
      </c>
    </row>
    <row r="26" spans="1:15" x14ac:dyDescent="0.25">
      <c r="A26" s="117">
        <v>4</v>
      </c>
      <c r="B26" s="116" t="s">
        <v>2356</v>
      </c>
      <c r="C26" s="129">
        <v>41</v>
      </c>
      <c r="D26" s="118" t="s">
        <v>2357</v>
      </c>
      <c r="E26" s="154">
        <v>411</v>
      </c>
      <c r="F26" s="118" t="s">
        <v>2359</v>
      </c>
      <c r="G26" s="155">
        <v>5</v>
      </c>
      <c r="H26" s="155">
        <v>5</v>
      </c>
      <c r="I26" s="156">
        <v>1</v>
      </c>
      <c r="J26" s="129">
        <v>0.7</v>
      </c>
      <c r="K26" s="156">
        <f>VLOOKUP(E26,SG!$BX$2:$BY$26,2,0)</f>
        <v>1</v>
      </c>
      <c r="L26" s="129">
        <v>0.3</v>
      </c>
      <c r="M26" s="157">
        <f t="shared" si="0"/>
        <v>0.7</v>
      </c>
      <c r="N26" s="157">
        <f t="shared" si="1"/>
        <v>0.3</v>
      </c>
      <c r="O26" s="156">
        <f t="shared" si="2"/>
        <v>1</v>
      </c>
    </row>
    <row r="30" spans="1:15" x14ac:dyDescent="0.25">
      <c r="J30" s="156"/>
    </row>
  </sheetData>
  <autoFilter ref="A1:O26"/>
  <conditionalFormatting sqref="I1:I1048576">
    <cfRule type="iconSet" priority="1">
      <iconSet iconSet="3Flags">
        <cfvo type="percent" val="0"/>
        <cfvo type="num" val="0.7"/>
        <cfvo type="num" val="0.97"/>
      </iconSet>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8"/>
  <sheetViews>
    <sheetView workbookViewId="0">
      <selection activeCell="A3" sqref="A3:D13"/>
    </sheetView>
  </sheetViews>
  <sheetFormatPr baseColWidth="10" defaultRowHeight="15" x14ac:dyDescent="0.25"/>
  <cols>
    <col min="1" max="1" width="15.5703125" customWidth="1"/>
    <col min="2" max="2" width="46.5703125" customWidth="1"/>
    <col min="5" max="5" width="66.28515625" style="48" customWidth="1"/>
    <col min="8" max="8" width="17.5703125" customWidth="1"/>
    <col min="9" max="9" width="63.85546875" customWidth="1"/>
  </cols>
  <sheetData>
    <row r="2" spans="1:9" s="73" customFormat="1" ht="30" x14ac:dyDescent="0.25">
      <c r="A2" s="73" t="s">
        <v>2833</v>
      </c>
      <c r="B2" s="73" t="s">
        <v>65</v>
      </c>
      <c r="D2" s="73" t="s">
        <v>2832</v>
      </c>
      <c r="E2" s="47" t="s">
        <v>50</v>
      </c>
      <c r="H2" s="148" t="s">
        <v>2831</v>
      </c>
      <c r="I2" s="47" t="s">
        <v>68</v>
      </c>
    </row>
    <row r="3" spans="1:9" ht="30" x14ac:dyDescent="0.25">
      <c r="A3">
        <v>19</v>
      </c>
      <c r="B3" t="s">
        <v>725</v>
      </c>
      <c r="D3">
        <v>191</v>
      </c>
      <c r="E3" s="48" t="s">
        <v>709</v>
      </c>
      <c r="H3" s="117">
        <v>19101</v>
      </c>
      <c r="I3" s="48" t="s">
        <v>710</v>
      </c>
    </row>
    <row r="4" spans="1:9" ht="30" x14ac:dyDescent="0.25">
      <c r="A4">
        <v>20</v>
      </c>
      <c r="B4" t="s">
        <v>685</v>
      </c>
      <c r="D4">
        <v>192</v>
      </c>
      <c r="E4" s="48" t="s">
        <v>717</v>
      </c>
      <c r="H4" s="117">
        <v>19102</v>
      </c>
      <c r="I4" s="48" t="s">
        <v>711</v>
      </c>
    </row>
    <row r="5" spans="1:9" ht="45" x14ac:dyDescent="0.25">
      <c r="A5">
        <v>21</v>
      </c>
      <c r="B5" t="s">
        <v>855</v>
      </c>
      <c r="D5">
        <v>193</v>
      </c>
      <c r="E5" s="48" t="s">
        <v>644</v>
      </c>
      <c r="H5" s="117">
        <v>19103</v>
      </c>
      <c r="I5" s="48" t="s">
        <v>713</v>
      </c>
    </row>
    <row r="6" spans="1:9" ht="30" x14ac:dyDescent="0.25">
      <c r="A6">
        <v>22</v>
      </c>
      <c r="B6" t="s">
        <v>735</v>
      </c>
      <c r="D6">
        <v>194</v>
      </c>
      <c r="E6" s="48" t="s">
        <v>697</v>
      </c>
      <c r="H6" s="117">
        <v>19104</v>
      </c>
      <c r="I6" s="48" t="s">
        <v>715</v>
      </c>
    </row>
    <row r="7" spans="1:9" ht="30" x14ac:dyDescent="0.25">
      <c r="A7">
        <v>23</v>
      </c>
      <c r="B7" t="s">
        <v>856</v>
      </c>
      <c r="D7">
        <v>195</v>
      </c>
      <c r="E7" s="48" t="s">
        <v>653</v>
      </c>
      <c r="H7" s="117">
        <v>19201</v>
      </c>
      <c r="I7" s="48" t="s">
        <v>718</v>
      </c>
    </row>
    <row r="8" spans="1:9" ht="30" x14ac:dyDescent="0.25">
      <c r="A8">
        <v>24</v>
      </c>
      <c r="B8" t="s">
        <v>824</v>
      </c>
      <c r="D8">
        <v>201</v>
      </c>
      <c r="E8" s="48" t="s">
        <v>675</v>
      </c>
      <c r="H8" s="117">
        <v>19202</v>
      </c>
      <c r="I8" s="48" t="s">
        <v>720</v>
      </c>
    </row>
    <row r="9" spans="1:9" ht="30" x14ac:dyDescent="0.25">
      <c r="A9">
        <v>25</v>
      </c>
      <c r="B9" t="s">
        <v>857</v>
      </c>
      <c r="D9">
        <v>211</v>
      </c>
      <c r="E9" s="48" t="s">
        <v>848</v>
      </c>
      <c r="H9" s="117">
        <v>19301</v>
      </c>
      <c r="I9" s="48" t="s">
        <v>645</v>
      </c>
    </row>
    <row r="10" spans="1:9" ht="30" x14ac:dyDescent="0.25">
      <c r="A10">
        <v>26</v>
      </c>
      <c r="B10" t="s">
        <v>744</v>
      </c>
      <c r="D10">
        <v>212</v>
      </c>
      <c r="E10" s="48" t="s">
        <v>830</v>
      </c>
      <c r="H10" s="117">
        <v>19302</v>
      </c>
      <c r="I10" s="48" t="s">
        <v>647</v>
      </c>
    </row>
    <row r="11" spans="1:9" ht="30" x14ac:dyDescent="0.25">
      <c r="A11">
        <v>31</v>
      </c>
      <c r="B11" t="s">
        <v>682</v>
      </c>
      <c r="D11">
        <v>213</v>
      </c>
      <c r="E11" s="48" t="s">
        <v>827</v>
      </c>
      <c r="H11" s="117">
        <v>19303</v>
      </c>
      <c r="I11" s="48" t="s">
        <v>649</v>
      </c>
    </row>
    <row r="12" spans="1:9" ht="45" x14ac:dyDescent="0.25">
      <c r="A12">
        <v>41</v>
      </c>
      <c r="B12" t="s">
        <v>2357</v>
      </c>
      <c r="D12">
        <v>214</v>
      </c>
      <c r="E12" s="48" t="s">
        <v>833</v>
      </c>
      <c r="H12" s="117">
        <v>19304</v>
      </c>
      <c r="I12" s="48" t="s">
        <v>651</v>
      </c>
    </row>
    <row r="13" spans="1:9" ht="30" x14ac:dyDescent="0.25">
      <c r="D13">
        <v>221</v>
      </c>
      <c r="E13" s="48" t="s">
        <v>737</v>
      </c>
      <c r="H13" s="117">
        <v>19401</v>
      </c>
      <c r="I13" s="48" t="s">
        <v>699</v>
      </c>
    </row>
    <row r="14" spans="1:9" ht="30" x14ac:dyDescent="0.25">
      <c r="D14">
        <v>222</v>
      </c>
      <c r="E14" s="48" t="s">
        <v>736</v>
      </c>
      <c r="H14" s="117">
        <v>19402</v>
      </c>
      <c r="I14" s="48" t="s">
        <v>701</v>
      </c>
    </row>
    <row r="15" spans="1:9" ht="30" x14ac:dyDescent="0.25">
      <c r="D15">
        <v>231</v>
      </c>
      <c r="E15" s="48" t="s">
        <v>753</v>
      </c>
      <c r="H15" s="117">
        <v>19403</v>
      </c>
      <c r="I15" s="48" t="s">
        <v>703</v>
      </c>
    </row>
    <row r="16" spans="1:9" ht="30" x14ac:dyDescent="0.25">
      <c r="D16">
        <v>241</v>
      </c>
      <c r="E16" s="48" t="s">
        <v>763</v>
      </c>
      <c r="H16" s="117">
        <v>19404</v>
      </c>
      <c r="I16" s="48" t="s">
        <v>705</v>
      </c>
    </row>
    <row r="17" spans="4:9" ht="30" x14ac:dyDescent="0.25">
      <c r="D17">
        <v>242</v>
      </c>
      <c r="E17" s="48" t="s">
        <v>785</v>
      </c>
      <c r="H17" s="117">
        <v>19405</v>
      </c>
      <c r="I17" s="48" t="s">
        <v>707</v>
      </c>
    </row>
    <row r="18" spans="4:9" ht="30" x14ac:dyDescent="0.25">
      <c r="D18">
        <v>243</v>
      </c>
      <c r="E18" s="48" t="s">
        <v>818</v>
      </c>
      <c r="H18" s="117">
        <v>19501</v>
      </c>
      <c r="I18" s="48" t="s">
        <v>2426</v>
      </c>
    </row>
    <row r="19" spans="4:9" ht="30" x14ac:dyDescent="0.25">
      <c r="D19">
        <v>244</v>
      </c>
      <c r="E19" s="48" t="s">
        <v>2462</v>
      </c>
      <c r="H19" s="117">
        <v>19502</v>
      </c>
      <c r="I19" s="48" t="s">
        <v>656</v>
      </c>
    </row>
    <row r="20" spans="4:9" ht="45" x14ac:dyDescent="0.25">
      <c r="D20">
        <v>245</v>
      </c>
      <c r="E20" s="48" t="s">
        <v>813</v>
      </c>
      <c r="H20" s="117">
        <v>19503</v>
      </c>
      <c r="I20" s="48" t="s">
        <v>658</v>
      </c>
    </row>
    <row r="21" spans="4:9" ht="45" x14ac:dyDescent="0.25">
      <c r="D21">
        <v>246</v>
      </c>
      <c r="E21" s="48" t="s">
        <v>776</v>
      </c>
      <c r="H21" s="117">
        <v>19504</v>
      </c>
      <c r="I21" s="48" t="s">
        <v>660</v>
      </c>
    </row>
    <row r="22" spans="4:9" ht="30" x14ac:dyDescent="0.25">
      <c r="D22">
        <v>247</v>
      </c>
      <c r="E22" s="48" t="s">
        <v>722</v>
      </c>
      <c r="H22" s="117">
        <v>19505</v>
      </c>
      <c r="I22" s="48" t="s">
        <v>662</v>
      </c>
    </row>
    <row r="23" spans="4:9" ht="75" x14ac:dyDescent="0.25">
      <c r="D23">
        <v>248</v>
      </c>
      <c r="E23" s="48" t="s">
        <v>758</v>
      </c>
      <c r="H23" s="117">
        <v>20101</v>
      </c>
      <c r="I23" s="48" t="s">
        <v>2427</v>
      </c>
    </row>
    <row r="24" spans="4:9" ht="75" x14ac:dyDescent="0.25">
      <c r="D24">
        <v>251</v>
      </c>
      <c r="E24" s="48" t="s">
        <v>755</v>
      </c>
      <c r="H24" s="117">
        <v>20102</v>
      </c>
      <c r="I24" s="48" t="s">
        <v>678</v>
      </c>
    </row>
    <row r="25" spans="4:9" ht="60" x14ac:dyDescent="0.25">
      <c r="D25">
        <v>261</v>
      </c>
      <c r="E25" s="48" t="s">
        <v>740</v>
      </c>
      <c r="H25" s="117">
        <v>20103</v>
      </c>
      <c r="I25" s="48" t="s">
        <v>679</v>
      </c>
    </row>
    <row r="26" spans="4:9" ht="90" x14ac:dyDescent="0.25">
      <c r="D26">
        <v>311</v>
      </c>
      <c r="E26" s="48" t="s">
        <v>664</v>
      </c>
      <c r="H26" s="117">
        <v>20104</v>
      </c>
      <c r="I26" s="48" t="s">
        <v>681</v>
      </c>
    </row>
    <row r="27" spans="4:9" ht="45" x14ac:dyDescent="0.25">
      <c r="D27">
        <v>411</v>
      </c>
      <c r="E27" s="48" t="s">
        <v>2359</v>
      </c>
      <c r="H27" s="117">
        <v>21101</v>
      </c>
      <c r="I27" s="48" t="s">
        <v>849</v>
      </c>
    </row>
    <row r="28" spans="4:9" ht="30" x14ac:dyDescent="0.25">
      <c r="H28" s="117">
        <v>21102</v>
      </c>
      <c r="I28" s="48" t="s">
        <v>851</v>
      </c>
    </row>
    <row r="29" spans="4:9" ht="30" x14ac:dyDescent="0.25">
      <c r="H29" s="117">
        <v>21103</v>
      </c>
      <c r="I29" s="48" t="s">
        <v>853</v>
      </c>
    </row>
    <row r="30" spans="4:9" x14ac:dyDescent="0.25">
      <c r="H30" s="117">
        <v>21201</v>
      </c>
      <c r="I30" s="48" t="s">
        <v>845</v>
      </c>
    </row>
    <row r="31" spans="4:9" x14ac:dyDescent="0.25">
      <c r="H31" s="118">
        <v>21301</v>
      </c>
      <c r="I31" s="48" t="s">
        <v>840</v>
      </c>
    </row>
    <row r="32" spans="4:9" ht="30" x14ac:dyDescent="0.25">
      <c r="H32" s="118"/>
      <c r="I32" s="48" t="s">
        <v>838</v>
      </c>
    </row>
    <row r="33" spans="8:9" ht="30" x14ac:dyDescent="0.25">
      <c r="H33" s="118"/>
      <c r="I33" s="48" t="s">
        <v>841</v>
      </c>
    </row>
    <row r="34" spans="8:9" ht="30" x14ac:dyDescent="0.25">
      <c r="H34" s="117"/>
      <c r="I34" s="48" t="s">
        <v>843</v>
      </c>
    </row>
    <row r="35" spans="8:9" x14ac:dyDescent="0.25">
      <c r="H35" s="117">
        <v>21401</v>
      </c>
      <c r="I35" s="48" t="s">
        <v>847</v>
      </c>
    </row>
    <row r="36" spans="8:9" x14ac:dyDescent="0.25">
      <c r="H36" s="117">
        <v>22101</v>
      </c>
      <c r="I36" s="48" t="s">
        <v>732</v>
      </c>
    </row>
    <row r="37" spans="8:9" ht="30" x14ac:dyDescent="0.25">
      <c r="H37" s="117">
        <v>22201</v>
      </c>
      <c r="I37" s="48" t="s">
        <v>2432</v>
      </c>
    </row>
    <row r="38" spans="8:9" ht="30" x14ac:dyDescent="0.25">
      <c r="H38" s="117">
        <v>22202</v>
      </c>
      <c r="I38" s="48" t="s">
        <v>2434</v>
      </c>
    </row>
    <row r="39" spans="8:9" ht="30" x14ac:dyDescent="0.25">
      <c r="H39" s="117">
        <v>22203</v>
      </c>
      <c r="I39" s="48" t="s">
        <v>729</v>
      </c>
    </row>
    <row r="40" spans="8:9" ht="30" x14ac:dyDescent="0.25">
      <c r="H40" s="117">
        <v>22204</v>
      </c>
      <c r="I40" s="48" t="s">
        <v>2435</v>
      </c>
    </row>
    <row r="41" spans="8:9" ht="30" x14ac:dyDescent="0.25">
      <c r="H41" s="117">
        <v>22205</v>
      </c>
      <c r="I41" s="48" t="s">
        <v>731</v>
      </c>
    </row>
    <row r="42" spans="8:9" ht="30" x14ac:dyDescent="0.25">
      <c r="H42" s="117">
        <v>23101</v>
      </c>
      <c r="I42" s="48" t="s">
        <v>2438</v>
      </c>
    </row>
    <row r="43" spans="8:9" ht="45" x14ac:dyDescent="0.25">
      <c r="H43" s="117">
        <v>23102</v>
      </c>
      <c r="I43" s="48" t="s">
        <v>748</v>
      </c>
    </row>
    <row r="44" spans="8:9" x14ac:dyDescent="0.25">
      <c r="H44" s="117">
        <v>23103</v>
      </c>
      <c r="I44" s="48" t="s">
        <v>750</v>
      </c>
    </row>
    <row r="45" spans="8:9" x14ac:dyDescent="0.25">
      <c r="H45" s="117">
        <v>24101</v>
      </c>
      <c r="I45" s="48" t="s">
        <v>764</v>
      </c>
    </row>
    <row r="46" spans="8:9" ht="30" x14ac:dyDescent="0.25">
      <c r="H46" s="117">
        <v>24102</v>
      </c>
      <c r="I46" s="48" t="s">
        <v>767</v>
      </c>
    </row>
    <row r="47" spans="8:9" ht="30" x14ac:dyDescent="0.25">
      <c r="H47" s="117">
        <v>24103</v>
      </c>
      <c r="I47" s="48" t="s">
        <v>770</v>
      </c>
    </row>
    <row r="48" spans="8:9" ht="30" x14ac:dyDescent="0.25">
      <c r="H48" s="117">
        <v>24104</v>
      </c>
      <c r="I48" s="48" t="s">
        <v>773</v>
      </c>
    </row>
    <row r="49" spans="8:9" ht="30" x14ac:dyDescent="0.25">
      <c r="H49" s="117">
        <v>24201</v>
      </c>
      <c r="I49" s="48" t="s">
        <v>2452</v>
      </c>
    </row>
    <row r="50" spans="8:9" ht="30" x14ac:dyDescent="0.25">
      <c r="H50" s="117">
        <v>24202</v>
      </c>
      <c r="I50" s="48" t="s">
        <v>2454</v>
      </c>
    </row>
    <row r="51" spans="8:9" ht="60" x14ac:dyDescent="0.25">
      <c r="H51" s="117">
        <v>24203</v>
      </c>
      <c r="I51" s="48" t="s">
        <v>790</v>
      </c>
    </row>
    <row r="52" spans="8:9" x14ac:dyDescent="0.25">
      <c r="H52" s="117">
        <v>24204</v>
      </c>
      <c r="I52" s="48" t="s">
        <v>792</v>
      </c>
    </row>
    <row r="53" spans="8:9" x14ac:dyDescent="0.25">
      <c r="H53" s="117">
        <v>24205</v>
      </c>
      <c r="I53" s="48" t="s">
        <v>794</v>
      </c>
    </row>
    <row r="54" spans="8:9" ht="30" x14ac:dyDescent="0.25">
      <c r="H54" s="117">
        <v>24206</v>
      </c>
      <c r="I54" s="48" t="s">
        <v>796</v>
      </c>
    </row>
    <row r="55" spans="8:9" ht="30" x14ac:dyDescent="0.25">
      <c r="H55" s="117">
        <v>24207</v>
      </c>
      <c r="I55" s="48" t="s">
        <v>797</v>
      </c>
    </row>
    <row r="56" spans="8:9" ht="45" x14ac:dyDescent="0.25">
      <c r="H56" s="117">
        <v>24208</v>
      </c>
      <c r="I56" s="48" t="s">
        <v>799</v>
      </c>
    </row>
    <row r="57" spans="8:9" ht="30" x14ac:dyDescent="0.25">
      <c r="H57" s="117">
        <v>24209</v>
      </c>
      <c r="I57" s="48" t="s">
        <v>801</v>
      </c>
    </row>
    <row r="58" spans="8:9" ht="30" x14ac:dyDescent="0.25">
      <c r="H58" s="117">
        <v>24210</v>
      </c>
      <c r="I58" s="48" t="s">
        <v>802</v>
      </c>
    </row>
    <row r="59" spans="8:9" ht="30" x14ac:dyDescent="0.25">
      <c r="H59" s="117">
        <v>24211</v>
      </c>
      <c r="I59" s="48" t="s">
        <v>804</v>
      </c>
    </row>
    <row r="60" spans="8:9" x14ac:dyDescent="0.25">
      <c r="H60" s="117">
        <v>24301</v>
      </c>
      <c r="I60" s="48" t="s">
        <v>819</v>
      </c>
    </row>
    <row r="61" spans="8:9" x14ac:dyDescent="0.25">
      <c r="H61" s="117">
        <v>24302</v>
      </c>
      <c r="I61" s="48" t="s">
        <v>821</v>
      </c>
    </row>
    <row r="62" spans="8:9" x14ac:dyDescent="0.25">
      <c r="H62" s="117">
        <v>24303</v>
      </c>
      <c r="I62" s="48" t="s">
        <v>823</v>
      </c>
    </row>
    <row r="63" spans="8:9" ht="30" x14ac:dyDescent="0.25">
      <c r="H63" s="117">
        <v>24401</v>
      </c>
      <c r="I63" s="48" t="s">
        <v>806</v>
      </c>
    </row>
    <row r="64" spans="8:9" x14ac:dyDescent="0.25">
      <c r="H64" s="117">
        <v>24402</v>
      </c>
      <c r="I64" s="48" t="s">
        <v>808</v>
      </c>
    </row>
    <row r="65" spans="8:9" ht="45" x14ac:dyDescent="0.25">
      <c r="H65" s="117">
        <v>24403</v>
      </c>
      <c r="I65" s="48" t="s">
        <v>810</v>
      </c>
    </row>
    <row r="66" spans="8:9" ht="75" x14ac:dyDescent="0.25">
      <c r="H66" s="117">
        <v>24404</v>
      </c>
      <c r="I66" s="48" t="s">
        <v>811</v>
      </c>
    </row>
    <row r="67" spans="8:9" ht="30" x14ac:dyDescent="0.25">
      <c r="H67" s="117">
        <v>24501</v>
      </c>
      <c r="I67" s="48" t="s">
        <v>815</v>
      </c>
    </row>
    <row r="68" spans="8:9" x14ac:dyDescent="0.25">
      <c r="H68" s="117">
        <v>24502</v>
      </c>
      <c r="I68" s="48" t="s">
        <v>817</v>
      </c>
    </row>
    <row r="69" spans="8:9" ht="30" x14ac:dyDescent="0.25">
      <c r="H69" s="117">
        <v>24601</v>
      </c>
      <c r="I69" s="48" t="s">
        <v>777</v>
      </c>
    </row>
    <row r="70" spans="8:9" x14ac:dyDescent="0.25">
      <c r="H70" s="117">
        <v>24602</v>
      </c>
      <c r="I70" s="48" t="s">
        <v>779</v>
      </c>
    </row>
    <row r="71" spans="8:9" x14ac:dyDescent="0.25">
      <c r="H71" s="117">
        <v>24603</v>
      </c>
      <c r="I71" s="48" t="s">
        <v>781</v>
      </c>
    </row>
    <row r="72" spans="8:9" x14ac:dyDescent="0.25">
      <c r="H72" s="117">
        <v>24604</v>
      </c>
      <c r="I72" s="48" t="s">
        <v>783</v>
      </c>
    </row>
    <row r="73" spans="8:9" ht="45" x14ac:dyDescent="0.25">
      <c r="H73" s="117">
        <v>24701</v>
      </c>
      <c r="I73" s="48" t="s">
        <v>2445</v>
      </c>
    </row>
    <row r="74" spans="8:9" ht="45" x14ac:dyDescent="0.25">
      <c r="H74" s="117">
        <v>24702</v>
      </c>
      <c r="I74" s="48" t="s">
        <v>2448</v>
      </c>
    </row>
    <row r="75" spans="8:9" ht="60" x14ac:dyDescent="0.25">
      <c r="H75" s="117">
        <v>24703</v>
      </c>
      <c r="I75" s="48" t="s">
        <v>723</v>
      </c>
    </row>
    <row r="76" spans="8:9" ht="30" x14ac:dyDescent="0.25">
      <c r="H76" s="117">
        <v>24704</v>
      </c>
      <c r="I76" s="48" t="s">
        <v>761</v>
      </c>
    </row>
    <row r="77" spans="8:9" ht="45" x14ac:dyDescent="0.25">
      <c r="H77" s="117">
        <v>24705</v>
      </c>
      <c r="I77" s="48" t="s">
        <v>762</v>
      </c>
    </row>
    <row r="78" spans="8:9" ht="30" x14ac:dyDescent="0.25">
      <c r="H78" s="117">
        <v>24801</v>
      </c>
      <c r="I78" s="48" t="s">
        <v>690</v>
      </c>
    </row>
    <row r="79" spans="8:9" ht="30" x14ac:dyDescent="0.25">
      <c r="H79" s="117">
        <v>24802</v>
      </c>
      <c r="I79" s="48" t="s">
        <v>692</v>
      </c>
    </row>
    <row r="80" spans="8:9" ht="30" x14ac:dyDescent="0.25">
      <c r="H80" s="117">
        <v>24803</v>
      </c>
      <c r="I80" s="48" t="s">
        <v>694</v>
      </c>
    </row>
    <row r="81" spans="8:9" ht="45" x14ac:dyDescent="0.25">
      <c r="H81" s="117">
        <v>24804</v>
      </c>
      <c r="I81" s="48" t="s">
        <v>695</v>
      </c>
    </row>
    <row r="82" spans="8:9" ht="30" x14ac:dyDescent="0.25">
      <c r="H82" s="117">
        <v>25101</v>
      </c>
      <c r="I82" s="48" t="s">
        <v>2441</v>
      </c>
    </row>
    <row r="83" spans="8:9" ht="30" x14ac:dyDescent="0.25">
      <c r="H83" s="117">
        <v>26101</v>
      </c>
      <c r="I83" s="48" t="s">
        <v>2436</v>
      </c>
    </row>
    <row r="84" spans="8:9" x14ac:dyDescent="0.25">
      <c r="H84" s="117">
        <v>31101</v>
      </c>
      <c r="I84" s="48" t="s">
        <v>665</v>
      </c>
    </row>
    <row r="85" spans="8:9" x14ac:dyDescent="0.25">
      <c r="H85" s="117">
        <v>31102</v>
      </c>
      <c r="I85" s="48" t="s">
        <v>668</v>
      </c>
    </row>
    <row r="86" spans="8:9" ht="30" x14ac:dyDescent="0.25">
      <c r="H86" s="117">
        <v>31103</v>
      </c>
      <c r="I86" s="48" t="s">
        <v>670</v>
      </c>
    </row>
    <row r="87" spans="8:9" ht="30" x14ac:dyDescent="0.25">
      <c r="H87" s="117">
        <v>31104</v>
      </c>
      <c r="I87" s="48" t="s">
        <v>672</v>
      </c>
    </row>
    <row r="88" spans="8:9" x14ac:dyDescent="0.25">
      <c r="H88" s="117">
        <v>41101</v>
      </c>
      <c r="I88" s="48" t="s">
        <v>2361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7"/>
  <sheetViews>
    <sheetView topLeftCell="BC1" workbookViewId="0">
      <selection activeCell="A3" sqref="A3:D13"/>
    </sheetView>
  </sheetViews>
  <sheetFormatPr baseColWidth="10" defaultRowHeight="15" x14ac:dyDescent="0.25"/>
  <cols>
    <col min="77" max="77" width="11.42578125" style="145"/>
  </cols>
  <sheetData>
    <row r="1" spans="1:77" ht="105" x14ac:dyDescent="0.25">
      <c r="A1" s="62" t="s">
        <v>2364</v>
      </c>
      <c r="B1" s="63" t="s">
        <v>60</v>
      </c>
      <c r="C1" s="63" t="s">
        <v>59</v>
      </c>
      <c r="D1" s="63" t="s">
        <v>65</v>
      </c>
      <c r="E1" s="63" t="s">
        <v>66</v>
      </c>
      <c r="F1" s="63" t="s">
        <v>49</v>
      </c>
      <c r="G1" s="63" t="s">
        <v>50</v>
      </c>
      <c r="H1" s="63" t="s">
        <v>51</v>
      </c>
      <c r="I1" s="63" t="s">
        <v>52</v>
      </c>
      <c r="J1" s="105" t="s">
        <v>41</v>
      </c>
      <c r="K1" s="106" t="s">
        <v>42</v>
      </c>
      <c r="L1" s="106" t="s">
        <v>43</v>
      </c>
      <c r="M1" s="106" t="s">
        <v>44</v>
      </c>
      <c r="N1" s="105" t="s">
        <v>45</v>
      </c>
      <c r="O1" s="64" t="s">
        <v>46</v>
      </c>
      <c r="P1" s="64" t="s">
        <v>47</v>
      </c>
      <c r="Q1" s="64" t="s">
        <v>48</v>
      </c>
      <c r="R1" s="112" t="s">
        <v>2755</v>
      </c>
      <c r="S1" s="63" t="s">
        <v>67</v>
      </c>
      <c r="T1" s="63" t="s">
        <v>68</v>
      </c>
      <c r="U1" s="90" t="s">
        <v>69</v>
      </c>
      <c r="V1" s="65" t="s">
        <v>70</v>
      </c>
      <c r="W1" s="65" t="s">
        <v>71</v>
      </c>
      <c r="X1" s="63" t="s">
        <v>8</v>
      </c>
      <c r="Y1" s="97" t="s">
        <v>9</v>
      </c>
      <c r="Z1" s="66" t="s">
        <v>10</v>
      </c>
      <c r="AA1" s="65" t="s">
        <v>11</v>
      </c>
      <c r="AB1" s="63" t="s">
        <v>12</v>
      </c>
      <c r="AC1" s="67" t="s">
        <v>13</v>
      </c>
      <c r="AD1" s="65" t="s">
        <v>11</v>
      </c>
      <c r="AE1" s="63" t="s">
        <v>14</v>
      </c>
      <c r="AF1" s="67" t="s">
        <v>15</v>
      </c>
      <c r="AG1" s="114" t="s">
        <v>2753</v>
      </c>
      <c r="AH1" s="65" t="s">
        <v>11</v>
      </c>
      <c r="AI1" s="63" t="s">
        <v>16</v>
      </c>
      <c r="AJ1" s="67" t="s">
        <v>17</v>
      </c>
      <c r="AK1" s="65" t="s">
        <v>11</v>
      </c>
      <c r="AL1" s="63" t="s">
        <v>18</v>
      </c>
      <c r="AM1" s="67" t="s">
        <v>19</v>
      </c>
      <c r="AN1" s="65" t="s">
        <v>11</v>
      </c>
      <c r="AO1" s="63" t="s">
        <v>20</v>
      </c>
      <c r="AP1" s="67" t="s">
        <v>21</v>
      </c>
      <c r="AQ1" s="65" t="s">
        <v>11</v>
      </c>
      <c r="AR1" s="63" t="s">
        <v>22</v>
      </c>
      <c r="AS1" s="67" t="s">
        <v>23</v>
      </c>
      <c r="AT1" s="65" t="s">
        <v>11</v>
      </c>
      <c r="AU1" s="63" t="s">
        <v>24</v>
      </c>
      <c r="AV1" s="67" t="s">
        <v>25</v>
      </c>
      <c r="AW1" s="65" t="s">
        <v>11</v>
      </c>
      <c r="AX1" s="63" t="s">
        <v>26</v>
      </c>
      <c r="AY1" s="67" t="s">
        <v>27</v>
      </c>
      <c r="AZ1" s="65" t="s">
        <v>11</v>
      </c>
      <c r="BA1" s="63" t="s">
        <v>28</v>
      </c>
      <c r="BB1" s="67" t="s">
        <v>29</v>
      </c>
      <c r="BC1" s="65" t="s">
        <v>11</v>
      </c>
      <c r="BD1" s="63" t="s">
        <v>30</v>
      </c>
      <c r="BE1" s="67" t="s">
        <v>31</v>
      </c>
      <c r="BF1" s="65" t="s">
        <v>11</v>
      </c>
      <c r="BG1" s="63" t="s">
        <v>32</v>
      </c>
      <c r="BH1" s="67" t="s">
        <v>33</v>
      </c>
      <c r="BI1" s="65" t="s">
        <v>11</v>
      </c>
      <c r="BJ1" s="67" t="s">
        <v>72</v>
      </c>
      <c r="BK1" s="63" t="s">
        <v>56</v>
      </c>
      <c r="BL1" s="63" t="s">
        <v>172</v>
      </c>
      <c r="BM1" s="63" t="s">
        <v>173</v>
      </c>
      <c r="BN1" s="63" t="s">
        <v>174</v>
      </c>
      <c r="BO1" s="142" t="s">
        <v>2754</v>
      </c>
      <c r="BP1" s="143" t="s">
        <v>2831</v>
      </c>
      <c r="BQ1" s="144" t="s">
        <v>2832</v>
      </c>
      <c r="BR1" s="144" t="s">
        <v>2833</v>
      </c>
      <c r="BS1" s="144" t="s">
        <v>2834</v>
      </c>
      <c r="BT1" s="149" t="s">
        <v>2837</v>
      </c>
      <c r="BU1" s="150" t="s">
        <v>2839</v>
      </c>
      <c r="BX1" t="s">
        <v>2840</v>
      </c>
    </row>
    <row r="2" spans="1:77" x14ac:dyDescent="0.25">
      <c r="A2" s="10" t="s">
        <v>2367</v>
      </c>
      <c r="B2" s="10" t="s">
        <v>642</v>
      </c>
      <c r="C2" s="10" t="s">
        <v>684</v>
      </c>
      <c r="D2" s="11" t="s">
        <v>725</v>
      </c>
      <c r="E2" s="10" t="s">
        <v>2019</v>
      </c>
      <c r="F2" s="10" t="s">
        <v>643</v>
      </c>
      <c r="G2" s="12" t="s">
        <v>644</v>
      </c>
      <c r="H2" s="13">
        <v>92</v>
      </c>
      <c r="I2" s="10" t="s">
        <v>74</v>
      </c>
      <c r="J2" s="104">
        <v>0</v>
      </c>
      <c r="K2" s="10">
        <v>35</v>
      </c>
      <c r="L2" s="10">
        <v>70</v>
      </c>
      <c r="M2" s="10">
        <v>92</v>
      </c>
      <c r="N2" s="104">
        <v>0</v>
      </c>
      <c r="O2" s="10"/>
      <c r="P2" s="10"/>
      <c r="Q2" s="10"/>
      <c r="R2" s="113" t="str">
        <f t="shared" ref="R2:R65" si="0">IFERROR(N2/J2,"")</f>
        <v/>
      </c>
      <c r="S2" s="10"/>
      <c r="T2" s="10" t="s">
        <v>645</v>
      </c>
      <c r="U2" s="93">
        <v>0.15</v>
      </c>
      <c r="V2" s="18">
        <v>42842</v>
      </c>
      <c r="W2" s="18">
        <v>42885</v>
      </c>
      <c r="X2" s="10">
        <v>43</v>
      </c>
      <c r="Y2" s="10"/>
      <c r="Z2" s="10"/>
      <c r="AA2" s="18">
        <v>42766</v>
      </c>
      <c r="AB2" s="10"/>
      <c r="AC2" s="10"/>
      <c r="AD2" s="18">
        <v>42794</v>
      </c>
      <c r="AE2" s="10"/>
      <c r="AF2" s="10"/>
      <c r="AG2" s="113" t="str">
        <f>IFERROR(AF2/AE2,"")</f>
        <v/>
      </c>
      <c r="AH2" s="18">
        <v>42825</v>
      </c>
      <c r="AI2" s="10">
        <v>0.3</v>
      </c>
      <c r="AJ2" s="10"/>
      <c r="AK2" s="18">
        <v>42855</v>
      </c>
      <c r="AL2" s="10">
        <v>1</v>
      </c>
      <c r="AM2" s="10"/>
      <c r="AN2" s="18">
        <v>42886</v>
      </c>
      <c r="AO2" s="10"/>
      <c r="AP2" s="10"/>
      <c r="AQ2" s="18">
        <v>42916</v>
      </c>
      <c r="AR2" s="10"/>
      <c r="AS2" s="10"/>
      <c r="AT2" s="18">
        <v>42947</v>
      </c>
      <c r="AU2" s="10"/>
      <c r="AV2" s="10"/>
      <c r="AW2" s="18">
        <v>42978</v>
      </c>
      <c r="AX2" s="10"/>
      <c r="AY2" s="10"/>
      <c r="AZ2" s="18">
        <v>43008</v>
      </c>
      <c r="BA2" s="10"/>
      <c r="BB2" s="10"/>
      <c r="BC2" s="18">
        <v>43039</v>
      </c>
      <c r="BD2" s="10"/>
      <c r="BE2" s="10"/>
      <c r="BF2" s="18">
        <v>43069</v>
      </c>
      <c r="BG2" s="10"/>
      <c r="BH2" s="10"/>
      <c r="BI2" s="18">
        <v>43100</v>
      </c>
      <c r="BJ2" s="10"/>
      <c r="BK2" s="10" t="s">
        <v>646</v>
      </c>
      <c r="BL2" s="10">
        <f>VLOOKUP(G2,'Peso Hito en Prog'!$E$3:$F$27,2,0)</f>
        <v>0.2</v>
      </c>
      <c r="BM2" s="10">
        <f>VLOOKUP(D2,'Peso Progr en Línea'!$D$2:$E$11,2,0)</f>
        <v>1</v>
      </c>
      <c r="BN2" s="10"/>
      <c r="BO2" s="10"/>
      <c r="BP2">
        <v>19301</v>
      </c>
      <c r="BQ2" s="4">
        <v>193</v>
      </c>
      <c r="BR2" s="4">
        <v>19</v>
      </c>
      <c r="BS2" s="4">
        <v>1</v>
      </c>
      <c r="BT2" s="146" t="str">
        <f>IFERROR(AG2*U2,"")</f>
        <v/>
      </c>
      <c r="BU2" t="s">
        <v>2838</v>
      </c>
      <c r="BX2">
        <v>191</v>
      </c>
      <c r="BY2" s="145">
        <f>SUMIFS($BU$2:$BU$87,$BQ$2:$BQ$87,BX2)</f>
        <v>0.3</v>
      </c>
    </row>
    <row r="3" spans="1:77" x14ac:dyDescent="0.25">
      <c r="A3" s="10" t="s">
        <v>2367</v>
      </c>
      <c r="B3" s="10" t="s">
        <v>642</v>
      </c>
      <c r="C3" s="10" t="s">
        <v>684</v>
      </c>
      <c r="D3" s="11" t="s">
        <v>725</v>
      </c>
      <c r="E3" s="10" t="s">
        <v>2019</v>
      </c>
      <c r="F3" s="10" t="s">
        <v>643</v>
      </c>
      <c r="G3" s="12" t="s">
        <v>644</v>
      </c>
      <c r="H3" s="13">
        <v>92</v>
      </c>
      <c r="I3" s="10" t="s">
        <v>74</v>
      </c>
      <c r="J3" s="104">
        <v>0</v>
      </c>
      <c r="K3" s="10">
        <v>35</v>
      </c>
      <c r="L3" s="10">
        <v>70</v>
      </c>
      <c r="M3" s="10">
        <v>92</v>
      </c>
      <c r="N3" s="104">
        <v>0</v>
      </c>
      <c r="O3" s="10"/>
      <c r="P3" s="10"/>
      <c r="Q3" s="10"/>
      <c r="R3" s="113" t="str">
        <f t="shared" si="0"/>
        <v/>
      </c>
      <c r="S3" s="10"/>
      <c r="T3" s="10" t="s">
        <v>647</v>
      </c>
      <c r="U3" s="93">
        <v>0.25</v>
      </c>
      <c r="V3" s="18">
        <v>42856</v>
      </c>
      <c r="W3" s="18">
        <v>43100</v>
      </c>
      <c r="X3" s="10">
        <v>244</v>
      </c>
      <c r="Y3" s="10"/>
      <c r="Z3" s="10"/>
      <c r="AA3" s="18">
        <v>42766</v>
      </c>
      <c r="AB3" s="10"/>
      <c r="AC3" s="10"/>
      <c r="AD3" s="18">
        <v>42794</v>
      </c>
      <c r="AE3" s="10"/>
      <c r="AF3" s="10"/>
      <c r="AG3" s="113" t="str">
        <f t="shared" ref="AG3:AG5" si="1">IFERROR(AF3/AE3,"")</f>
        <v/>
      </c>
      <c r="AH3" s="18">
        <v>42825</v>
      </c>
      <c r="AI3" s="10"/>
      <c r="AJ3" s="10"/>
      <c r="AK3" s="18">
        <v>42855</v>
      </c>
      <c r="AL3" s="10">
        <v>0.12</v>
      </c>
      <c r="AM3" s="10"/>
      <c r="AN3" s="18">
        <v>42886</v>
      </c>
      <c r="AO3" s="10">
        <v>0.25</v>
      </c>
      <c r="AP3" s="10"/>
      <c r="AQ3" s="18">
        <v>42916</v>
      </c>
      <c r="AR3" s="10">
        <v>0.37</v>
      </c>
      <c r="AS3" s="10"/>
      <c r="AT3" s="18">
        <v>42947</v>
      </c>
      <c r="AU3" s="10">
        <v>0.5</v>
      </c>
      <c r="AV3" s="10"/>
      <c r="AW3" s="18">
        <v>42978</v>
      </c>
      <c r="AX3" s="10">
        <v>0.62</v>
      </c>
      <c r="AY3" s="10"/>
      <c r="AZ3" s="18">
        <v>43008</v>
      </c>
      <c r="BA3" s="10">
        <v>0.75</v>
      </c>
      <c r="BB3" s="10"/>
      <c r="BC3" s="18">
        <v>43039</v>
      </c>
      <c r="BD3" s="10">
        <v>0.87</v>
      </c>
      <c r="BE3" s="10"/>
      <c r="BF3" s="18">
        <v>43069</v>
      </c>
      <c r="BG3" s="10">
        <v>1</v>
      </c>
      <c r="BH3" s="10"/>
      <c r="BI3" s="18">
        <v>43100</v>
      </c>
      <c r="BJ3" s="10"/>
      <c r="BK3" s="10" t="s">
        <v>648</v>
      </c>
      <c r="BL3" s="10">
        <f>VLOOKUP(G3,'Peso Hito en Prog'!$E$3:$F$27,2,0)</f>
        <v>0.2</v>
      </c>
      <c r="BM3" s="10">
        <f>VLOOKUP(D3,'Peso Progr en Línea'!$D$2:$E$11,2,0)</f>
        <v>1</v>
      </c>
      <c r="BN3" s="10"/>
      <c r="BO3" s="10"/>
      <c r="BP3">
        <v>19302</v>
      </c>
      <c r="BQ3" s="4">
        <v>193</v>
      </c>
      <c r="BR3" s="4">
        <v>19</v>
      </c>
      <c r="BS3" s="4">
        <v>1</v>
      </c>
      <c r="BT3" s="146" t="str">
        <f t="shared" ref="BT3:BT66" si="2">IFERROR(AG3*U3,"")</f>
        <v/>
      </c>
      <c r="BU3" t="s">
        <v>2838</v>
      </c>
      <c r="BX3">
        <v>192</v>
      </c>
      <c r="BY3" s="145">
        <f t="shared" ref="BY3:BY26" si="3">SUMIFS($BU$2:$BU$87,$BQ$2:$BQ$87,BX3)</f>
        <v>0.2</v>
      </c>
    </row>
    <row r="4" spans="1:77" x14ac:dyDescent="0.25">
      <c r="A4" s="10" t="s">
        <v>2367</v>
      </c>
      <c r="B4" s="10" t="s">
        <v>642</v>
      </c>
      <c r="C4" s="10" t="s">
        <v>684</v>
      </c>
      <c r="D4" s="11" t="s">
        <v>725</v>
      </c>
      <c r="E4" s="10" t="s">
        <v>2019</v>
      </c>
      <c r="F4" s="10" t="s">
        <v>643</v>
      </c>
      <c r="G4" s="12" t="s">
        <v>644</v>
      </c>
      <c r="H4" s="13">
        <v>92</v>
      </c>
      <c r="I4" s="10" t="s">
        <v>74</v>
      </c>
      <c r="J4" s="104">
        <v>0</v>
      </c>
      <c r="K4" s="10">
        <v>35</v>
      </c>
      <c r="L4" s="10">
        <v>70</v>
      </c>
      <c r="M4" s="10">
        <v>92</v>
      </c>
      <c r="N4" s="104">
        <v>0</v>
      </c>
      <c r="O4" s="10"/>
      <c r="P4" s="10"/>
      <c r="Q4" s="10"/>
      <c r="R4" s="113" t="str">
        <f>IFERROR(N4/J4,"")</f>
        <v/>
      </c>
      <c r="S4" s="10"/>
      <c r="T4" s="10" t="s">
        <v>649</v>
      </c>
      <c r="U4" s="93">
        <v>0.3</v>
      </c>
      <c r="V4" s="18">
        <v>42842</v>
      </c>
      <c r="W4" s="18">
        <v>43084</v>
      </c>
      <c r="X4" s="10">
        <v>242</v>
      </c>
      <c r="Y4" s="10"/>
      <c r="Z4" s="10"/>
      <c r="AA4" s="18">
        <v>42766</v>
      </c>
      <c r="AB4" s="10"/>
      <c r="AC4" s="10"/>
      <c r="AD4" s="18">
        <v>42794</v>
      </c>
      <c r="AE4" s="10"/>
      <c r="AF4" s="10"/>
      <c r="AG4" s="113" t="str">
        <f t="shared" si="1"/>
        <v/>
      </c>
      <c r="AH4" s="18">
        <v>42825</v>
      </c>
      <c r="AI4" s="10">
        <v>0.05</v>
      </c>
      <c r="AJ4" s="10"/>
      <c r="AK4" s="18">
        <v>42855</v>
      </c>
      <c r="AL4" s="10">
        <v>0.18</v>
      </c>
      <c r="AM4" s="10"/>
      <c r="AN4" s="18">
        <v>42886</v>
      </c>
      <c r="AO4" s="10">
        <v>0.31</v>
      </c>
      <c r="AP4" s="10"/>
      <c r="AQ4" s="18">
        <v>42916</v>
      </c>
      <c r="AR4" s="10">
        <v>0.43</v>
      </c>
      <c r="AS4" s="10"/>
      <c r="AT4" s="18">
        <v>42947</v>
      </c>
      <c r="AU4" s="10">
        <v>0.56000000000000005</v>
      </c>
      <c r="AV4" s="10"/>
      <c r="AW4" s="18">
        <v>42978</v>
      </c>
      <c r="AX4" s="10">
        <v>0.69</v>
      </c>
      <c r="AY4" s="10"/>
      <c r="AZ4" s="18">
        <v>43008</v>
      </c>
      <c r="BA4" s="10">
        <v>0.81</v>
      </c>
      <c r="BB4" s="10"/>
      <c r="BC4" s="18">
        <v>43039</v>
      </c>
      <c r="BD4" s="10">
        <v>0.94</v>
      </c>
      <c r="BE4" s="10"/>
      <c r="BF4" s="18">
        <v>43069</v>
      </c>
      <c r="BG4" s="10">
        <v>1</v>
      </c>
      <c r="BH4" s="10"/>
      <c r="BI4" s="18">
        <v>43100</v>
      </c>
      <c r="BJ4" s="10"/>
      <c r="BK4" s="10" t="s">
        <v>650</v>
      </c>
      <c r="BL4" s="10">
        <f>VLOOKUP(G4,'Peso Hito en Prog'!$E$3:$F$27,2,0)</f>
        <v>0.2</v>
      </c>
      <c r="BM4" s="10">
        <f>VLOOKUP(D4,'Peso Progr en Línea'!$D$2:$E$11,2,0)</f>
        <v>1</v>
      </c>
      <c r="BN4" s="10"/>
      <c r="BO4" s="10"/>
      <c r="BP4">
        <v>19303</v>
      </c>
      <c r="BQ4" s="4">
        <v>193</v>
      </c>
      <c r="BR4" s="4">
        <v>19</v>
      </c>
      <c r="BS4" s="4">
        <v>1</v>
      </c>
      <c r="BT4" s="146" t="str">
        <f t="shared" si="2"/>
        <v/>
      </c>
      <c r="BU4" t="s">
        <v>2838</v>
      </c>
      <c r="BX4">
        <v>193</v>
      </c>
      <c r="BY4" s="145">
        <f t="shared" si="3"/>
        <v>0</v>
      </c>
    </row>
    <row r="5" spans="1:77" x14ac:dyDescent="0.25">
      <c r="A5" s="10" t="s">
        <v>2367</v>
      </c>
      <c r="B5" s="10" t="s">
        <v>642</v>
      </c>
      <c r="C5" s="10" t="s">
        <v>684</v>
      </c>
      <c r="D5" s="11" t="s">
        <v>725</v>
      </c>
      <c r="E5" s="10" t="s">
        <v>2019</v>
      </c>
      <c r="F5" s="10" t="s">
        <v>643</v>
      </c>
      <c r="G5" s="12" t="s">
        <v>644</v>
      </c>
      <c r="H5" s="13">
        <v>92</v>
      </c>
      <c r="I5" s="10" t="s">
        <v>74</v>
      </c>
      <c r="J5" s="104">
        <v>0</v>
      </c>
      <c r="K5" s="10">
        <v>35</v>
      </c>
      <c r="L5" s="10">
        <v>70</v>
      </c>
      <c r="M5" s="10">
        <v>92</v>
      </c>
      <c r="N5" s="104">
        <v>0</v>
      </c>
      <c r="O5" s="10"/>
      <c r="P5" s="10"/>
      <c r="Q5" s="10"/>
      <c r="R5" s="113" t="str">
        <f t="shared" si="0"/>
        <v/>
      </c>
      <c r="S5" s="10"/>
      <c r="T5" s="10" t="s">
        <v>651</v>
      </c>
      <c r="U5" s="93">
        <v>0.3</v>
      </c>
      <c r="V5" s="18">
        <v>42856</v>
      </c>
      <c r="W5" s="18">
        <v>43084</v>
      </c>
      <c r="X5" s="10">
        <v>228</v>
      </c>
      <c r="Y5" s="10"/>
      <c r="Z5" s="10"/>
      <c r="AA5" s="18">
        <v>42766</v>
      </c>
      <c r="AB5" s="10"/>
      <c r="AC5" s="10"/>
      <c r="AD5" s="18">
        <v>42794</v>
      </c>
      <c r="AE5" s="10"/>
      <c r="AF5" s="10"/>
      <c r="AG5" s="113" t="str">
        <f t="shared" si="1"/>
        <v/>
      </c>
      <c r="AH5" s="18">
        <v>42825</v>
      </c>
      <c r="AI5" s="10"/>
      <c r="AJ5" s="10"/>
      <c r="AK5" s="18">
        <v>42855</v>
      </c>
      <c r="AL5" s="10">
        <v>0.13</v>
      </c>
      <c r="AM5" s="10"/>
      <c r="AN5" s="18">
        <v>42886</v>
      </c>
      <c r="AO5" s="10">
        <v>0.26</v>
      </c>
      <c r="AP5" s="10"/>
      <c r="AQ5" s="18">
        <v>42916</v>
      </c>
      <c r="AR5" s="10">
        <v>0.4</v>
      </c>
      <c r="AS5" s="10"/>
      <c r="AT5" s="18">
        <v>42947</v>
      </c>
      <c r="AU5" s="10">
        <v>0.54</v>
      </c>
      <c r="AV5" s="10"/>
      <c r="AW5" s="18">
        <v>42978</v>
      </c>
      <c r="AX5" s="10">
        <v>0.67</v>
      </c>
      <c r="AY5" s="10"/>
      <c r="AZ5" s="18">
        <v>43008</v>
      </c>
      <c r="BA5" s="10">
        <v>0.8</v>
      </c>
      <c r="BB5" s="10"/>
      <c r="BC5" s="18">
        <v>43039</v>
      </c>
      <c r="BD5" s="10">
        <v>0.93</v>
      </c>
      <c r="BE5" s="10"/>
      <c r="BF5" s="18">
        <v>43069</v>
      </c>
      <c r="BG5" s="10">
        <v>1</v>
      </c>
      <c r="BH5" s="10"/>
      <c r="BI5" s="18">
        <v>43100</v>
      </c>
      <c r="BJ5" s="10"/>
      <c r="BK5" s="10" t="s">
        <v>652</v>
      </c>
      <c r="BL5" s="10">
        <f>VLOOKUP(G5,'Peso Hito en Prog'!$E$3:$F$27,2,0)</f>
        <v>0.2</v>
      </c>
      <c r="BM5" s="10">
        <f>VLOOKUP(D5,'Peso Progr en Línea'!$D$2:$E$11,2,0)</f>
        <v>1</v>
      </c>
      <c r="BN5" s="10"/>
      <c r="BO5" s="10"/>
      <c r="BP5">
        <v>19304</v>
      </c>
      <c r="BQ5" s="4">
        <v>193</v>
      </c>
      <c r="BR5" s="4">
        <v>19</v>
      </c>
      <c r="BS5" s="4">
        <v>1</v>
      </c>
      <c r="BT5" s="146" t="str">
        <f t="shared" si="2"/>
        <v/>
      </c>
      <c r="BU5" t="s">
        <v>2838</v>
      </c>
      <c r="BX5">
        <v>194</v>
      </c>
      <c r="BY5" s="145">
        <f t="shared" si="3"/>
        <v>0.1306930693069307</v>
      </c>
    </row>
    <row r="6" spans="1:77" x14ac:dyDescent="0.25">
      <c r="A6" s="10" t="s">
        <v>2367</v>
      </c>
      <c r="B6" s="10" t="s">
        <v>642</v>
      </c>
      <c r="C6" s="10" t="s">
        <v>684</v>
      </c>
      <c r="D6" s="11" t="s">
        <v>725</v>
      </c>
      <c r="E6" s="10" t="s">
        <v>2019</v>
      </c>
      <c r="F6" s="10" t="s">
        <v>643</v>
      </c>
      <c r="G6" s="12" t="s">
        <v>653</v>
      </c>
      <c r="H6" s="13">
        <v>35</v>
      </c>
      <c r="I6" s="10" t="s">
        <v>74</v>
      </c>
      <c r="J6" s="104">
        <v>0</v>
      </c>
      <c r="K6" s="10">
        <v>35</v>
      </c>
      <c r="L6" s="10"/>
      <c r="M6" s="10"/>
      <c r="N6" s="104"/>
      <c r="O6" s="10"/>
      <c r="P6" s="10"/>
      <c r="Q6" s="10"/>
      <c r="R6" s="113" t="str">
        <f t="shared" si="0"/>
        <v/>
      </c>
      <c r="S6" s="10"/>
      <c r="T6" s="10" t="s">
        <v>2426</v>
      </c>
      <c r="U6" s="93">
        <v>0.15</v>
      </c>
      <c r="V6" s="18">
        <v>42810</v>
      </c>
      <c r="W6" s="18">
        <v>42870</v>
      </c>
      <c r="X6" s="10">
        <v>60</v>
      </c>
      <c r="Y6" s="10"/>
      <c r="Z6" s="10"/>
      <c r="AA6" s="18">
        <v>42766</v>
      </c>
      <c r="AB6" s="10"/>
      <c r="AC6" s="10"/>
      <c r="AD6" s="18">
        <v>42794</v>
      </c>
      <c r="AE6" s="10">
        <v>0.25</v>
      </c>
      <c r="AF6" s="10">
        <v>0.25</v>
      </c>
      <c r="AG6" s="113">
        <f>IFERROR(AF6/AE6,"")</f>
        <v>1</v>
      </c>
      <c r="AH6" s="18">
        <v>42825</v>
      </c>
      <c r="AI6" s="10">
        <v>0.75</v>
      </c>
      <c r="AJ6" s="10"/>
      <c r="AK6" s="18">
        <v>42855</v>
      </c>
      <c r="AL6" s="10">
        <v>1</v>
      </c>
      <c r="AM6" s="10"/>
      <c r="AN6" s="18">
        <v>42886</v>
      </c>
      <c r="AO6" s="10"/>
      <c r="AP6" s="10"/>
      <c r="AQ6" s="18">
        <v>42916</v>
      </c>
      <c r="AR6" s="10"/>
      <c r="AS6" s="10"/>
      <c r="AT6" s="18">
        <v>42947</v>
      </c>
      <c r="AU6" s="10"/>
      <c r="AV6" s="10"/>
      <c r="AW6" s="18">
        <v>42978</v>
      </c>
      <c r="AX6" s="10"/>
      <c r="AY6" s="10"/>
      <c r="AZ6" s="18">
        <v>43008</v>
      </c>
      <c r="BA6" s="10"/>
      <c r="BB6" s="10"/>
      <c r="BC6" s="18">
        <v>43039</v>
      </c>
      <c r="BD6" s="10"/>
      <c r="BE6" s="10"/>
      <c r="BF6" s="18">
        <v>43069</v>
      </c>
      <c r="BG6" s="10"/>
      <c r="BH6" s="10"/>
      <c r="BI6" s="18">
        <v>43100</v>
      </c>
      <c r="BJ6" s="10" t="s">
        <v>654</v>
      </c>
      <c r="BK6" s="10" t="s">
        <v>655</v>
      </c>
      <c r="BL6" s="10">
        <f>VLOOKUP(G6,'Peso Hito en Prog'!$E$3:$F$27,2,0)</f>
        <v>0.2</v>
      </c>
      <c r="BM6" s="10">
        <f>VLOOKUP(D6,'Peso Progr en Línea'!$D$2:$E$11,2,0)</f>
        <v>1</v>
      </c>
      <c r="BN6" s="10"/>
      <c r="BO6" s="10"/>
      <c r="BP6">
        <v>19501</v>
      </c>
      <c r="BQ6" s="4">
        <v>195</v>
      </c>
      <c r="BR6" s="4">
        <v>19</v>
      </c>
      <c r="BS6" s="4">
        <v>1</v>
      </c>
      <c r="BT6" s="146">
        <f>IFERROR(AG6*U6,"")</f>
        <v>0.15</v>
      </c>
      <c r="BU6">
        <v>0.15</v>
      </c>
      <c r="BX6">
        <v>195</v>
      </c>
      <c r="BY6" s="145">
        <f t="shared" si="3"/>
        <v>0.15</v>
      </c>
    </row>
    <row r="7" spans="1:77" x14ac:dyDescent="0.25">
      <c r="A7" s="10" t="s">
        <v>2367</v>
      </c>
      <c r="B7" s="10" t="s">
        <v>642</v>
      </c>
      <c r="C7" s="10" t="s">
        <v>684</v>
      </c>
      <c r="D7" s="11" t="s">
        <v>725</v>
      </c>
      <c r="E7" s="10" t="s">
        <v>2019</v>
      </c>
      <c r="F7" s="10" t="s">
        <v>643</v>
      </c>
      <c r="G7" s="12" t="s">
        <v>653</v>
      </c>
      <c r="H7" s="13">
        <v>35</v>
      </c>
      <c r="I7" s="10" t="s">
        <v>74</v>
      </c>
      <c r="J7" s="104">
        <v>0</v>
      </c>
      <c r="K7" s="10">
        <v>35</v>
      </c>
      <c r="L7" s="10"/>
      <c r="M7" s="10"/>
      <c r="N7" s="104"/>
      <c r="O7" s="10"/>
      <c r="P7" s="10"/>
      <c r="Q7" s="10"/>
      <c r="R7" s="113" t="str">
        <f t="shared" si="0"/>
        <v/>
      </c>
      <c r="S7" s="10"/>
      <c r="T7" s="10" t="s">
        <v>656</v>
      </c>
      <c r="U7" s="93">
        <v>0.5</v>
      </c>
      <c r="V7" s="18">
        <v>42828</v>
      </c>
      <c r="W7" s="18">
        <v>43100</v>
      </c>
      <c r="X7" s="10">
        <v>272</v>
      </c>
      <c r="Y7" s="10"/>
      <c r="Z7" s="10"/>
      <c r="AA7" s="18">
        <v>42766</v>
      </c>
      <c r="AB7" s="10"/>
      <c r="AC7" s="10"/>
      <c r="AD7" s="18">
        <v>42794</v>
      </c>
      <c r="AE7" s="10"/>
      <c r="AF7" s="10"/>
      <c r="AG7" s="113" t="str">
        <f t="shared" ref="AG7:AG70" si="4">IFERROR(AF7/AE7,"")</f>
        <v/>
      </c>
      <c r="AH7" s="18">
        <v>42825</v>
      </c>
      <c r="AI7" s="10">
        <v>0.1</v>
      </c>
      <c r="AJ7" s="10"/>
      <c r="AK7" s="18">
        <v>42855</v>
      </c>
      <c r="AL7" s="10">
        <v>0.21</v>
      </c>
      <c r="AM7" s="10"/>
      <c r="AN7" s="18">
        <v>42886</v>
      </c>
      <c r="AO7" s="10">
        <v>0.32</v>
      </c>
      <c r="AP7" s="10"/>
      <c r="AQ7" s="18">
        <v>42916</v>
      </c>
      <c r="AR7" s="10">
        <v>0.44</v>
      </c>
      <c r="AS7" s="10"/>
      <c r="AT7" s="18">
        <v>42947</v>
      </c>
      <c r="AU7" s="10">
        <v>0.55000000000000004</v>
      </c>
      <c r="AV7" s="10"/>
      <c r="AW7" s="18">
        <v>42978</v>
      </c>
      <c r="AX7" s="10">
        <v>0.66</v>
      </c>
      <c r="AY7" s="10"/>
      <c r="AZ7" s="18">
        <v>43008</v>
      </c>
      <c r="BA7" s="10">
        <v>0.78</v>
      </c>
      <c r="BB7" s="10"/>
      <c r="BC7" s="18">
        <v>43039</v>
      </c>
      <c r="BD7" s="10">
        <v>0.89</v>
      </c>
      <c r="BE7" s="10"/>
      <c r="BF7" s="18">
        <v>43069</v>
      </c>
      <c r="BG7" s="10">
        <v>1</v>
      </c>
      <c r="BH7" s="10"/>
      <c r="BI7" s="18">
        <v>43100</v>
      </c>
      <c r="BJ7" s="10"/>
      <c r="BK7" s="10" t="s">
        <v>657</v>
      </c>
      <c r="BL7" s="10">
        <f>VLOOKUP(G7,'Peso Hito en Prog'!$E$3:$F$27,2,0)</f>
        <v>0.2</v>
      </c>
      <c r="BM7" s="10">
        <f>VLOOKUP(D7,'Peso Progr en Línea'!$D$2:$E$11,2,0)</f>
        <v>1</v>
      </c>
      <c r="BN7" s="10"/>
      <c r="BO7" s="10"/>
      <c r="BP7">
        <v>19502</v>
      </c>
      <c r="BQ7" s="4">
        <v>195</v>
      </c>
      <c r="BR7" s="4">
        <v>19</v>
      </c>
      <c r="BS7" s="4">
        <v>1</v>
      </c>
      <c r="BT7" s="146" t="str">
        <f t="shared" si="2"/>
        <v/>
      </c>
      <c r="BU7" t="s">
        <v>2838</v>
      </c>
      <c r="BX7">
        <v>201</v>
      </c>
      <c r="BY7" s="145">
        <f t="shared" si="3"/>
        <v>0.25</v>
      </c>
    </row>
    <row r="8" spans="1:77" x14ac:dyDescent="0.25">
      <c r="A8" s="10" t="s">
        <v>2367</v>
      </c>
      <c r="B8" s="10" t="s">
        <v>642</v>
      </c>
      <c r="C8" s="10" t="s">
        <v>684</v>
      </c>
      <c r="D8" s="11" t="s">
        <v>725</v>
      </c>
      <c r="E8" s="10" t="s">
        <v>2019</v>
      </c>
      <c r="F8" s="10" t="s">
        <v>643</v>
      </c>
      <c r="G8" s="12" t="s">
        <v>653</v>
      </c>
      <c r="H8" s="13">
        <v>35</v>
      </c>
      <c r="I8" s="10" t="s">
        <v>74</v>
      </c>
      <c r="J8" s="104">
        <v>0</v>
      </c>
      <c r="K8" s="10">
        <v>35</v>
      </c>
      <c r="L8" s="10"/>
      <c r="M8" s="10"/>
      <c r="N8" s="104"/>
      <c r="O8" s="10"/>
      <c r="P8" s="10"/>
      <c r="Q8" s="10"/>
      <c r="R8" s="113" t="str">
        <f t="shared" si="0"/>
        <v/>
      </c>
      <c r="S8" s="10"/>
      <c r="T8" s="10" t="s">
        <v>658</v>
      </c>
      <c r="U8" s="93">
        <v>0.15</v>
      </c>
      <c r="V8" s="18">
        <v>42856</v>
      </c>
      <c r="W8" s="18">
        <v>43100</v>
      </c>
      <c r="X8" s="10">
        <v>244</v>
      </c>
      <c r="Y8" s="10"/>
      <c r="Z8" s="10"/>
      <c r="AA8" s="18">
        <v>42766</v>
      </c>
      <c r="AB8" s="10"/>
      <c r="AC8" s="10"/>
      <c r="AD8" s="18">
        <v>42794</v>
      </c>
      <c r="AE8" s="10"/>
      <c r="AF8" s="10"/>
      <c r="AG8" s="113" t="str">
        <f t="shared" si="4"/>
        <v/>
      </c>
      <c r="AH8" s="18">
        <v>42825</v>
      </c>
      <c r="AI8" s="10">
        <v>0</v>
      </c>
      <c r="AJ8" s="10"/>
      <c r="AK8" s="18">
        <v>42855</v>
      </c>
      <c r="AL8" s="10">
        <v>0.12</v>
      </c>
      <c r="AM8" s="10"/>
      <c r="AN8" s="18">
        <v>42886</v>
      </c>
      <c r="AO8" s="10">
        <v>0.25</v>
      </c>
      <c r="AP8" s="10"/>
      <c r="AQ8" s="18">
        <v>42916</v>
      </c>
      <c r="AR8" s="10">
        <v>0.37</v>
      </c>
      <c r="AS8" s="10"/>
      <c r="AT8" s="18">
        <v>42947</v>
      </c>
      <c r="AU8" s="10">
        <v>0.5</v>
      </c>
      <c r="AV8" s="10"/>
      <c r="AW8" s="18">
        <v>42978</v>
      </c>
      <c r="AX8" s="10">
        <v>0.62</v>
      </c>
      <c r="AY8" s="10"/>
      <c r="AZ8" s="18">
        <v>43008</v>
      </c>
      <c r="BA8" s="10">
        <v>0.75</v>
      </c>
      <c r="BB8" s="10"/>
      <c r="BC8" s="18">
        <v>43039</v>
      </c>
      <c r="BD8" s="10">
        <v>0.87</v>
      </c>
      <c r="BE8" s="10"/>
      <c r="BF8" s="18">
        <v>43069</v>
      </c>
      <c r="BG8" s="10">
        <v>1</v>
      </c>
      <c r="BH8" s="10"/>
      <c r="BI8" s="18">
        <v>43100</v>
      </c>
      <c r="BJ8" s="10"/>
      <c r="BK8" s="10" t="s">
        <v>659</v>
      </c>
      <c r="BL8" s="10">
        <f>VLOOKUP(G8,'Peso Hito en Prog'!$E$3:$F$27,2,0)</f>
        <v>0.2</v>
      </c>
      <c r="BM8" s="10">
        <f>VLOOKUP(D8,'Peso Progr en Línea'!$D$2:$E$11,2,0)</f>
        <v>1</v>
      </c>
      <c r="BN8" s="10"/>
      <c r="BO8" s="10"/>
      <c r="BP8">
        <v>19503</v>
      </c>
      <c r="BQ8" s="4">
        <v>195</v>
      </c>
      <c r="BR8" s="4">
        <v>19</v>
      </c>
      <c r="BS8" s="4">
        <v>1</v>
      </c>
      <c r="BT8" s="146" t="str">
        <f t="shared" si="2"/>
        <v/>
      </c>
      <c r="BU8" t="s">
        <v>2838</v>
      </c>
      <c r="BX8">
        <v>211</v>
      </c>
      <c r="BY8" s="145">
        <f t="shared" si="3"/>
        <v>1</v>
      </c>
    </row>
    <row r="9" spans="1:77" x14ac:dyDescent="0.25">
      <c r="A9" s="10" t="s">
        <v>2367</v>
      </c>
      <c r="B9" s="10" t="s">
        <v>642</v>
      </c>
      <c r="C9" s="10" t="s">
        <v>684</v>
      </c>
      <c r="D9" s="11" t="s">
        <v>725</v>
      </c>
      <c r="E9" s="10" t="s">
        <v>2019</v>
      </c>
      <c r="F9" s="10" t="s">
        <v>643</v>
      </c>
      <c r="G9" s="12" t="s">
        <v>653</v>
      </c>
      <c r="H9" s="13">
        <v>35</v>
      </c>
      <c r="I9" s="10" t="s">
        <v>74</v>
      </c>
      <c r="J9" s="104">
        <v>0</v>
      </c>
      <c r="K9" s="10">
        <v>35</v>
      </c>
      <c r="L9" s="10"/>
      <c r="M9" s="10"/>
      <c r="N9" s="104"/>
      <c r="O9" s="10"/>
      <c r="P9" s="10"/>
      <c r="Q9" s="10"/>
      <c r="R9" s="113" t="str">
        <f t="shared" si="0"/>
        <v/>
      </c>
      <c r="S9" s="10"/>
      <c r="T9" s="10" t="s">
        <v>660</v>
      </c>
      <c r="U9" s="93">
        <v>0.1</v>
      </c>
      <c r="V9" s="18">
        <v>42856</v>
      </c>
      <c r="W9" s="18">
        <v>43100</v>
      </c>
      <c r="X9" s="10">
        <v>244</v>
      </c>
      <c r="Y9" s="10"/>
      <c r="Z9" s="10"/>
      <c r="AA9" s="18">
        <v>42766</v>
      </c>
      <c r="AB9" s="10"/>
      <c r="AC9" s="10"/>
      <c r="AD9" s="18">
        <v>42794</v>
      </c>
      <c r="AE9" s="10"/>
      <c r="AF9" s="10"/>
      <c r="AG9" s="113" t="str">
        <f t="shared" si="4"/>
        <v/>
      </c>
      <c r="AH9" s="18">
        <v>42825</v>
      </c>
      <c r="AI9" s="10"/>
      <c r="AJ9" s="10"/>
      <c r="AK9" s="18">
        <v>42855</v>
      </c>
      <c r="AL9" s="10">
        <v>0.12</v>
      </c>
      <c r="AM9" s="10"/>
      <c r="AN9" s="18">
        <v>42886</v>
      </c>
      <c r="AO9" s="10">
        <v>0.25</v>
      </c>
      <c r="AP9" s="10"/>
      <c r="AQ9" s="18">
        <v>42916</v>
      </c>
      <c r="AR9" s="10">
        <v>0.37</v>
      </c>
      <c r="AS9" s="10"/>
      <c r="AT9" s="18">
        <v>42947</v>
      </c>
      <c r="AU9" s="10">
        <v>0.5</v>
      </c>
      <c r="AV9" s="10"/>
      <c r="AW9" s="18">
        <v>42978</v>
      </c>
      <c r="AX9" s="10">
        <v>0.62</v>
      </c>
      <c r="AY9" s="10"/>
      <c r="AZ9" s="18">
        <v>43008</v>
      </c>
      <c r="BA9" s="10">
        <v>0.75</v>
      </c>
      <c r="BB9" s="10"/>
      <c r="BC9" s="18">
        <v>43039</v>
      </c>
      <c r="BD9" s="10">
        <v>0.87</v>
      </c>
      <c r="BE9" s="10"/>
      <c r="BF9" s="18">
        <v>43069</v>
      </c>
      <c r="BG9" s="10">
        <v>1</v>
      </c>
      <c r="BH9" s="10"/>
      <c r="BI9" s="18">
        <v>43100</v>
      </c>
      <c r="BJ9" s="10"/>
      <c r="BK9" s="10" t="s">
        <v>661</v>
      </c>
      <c r="BL9" s="10">
        <f>VLOOKUP(G9,'Peso Hito en Prog'!$E$3:$F$27,2,0)</f>
        <v>0.2</v>
      </c>
      <c r="BM9" s="10">
        <f>VLOOKUP(D9,'Peso Progr en Línea'!$D$2:$E$11,2,0)</f>
        <v>1</v>
      </c>
      <c r="BN9" s="10"/>
      <c r="BO9" s="10"/>
      <c r="BP9">
        <v>19504</v>
      </c>
      <c r="BQ9" s="4">
        <v>195</v>
      </c>
      <c r="BR9" s="4">
        <v>19</v>
      </c>
      <c r="BS9" s="4">
        <v>1</v>
      </c>
      <c r="BT9" s="146" t="str">
        <f t="shared" si="2"/>
        <v/>
      </c>
      <c r="BU9" t="s">
        <v>2838</v>
      </c>
      <c r="BX9">
        <v>212</v>
      </c>
      <c r="BY9" s="145">
        <f t="shared" si="3"/>
        <v>0.89999999999999991</v>
      </c>
    </row>
    <row r="10" spans="1:77" x14ac:dyDescent="0.25">
      <c r="A10" s="10" t="s">
        <v>2367</v>
      </c>
      <c r="B10" s="10" t="s">
        <v>642</v>
      </c>
      <c r="C10" s="10" t="s">
        <v>684</v>
      </c>
      <c r="D10" s="11" t="s">
        <v>725</v>
      </c>
      <c r="E10" s="10" t="s">
        <v>2019</v>
      </c>
      <c r="F10" s="10" t="s">
        <v>643</v>
      </c>
      <c r="G10" s="12" t="s">
        <v>653</v>
      </c>
      <c r="H10" s="13">
        <v>35</v>
      </c>
      <c r="I10" s="10" t="s">
        <v>74</v>
      </c>
      <c r="J10" s="104">
        <v>0</v>
      </c>
      <c r="K10" s="10">
        <v>35</v>
      </c>
      <c r="L10" s="10"/>
      <c r="M10" s="10"/>
      <c r="N10" s="104"/>
      <c r="O10" s="10"/>
      <c r="P10" s="10"/>
      <c r="Q10" s="10"/>
      <c r="R10" s="113" t="str">
        <f t="shared" si="0"/>
        <v/>
      </c>
      <c r="S10" s="10"/>
      <c r="T10" s="10" t="s">
        <v>662</v>
      </c>
      <c r="U10" s="93">
        <v>0.1</v>
      </c>
      <c r="V10" s="18">
        <v>42856</v>
      </c>
      <c r="W10" s="18">
        <v>43084</v>
      </c>
      <c r="X10" s="10">
        <v>228</v>
      </c>
      <c r="Y10" s="10"/>
      <c r="Z10" s="10"/>
      <c r="AA10" s="18">
        <v>42766</v>
      </c>
      <c r="AB10" s="10"/>
      <c r="AC10" s="10"/>
      <c r="AD10" s="18">
        <v>42794</v>
      </c>
      <c r="AE10" s="10"/>
      <c r="AF10" s="10"/>
      <c r="AG10" s="113" t="str">
        <f t="shared" si="4"/>
        <v/>
      </c>
      <c r="AH10" s="18">
        <v>42825</v>
      </c>
      <c r="AI10" s="10"/>
      <c r="AJ10" s="10"/>
      <c r="AK10" s="18">
        <v>42855</v>
      </c>
      <c r="AL10" s="10">
        <v>0.13</v>
      </c>
      <c r="AM10" s="10"/>
      <c r="AN10" s="18">
        <v>42886</v>
      </c>
      <c r="AO10" s="10">
        <v>0.26</v>
      </c>
      <c r="AP10" s="10"/>
      <c r="AQ10" s="18">
        <v>42916</v>
      </c>
      <c r="AR10" s="10">
        <v>0.4</v>
      </c>
      <c r="AS10" s="10"/>
      <c r="AT10" s="18">
        <v>42947</v>
      </c>
      <c r="AU10" s="10">
        <v>0.54</v>
      </c>
      <c r="AV10" s="10"/>
      <c r="AW10" s="18">
        <v>42978</v>
      </c>
      <c r="AX10" s="10">
        <v>0.67</v>
      </c>
      <c r="AY10" s="10"/>
      <c r="AZ10" s="18">
        <v>43008</v>
      </c>
      <c r="BA10" s="10">
        <v>0.8</v>
      </c>
      <c r="BB10" s="10"/>
      <c r="BC10" s="18">
        <v>43039</v>
      </c>
      <c r="BD10" s="10">
        <v>0.93</v>
      </c>
      <c r="BE10" s="10"/>
      <c r="BF10" s="18">
        <v>43069</v>
      </c>
      <c r="BG10" s="10">
        <v>1</v>
      </c>
      <c r="BH10" s="10"/>
      <c r="BI10" s="18">
        <v>43100</v>
      </c>
      <c r="BJ10" s="10"/>
      <c r="BK10" s="10" t="s">
        <v>663</v>
      </c>
      <c r="BL10" s="10">
        <f>VLOOKUP(G10,'Peso Hito en Prog'!$E$3:$F$27,2,0)</f>
        <v>0.2</v>
      </c>
      <c r="BM10" s="10">
        <f>VLOOKUP(D10,'Peso Progr en Línea'!$D$2:$E$11,2,0)</f>
        <v>1</v>
      </c>
      <c r="BN10" s="10"/>
      <c r="BO10" s="10"/>
      <c r="BP10">
        <v>19505</v>
      </c>
      <c r="BQ10" s="4">
        <v>195</v>
      </c>
      <c r="BR10" s="4">
        <v>19</v>
      </c>
      <c r="BS10" s="4">
        <v>1</v>
      </c>
      <c r="BT10" s="146" t="str">
        <f t="shared" si="2"/>
        <v/>
      </c>
      <c r="BU10" t="s">
        <v>2838</v>
      </c>
      <c r="BX10">
        <v>213</v>
      </c>
      <c r="BY10" s="145">
        <f t="shared" si="3"/>
        <v>1</v>
      </c>
    </row>
    <row r="11" spans="1:77" x14ac:dyDescent="0.25">
      <c r="A11" s="10" t="s">
        <v>2367</v>
      </c>
      <c r="B11" s="10" t="s">
        <v>642</v>
      </c>
      <c r="C11" s="10" t="s">
        <v>683</v>
      </c>
      <c r="D11" s="10" t="s">
        <v>682</v>
      </c>
      <c r="E11" s="10" t="s">
        <v>2019</v>
      </c>
      <c r="F11" s="10" t="s">
        <v>643</v>
      </c>
      <c r="G11" s="12" t="s">
        <v>664</v>
      </c>
      <c r="H11" s="13">
        <v>5</v>
      </c>
      <c r="I11" s="10" t="s">
        <v>74</v>
      </c>
      <c r="J11" s="104">
        <v>0</v>
      </c>
      <c r="K11" s="10">
        <v>0</v>
      </c>
      <c r="L11" s="10">
        <v>3</v>
      </c>
      <c r="M11" s="10">
        <v>5</v>
      </c>
      <c r="N11" s="104">
        <v>0</v>
      </c>
      <c r="O11" s="10"/>
      <c r="P11" s="10"/>
      <c r="Q11" s="10"/>
      <c r="R11" s="113" t="str">
        <f t="shared" si="0"/>
        <v/>
      </c>
      <c r="S11" s="10"/>
      <c r="T11" s="10" t="s">
        <v>665</v>
      </c>
      <c r="U11" s="93">
        <v>0.3</v>
      </c>
      <c r="V11" s="18">
        <v>42767</v>
      </c>
      <c r="W11" s="18">
        <v>42916</v>
      </c>
      <c r="X11" s="10">
        <v>149</v>
      </c>
      <c r="Y11" s="10"/>
      <c r="Z11" s="10"/>
      <c r="AA11" s="18">
        <v>42766</v>
      </c>
      <c r="AB11" s="10">
        <v>0.18</v>
      </c>
      <c r="AC11" s="10">
        <v>0.18</v>
      </c>
      <c r="AD11" s="18">
        <v>42794</v>
      </c>
      <c r="AE11" s="10">
        <v>0.39</v>
      </c>
      <c r="AF11" s="10">
        <v>0.39</v>
      </c>
      <c r="AG11" s="113">
        <f t="shared" si="4"/>
        <v>1</v>
      </c>
      <c r="AH11" s="18">
        <v>42825</v>
      </c>
      <c r="AI11" s="10">
        <v>0.59</v>
      </c>
      <c r="AJ11" s="10"/>
      <c r="AK11" s="18">
        <v>42855</v>
      </c>
      <c r="AL11" s="10">
        <v>0.8</v>
      </c>
      <c r="AM11" s="10"/>
      <c r="AN11" s="18">
        <v>42886</v>
      </c>
      <c r="AO11" s="10">
        <v>1</v>
      </c>
      <c r="AP11" s="10"/>
      <c r="AQ11" s="18">
        <v>42916</v>
      </c>
      <c r="AR11" s="10"/>
      <c r="AS11" s="10"/>
      <c r="AT11" s="18">
        <v>42947</v>
      </c>
      <c r="AU11" s="10"/>
      <c r="AV11" s="10"/>
      <c r="AW11" s="18">
        <v>42978</v>
      </c>
      <c r="AX11" s="10"/>
      <c r="AY11" s="10"/>
      <c r="AZ11" s="18">
        <v>43008</v>
      </c>
      <c r="BA11" s="10"/>
      <c r="BB11" s="10"/>
      <c r="BC11" s="18">
        <v>43039</v>
      </c>
      <c r="BD11" s="10"/>
      <c r="BE11" s="10"/>
      <c r="BF11" s="18">
        <v>43069</v>
      </c>
      <c r="BG11" s="10"/>
      <c r="BH11" s="10"/>
      <c r="BI11" s="18">
        <v>43100</v>
      </c>
      <c r="BJ11" s="10" t="s">
        <v>666</v>
      </c>
      <c r="BK11" s="10" t="s">
        <v>667</v>
      </c>
      <c r="BL11" s="10">
        <f>VLOOKUP(G11,'Peso Hito en Prog'!$E$3:$F$27,2,0)</f>
        <v>1</v>
      </c>
      <c r="BM11" s="10">
        <f>VLOOKUP(D11,'Peso Progr en Línea'!$D$2:$E$11,2,0)</f>
        <v>1</v>
      </c>
      <c r="BN11" s="10"/>
      <c r="BO11" s="119">
        <v>0.3</v>
      </c>
      <c r="BP11">
        <v>31101</v>
      </c>
      <c r="BQ11" s="4">
        <v>311</v>
      </c>
      <c r="BR11" s="4">
        <v>31</v>
      </c>
      <c r="BS11" s="4">
        <v>3</v>
      </c>
      <c r="BT11" s="146">
        <f t="shared" si="2"/>
        <v>0.3</v>
      </c>
      <c r="BU11">
        <v>0.3</v>
      </c>
      <c r="BX11">
        <v>214</v>
      </c>
      <c r="BY11" s="145">
        <f t="shared" si="3"/>
        <v>1.1764705882352942</v>
      </c>
    </row>
    <row r="12" spans="1:77" x14ac:dyDescent="0.25">
      <c r="A12" s="10" t="s">
        <v>2367</v>
      </c>
      <c r="B12" s="10" t="s">
        <v>642</v>
      </c>
      <c r="C12" s="10" t="s">
        <v>683</v>
      </c>
      <c r="D12" s="10" t="s">
        <v>682</v>
      </c>
      <c r="E12" s="10" t="s">
        <v>2019</v>
      </c>
      <c r="F12" s="10" t="s">
        <v>643</v>
      </c>
      <c r="G12" s="12" t="s">
        <v>664</v>
      </c>
      <c r="H12" s="13">
        <v>5</v>
      </c>
      <c r="I12" s="10" t="s">
        <v>74</v>
      </c>
      <c r="J12" s="104">
        <v>0</v>
      </c>
      <c r="K12" s="10">
        <v>0</v>
      </c>
      <c r="L12" s="10">
        <v>3</v>
      </c>
      <c r="M12" s="10">
        <v>5</v>
      </c>
      <c r="N12" s="104">
        <v>0</v>
      </c>
      <c r="O12" s="10"/>
      <c r="P12" s="10"/>
      <c r="Q12" s="10"/>
      <c r="R12" s="113" t="str">
        <f t="shared" si="0"/>
        <v/>
      </c>
      <c r="S12" s="10"/>
      <c r="T12" s="10" t="s">
        <v>668</v>
      </c>
      <c r="U12" s="93">
        <v>0.35</v>
      </c>
      <c r="V12" s="18">
        <v>42826</v>
      </c>
      <c r="W12" s="18">
        <v>42978</v>
      </c>
      <c r="X12" s="10">
        <v>152</v>
      </c>
      <c r="Y12" s="10"/>
      <c r="Z12" s="10"/>
      <c r="AA12" s="18">
        <v>42766</v>
      </c>
      <c r="AB12" s="10"/>
      <c r="AC12" s="10"/>
      <c r="AD12" s="18">
        <v>42794</v>
      </c>
      <c r="AE12" s="10"/>
      <c r="AF12" s="10"/>
      <c r="AG12" s="113" t="str">
        <f t="shared" si="4"/>
        <v/>
      </c>
      <c r="AH12" s="18">
        <v>42825</v>
      </c>
      <c r="AI12" s="10">
        <v>0.19</v>
      </c>
      <c r="AJ12" s="10"/>
      <c r="AK12" s="18">
        <v>42855</v>
      </c>
      <c r="AL12" s="10">
        <v>0.39</v>
      </c>
      <c r="AM12" s="10"/>
      <c r="AN12" s="18">
        <v>42886</v>
      </c>
      <c r="AO12" s="10">
        <v>0.59</v>
      </c>
      <c r="AP12" s="10"/>
      <c r="AQ12" s="18">
        <v>42916</v>
      </c>
      <c r="AR12" s="10">
        <v>0.8</v>
      </c>
      <c r="AS12" s="10"/>
      <c r="AT12" s="18">
        <v>42947</v>
      </c>
      <c r="AU12" s="10">
        <v>1</v>
      </c>
      <c r="AV12" s="10"/>
      <c r="AW12" s="18">
        <v>42978</v>
      </c>
      <c r="AX12" s="10"/>
      <c r="AY12" s="10"/>
      <c r="AZ12" s="18">
        <v>43008</v>
      </c>
      <c r="BA12" s="10"/>
      <c r="BB12" s="10"/>
      <c r="BC12" s="18">
        <v>43039</v>
      </c>
      <c r="BD12" s="10"/>
      <c r="BE12" s="10"/>
      <c r="BF12" s="18">
        <v>43069</v>
      </c>
      <c r="BG12" s="10"/>
      <c r="BH12" s="10"/>
      <c r="BI12" s="18">
        <v>43100</v>
      </c>
      <c r="BJ12" s="10"/>
      <c r="BK12" s="10" t="s">
        <v>669</v>
      </c>
      <c r="BL12" s="10">
        <f>VLOOKUP(G12,'Peso Hito en Prog'!$E$3:$F$27,2,0)</f>
        <v>1</v>
      </c>
      <c r="BM12" s="10">
        <f>VLOOKUP(D12,'Peso Progr en Línea'!$D$2:$E$11,2,0)</f>
        <v>1</v>
      </c>
      <c r="BN12" s="10"/>
      <c r="BO12" s="10"/>
      <c r="BP12">
        <v>31102</v>
      </c>
      <c r="BQ12" s="4">
        <v>311</v>
      </c>
      <c r="BR12" s="4">
        <v>31</v>
      </c>
      <c r="BS12" s="4">
        <v>3</v>
      </c>
      <c r="BT12" s="146" t="str">
        <f t="shared" si="2"/>
        <v/>
      </c>
      <c r="BU12" t="s">
        <v>2838</v>
      </c>
      <c r="BX12">
        <v>221</v>
      </c>
      <c r="BY12" s="145">
        <f t="shared" si="3"/>
        <v>0</v>
      </c>
    </row>
    <row r="13" spans="1:77" x14ac:dyDescent="0.25">
      <c r="A13" s="10" t="s">
        <v>2367</v>
      </c>
      <c r="B13" s="10" t="s">
        <v>642</v>
      </c>
      <c r="C13" s="10" t="s">
        <v>683</v>
      </c>
      <c r="D13" s="10" t="s">
        <v>682</v>
      </c>
      <c r="E13" s="10" t="s">
        <v>2019</v>
      </c>
      <c r="F13" s="10" t="s">
        <v>643</v>
      </c>
      <c r="G13" s="12" t="s">
        <v>664</v>
      </c>
      <c r="H13" s="13">
        <v>5</v>
      </c>
      <c r="I13" s="10" t="s">
        <v>74</v>
      </c>
      <c r="J13" s="104">
        <v>0</v>
      </c>
      <c r="K13" s="10">
        <v>0</v>
      </c>
      <c r="L13" s="10">
        <v>3</v>
      </c>
      <c r="M13" s="10">
        <v>5</v>
      </c>
      <c r="N13" s="104">
        <v>0</v>
      </c>
      <c r="O13" s="10"/>
      <c r="P13" s="10"/>
      <c r="Q13" s="10"/>
      <c r="R13" s="113" t="str">
        <f t="shared" si="0"/>
        <v/>
      </c>
      <c r="S13" s="10"/>
      <c r="T13" s="10" t="s">
        <v>670</v>
      </c>
      <c r="U13" s="93">
        <v>0.2</v>
      </c>
      <c r="V13" s="18">
        <v>42948</v>
      </c>
      <c r="W13" s="18">
        <v>43100</v>
      </c>
      <c r="X13" s="10">
        <v>152</v>
      </c>
      <c r="Y13" s="10"/>
      <c r="Z13" s="10"/>
      <c r="AA13" s="18">
        <v>42766</v>
      </c>
      <c r="AB13" s="10"/>
      <c r="AC13" s="10"/>
      <c r="AD13" s="18">
        <v>42794</v>
      </c>
      <c r="AE13" s="10"/>
      <c r="AF13" s="10"/>
      <c r="AG13" s="113" t="str">
        <f t="shared" si="4"/>
        <v/>
      </c>
      <c r="AH13" s="18">
        <v>42825</v>
      </c>
      <c r="AI13" s="10"/>
      <c r="AJ13" s="10"/>
      <c r="AK13" s="18">
        <v>42855</v>
      </c>
      <c r="AL13" s="10"/>
      <c r="AM13" s="10"/>
      <c r="AN13" s="18">
        <v>42886</v>
      </c>
      <c r="AO13" s="10"/>
      <c r="AP13" s="10"/>
      <c r="AQ13" s="18">
        <v>42916</v>
      </c>
      <c r="AR13" s="10"/>
      <c r="AS13" s="10"/>
      <c r="AT13" s="18">
        <v>42947</v>
      </c>
      <c r="AU13" s="10">
        <v>0.2</v>
      </c>
      <c r="AV13" s="10"/>
      <c r="AW13" s="18">
        <v>42978</v>
      </c>
      <c r="AX13" s="10">
        <v>0.39</v>
      </c>
      <c r="AY13" s="10"/>
      <c r="AZ13" s="18">
        <v>43008</v>
      </c>
      <c r="BA13" s="10">
        <v>0.6</v>
      </c>
      <c r="BB13" s="10"/>
      <c r="BC13" s="18">
        <v>43039</v>
      </c>
      <c r="BD13" s="10">
        <v>0.8</v>
      </c>
      <c r="BE13" s="10"/>
      <c r="BF13" s="18">
        <v>43069</v>
      </c>
      <c r="BG13" s="10">
        <v>1</v>
      </c>
      <c r="BH13" s="10"/>
      <c r="BI13" s="18">
        <v>43100</v>
      </c>
      <c r="BJ13" s="10"/>
      <c r="BK13" s="10" t="s">
        <v>671</v>
      </c>
      <c r="BL13" s="10">
        <f>VLOOKUP(G13,'Peso Hito en Prog'!$E$3:$F$27,2,0)</f>
        <v>1</v>
      </c>
      <c r="BM13" s="10">
        <f>VLOOKUP(D13,'Peso Progr en Línea'!$D$2:$E$11,2,0)</f>
        <v>1</v>
      </c>
      <c r="BN13" s="10"/>
      <c r="BO13" s="10"/>
      <c r="BP13">
        <v>31103</v>
      </c>
      <c r="BQ13" s="4">
        <v>311</v>
      </c>
      <c r="BR13" s="4">
        <v>31</v>
      </c>
      <c r="BS13" s="4">
        <v>3</v>
      </c>
      <c r="BT13" s="146" t="str">
        <f t="shared" si="2"/>
        <v/>
      </c>
      <c r="BU13" t="s">
        <v>2838</v>
      </c>
      <c r="BX13">
        <v>222</v>
      </c>
      <c r="BY13" s="145">
        <f t="shared" si="3"/>
        <v>0</v>
      </c>
    </row>
    <row r="14" spans="1:77" x14ac:dyDescent="0.25">
      <c r="A14" s="10" t="s">
        <v>2367</v>
      </c>
      <c r="B14" s="10" t="s">
        <v>642</v>
      </c>
      <c r="C14" s="10" t="s">
        <v>683</v>
      </c>
      <c r="D14" s="11" t="s">
        <v>682</v>
      </c>
      <c r="E14" s="10" t="s">
        <v>2019</v>
      </c>
      <c r="F14" s="10" t="s">
        <v>643</v>
      </c>
      <c r="G14" s="12" t="s">
        <v>664</v>
      </c>
      <c r="H14" s="13">
        <v>5</v>
      </c>
      <c r="I14" s="10" t="s">
        <v>74</v>
      </c>
      <c r="J14" s="104">
        <v>0</v>
      </c>
      <c r="K14" s="10">
        <v>0</v>
      </c>
      <c r="L14" s="10">
        <v>3</v>
      </c>
      <c r="M14" s="10">
        <v>5</v>
      </c>
      <c r="N14" s="104">
        <v>0</v>
      </c>
      <c r="O14" s="10"/>
      <c r="P14" s="10"/>
      <c r="Q14" s="10"/>
      <c r="R14" s="113" t="str">
        <f t="shared" si="0"/>
        <v/>
      </c>
      <c r="S14" s="10"/>
      <c r="T14" s="10" t="s">
        <v>672</v>
      </c>
      <c r="U14" s="93">
        <v>0.15</v>
      </c>
      <c r="V14" s="18">
        <v>42767</v>
      </c>
      <c r="W14" s="18">
        <v>43100</v>
      </c>
      <c r="X14" s="10">
        <v>333</v>
      </c>
      <c r="Y14" s="10"/>
      <c r="Z14" s="10"/>
      <c r="AA14" s="18">
        <v>42766</v>
      </c>
      <c r="AB14" s="10">
        <v>0.08</v>
      </c>
      <c r="AC14" s="10">
        <v>0.08</v>
      </c>
      <c r="AD14" s="18">
        <v>42794</v>
      </c>
      <c r="AE14" s="10">
        <v>0.17</v>
      </c>
      <c r="AF14" s="10">
        <v>0.17</v>
      </c>
      <c r="AG14" s="113">
        <f t="shared" si="4"/>
        <v>1</v>
      </c>
      <c r="AH14" s="18">
        <v>42825</v>
      </c>
      <c r="AI14" s="10">
        <v>0.26</v>
      </c>
      <c r="AJ14" s="10"/>
      <c r="AK14" s="18">
        <v>42855</v>
      </c>
      <c r="AL14" s="10">
        <v>0.36</v>
      </c>
      <c r="AM14" s="10"/>
      <c r="AN14" s="18">
        <v>42886</v>
      </c>
      <c r="AO14" s="10">
        <v>0.45</v>
      </c>
      <c r="AP14" s="10"/>
      <c r="AQ14" s="18">
        <v>42916</v>
      </c>
      <c r="AR14" s="10">
        <v>0.54</v>
      </c>
      <c r="AS14" s="10"/>
      <c r="AT14" s="18">
        <v>42947</v>
      </c>
      <c r="AU14" s="10">
        <v>0.63</v>
      </c>
      <c r="AV14" s="10"/>
      <c r="AW14" s="18">
        <v>42978</v>
      </c>
      <c r="AX14" s="10">
        <v>0.72</v>
      </c>
      <c r="AY14" s="10"/>
      <c r="AZ14" s="18">
        <v>43008</v>
      </c>
      <c r="BA14" s="10">
        <v>0.82</v>
      </c>
      <c r="BB14" s="10"/>
      <c r="BC14" s="18">
        <v>43039</v>
      </c>
      <c r="BD14" s="10">
        <v>0.91</v>
      </c>
      <c r="BE14" s="10"/>
      <c r="BF14" s="18">
        <v>43069</v>
      </c>
      <c r="BG14" s="10">
        <v>1</v>
      </c>
      <c r="BH14" s="10"/>
      <c r="BI14" s="18">
        <v>43100</v>
      </c>
      <c r="BJ14" s="10" t="s">
        <v>673</v>
      </c>
      <c r="BK14" s="10" t="s">
        <v>674</v>
      </c>
      <c r="BL14" s="10">
        <f>VLOOKUP(G14,'Peso Hito en Prog'!$E$3:$F$27,2,0)</f>
        <v>1</v>
      </c>
      <c r="BM14" s="10">
        <f>VLOOKUP(D14,'Peso Progr en Línea'!$D$2:$E$11,2,0)</f>
        <v>1</v>
      </c>
      <c r="BN14" s="10"/>
      <c r="BO14" s="119">
        <v>0.15</v>
      </c>
      <c r="BP14">
        <v>31104</v>
      </c>
      <c r="BQ14" s="4">
        <v>311</v>
      </c>
      <c r="BR14" s="4">
        <v>31</v>
      </c>
      <c r="BS14" s="4">
        <v>3</v>
      </c>
      <c r="BT14" s="146">
        <f t="shared" si="2"/>
        <v>0.15</v>
      </c>
      <c r="BU14">
        <v>0.15</v>
      </c>
      <c r="BX14">
        <v>231</v>
      </c>
      <c r="BY14" s="145">
        <f t="shared" si="3"/>
        <v>0.76186666666666669</v>
      </c>
    </row>
    <row r="15" spans="1:77" x14ac:dyDescent="0.25">
      <c r="A15" s="10" t="s">
        <v>2367</v>
      </c>
      <c r="B15" s="10" t="s">
        <v>642</v>
      </c>
      <c r="C15" s="10" t="s">
        <v>686</v>
      </c>
      <c r="D15" s="10" t="s">
        <v>685</v>
      </c>
      <c r="E15" s="10" t="s">
        <v>2019</v>
      </c>
      <c r="F15" s="10" t="s">
        <v>643</v>
      </c>
      <c r="G15" s="12" t="s">
        <v>675</v>
      </c>
      <c r="H15" s="13">
        <v>35</v>
      </c>
      <c r="I15" s="10" t="s">
        <v>74</v>
      </c>
      <c r="J15" s="104">
        <v>0</v>
      </c>
      <c r="K15" s="10">
        <v>0</v>
      </c>
      <c r="L15" s="10"/>
      <c r="M15" s="10">
        <v>35</v>
      </c>
      <c r="N15" s="104">
        <v>0</v>
      </c>
      <c r="O15" s="10"/>
      <c r="P15" s="10"/>
      <c r="Q15" s="10"/>
      <c r="R15" s="113" t="str">
        <f t="shared" si="0"/>
        <v/>
      </c>
      <c r="S15" s="10"/>
      <c r="T15" s="10" t="s">
        <v>2427</v>
      </c>
      <c r="U15" s="93">
        <v>0.25</v>
      </c>
      <c r="V15" s="18">
        <v>42796</v>
      </c>
      <c r="W15" s="18">
        <v>42886</v>
      </c>
      <c r="X15" s="10">
        <v>90</v>
      </c>
      <c r="Y15" s="10"/>
      <c r="Z15" s="10"/>
      <c r="AA15" s="18">
        <v>42766</v>
      </c>
      <c r="AB15" s="10"/>
      <c r="AC15" s="10"/>
      <c r="AD15" s="18">
        <v>42794</v>
      </c>
      <c r="AE15" s="10">
        <v>0.32</v>
      </c>
      <c r="AF15" s="10">
        <v>0.32</v>
      </c>
      <c r="AG15" s="113">
        <f t="shared" si="4"/>
        <v>1</v>
      </c>
      <c r="AH15" s="18">
        <v>42825</v>
      </c>
      <c r="AI15" s="10">
        <v>0.66</v>
      </c>
      <c r="AJ15" s="10"/>
      <c r="AK15" s="18">
        <v>42855</v>
      </c>
      <c r="AL15" s="10">
        <v>1</v>
      </c>
      <c r="AM15" s="10"/>
      <c r="AN15" s="18">
        <v>42886</v>
      </c>
      <c r="AO15" s="10"/>
      <c r="AP15" s="10"/>
      <c r="AQ15" s="18">
        <v>42916</v>
      </c>
      <c r="AR15" s="10"/>
      <c r="AS15" s="10"/>
      <c r="AT15" s="18">
        <v>42947</v>
      </c>
      <c r="AU15" s="10"/>
      <c r="AV15" s="10"/>
      <c r="AW15" s="18">
        <v>42978</v>
      </c>
      <c r="AX15" s="10"/>
      <c r="AY15" s="10"/>
      <c r="AZ15" s="18">
        <v>43008</v>
      </c>
      <c r="BA15" s="10"/>
      <c r="BB15" s="10"/>
      <c r="BC15" s="18">
        <v>43039</v>
      </c>
      <c r="BD15" s="10"/>
      <c r="BE15" s="10"/>
      <c r="BF15" s="18">
        <v>43069</v>
      </c>
      <c r="BG15" s="10"/>
      <c r="BH15" s="10"/>
      <c r="BI15" s="18">
        <v>43100</v>
      </c>
      <c r="BJ15" s="10" t="s">
        <v>676</v>
      </c>
      <c r="BK15" s="10" t="s">
        <v>677</v>
      </c>
      <c r="BL15" s="10">
        <f>VLOOKUP(G15,'Peso Hito en Prog'!$E$3:$F$27,2,0)</f>
        <v>1</v>
      </c>
      <c r="BM15" s="10">
        <f>VLOOKUP(D15,'Peso Progr en Línea'!$D$2:$E$11,2,0)</f>
        <v>0.14285714285714285</v>
      </c>
      <c r="BN15" s="10"/>
      <c r="BO15" s="10"/>
      <c r="BP15">
        <v>20101</v>
      </c>
      <c r="BQ15" s="4">
        <v>201</v>
      </c>
      <c r="BR15" s="4">
        <v>20</v>
      </c>
      <c r="BS15" s="4">
        <v>2</v>
      </c>
      <c r="BT15" s="146">
        <f t="shared" si="2"/>
        <v>0.25</v>
      </c>
      <c r="BU15">
        <v>0.25</v>
      </c>
      <c r="BX15">
        <v>241</v>
      </c>
      <c r="BY15" s="145">
        <f t="shared" si="3"/>
        <v>0</v>
      </c>
    </row>
    <row r="16" spans="1:77" x14ac:dyDescent="0.25">
      <c r="A16" s="10" t="s">
        <v>2367</v>
      </c>
      <c r="B16" s="10" t="s">
        <v>642</v>
      </c>
      <c r="C16" s="10" t="s">
        <v>686</v>
      </c>
      <c r="D16" s="10" t="s">
        <v>685</v>
      </c>
      <c r="E16" s="10" t="s">
        <v>2019</v>
      </c>
      <c r="F16" s="10" t="s">
        <v>643</v>
      </c>
      <c r="G16" s="12" t="s">
        <v>675</v>
      </c>
      <c r="H16" s="13">
        <v>35</v>
      </c>
      <c r="I16" s="10" t="s">
        <v>74</v>
      </c>
      <c r="J16" s="104">
        <v>0</v>
      </c>
      <c r="K16" s="10">
        <v>0</v>
      </c>
      <c r="L16" s="10"/>
      <c r="M16" s="10">
        <v>35</v>
      </c>
      <c r="N16" s="104">
        <v>0</v>
      </c>
      <c r="O16" s="10"/>
      <c r="P16" s="10"/>
      <c r="Q16" s="10"/>
      <c r="R16" s="113" t="str">
        <f t="shared" si="0"/>
        <v/>
      </c>
      <c r="S16" s="10"/>
      <c r="T16" s="10" t="s">
        <v>678</v>
      </c>
      <c r="U16" s="93">
        <v>0.25</v>
      </c>
      <c r="V16" s="18">
        <v>42857</v>
      </c>
      <c r="W16" s="18">
        <v>43069</v>
      </c>
      <c r="X16" s="10">
        <v>212</v>
      </c>
      <c r="Y16" s="10"/>
      <c r="Z16" s="10"/>
      <c r="AA16" s="18">
        <v>42766</v>
      </c>
      <c r="AB16" s="10"/>
      <c r="AC16" s="10"/>
      <c r="AD16" s="18">
        <v>42794</v>
      </c>
      <c r="AE16" s="10"/>
      <c r="AF16" s="10"/>
      <c r="AG16" s="113" t="str">
        <f t="shared" si="4"/>
        <v/>
      </c>
      <c r="AH16" s="18">
        <v>42825</v>
      </c>
      <c r="AI16" s="10"/>
      <c r="AJ16" s="10"/>
      <c r="AK16" s="18">
        <v>42855</v>
      </c>
      <c r="AL16" s="10">
        <v>0.14000000000000001</v>
      </c>
      <c r="AM16" s="10"/>
      <c r="AN16" s="18">
        <v>42886</v>
      </c>
      <c r="AO16" s="10">
        <v>0.28000000000000003</v>
      </c>
      <c r="AP16" s="10"/>
      <c r="AQ16" s="18">
        <v>42916</v>
      </c>
      <c r="AR16" s="10">
        <v>0.42</v>
      </c>
      <c r="AS16" s="10"/>
      <c r="AT16" s="18">
        <v>42947</v>
      </c>
      <c r="AU16" s="10">
        <v>0.56999999999999995</v>
      </c>
      <c r="AV16" s="10"/>
      <c r="AW16" s="18">
        <v>42978</v>
      </c>
      <c r="AX16" s="10">
        <v>0.71</v>
      </c>
      <c r="AY16" s="10"/>
      <c r="AZ16" s="18">
        <v>43008</v>
      </c>
      <c r="BA16" s="10">
        <v>0.86</v>
      </c>
      <c r="BB16" s="10"/>
      <c r="BC16" s="18">
        <v>43039</v>
      </c>
      <c r="BD16" s="10">
        <v>1</v>
      </c>
      <c r="BE16" s="10"/>
      <c r="BF16" s="18">
        <v>43069</v>
      </c>
      <c r="BG16" s="10"/>
      <c r="BH16" s="10"/>
      <c r="BI16" s="18">
        <v>43100</v>
      </c>
      <c r="BJ16" s="10"/>
      <c r="BK16" s="10" t="s">
        <v>2428</v>
      </c>
      <c r="BL16" s="10">
        <f>VLOOKUP(G16,'Peso Hito en Prog'!$E$3:$F$27,2,0)</f>
        <v>1</v>
      </c>
      <c r="BM16" s="10">
        <f>VLOOKUP(D16,'Peso Progr en Línea'!$D$2:$E$11,2,0)</f>
        <v>0.14285714285714285</v>
      </c>
      <c r="BN16" s="10"/>
      <c r="BO16" s="10"/>
      <c r="BP16">
        <v>20102</v>
      </c>
      <c r="BQ16" s="4">
        <v>201</v>
      </c>
      <c r="BR16" s="4">
        <v>20</v>
      </c>
      <c r="BS16" s="4">
        <v>2</v>
      </c>
      <c r="BT16" s="146" t="str">
        <f t="shared" si="2"/>
        <v/>
      </c>
      <c r="BU16" t="s">
        <v>2838</v>
      </c>
      <c r="BX16">
        <v>242</v>
      </c>
      <c r="BY16" s="145">
        <f t="shared" si="3"/>
        <v>0.5</v>
      </c>
    </row>
    <row r="17" spans="1:77" x14ac:dyDescent="0.25">
      <c r="A17" s="10" t="s">
        <v>2367</v>
      </c>
      <c r="B17" s="10" t="s">
        <v>642</v>
      </c>
      <c r="C17" s="10" t="s">
        <v>686</v>
      </c>
      <c r="D17" s="10" t="s">
        <v>685</v>
      </c>
      <c r="E17" s="10" t="s">
        <v>2019</v>
      </c>
      <c r="F17" s="10" t="s">
        <v>643</v>
      </c>
      <c r="G17" s="12" t="s">
        <v>675</v>
      </c>
      <c r="H17" s="13">
        <v>35</v>
      </c>
      <c r="I17" s="10" t="s">
        <v>74</v>
      </c>
      <c r="J17" s="104">
        <v>0</v>
      </c>
      <c r="K17" s="10">
        <v>0</v>
      </c>
      <c r="L17" s="10"/>
      <c r="M17" s="10">
        <v>35</v>
      </c>
      <c r="N17" s="104">
        <v>0</v>
      </c>
      <c r="O17" s="10"/>
      <c r="P17" s="10"/>
      <c r="Q17" s="10"/>
      <c r="R17" s="113" t="str">
        <f t="shared" si="0"/>
        <v/>
      </c>
      <c r="S17" s="10"/>
      <c r="T17" s="10" t="s">
        <v>679</v>
      </c>
      <c r="U17" s="93">
        <v>0.25</v>
      </c>
      <c r="V17" s="18">
        <v>42857</v>
      </c>
      <c r="W17" s="18">
        <v>42886</v>
      </c>
      <c r="X17" s="10">
        <v>29</v>
      </c>
      <c r="Y17" s="10"/>
      <c r="Z17" s="10"/>
      <c r="AA17" s="18">
        <v>42766</v>
      </c>
      <c r="AB17" s="10"/>
      <c r="AC17" s="10"/>
      <c r="AD17" s="18">
        <v>42794</v>
      </c>
      <c r="AE17" s="10"/>
      <c r="AF17" s="10"/>
      <c r="AG17" s="113" t="str">
        <f t="shared" si="4"/>
        <v/>
      </c>
      <c r="AH17" s="18">
        <v>42825</v>
      </c>
      <c r="AI17" s="10"/>
      <c r="AJ17" s="10"/>
      <c r="AK17" s="18">
        <v>42855</v>
      </c>
      <c r="AL17" s="10">
        <v>1</v>
      </c>
      <c r="AM17" s="10"/>
      <c r="AN17" s="18">
        <v>42886</v>
      </c>
      <c r="AO17" s="10"/>
      <c r="AP17" s="10"/>
      <c r="AQ17" s="18">
        <v>42916</v>
      </c>
      <c r="AR17" s="10"/>
      <c r="AS17" s="10"/>
      <c r="AT17" s="18">
        <v>42947</v>
      </c>
      <c r="AU17" s="10"/>
      <c r="AV17" s="10"/>
      <c r="AW17" s="18">
        <v>42978</v>
      </c>
      <c r="AX17" s="10"/>
      <c r="AY17" s="10"/>
      <c r="AZ17" s="18">
        <v>43008</v>
      </c>
      <c r="BA17" s="10"/>
      <c r="BB17" s="10"/>
      <c r="BC17" s="18">
        <v>43039</v>
      </c>
      <c r="BD17" s="10"/>
      <c r="BE17" s="10"/>
      <c r="BF17" s="18">
        <v>43069</v>
      </c>
      <c r="BG17" s="10"/>
      <c r="BH17" s="10"/>
      <c r="BI17" s="18">
        <v>43100</v>
      </c>
      <c r="BJ17" s="10"/>
      <c r="BK17" s="10" t="s">
        <v>680</v>
      </c>
      <c r="BL17" s="10">
        <f>VLOOKUP(G17,'Peso Hito en Prog'!$E$3:$F$27,2,0)</f>
        <v>1</v>
      </c>
      <c r="BM17" s="10">
        <f>VLOOKUP(D17,'Peso Progr en Línea'!$D$2:$E$11,2,0)</f>
        <v>0.14285714285714285</v>
      </c>
      <c r="BN17" s="10"/>
      <c r="BO17" s="10"/>
      <c r="BP17">
        <v>20103</v>
      </c>
      <c r="BQ17" s="4">
        <v>201</v>
      </c>
      <c r="BR17" s="4">
        <v>20</v>
      </c>
      <c r="BS17" s="4">
        <v>2</v>
      </c>
      <c r="BT17" s="146" t="str">
        <f t="shared" si="2"/>
        <v/>
      </c>
      <c r="BU17" t="s">
        <v>2838</v>
      </c>
      <c r="BX17">
        <v>243</v>
      </c>
      <c r="BY17" s="145">
        <f t="shared" si="3"/>
        <v>0.1</v>
      </c>
    </row>
    <row r="18" spans="1:77" x14ac:dyDescent="0.25">
      <c r="A18" s="10" t="s">
        <v>2367</v>
      </c>
      <c r="B18" s="10" t="s">
        <v>642</v>
      </c>
      <c r="C18" s="10" t="s">
        <v>686</v>
      </c>
      <c r="D18" s="10" t="s">
        <v>685</v>
      </c>
      <c r="E18" s="10" t="s">
        <v>2019</v>
      </c>
      <c r="F18" s="10" t="s">
        <v>643</v>
      </c>
      <c r="G18" s="12" t="s">
        <v>675</v>
      </c>
      <c r="H18" s="13">
        <v>35</v>
      </c>
      <c r="I18" s="10" t="s">
        <v>74</v>
      </c>
      <c r="J18" s="104">
        <v>0</v>
      </c>
      <c r="K18" s="10">
        <v>0</v>
      </c>
      <c r="L18" s="10"/>
      <c r="M18" s="10">
        <v>35</v>
      </c>
      <c r="N18" s="104">
        <v>0</v>
      </c>
      <c r="O18" s="10"/>
      <c r="P18" s="10"/>
      <c r="Q18" s="10"/>
      <c r="R18" s="113" t="str">
        <f t="shared" si="0"/>
        <v/>
      </c>
      <c r="S18" s="10"/>
      <c r="T18" s="10" t="s">
        <v>681</v>
      </c>
      <c r="U18" s="93">
        <v>0.25</v>
      </c>
      <c r="V18" s="18">
        <v>42887</v>
      </c>
      <c r="W18" s="18">
        <v>43069</v>
      </c>
      <c r="X18" s="10">
        <v>182</v>
      </c>
      <c r="Y18" s="10"/>
      <c r="Z18" s="10"/>
      <c r="AA18" s="18">
        <v>42766</v>
      </c>
      <c r="AB18" s="10"/>
      <c r="AC18" s="10"/>
      <c r="AD18" s="18">
        <v>42794</v>
      </c>
      <c r="AE18" s="10"/>
      <c r="AF18" s="10"/>
      <c r="AG18" s="113" t="str">
        <f t="shared" si="4"/>
        <v/>
      </c>
      <c r="AH18" s="18">
        <v>42825</v>
      </c>
      <c r="AI18" s="10"/>
      <c r="AJ18" s="10"/>
      <c r="AK18" s="18">
        <v>42855</v>
      </c>
      <c r="AL18" s="10"/>
      <c r="AM18" s="10"/>
      <c r="AN18" s="18">
        <v>42886</v>
      </c>
      <c r="AO18" s="10">
        <v>0.16</v>
      </c>
      <c r="AP18" s="10"/>
      <c r="AQ18" s="18">
        <v>42916</v>
      </c>
      <c r="AR18" s="10">
        <v>0.33</v>
      </c>
      <c r="AS18" s="10"/>
      <c r="AT18" s="18">
        <v>42947</v>
      </c>
      <c r="AU18" s="10">
        <v>0.5</v>
      </c>
      <c r="AV18" s="10"/>
      <c r="AW18" s="18">
        <v>42978</v>
      </c>
      <c r="AX18" s="10">
        <v>0.66</v>
      </c>
      <c r="AY18" s="10"/>
      <c r="AZ18" s="18">
        <v>43008</v>
      </c>
      <c r="BA18" s="10">
        <v>0.84</v>
      </c>
      <c r="BB18" s="10"/>
      <c r="BC18" s="18">
        <v>43039</v>
      </c>
      <c r="BD18" s="10">
        <v>1</v>
      </c>
      <c r="BE18" s="10"/>
      <c r="BF18" s="18">
        <v>43069</v>
      </c>
      <c r="BG18" s="10"/>
      <c r="BH18" s="10"/>
      <c r="BI18" s="18">
        <v>43100</v>
      </c>
      <c r="BJ18" s="10"/>
      <c r="BK18" s="10" t="s">
        <v>2429</v>
      </c>
      <c r="BL18" s="10">
        <f>VLOOKUP(G18,'Peso Hito en Prog'!$E$3:$F$27,2,0)</f>
        <v>1</v>
      </c>
      <c r="BM18" s="10">
        <f>VLOOKUP(D18,'Peso Progr en Línea'!$D$2:$E$11,2,0)</f>
        <v>0.14285714285714285</v>
      </c>
      <c r="BN18" s="10"/>
      <c r="BO18" s="10"/>
      <c r="BP18">
        <v>20104</v>
      </c>
      <c r="BQ18" s="4">
        <v>201</v>
      </c>
      <c r="BR18" s="4">
        <v>20</v>
      </c>
      <c r="BS18" s="4">
        <v>2</v>
      </c>
      <c r="BT18" s="146" t="str">
        <f t="shared" si="2"/>
        <v/>
      </c>
      <c r="BU18" t="s">
        <v>2838</v>
      </c>
      <c r="BX18">
        <v>244</v>
      </c>
      <c r="BY18" s="145">
        <f t="shared" si="3"/>
        <v>0.27</v>
      </c>
    </row>
    <row r="19" spans="1:77" x14ac:dyDescent="0.25">
      <c r="A19" s="10" t="s">
        <v>2367</v>
      </c>
      <c r="B19" s="11" t="s">
        <v>642</v>
      </c>
      <c r="C19" s="11" t="s">
        <v>684</v>
      </c>
      <c r="D19" s="11" t="s">
        <v>725</v>
      </c>
      <c r="E19" s="10" t="s">
        <v>2019</v>
      </c>
      <c r="F19" s="10" t="s">
        <v>643</v>
      </c>
      <c r="G19" s="11" t="s">
        <v>697</v>
      </c>
      <c r="H19" s="14" t="s">
        <v>698</v>
      </c>
      <c r="I19" s="11" t="s">
        <v>74</v>
      </c>
      <c r="J19" s="104">
        <v>0</v>
      </c>
      <c r="K19" s="11">
        <v>0</v>
      </c>
      <c r="L19" s="11">
        <v>50</v>
      </c>
      <c r="M19" s="11"/>
      <c r="N19" s="104">
        <v>0</v>
      </c>
      <c r="O19" s="11"/>
      <c r="P19" s="11"/>
      <c r="Q19" s="11"/>
      <c r="R19" s="113" t="str">
        <f t="shared" si="0"/>
        <v/>
      </c>
      <c r="S19" s="11"/>
      <c r="T19" s="11" t="s">
        <v>699</v>
      </c>
      <c r="U19" s="94">
        <v>0.2</v>
      </c>
      <c r="V19" s="19">
        <v>42736</v>
      </c>
      <c r="W19" s="19">
        <v>42824</v>
      </c>
      <c r="X19" s="11">
        <v>88</v>
      </c>
      <c r="Y19" s="11">
        <v>0.34</v>
      </c>
      <c r="Z19" s="11">
        <v>0.2</v>
      </c>
      <c r="AA19" s="19">
        <v>42766</v>
      </c>
      <c r="AB19" s="11">
        <v>0.66</v>
      </c>
      <c r="AC19" s="11">
        <v>0.5</v>
      </c>
      <c r="AD19" s="19">
        <v>42794</v>
      </c>
      <c r="AE19" s="11">
        <v>1.01</v>
      </c>
      <c r="AF19" s="11">
        <v>0.66</v>
      </c>
      <c r="AG19" s="113">
        <f t="shared" si="4"/>
        <v>0.65346534653465349</v>
      </c>
      <c r="AH19" s="19">
        <v>42825</v>
      </c>
      <c r="AI19" s="11">
        <v>1.35</v>
      </c>
      <c r="AJ19" s="11"/>
      <c r="AK19" s="19">
        <v>42855</v>
      </c>
      <c r="AL19" s="11">
        <v>1.7</v>
      </c>
      <c r="AM19" s="11"/>
      <c r="AN19" s="19">
        <v>42886</v>
      </c>
      <c r="AO19" s="11">
        <v>2.0499999999999998</v>
      </c>
      <c r="AP19" s="11"/>
      <c r="AQ19" s="19">
        <v>42916</v>
      </c>
      <c r="AR19" s="11">
        <v>2.4</v>
      </c>
      <c r="AS19" s="11"/>
      <c r="AT19" s="19">
        <v>42947</v>
      </c>
      <c r="AU19" s="11">
        <v>2.75</v>
      </c>
      <c r="AV19" s="11"/>
      <c r="AW19" s="19">
        <v>42978</v>
      </c>
      <c r="AX19" s="11">
        <v>3.09</v>
      </c>
      <c r="AY19" s="11"/>
      <c r="AZ19" s="19">
        <v>43008</v>
      </c>
      <c r="BA19" s="11">
        <v>3.44</v>
      </c>
      <c r="BB19" s="11"/>
      <c r="BC19" s="19">
        <v>43039</v>
      </c>
      <c r="BD19" s="11">
        <v>3.78</v>
      </c>
      <c r="BE19" s="11"/>
      <c r="BF19" s="19">
        <v>43069</v>
      </c>
      <c r="BG19" s="11">
        <v>4.1399999999999997</v>
      </c>
      <c r="BH19" s="11"/>
      <c r="BI19" s="19">
        <v>43100</v>
      </c>
      <c r="BJ19" s="11" t="s">
        <v>2430</v>
      </c>
      <c r="BK19" s="11" t="s">
        <v>700</v>
      </c>
      <c r="BL19" s="10">
        <f>VLOOKUP(G19,'Peso Hito en Prog'!$E$3:$F$27,2,0)</f>
        <v>0.2</v>
      </c>
      <c r="BM19" s="10">
        <f>VLOOKUP(D19,'Peso Progr en Línea'!$D$2:$E$11,2,0)</f>
        <v>1</v>
      </c>
      <c r="BN19" s="11"/>
      <c r="BO19" s="119">
        <v>0.1306930693069307</v>
      </c>
      <c r="BP19">
        <v>19401</v>
      </c>
      <c r="BQ19" s="7">
        <v>194</v>
      </c>
      <c r="BR19" s="4">
        <v>19</v>
      </c>
      <c r="BS19" s="4">
        <v>1</v>
      </c>
      <c r="BT19" s="146">
        <f t="shared" si="2"/>
        <v>0.1306930693069307</v>
      </c>
      <c r="BU19">
        <v>0.1306930693069307</v>
      </c>
      <c r="BX19">
        <v>245</v>
      </c>
      <c r="BY19" s="145">
        <f t="shared" si="3"/>
        <v>1</v>
      </c>
    </row>
    <row r="20" spans="1:77" x14ac:dyDescent="0.25">
      <c r="A20" s="10" t="s">
        <v>2367</v>
      </c>
      <c r="B20" s="11" t="s">
        <v>642</v>
      </c>
      <c r="C20" s="11" t="s">
        <v>684</v>
      </c>
      <c r="D20" s="11" t="s">
        <v>725</v>
      </c>
      <c r="E20" s="10" t="s">
        <v>2019</v>
      </c>
      <c r="F20" s="10" t="s">
        <v>643</v>
      </c>
      <c r="G20" s="11" t="s">
        <v>697</v>
      </c>
      <c r="H20" s="14" t="s">
        <v>698</v>
      </c>
      <c r="I20" s="11" t="s">
        <v>74</v>
      </c>
      <c r="J20" s="104">
        <v>0</v>
      </c>
      <c r="K20" s="11">
        <v>0</v>
      </c>
      <c r="L20" s="11">
        <v>50</v>
      </c>
      <c r="M20" s="11"/>
      <c r="N20" s="104">
        <v>0</v>
      </c>
      <c r="O20" s="2"/>
      <c r="P20" s="2"/>
      <c r="Q20" s="2"/>
      <c r="R20" s="113" t="str">
        <f t="shared" si="0"/>
        <v/>
      </c>
      <c r="S20" s="2"/>
      <c r="T20" s="2" t="s">
        <v>701</v>
      </c>
      <c r="U20" s="89">
        <v>0.2</v>
      </c>
      <c r="V20" s="5">
        <v>42826</v>
      </c>
      <c r="W20" s="5">
        <v>42977</v>
      </c>
      <c r="X20" s="2">
        <v>151</v>
      </c>
      <c r="Y20" s="2"/>
      <c r="Z20" s="2"/>
      <c r="AA20" s="5">
        <v>42766</v>
      </c>
      <c r="AB20" s="2"/>
      <c r="AC20" s="2"/>
      <c r="AD20" s="5">
        <v>42794</v>
      </c>
      <c r="AE20" s="2"/>
      <c r="AF20" s="2"/>
      <c r="AG20" s="113" t="str">
        <f t="shared" si="4"/>
        <v/>
      </c>
      <c r="AH20" s="5">
        <v>42825</v>
      </c>
      <c r="AI20" s="2">
        <v>0.19</v>
      </c>
      <c r="AJ20" s="2"/>
      <c r="AK20" s="5">
        <v>42855</v>
      </c>
      <c r="AL20" s="2">
        <v>0.4</v>
      </c>
      <c r="AM20" s="2"/>
      <c r="AN20" s="5">
        <v>42886</v>
      </c>
      <c r="AO20" s="2">
        <v>0.6</v>
      </c>
      <c r="AP20" s="2"/>
      <c r="AQ20" s="5">
        <v>42916</v>
      </c>
      <c r="AR20" s="2">
        <v>0.8</v>
      </c>
      <c r="AS20" s="2"/>
      <c r="AT20" s="5">
        <v>42947</v>
      </c>
      <c r="AU20" s="2">
        <v>1.01</v>
      </c>
      <c r="AV20" s="2"/>
      <c r="AW20" s="5">
        <v>42978</v>
      </c>
      <c r="AX20" s="2">
        <v>1.21</v>
      </c>
      <c r="AY20" s="2"/>
      <c r="AZ20" s="5">
        <v>43008</v>
      </c>
      <c r="BA20" s="2">
        <v>1.41</v>
      </c>
      <c r="BB20" s="2"/>
      <c r="BC20" s="5">
        <v>43039</v>
      </c>
      <c r="BD20" s="2">
        <v>1.61</v>
      </c>
      <c r="BE20" s="2"/>
      <c r="BF20" s="5">
        <v>43069</v>
      </c>
      <c r="BG20" s="2">
        <v>1.81</v>
      </c>
      <c r="BH20" s="2"/>
      <c r="BI20" s="5">
        <v>43100</v>
      </c>
      <c r="BJ20" s="2"/>
      <c r="BK20" s="2" t="s">
        <v>702</v>
      </c>
      <c r="BL20" s="10">
        <f>VLOOKUP(G20,'Peso Hito en Prog'!$E$3:$F$27,2,0)</f>
        <v>0.2</v>
      </c>
      <c r="BM20" s="10">
        <f>VLOOKUP(D20,'Peso Progr en Línea'!$D$2:$E$11,2,0)</f>
        <v>1</v>
      </c>
      <c r="BN20" s="2"/>
      <c r="BO20" s="2"/>
      <c r="BP20">
        <v>19402</v>
      </c>
      <c r="BQ20" s="7">
        <v>194</v>
      </c>
      <c r="BR20" s="4">
        <v>19</v>
      </c>
      <c r="BS20" s="4">
        <v>1</v>
      </c>
      <c r="BT20" s="146" t="str">
        <f t="shared" si="2"/>
        <v/>
      </c>
      <c r="BU20" t="s">
        <v>2838</v>
      </c>
      <c r="BX20">
        <v>246</v>
      </c>
      <c r="BY20" s="145">
        <f t="shared" si="3"/>
        <v>0</v>
      </c>
    </row>
    <row r="21" spans="1:77" x14ac:dyDescent="0.25">
      <c r="A21" s="10" t="s">
        <v>2367</v>
      </c>
      <c r="B21" s="11" t="s">
        <v>642</v>
      </c>
      <c r="C21" s="11" t="s">
        <v>684</v>
      </c>
      <c r="D21" s="11" t="s">
        <v>725</v>
      </c>
      <c r="E21" s="10" t="s">
        <v>2019</v>
      </c>
      <c r="F21" s="10" t="s">
        <v>643</v>
      </c>
      <c r="G21" s="11" t="s">
        <v>697</v>
      </c>
      <c r="H21" s="14" t="s">
        <v>698</v>
      </c>
      <c r="I21" s="11" t="s">
        <v>74</v>
      </c>
      <c r="J21" s="104">
        <v>0</v>
      </c>
      <c r="K21" s="11">
        <v>0</v>
      </c>
      <c r="L21" s="11">
        <v>50</v>
      </c>
      <c r="M21" s="11"/>
      <c r="N21" s="104">
        <v>0</v>
      </c>
      <c r="O21" s="2"/>
      <c r="P21" s="2"/>
      <c r="Q21" s="2"/>
      <c r="R21" s="113" t="str">
        <f t="shared" si="0"/>
        <v/>
      </c>
      <c r="S21" s="2"/>
      <c r="T21" s="2" t="s">
        <v>703</v>
      </c>
      <c r="U21" s="89">
        <v>0.2</v>
      </c>
      <c r="V21" s="5">
        <v>42856</v>
      </c>
      <c r="W21" s="5">
        <v>43100</v>
      </c>
      <c r="X21" s="2">
        <v>244</v>
      </c>
      <c r="Y21" s="2"/>
      <c r="Z21" s="2"/>
      <c r="AA21" s="5">
        <v>42766</v>
      </c>
      <c r="AB21" s="2"/>
      <c r="AC21" s="2"/>
      <c r="AD21" s="5">
        <v>42794</v>
      </c>
      <c r="AE21" s="2"/>
      <c r="AF21" s="2"/>
      <c r="AG21" s="113" t="str">
        <f t="shared" si="4"/>
        <v/>
      </c>
      <c r="AH21" s="5">
        <v>42825</v>
      </c>
      <c r="AI21" s="2">
        <v>0</v>
      </c>
      <c r="AJ21" s="2"/>
      <c r="AK21" s="5">
        <v>42855</v>
      </c>
      <c r="AL21" s="2">
        <v>0.12</v>
      </c>
      <c r="AM21" s="2"/>
      <c r="AN21" s="5">
        <v>42886</v>
      </c>
      <c r="AO21" s="2">
        <v>0.25</v>
      </c>
      <c r="AP21" s="2"/>
      <c r="AQ21" s="5">
        <v>42916</v>
      </c>
      <c r="AR21" s="2">
        <v>0.37</v>
      </c>
      <c r="AS21" s="2"/>
      <c r="AT21" s="5">
        <v>42947</v>
      </c>
      <c r="AU21" s="2">
        <v>0.5</v>
      </c>
      <c r="AV21" s="2"/>
      <c r="AW21" s="5">
        <v>42978</v>
      </c>
      <c r="AX21" s="2">
        <v>0.62</v>
      </c>
      <c r="AY21" s="2"/>
      <c r="AZ21" s="5">
        <v>43008</v>
      </c>
      <c r="BA21" s="2">
        <v>0.75</v>
      </c>
      <c r="BB21" s="2"/>
      <c r="BC21" s="5">
        <v>43039</v>
      </c>
      <c r="BD21" s="2">
        <v>0.87</v>
      </c>
      <c r="BE21" s="2"/>
      <c r="BF21" s="5">
        <v>43069</v>
      </c>
      <c r="BG21" s="2">
        <v>1</v>
      </c>
      <c r="BH21" s="2"/>
      <c r="BI21" s="5">
        <v>43100</v>
      </c>
      <c r="BJ21" s="2"/>
      <c r="BK21" s="2" t="s">
        <v>704</v>
      </c>
      <c r="BL21" s="10">
        <f>VLOOKUP(G21,'Peso Hito en Prog'!$E$3:$F$27,2,0)</f>
        <v>0.2</v>
      </c>
      <c r="BM21" s="10">
        <f>VLOOKUP(D21,'Peso Progr en Línea'!$D$2:$E$11,2,0)</f>
        <v>1</v>
      </c>
      <c r="BN21" s="2"/>
      <c r="BO21" s="2"/>
      <c r="BP21">
        <v>19403</v>
      </c>
      <c r="BQ21" s="7">
        <v>194</v>
      </c>
      <c r="BR21" s="4">
        <v>19</v>
      </c>
      <c r="BS21" s="4">
        <v>1</v>
      </c>
      <c r="BT21" s="146" t="str">
        <f t="shared" si="2"/>
        <v/>
      </c>
      <c r="BU21" t="s">
        <v>2838</v>
      </c>
      <c r="BX21">
        <v>247</v>
      </c>
      <c r="BY21" s="145">
        <f t="shared" si="3"/>
        <v>0</v>
      </c>
    </row>
    <row r="22" spans="1:77" x14ac:dyDescent="0.25">
      <c r="A22" s="10" t="s">
        <v>2367</v>
      </c>
      <c r="B22" s="11" t="s">
        <v>642</v>
      </c>
      <c r="C22" s="11" t="s">
        <v>684</v>
      </c>
      <c r="D22" s="11" t="s">
        <v>725</v>
      </c>
      <c r="E22" s="10" t="s">
        <v>2019</v>
      </c>
      <c r="F22" s="10" t="s">
        <v>643</v>
      </c>
      <c r="G22" s="11" t="s">
        <v>697</v>
      </c>
      <c r="H22" s="14" t="s">
        <v>698</v>
      </c>
      <c r="I22" s="11" t="s">
        <v>74</v>
      </c>
      <c r="J22" s="104">
        <v>0</v>
      </c>
      <c r="K22" s="11">
        <v>0</v>
      </c>
      <c r="L22" s="11">
        <v>50</v>
      </c>
      <c r="M22" s="11"/>
      <c r="N22" s="104">
        <v>0</v>
      </c>
      <c r="O22" s="2"/>
      <c r="P22" s="2"/>
      <c r="Q22" s="2"/>
      <c r="R22" s="113" t="str">
        <f t="shared" si="0"/>
        <v/>
      </c>
      <c r="S22" s="2"/>
      <c r="T22" s="2" t="s">
        <v>705</v>
      </c>
      <c r="U22" s="89">
        <v>0.2</v>
      </c>
      <c r="V22" s="5">
        <v>42887</v>
      </c>
      <c r="W22" s="5">
        <v>43100</v>
      </c>
      <c r="X22" s="2">
        <v>213</v>
      </c>
      <c r="Y22" s="2"/>
      <c r="Z22" s="2"/>
      <c r="AA22" s="5">
        <v>42766</v>
      </c>
      <c r="AB22" s="2"/>
      <c r="AC22" s="2"/>
      <c r="AD22" s="5">
        <v>42794</v>
      </c>
      <c r="AE22" s="2"/>
      <c r="AF22" s="2"/>
      <c r="AG22" s="113" t="str">
        <f t="shared" si="4"/>
        <v/>
      </c>
      <c r="AH22" s="5">
        <v>42825</v>
      </c>
      <c r="AI22" s="2">
        <v>-0.15</v>
      </c>
      <c r="AJ22" s="2"/>
      <c r="AK22" s="5">
        <v>42855</v>
      </c>
      <c r="AL22" s="2">
        <v>0</v>
      </c>
      <c r="AM22" s="2"/>
      <c r="AN22" s="5">
        <v>42886</v>
      </c>
      <c r="AO22" s="2">
        <v>0.14000000000000001</v>
      </c>
      <c r="AP22" s="2"/>
      <c r="AQ22" s="5">
        <v>42916</v>
      </c>
      <c r="AR22" s="2">
        <v>0.28000000000000003</v>
      </c>
      <c r="AS22" s="2"/>
      <c r="AT22" s="5">
        <v>42947</v>
      </c>
      <c r="AU22" s="2">
        <v>0.43</v>
      </c>
      <c r="AV22" s="2"/>
      <c r="AW22" s="5">
        <v>42978</v>
      </c>
      <c r="AX22" s="2">
        <v>0.56999999999999995</v>
      </c>
      <c r="AY22" s="2"/>
      <c r="AZ22" s="5">
        <v>43008</v>
      </c>
      <c r="BA22" s="2">
        <v>0.71</v>
      </c>
      <c r="BB22" s="2"/>
      <c r="BC22" s="5">
        <v>43039</v>
      </c>
      <c r="BD22" s="2">
        <v>0.85</v>
      </c>
      <c r="BE22" s="2"/>
      <c r="BF22" s="5">
        <v>43069</v>
      </c>
      <c r="BG22" s="2">
        <v>1</v>
      </c>
      <c r="BH22" s="2"/>
      <c r="BI22" s="5">
        <v>43100</v>
      </c>
      <c r="BJ22" s="2"/>
      <c r="BK22" s="2" t="s">
        <v>706</v>
      </c>
      <c r="BL22" s="10">
        <f>VLOOKUP(G22,'Peso Hito en Prog'!$E$3:$F$27,2,0)</f>
        <v>0.2</v>
      </c>
      <c r="BM22" s="10">
        <f>VLOOKUP(D22,'Peso Progr en Línea'!$D$2:$E$11,2,0)</f>
        <v>1</v>
      </c>
      <c r="BN22" s="2"/>
      <c r="BO22" s="2"/>
      <c r="BP22">
        <v>19404</v>
      </c>
      <c r="BQ22" s="7">
        <v>194</v>
      </c>
      <c r="BR22" s="4">
        <v>19</v>
      </c>
      <c r="BS22" s="4">
        <v>1</v>
      </c>
      <c r="BT22" s="146" t="str">
        <f t="shared" si="2"/>
        <v/>
      </c>
      <c r="BU22" t="s">
        <v>2838</v>
      </c>
      <c r="BX22">
        <v>248</v>
      </c>
      <c r="BY22" s="145">
        <f t="shared" si="3"/>
        <v>0</v>
      </c>
    </row>
    <row r="23" spans="1:77" x14ac:dyDescent="0.25">
      <c r="A23" s="10" t="s">
        <v>2367</v>
      </c>
      <c r="B23" s="11" t="s">
        <v>642</v>
      </c>
      <c r="C23" s="11" t="s">
        <v>684</v>
      </c>
      <c r="D23" s="11" t="s">
        <v>725</v>
      </c>
      <c r="E23" s="10" t="s">
        <v>2019</v>
      </c>
      <c r="F23" s="10" t="s">
        <v>643</v>
      </c>
      <c r="G23" s="11" t="s">
        <v>697</v>
      </c>
      <c r="H23" s="14" t="s">
        <v>698</v>
      </c>
      <c r="I23" s="11" t="s">
        <v>74</v>
      </c>
      <c r="J23" s="104">
        <v>0</v>
      </c>
      <c r="K23" s="11">
        <v>0</v>
      </c>
      <c r="L23" s="11">
        <v>50</v>
      </c>
      <c r="M23" s="11"/>
      <c r="N23" s="104">
        <v>0</v>
      </c>
      <c r="O23" s="2"/>
      <c r="P23" s="2"/>
      <c r="Q23" s="2"/>
      <c r="R23" s="113" t="str">
        <f t="shared" si="0"/>
        <v/>
      </c>
      <c r="S23" s="2"/>
      <c r="T23" s="2" t="s">
        <v>707</v>
      </c>
      <c r="U23" s="89">
        <v>0.2</v>
      </c>
      <c r="V23" s="5">
        <v>43070</v>
      </c>
      <c r="W23" s="5">
        <v>43100</v>
      </c>
      <c r="X23" s="2">
        <v>30</v>
      </c>
      <c r="Y23" s="2"/>
      <c r="Z23" s="2"/>
      <c r="AA23" s="5">
        <v>42766</v>
      </c>
      <c r="AB23" s="2"/>
      <c r="AC23" s="2"/>
      <c r="AD23" s="5">
        <v>42794</v>
      </c>
      <c r="AE23" s="2"/>
      <c r="AF23" s="2"/>
      <c r="AG23" s="113" t="str">
        <f t="shared" si="4"/>
        <v/>
      </c>
      <c r="AH23" s="5">
        <v>42825</v>
      </c>
      <c r="AI23" s="2" t="e">
        <v>#DIV/0!</v>
      </c>
      <c r="AJ23" s="2"/>
      <c r="AK23" s="5">
        <v>42855</v>
      </c>
      <c r="AL23" s="2" t="e">
        <v>#DIV/0!</v>
      </c>
      <c r="AM23" s="2"/>
      <c r="AN23" s="5">
        <v>42886</v>
      </c>
      <c r="AO23" s="2" t="e">
        <v>#DIV/0!</v>
      </c>
      <c r="AP23" s="2"/>
      <c r="AQ23" s="5">
        <v>42916</v>
      </c>
      <c r="AR23" s="2" t="e">
        <v>#DIV/0!</v>
      </c>
      <c r="AS23" s="2"/>
      <c r="AT23" s="5">
        <v>42947</v>
      </c>
      <c r="AU23" s="2" t="e">
        <v>#DIV/0!</v>
      </c>
      <c r="AV23" s="2"/>
      <c r="AW23" s="5">
        <v>42978</v>
      </c>
      <c r="AX23" s="2" t="e">
        <v>#DIV/0!</v>
      </c>
      <c r="AY23" s="2"/>
      <c r="AZ23" s="5">
        <v>43008</v>
      </c>
      <c r="BA23" s="2" t="e">
        <v>#DIV/0!</v>
      </c>
      <c r="BB23" s="2"/>
      <c r="BC23" s="5">
        <v>43039</v>
      </c>
      <c r="BD23" s="2" t="e">
        <v>#DIV/0!</v>
      </c>
      <c r="BE23" s="2"/>
      <c r="BF23" s="5">
        <v>43069</v>
      </c>
      <c r="BG23" s="2" t="e">
        <v>#DIV/0!</v>
      </c>
      <c r="BH23" s="2"/>
      <c r="BI23" s="5">
        <v>43100</v>
      </c>
      <c r="BJ23" s="2"/>
      <c r="BK23" s="2" t="s">
        <v>708</v>
      </c>
      <c r="BL23" s="10">
        <f>VLOOKUP(G23,'Peso Hito en Prog'!$E$3:$F$27,2,0)</f>
        <v>0.2</v>
      </c>
      <c r="BM23" s="10">
        <f>VLOOKUP(D23,'Peso Progr en Línea'!$D$2:$E$11,2,0)</f>
        <v>1</v>
      </c>
      <c r="BN23" s="2"/>
      <c r="BO23" s="2"/>
      <c r="BP23">
        <v>19405</v>
      </c>
      <c r="BQ23" s="7">
        <v>194</v>
      </c>
      <c r="BR23" s="4">
        <v>19</v>
      </c>
      <c r="BS23" s="4">
        <v>1</v>
      </c>
      <c r="BT23" s="146" t="str">
        <f t="shared" si="2"/>
        <v/>
      </c>
      <c r="BU23" t="s">
        <v>2838</v>
      </c>
      <c r="BX23">
        <v>251</v>
      </c>
      <c r="BY23" s="145">
        <f t="shared" si="3"/>
        <v>1.05125</v>
      </c>
    </row>
    <row r="24" spans="1:77" x14ac:dyDescent="0.25">
      <c r="A24" s="10" t="s">
        <v>2367</v>
      </c>
      <c r="B24" s="11" t="s">
        <v>642</v>
      </c>
      <c r="C24" s="11" t="s">
        <v>684</v>
      </c>
      <c r="D24" s="11" t="s">
        <v>725</v>
      </c>
      <c r="E24" s="10" t="s">
        <v>2019</v>
      </c>
      <c r="F24" s="10" t="s">
        <v>643</v>
      </c>
      <c r="G24" s="11" t="s">
        <v>709</v>
      </c>
      <c r="H24" s="14">
        <v>390</v>
      </c>
      <c r="I24" s="11" t="s">
        <v>74</v>
      </c>
      <c r="J24" s="104">
        <v>0</v>
      </c>
      <c r="K24" s="11">
        <v>0</v>
      </c>
      <c r="L24" s="11">
        <v>180</v>
      </c>
      <c r="M24" s="11">
        <v>390</v>
      </c>
      <c r="N24" s="104"/>
      <c r="O24" s="11"/>
      <c r="P24" s="11"/>
      <c r="Q24" s="11"/>
      <c r="R24" s="113" t="str">
        <f t="shared" si="0"/>
        <v/>
      </c>
      <c r="S24" s="11"/>
      <c r="T24" s="11" t="s">
        <v>710</v>
      </c>
      <c r="U24" s="94">
        <v>0.3</v>
      </c>
      <c r="V24" s="19">
        <v>42781</v>
      </c>
      <c r="W24" s="19">
        <v>42855</v>
      </c>
      <c r="X24" s="11">
        <v>74</v>
      </c>
      <c r="Y24" s="11"/>
      <c r="Z24" s="11"/>
      <c r="AA24" s="19">
        <v>42766</v>
      </c>
      <c r="AB24" s="11">
        <v>0.18</v>
      </c>
      <c r="AC24" s="11">
        <v>0.18</v>
      </c>
      <c r="AD24" s="19">
        <v>42794</v>
      </c>
      <c r="AE24" s="11">
        <v>0.59</v>
      </c>
      <c r="AF24" s="11">
        <v>0.59</v>
      </c>
      <c r="AG24" s="113">
        <f t="shared" si="4"/>
        <v>1</v>
      </c>
      <c r="AH24" s="19">
        <v>42825</v>
      </c>
      <c r="AI24" s="11">
        <v>1</v>
      </c>
      <c r="AJ24" s="11"/>
      <c r="AK24" s="19">
        <v>42855</v>
      </c>
      <c r="AL24" s="11">
        <v>1.42</v>
      </c>
      <c r="AM24" s="11"/>
      <c r="AN24" s="19">
        <v>42886</v>
      </c>
      <c r="AO24" s="11">
        <v>1.82</v>
      </c>
      <c r="AP24" s="11"/>
      <c r="AQ24" s="19">
        <v>42916</v>
      </c>
      <c r="AR24" s="11">
        <v>2.2400000000000002</v>
      </c>
      <c r="AS24" s="11"/>
      <c r="AT24" s="19">
        <v>42947</v>
      </c>
      <c r="AU24" s="11">
        <v>2.66</v>
      </c>
      <c r="AV24" s="11"/>
      <c r="AW24" s="19">
        <v>42978</v>
      </c>
      <c r="AX24" s="11">
        <v>3.07</v>
      </c>
      <c r="AY24" s="11"/>
      <c r="AZ24" s="19">
        <v>43008</v>
      </c>
      <c r="BA24" s="11">
        <v>3.49</v>
      </c>
      <c r="BB24" s="11"/>
      <c r="BC24" s="19">
        <v>43039</v>
      </c>
      <c r="BD24" s="11">
        <v>3.89</v>
      </c>
      <c r="BE24" s="11"/>
      <c r="BF24" s="19">
        <v>43069</v>
      </c>
      <c r="BG24" s="11">
        <v>4.3099999999999996</v>
      </c>
      <c r="BH24" s="11"/>
      <c r="BI24" s="19">
        <v>43100</v>
      </c>
      <c r="BJ24" s="11" t="s">
        <v>687</v>
      </c>
      <c r="BK24" s="11" t="s">
        <v>2746</v>
      </c>
      <c r="BL24" s="10">
        <f>VLOOKUP(G24,'Peso Hito en Prog'!$E$3:$F$27,2,0)</f>
        <v>0.2</v>
      </c>
      <c r="BM24" s="10">
        <f>VLOOKUP(D24,'Peso Progr en Línea'!$D$2:$E$11,2,0)</f>
        <v>1</v>
      </c>
      <c r="BN24" s="11"/>
      <c r="BO24" s="119">
        <v>0.3</v>
      </c>
      <c r="BP24">
        <v>19101</v>
      </c>
      <c r="BQ24" s="6">
        <v>191</v>
      </c>
      <c r="BR24" s="4">
        <v>19</v>
      </c>
      <c r="BS24" s="4">
        <v>1</v>
      </c>
      <c r="BT24" s="146">
        <f t="shared" si="2"/>
        <v>0.3</v>
      </c>
      <c r="BU24">
        <v>0.3</v>
      </c>
      <c r="BX24">
        <v>261</v>
      </c>
      <c r="BY24" s="145">
        <f t="shared" si="3"/>
        <v>1.03125</v>
      </c>
    </row>
    <row r="25" spans="1:77" x14ac:dyDescent="0.25">
      <c r="A25" s="10" t="s">
        <v>2367</v>
      </c>
      <c r="B25" s="11" t="s">
        <v>642</v>
      </c>
      <c r="C25" s="11" t="s">
        <v>684</v>
      </c>
      <c r="D25" s="11" t="s">
        <v>725</v>
      </c>
      <c r="E25" s="10" t="s">
        <v>2019</v>
      </c>
      <c r="F25" s="10" t="s">
        <v>643</v>
      </c>
      <c r="G25" s="11" t="s">
        <v>709</v>
      </c>
      <c r="H25" s="14">
        <v>390</v>
      </c>
      <c r="I25" s="11" t="s">
        <v>74</v>
      </c>
      <c r="J25" s="104">
        <v>0</v>
      </c>
      <c r="K25" s="11">
        <v>0</v>
      </c>
      <c r="L25" s="11">
        <v>180</v>
      </c>
      <c r="M25" s="11">
        <v>390</v>
      </c>
      <c r="N25" s="104"/>
      <c r="O25" s="2"/>
      <c r="P25" s="2"/>
      <c r="Q25" s="2"/>
      <c r="R25" s="113" t="str">
        <f t="shared" si="0"/>
        <v/>
      </c>
      <c r="S25" s="2"/>
      <c r="T25" s="2" t="s">
        <v>711</v>
      </c>
      <c r="U25" s="89">
        <v>0.2</v>
      </c>
      <c r="V25" s="5">
        <v>42856</v>
      </c>
      <c r="W25" s="5">
        <v>42916</v>
      </c>
      <c r="X25" s="2">
        <v>60</v>
      </c>
      <c r="Y25" s="2"/>
      <c r="Z25" s="2"/>
      <c r="AA25" s="5">
        <v>42766</v>
      </c>
      <c r="AB25" s="2"/>
      <c r="AC25" s="2"/>
      <c r="AD25" s="5">
        <v>42794</v>
      </c>
      <c r="AE25" s="2"/>
      <c r="AF25" s="2"/>
      <c r="AG25" s="113" t="str">
        <f t="shared" si="4"/>
        <v/>
      </c>
      <c r="AH25" s="5">
        <v>42825</v>
      </c>
      <c r="AI25" s="2">
        <v>1</v>
      </c>
      <c r="AJ25" s="2"/>
      <c r="AK25" s="5">
        <v>42855</v>
      </c>
      <c r="AL25" s="2">
        <v>1.52</v>
      </c>
      <c r="AM25" s="2"/>
      <c r="AN25" s="5">
        <v>42886</v>
      </c>
      <c r="AO25" s="2">
        <v>2.0299999999999998</v>
      </c>
      <c r="AP25" s="2"/>
      <c r="AQ25" s="5">
        <v>42916</v>
      </c>
      <c r="AR25" s="2">
        <v>2.5299999999999998</v>
      </c>
      <c r="AS25" s="2"/>
      <c r="AT25" s="5">
        <v>42947</v>
      </c>
      <c r="AU25" s="2">
        <v>3.05</v>
      </c>
      <c r="AV25" s="2"/>
      <c r="AW25" s="5">
        <v>42978</v>
      </c>
      <c r="AX25" s="2">
        <v>3.55</v>
      </c>
      <c r="AY25" s="2"/>
      <c r="AZ25" s="5">
        <v>43008</v>
      </c>
      <c r="BA25" s="2">
        <v>4.07</v>
      </c>
      <c r="BB25" s="2"/>
      <c r="BC25" s="5">
        <v>43039</v>
      </c>
      <c r="BD25" s="2" t="e">
        <v>#REF!</v>
      </c>
      <c r="BE25" s="2"/>
      <c r="BF25" s="5">
        <v>43069</v>
      </c>
      <c r="BG25" s="2" t="e">
        <v>#REF!</v>
      </c>
      <c r="BH25" s="2"/>
      <c r="BI25" s="5">
        <v>43100</v>
      </c>
      <c r="BJ25" s="2"/>
      <c r="BK25" s="2" t="s">
        <v>712</v>
      </c>
      <c r="BL25" s="10">
        <f>VLOOKUP(G25,'Peso Hito en Prog'!$E$3:$F$27,2,0)</f>
        <v>0.2</v>
      </c>
      <c r="BM25" s="10">
        <f>VLOOKUP(D25,'Peso Progr en Línea'!$D$2:$E$11,2,0)</f>
        <v>1</v>
      </c>
      <c r="BN25" s="2"/>
      <c r="BO25" s="2"/>
      <c r="BP25">
        <v>19102</v>
      </c>
      <c r="BQ25" s="6">
        <v>191</v>
      </c>
      <c r="BR25" s="4">
        <v>19</v>
      </c>
      <c r="BS25" s="4">
        <v>1</v>
      </c>
      <c r="BT25" s="146" t="str">
        <f t="shared" si="2"/>
        <v/>
      </c>
      <c r="BU25" t="s">
        <v>2838</v>
      </c>
      <c r="BX25">
        <v>311</v>
      </c>
      <c r="BY25" s="145">
        <f t="shared" si="3"/>
        <v>0.44999999999999996</v>
      </c>
    </row>
    <row r="26" spans="1:77" x14ac:dyDescent="0.25">
      <c r="A26" s="10" t="s">
        <v>2367</v>
      </c>
      <c r="B26" s="11" t="s">
        <v>642</v>
      </c>
      <c r="C26" s="11" t="s">
        <v>684</v>
      </c>
      <c r="D26" s="11" t="s">
        <v>725</v>
      </c>
      <c r="E26" s="10" t="s">
        <v>2019</v>
      </c>
      <c r="F26" s="10" t="s">
        <v>643</v>
      </c>
      <c r="G26" s="11" t="s">
        <v>709</v>
      </c>
      <c r="H26" s="14">
        <v>390</v>
      </c>
      <c r="I26" s="11" t="s">
        <v>74</v>
      </c>
      <c r="J26" s="104">
        <v>0</v>
      </c>
      <c r="K26" s="11">
        <v>0</v>
      </c>
      <c r="L26" s="11">
        <v>180</v>
      </c>
      <c r="M26" s="11">
        <v>390</v>
      </c>
      <c r="N26" s="104"/>
      <c r="O26" s="2"/>
      <c r="P26" s="2"/>
      <c r="Q26" s="2"/>
      <c r="R26" s="113" t="str">
        <f t="shared" si="0"/>
        <v/>
      </c>
      <c r="S26" s="2"/>
      <c r="T26" s="2" t="s">
        <v>713</v>
      </c>
      <c r="U26" s="89">
        <v>0.3</v>
      </c>
      <c r="V26" s="5">
        <v>42917</v>
      </c>
      <c r="W26" s="5">
        <v>43069</v>
      </c>
      <c r="X26" s="2">
        <v>152</v>
      </c>
      <c r="Y26" s="2"/>
      <c r="Z26" s="2"/>
      <c r="AA26" s="5">
        <v>42766</v>
      </c>
      <c r="AB26" s="2"/>
      <c r="AC26" s="2"/>
      <c r="AD26" s="5">
        <v>42794</v>
      </c>
      <c r="AE26" s="2"/>
      <c r="AF26" s="2"/>
      <c r="AG26" s="113" t="str">
        <f t="shared" si="4"/>
        <v/>
      </c>
      <c r="AH26" s="5">
        <v>42825</v>
      </c>
      <c r="AI26" s="2">
        <v>-0.41</v>
      </c>
      <c r="AJ26" s="2"/>
      <c r="AK26" s="5">
        <v>42855</v>
      </c>
      <c r="AL26" s="2">
        <v>-0.2</v>
      </c>
      <c r="AM26" s="2"/>
      <c r="AN26" s="5">
        <v>42886</v>
      </c>
      <c r="AO26" s="2">
        <v>-0.01</v>
      </c>
      <c r="AP26" s="2"/>
      <c r="AQ26" s="5">
        <v>42916</v>
      </c>
      <c r="AR26" s="2">
        <v>0.2</v>
      </c>
      <c r="AS26" s="2"/>
      <c r="AT26" s="5">
        <v>42947</v>
      </c>
      <c r="AU26" s="2">
        <v>0.4</v>
      </c>
      <c r="AV26" s="2"/>
      <c r="AW26" s="5">
        <v>42978</v>
      </c>
      <c r="AX26" s="2">
        <v>0.6</v>
      </c>
      <c r="AY26" s="2"/>
      <c r="AZ26" s="5">
        <v>43008</v>
      </c>
      <c r="BA26" s="2">
        <v>0.8</v>
      </c>
      <c r="BB26" s="2"/>
      <c r="BC26" s="5">
        <v>43039</v>
      </c>
      <c r="BD26" s="2">
        <v>1</v>
      </c>
      <c r="BE26" s="2"/>
      <c r="BF26" s="5">
        <v>43069</v>
      </c>
      <c r="BG26" s="2">
        <v>1.2</v>
      </c>
      <c r="BH26" s="2"/>
      <c r="BI26" s="5">
        <v>43100</v>
      </c>
      <c r="BJ26" s="2"/>
      <c r="BK26" s="2" t="s">
        <v>714</v>
      </c>
      <c r="BL26" s="10">
        <f>VLOOKUP(G26,'Peso Hito en Prog'!$E$3:$F$27,2,0)</f>
        <v>0.2</v>
      </c>
      <c r="BM26" s="10">
        <f>VLOOKUP(D26,'Peso Progr en Línea'!$D$2:$E$11,2,0)</f>
        <v>1</v>
      </c>
      <c r="BN26" s="2"/>
      <c r="BO26" s="2"/>
      <c r="BP26">
        <v>19103</v>
      </c>
      <c r="BQ26" s="6">
        <v>191</v>
      </c>
      <c r="BR26" s="4">
        <v>19</v>
      </c>
      <c r="BS26" s="4">
        <v>1</v>
      </c>
      <c r="BT26" s="146" t="str">
        <f t="shared" si="2"/>
        <v/>
      </c>
      <c r="BU26" t="s">
        <v>2838</v>
      </c>
      <c r="BX26">
        <v>411</v>
      </c>
      <c r="BY26" s="145">
        <f t="shared" si="3"/>
        <v>1</v>
      </c>
    </row>
    <row r="27" spans="1:77" x14ac:dyDescent="0.25">
      <c r="A27" s="10" t="s">
        <v>2367</v>
      </c>
      <c r="B27" s="11" t="s">
        <v>642</v>
      </c>
      <c r="C27" s="11" t="s">
        <v>684</v>
      </c>
      <c r="D27" s="11" t="s">
        <v>725</v>
      </c>
      <c r="E27" s="10" t="s">
        <v>2019</v>
      </c>
      <c r="F27" s="10" t="s">
        <v>643</v>
      </c>
      <c r="G27" s="11" t="s">
        <v>709</v>
      </c>
      <c r="H27" s="14">
        <v>390</v>
      </c>
      <c r="I27" s="11" t="s">
        <v>74</v>
      </c>
      <c r="J27" s="104">
        <v>0</v>
      </c>
      <c r="K27" s="11">
        <v>0</v>
      </c>
      <c r="L27" s="11">
        <v>180</v>
      </c>
      <c r="M27" s="11">
        <v>390</v>
      </c>
      <c r="N27" s="104"/>
      <c r="O27" s="2"/>
      <c r="P27" s="2"/>
      <c r="Q27" s="2"/>
      <c r="R27" s="113" t="str">
        <f t="shared" si="0"/>
        <v/>
      </c>
      <c r="S27" s="2"/>
      <c r="T27" s="2" t="s">
        <v>715</v>
      </c>
      <c r="U27" s="89">
        <v>0.2</v>
      </c>
      <c r="V27" s="5">
        <v>43070</v>
      </c>
      <c r="W27" s="5">
        <v>43100</v>
      </c>
      <c r="X27" s="2">
        <v>30</v>
      </c>
      <c r="Y27" s="2"/>
      <c r="Z27" s="2"/>
      <c r="AA27" s="5">
        <v>42766</v>
      </c>
      <c r="AB27" s="2"/>
      <c r="AC27" s="2"/>
      <c r="AD27" s="5">
        <v>42794</v>
      </c>
      <c r="AE27" s="2"/>
      <c r="AF27" s="2"/>
      <c r="AG27" s="113" t="str">
        <f t="shared" si="4"/>
        <v/>
      </c>
      <c r="AH27" s="5">
        <v>42825</v>
      </c>
      <c r="AI27" s="2">
        <v>-7.17</v>
      </c>
      <c r="AJ27" s="2"/>
      <c r="AK27" s="5">
        <v>42855</v>
      </c>
      <c r="AL27" s="2">
        <v>-6.13</v>
      </c>
      <c r="AM27" s="2"/>
      <c r="AN27" s="5">
        <v>42886</v>
      </c>
      <c r="AO27" s="2">
        <v>-5.13</v>
      </c>
      <c r="AP27" s="2"/>
      <c r="AQ27" s="5">
        <v>42916</v>
      </c>
      <c r="AR27" s="2">
        <v>-4.0999999999999996</v>
      </c>
      <c r="AS27" s="2"/>
      <c r="AT27" s="5">
        <v>42947</v>
      </c>
      <c r="AU27" s="2">
        <v>-3.07</v>
      </c>
      <c r="AV27" s="2"/>
      <c r="AW27" s="5">
        <v>42978</v>
      </c>
      <c r="AX27" s="2">
        <v>-2.0699999999999998</v>
      </c>
      <c r="AY27" s="2"/>
      <c r="AZ27" s="5">
        <v>43008</v>
      </c>
      <c r="BA27" s="2">
        <v>-1.03</v>
      </c>
      <c r="BB27" s="2"/>
      <c r="BC27" s="5">
        <v>43039</v>
      </c>
      <c r="BD27" s="2">
        <v>-0.03</v>
      </c>
      <c r="BE27" s="2"/>
      <c r="BF27" s="5">
        <v>43069</v>
      </c>
      <c r="BG27" s="2">
        <v>1</v>
      </c>
      <c r="BH27" s="2"/>
      <c r="BI27" s="5">
        <v>43100</v>
      </c>
      <c r="BJ27" s="2"/>
      <c r="BK27" s="2" t="s">
        <v>716</v>
      </c>
      <c r="BL27" s="10">
        <f>VLOOKUP(G27,'Peso Hito en Prog'!$E$3:$F$27,2,0)</f>
        <v>0.2</v>
      </c>
      <c r="BM27" s="10">
        <f>VLOOKUP(D27,'Peso Progr en Línea'!$D$2:$E$11,2,0)</f>
        <v>1</v>
      </c>
      <c r="BN27" s="2"/>
      <c r="BO27" s="2"/>
      <c r="BP27">
        <v>19104</v>
      </c>
      <c r="BQ27" s="6">
        <v>191</v>
      </c>
      <c r="BR27" s="4">
        <v>19</v>
      </c>
      <c r="BS27" s="4">
        <v>1</v>
      </c>
      <c r="BT27" s="146" t="str">
        <f t="shared" si="2"/>
        <v/>
      </c>
      <c r="BU27" t="s">
        <v>2838</v>
      </c>
    </row>
    <row r="28" spans="1:77" x14ac:dyDescent="0.25">
      <c r="A28" s="10" t="s">
        <v>2367</v>
      </c>
      <c r="B28" s="11" t="s">
        <v>642</v>
      </c>
      <c r="C28" s="11" t="s">
        <v>684</v>
      </c>
      <c r="D28" s="11" t="s">
        <v>725</v>
      </c>
      <c r="E28" s="10" t="s">
        <v>2019</v>
      </c>
      <c r="F28" s="10" t="s">
        <v>643</v>
      </c>
      <c r="G28" s="11" t="s">
        <v>717</v>
      </c>
      <c r="H28" s="14">
        <v>500</v>
      </c>
      <c r="I28" s="11" t="s">
        <v>74</v>
      </c>
      <c r="J28" s="104">
        <v>0</v>
      </c>
      <c r="K28" s="11">
        <v>0</v>
      </c>
      <c r="L28" s="11">
        <v>350</v>
      </c>
      <c r="M28" s="11">
        <v>500</v>
      </c>
      <c r="N28" s="104">
        <v>0</v>
      </c>
      <c r="O28" s="11"/>
      <c r="P28" s="11"/>
      <c r="Q28" s="11"/>
      <c r="R28" s="113" t="str">
        <f t="shared" si="0"/>
        <v/>
      </c>
      <c r="S28" s="11"/>
      <c r="T28" s="11" t="s">
        <v>718</v>
      </c>
      <c r="U28" s="94">
        <v>0.2</v>
      </c>
      <c r="V28" s="19">
        <v>42760</v>
      </c>
      <c r="W28" s="19">
        <v>43100</v>
      </c>
      <c r="X28" s="11">
        <v>340</v>
      </c>
      <c r="Y28" s="11">
        <v>0.02</v>
      </c>
      <c r="Z28" s="11">
        <v>0.02</v>
      </c>
      <c r="AA28" s="19">
        <v>42766</v>
      </c>
      <c r="AB28" s="11">
        <v>0.1</v>
      </c>
      <c r="AC28" s="11">
        <v>0.1</v>
      </c>
      <c r="AD28" s="19">
        <v>42794</v>
      </c>
      <c r="AE28" s="11">
        <v>0.19</v>
      </c>
      <c r="AF28" s="11">
        <v>0.19</v>
      </c>
      <c r="AG28" s="113">
        <f t="shared" si="4"/>
        <v>1</v>
      </c>
      <c r="AH28" s="19">
        <v>42825</v>
      </c>
      <c r="AI28" s="11">
        <v>0.28000000000000003</v>
      </c>
      <c r="AJ28" s="11"/>
      <c r="AK28" s="19">
        <v>42855</v>
      </c>
      <c r="AL28" s="11">
        <v>0.37</v>
      </c>
      <c r="AM28" s="11"/>
      <c r="AN28" s="19">
        <v>42886</v>
      </c>
      <c r="AO28" s="11">
        <v>0.46</v>
      </c>
      <c r="AP28" s="11"/>
      <c r="AQ28" s="19">
        <v>42916</v>
      </c>
      <c r="AR28" s="11">
        <v>0.55000000000000004</v>
      </c>
      <c r="AS28" s="11"/>
      <c r="AT28" s="19">
        <v>42947</v>
      </c>
      <c r="AU28" s="11">
        <v>0.64</v>
      </c>
      <c r="AV28" s="11"/>
      <c r="AW28" s="19">
        <v>42978</v>
      </c>
      <c r="AX28" s="11">
        <v>0.73</v>
      </c>
      <c r="AY28" s="11"/>
      <c r="AZ28" s="19">
        <v>43008</v>
      </c>
      <c r="BA28" s="11">
        <v>0.82</v>
      </c>
      <c r="BB28" s="11"/>
      <c r="BC28" s="19">
        <v>43039</v>
      </c>
      <c r="BD28" s="11">
        <v>0.91</v>
      </c>
      <c r="BE28" s="11"/>
      <c r="BF28" s="19">
        <v>43069</v>
      </c>
      <c r="BG28" s="11">
        <v>1</v>
      </c>
      <c r="BH28" s="11"/>
      <c r="BI28" s="19">
        <v>43100</v>
      </c>
      <c r="BJ28" s="11" t="s">
        <v>688</v>
      </c>
      <c r="BK28" s="11" t="s">
        <v>719</v>
      </c>
      <c r="BL28" s="10">
        <f>VLOOKUP(G28,'Peso Hito en Prog'!$E$3:$F$27,2,0)</f>
        <v>0.2</v>
      </c>
      <c r="BM28" s="10">
        <f>VLOOKUP(D28,'Peso Progr en Línea'!$D$2:$E$11,2,0)</f>
        <v>1</v>
      </c>
      <c r="BN28" s="11"/>
      <c r="BO28" s="119">
        <v>0.2</v>
      </c>
      <c r="BP28">
        <v>19201</v>
      </c>
      <c r="BQ28" s="7">
        <v>192</v>
      </c>
      <c r="BR28" s="4">
        <v>19</v>
      </c>
      <c r="BS28" s="4">
        <v>1</v>
      </c>
      <c r="BT28" s="146">
        <f t="shared" si="2"/>
        <v>0.2</v>
      </c>
      <c r="BU28">
        <v>0.2</v>
      </c>
    </row>
    <row r="29" spans="1:77" x14ac:dyDescent="0.25">
      <c r="A29" s="10" t="s">
        <v>2367</v>
      </c>
      <c r="B29" s="11" t="s">
        <v>642</v>
      </c>
      <c r="C29" s="11" t="s">
        <v>684</v>
      </c>
      <c r="D29" s="11" t="s">
        <v>725</v>
      </c>
      <c r="E29" s="10" t="s">
        <v>2019</v>
      </c>
      <c r="F29" s="10" t="s">
        <v>643</v>
      </c>
      <c r="G29" s="11" t="s">
        <v>717</v>
      </c>
      <c r="H29" s="14">
        <v>500</v>
      </c>
      <c r="I29" s="11" t="s">
        <v>74</v>
      </c>
      <c r="J29" s="104">
        <v>0</v>
      </c>
      <c r="K29" s="11">
        <v>0</v>
      </c>
      <c r="L29" s="11">
        <v>350</v>
      </c>
      <c r="M29" s="11">
        <v>500</v>
      </c>
      <c r="N29" s="104">
        <v>0</v>
      </c>
      <c r="O29" s="2"/>
      <c r="P29" s="2"/>
      <c r="Q29" s="2"/>
      <c r="R29" s="113" t="str">
        <f t="shared" si="0"/>
        <v/>
      </c>
      <c r="S29" s="2"/>
      <c r="T29" s="2" t="s">
        <v>720</v>
      </c>
      <c r="U29" s="89">
        <v>0.8</v>
      </c>
      <c r="V29" s="5">
        <v>42760</v>
      </c>
      <c r="W29" s="5">
        <v>43100</v>
      </c>
      <c r="X29" s="2">
        <v>340</v>
      </c>
      <c r="Y29" s="2">
        <v>0.02</v>
      </c>
      <c r="Z29" s="2">
        <v>0</v>
      </c>
      <c r="AA29" s="5">
        <v>42766</v>
      </c>
      <c r="AB29" s="2">
        <v>0.1</v>
      </c>
      <c r="AC29" s="2">
        <v>0</v>
      </c>
      <c r="AD29" s="5">
        <v>42794</v>
      </c>
      <c r="AE29" s="2">
        <v>0.19</v>
      </c>
      <c r="AF29" s="2">
        <v>0</v>
      </c>
      <c r="AG29" s="113">
        <f t="shared" si="4"/>
        <v>0</v>
      </c>
      <c r="AH29" s="5">
        <v>42825</v>
      </c>
      <c r="AI29" s="2">
        <v>0.28000000000000003</v>
      </c>
      <c r="AJ29" s="2"/>
      <c r="AK29" s="5">
        <v>42855</v>
      </c>
      <c r="AL29" s="2">
        <v>0.37</v>
      </c>
      <c r="AM29" s="2"/>
      <c r="AN29" s="5">
        <v>42886</v>
      </c>
      <c r="AO29" s="2">
        <v>0.46</v>
      </c>
      <c r="AP29" s="2"/>
      <c r="AQ29" s="5">
        <v>42916</v>
      </c>
      <c r="AR29" s="2">
        <v>0.55000000000000004</v>
      </c>
      <c r="AS29" s="2"/>
      <c r="AT29" s="5">
        <v>42947</v>
      </c>
      <c r="AU29" s="2">
        <v>0.64</v>
      </c>
      <c r="AV29" s="2"/>
      <c r="AW29" s="5">
        <v>42978</v>
      </c>
      <c r="AX29" s="2">
        <v>0.73</v>
      </c>
      <c r="AY29" s="2"/>
      <c r="AZ29" s="5">
        <v>43008</v>
      </c>
      <c r="BA29" s="2">
        <v>0.82</v>
      </c>
      <c r="BB29" s="2"/>
      <c r="BC29" s="5">
        <v>43039</v>
      </c>
      <c r="BD29" s="2">
        <v>0.91</v>
      </c>
      <c r="BE29" s="2"/>
      <c r="BF29" s="5">
        <v>43069</v>
      </c>
      <c r="BG29" s="2">
        <v>1</v>
      </c>
      <c r="BH29" s="2"/>
      <c r="BI29" s="5">
        <v>43100</v>
      </c>
      <c r="BJ29" s="2" t="s">
        <v>689</v>
      </c>
      <c r="BK29" s="2" t="s">
        <v>721</v>
      </c>
      <c r="BL29" s="10">
        <f>VLOOKUP(G29,'Peso Hito en Prog'!$E$3:$F$27,2,0)</f>
        <v>0.2</v>
      </c>
      <c r="BM29" s="10">
        <f>VLOOKUP(D29,'Peso Progr en Línea'!$D$2:$E$11,2,0)</f>
        <v>1</v>
      </c>
      <c r="BN29" s="2"/>
      <c r="BO29" s="119">
        <v>0</v>
      </c>
      <c r="BP29">
        <v>19202</v>
      </c>
      <c r="BQ29" s="1">
        <v>192</v>
      </c>
      <c r="BR29" s="4">
        <v>19</v>
      </c>
      <c r="BS29" s="4">
        <v>1</v>
      </c>
      <c r="BT29" s="146">
        <f t="shared" si="2"/>
        <v>0</v>
      </c>
      <c r="BU29">
        <v>0</v>
      </c>
    </row>
    <row r="30" spans="1:77" x14ac:dyDescent="0.25">
      <c r="A30" s="10" t="s">
        <v>2367</v>
      </c>
      <c r="B30" s="10" t="s">
        <v>642</v>
      </c>
      <c r="C30" s="10" t="s">
        <v>686</v>
      </c>
      <c r="D30" s="10" t="s">
        <v>735</v>
      </c>
      <c r="E30" s="12" t="s">
        <v>739</v>
      </c>
      <c r="F30" s="10" t="s">
        <v>738</v>
      </c>
      <c r="G30" s="15" t="s">
        <v>736</v>
      </c>
      <c r="H30" s="15">
        <v>450</v>
      </c>
      <c r="I30" s="2" t="s">
        <v>726</v>
      </c>
      <c r="J30" s="2">
        <v>250</v>
      </c>
      <c r="K30" s="2">
        <v>450</v>
      </c>
      <c r="L30" s="2"/>
      <c r="M30" s="2"/>
      <c r="N30" s="2">
        <v>229</v>
      </c>
      <c r="O30" s="2"/>
      <c r="P30" s="2"/>
      <c r="Q30" s="2"/>
      <c r="R30" s="113">
        <f t="shared" si="0"/>
        <v>0.91600000000000004</v>
      </c>
      <c r="S30" s="2" t="s">
        <v>2431</v>
      </c>
      <c r="T30" s="2" t="s">
        <v>2432</v>
      </c>
      <c r="U30" s="95">
        <v>0.2</v>
      </c>
      <c r="V30" s="5">
        <v>42751</v>
      </c>
      <c r="W30" s="5">
        <v>42766</v>
      </c>
      <c r="X30" s="2">
        <v>15</v>
      </c>
      <c r="Y30" s="2">
        <v>4.93</v>
      </c>
      <c r="Z30" s="2">
        <v>30</v>
      </c>
      <c r="AA30" s="5">
        <v>42766</v>
      </c>
      <c r="AB30" s="2">
        <v>6.93</v>
      </c>
      <c r="AC30" s="2"/>
      <c r="AD30" s="5">
        <v>42794</v>
      </c>
      <c r="AE30" s="2">
        <v>9</v>
      </c>
      <c r="AF30" s="2"/>
      <c r="AG30" s="113">
        <f t="shared" si="4"/>
        <v>0</v>
      </c>
      <c r="AH30" s="5">
        <v>42825</v>
      </c>
      <c r="AI30" s="2">
        <v>11</v>
      </c>
      <c r="AJ30" s="2"/>
      <c r="AK30" s="5">
        <v>42855</v>
      </c>
      <c r="AL30" s="2">
        <v>13.07</v>
      </c>
      <c r="AM30" s="2"/>
      <c r="AN30" s="5">
        <v>42886</v>
      </c>
      <c r="AO30" s="2">
        <v>15.13</v>
      </c>
      <c r="AP30" s="2"/>
      <c r="AQ30" s="5">
        <v>42916</v>
      </c>
      <c r="AR30" s="2">
        <v>17.13</v>
      </c>
      <c r="AS30" s="2"/>
      <c r="AT30" s="5">
        <v>42947</v>
      </c>
      <c r="AU30" s="2">
        <v>19.2</v>
      </c>
      <c r="AV30" s="2"/>
      <c r="AW30" s="5">
        <v>42978</v>
      </c>
      <c r="AX30" s="2">
        <v>21.2</v>
      </c>
      <c r="AY30" s="2"/>
      <c r="AZ30" s="5">
        <v>43008</v>
      </c>
      <c r="BA30" s="2">
        <v>23.27</v>
      </c>
      <c r="BB30" s="2"/>
      <c r="BC30" s="5">
        <v>43039</v>
      </c>
      <c r="BD30" s="2" t="e">
        <v>#REF!</v>
      </c>
      <c r="BE30" s="2"/>
      <c r="BF30" s="5">
        <v>43069</v>
      </c>
      <c r="BG30" s="2" t="e">
        <v>#REF!</v>
      </c>
      <c r="BH30" s="2"/>
      <c r="BI30" s="5">
        <v>43100</v>
      </c>
      <c r="BJ30" s="2" t="s">
        <v>2433</v>
      </c>
      <c r="BK30" s="2" t="s">
        <v>727</v>
      </c>
      <c r="BL30" s="10">
        <f>VLOOKUP(G30,'Peso Hito en Prog'!$E$3:$F$27,2,0)</f>
        <v>0.5</v>
      </c>
      <c r="BM30" s="10">
        <f>VLOOKUP(D30,'Peso Progr en Línea'!$D$2:$E$11,2,0)</f>
        <v>0.14285714285714285</v>
      </c>
      <c r="BN30" s="2"/>
      <c r="BO30" s="2"/>
      <c r="BP30">
        <v>22201</v>
      </c>
      <c r="BQ30" s="1">
        <v>222</v>
      </c>
      <c r="BR30" s="4">
        <v>22</v>
      </c>
      <c r="BS30" s="4">
        <v>2</v>
      </c>
      <c r="BT30" s="146">
        <f t="shared" si="2"/>
        <v>0</v>
      </c>
      <c r="BU30">
        <v>0</v>
      </c>
    </row>
    <row r="31" spans="1:77" x14ac:dyDescent="0.25">
      <c r="A31" s="10" t="s">
        <v>2367</v>
      </c>
      <c r="B31" s="10" t="s">
        <v>642</v>
      </c>
      <c r="C31" s="10" t="s">
        <v>686</v>
      </c>
      <c r="D31" s="10" t="s">
        <v>735</v>
      </c>
      <c r="E31" s="12" t="s">
        <v>739</v>
      </c>
      <c r="F31" s="10" t="s">
        <v>738</v>
      </c>
      <c r="G31" s="15" t="s">
        <v>736</v>
      </c>
      <c r="H31" s="15">
        <v>450</v>
      </c>
      <c r="I31" s="2" t="s">
        <v>726</v>
      </c>
      <c r="J31" s="2">
        <v>250</v>
      </c>
      <c r="K31" s="2">
        <v>450</v>
      </c>
      <c r="L31" s="2"/>
      <c r="M31" s="2"/>
      <c r="N31" s="2">
        <v>229</v>
      </c>
      <c r="O31" s="2"/>
      <c r="P31" s="2"/>
      <c r="Q31" s="2"/>
      <c r="R31" s="113">
        <f t="shared" si="0"/>
        <v>0.91600000000000004</v>
      </c>
      <c r="S31" s="2"/>
      <c r="T31" s="2" t="s">
        <v>2434</v>
      </c>
      <c r="U31" s="95">
        <v>0.2</v>
      </c>
      <c r="V31" s="98">
        <v>42767</v>
      </c>
      <c r="W31" s="98">
        <v>42794</v>
      </c>
      <c r="X31" s="2">
        <v>27</v>
      </c>
      <c r="Y31" s="101">
        <v>-2850.07</v>
      </c>
      <c r="Z31" s="2"/>
      <c r="AA31" s="5"/>
      <c r="AB31" s="2"/>
      <c r="AC31" s="100">
        <v>109</v>
      </c>
      <c r="AD31" s="5"/>
      <c r="AE31" s="2">
        <v>0</v>
      </c>
      <c r="AF31" s="100">
        <v>109</v>
      </c>
      <c r="AG31" s="113" t="str">
        <f t="shared" si="4"/>
        <v/>
      </c>
      <c r="AH31" s="5"/>
      <c r="AI31" s="2"/>
      <c r="AJ31" s="2"/>
      <c r="AK31" s="5"/>
      <c r="AL31" s="2"/>
      <c r="AM31" s="2"/>
      <c r="AN31" s="5"/>
      <c r="AO31" s="2"/>
      <c r="AP31" s="2"/>
      <c r="AQ31" s="5"/>
      <c r="AR31" s="2"/>
      <c r="AS31" s="2"/>
      <c r="AT31" s="5"/>
      <c r="AU31" s="2"/>
      <c r="AV31" s="2"/>
      <c r="AW31" s="5"/>
      <c r="AX31" s="2"/>
      <c r="AY31" s="2"/>
      <c r="AZ31" s="5"/>
      <c r="BA31" s="2"/>
      <c r="BB31" s="2"/>
      <c r="BC31" s="5"/>
      <c r="BD31" s="2"/>
      <c r="BE31" s="2"/>
      <c r="BF31" s="5"/>
      <c r="BG31" s="2"/>
      <c r="BH31" s="2"/>
      <c r="BI31" s="5"/>
      <c r="BJ31" s="2"/>
      <c r="BK31" s="2" t="s">
        <v>728</v>
      </c>
      <c r="BL31" s="10">
        <f>VLOOKUP(G31,'Peso Hito en Prog'!$E$3:$F$27,2,0)</f>
        <v>0.5</v>
      </c>
      <c r="BM31" s="10">
        <f>VLOOKUP(D31,'Peso Progr en Línea'!$D$2:$E$11,2,0)</f>
        <v>0.14285714285714285</v>
      </c>
      <c r="BN31" s="2"/>
      <c r="BO31" s="119">
        <v>0</v>
      </c>
      <c r="BP31">
        <v>22202</v>
      </c>
      <c r="BQ31" s="1">
        <v>222</v>
      </c>
      <c r="BR31" s="4">
        <v>22</v>
      </c>
      <c r="BS31" s="4">
        <v>2</v>
      </c>
      <c r="BT31" s="146" t="str">
        <f t="shared" si="2"/>
        <v/>
      </c>
      <c r="BU31" t="s">
        <v>2838</v>
      </c>
    </row>
    <row r="32" spans="1:77" x14ac:dyDescent="0.25">
      <c r="A32" s="10" t="s">
        <v>2367</v>
      </c>
      <c r="B32" s="10" t="s">
        <v>642</v>
      </c>
      <c r="C32" s="10" t="s">
        <v>686</v>
      </c>
      <c r="D32" s="10" t="s">
        <v>735</v>
      </c>
      <c r="E32" s="12" t="s">
        <v>739</v>
      </c>
      <c r="F32" s="10" t="s">
        <v>738</v>
      </c>
      <c r="G32" s="15" t="s">
        <v>736</v>
      </c>
      <c r="H32" s="15">
        <v>450</v>
      </c>
      <c r="I32" s="2" t="s">
        <v>726</v>
      </c>
      <c r="J32" s="2">
        <v>250</v>
      </c>
      <c r="K32" s="2">
        <v>450</v>
      </c>
      <c r="L32" s="2"/>
      <c r="M32" s="2"/>
      <c r="N32" s="2">
        <v>229</v>
      </c>
      <c r="O32" s="2"/>
      <c r="P32" s="2"/>
      <c r="Q32" s="2"/>
      <c r="R32" s="113">
        <f t="shared" si="0"/>
        <v>0.91600000000000004</v>
      </c>
      <c r="S32" s="2"/>
      <c r="T32" s="2" t="s">
        <v>729</v>
      </c>
      <c r="U32" s="95">
        <v>0.2</v>
      </c>
      <c r="V32" s="5">
        <v>42795</v>
      </c>
      <c r="W32" s="5">
        <v>42830</v>
      </c>
      <c r="X32" s="2">
        <v>35</v>
      </c>
      <c r="Y32" s="2">
        <v>-2850.07</v>
      </c>
      <c r="Z32" s="2"/>
      <c r="AA32" s="5"/>
      <c r="AB32" s="2"/>
      <c r="AC32" s="2"/>
      <c r="AD32" s="5"/>
      <c r="AE32" s="2"/>
      <c r="AF32" s="2">
        <v>90</v>
      </c>
      <c r="AG32" s="113" t="str">
        <f t="shared" si="4"/>
        <v/>
      </c>
      <c r="AH32" s="5"/>
      <c r="AI32" s="2"/>
      <c r="AJ32" s="2"/>
      <c r="AK32" s="5"/>
      <c r="AL32" s="2"/>
      <c r="AM32" s="2"/>
      <c r="AN32" s="5"/>
      <c r="AO32" s="2"/>
      <c r="AP32" s="2"/>
      <c r="AQ32" s="5"/>
      <c r="AR32" s="2"/>
      <c r="AS32" s="2"/>
      <c r="AT32" s="5"/>
      <c r="AU32" s="2"/>
      <c r="AV32" s="2"/>
      <c r="AW32" s="5"/>
      <c r="AX32" s="2"/>
      <c r="AY32" s="2"/>
      <c r="AZ32" s="5"/>
      <c r="BA32" s="2"/>
      <c r="BB32" s="2"/>
      <c r="BC32" s="5"/>
      <c r="BD32" s="2"/>
      <c r="BE32" s="2"/>
      <c r="BF32" s="5"/>
      <c r="BG32" s="2"/>
      <c r="BH32" s="2"/>
      <c r="BI32" s="5"/>
      <c r="BJ32" s="2"/>
      <c r="BK32" s="2" t="s">
        <v>730</v>
      </c>
      <c r="BL32" s="10">
        <f>VLOOKUP(G32,'Peso Hito en Prog'!$E$3:$F$27,2,0)</f>
        <v>0.5</v>
      </c>
      <c r="BM32" s="10">
        <f>VLOOKUP(D32,'Peso Progr en Línea'!$D$2:$E$11,2,0)</f>
        <v>0.14285714285714285</v>
      </c>
      <c r="BN32" s="2"/>
      <c r="BO32" s="2"/>
      <c r="BP32">
        <v>22203</v>
      </c>
      <c r="BQ32" s="1">
        <v>222</v>
      </c>
      <c r="BR32" s="4">
        <v>22</v>
      </c>
      <c r="BS32" s="4">
        <v>2</v>
      </c>
      <c r="BT32" s="146" t="str">
        <f t="shared" si="2"/>
        <v/>
      </c>
      <c r="BU32" t="s">
        <v>2838</v>
      </c>
    </row>
    <row r="33" spans="1:73" x14ac:dyDescent="0.25">
      <c r="A33" s="10" t="s">
        <v>2367</v>
      </c>
      <c r="B33" s="10" t="s">
        <v>642</v>
      </c>
      <c r="C33" s="10" t="s">
        <v>686</v>
      </c>
      <c r="D33" s="10" t="s">
        <v>735</v>
      </c>
      <c r="E33" s="12" t="s">
        <v>739</v>
      </c>
      <c r="F33" s="10" t="s">
        <v>738</v>
      </c>
      <c r="G33" s="15" t="s">
        <v>736</v>
      </c>
      <c r="H33" s="15">
        <v>450</v>
      </c>
      <c r="I33" s="2" t="s">
        <v>726</v>
      </c>
      <c r="J33" s="2">
        <v>250</v>
      </c>
      <c r="K33" s="2">
        <v>450</v>
      </c>
      <c r="L33" s="2"/>
      <c r="M33" s="2"/>
      <c r="N33" s="2">
        <v>229</v>
      </c>
      <c r="O33" s="2"/>
      <c r="P33" s="2"/>
      <c r="Q33" s="2"/>
      <c r="R33" s="113">
        <f t="shared" si="0"/>
        <v>0.91600000000000004</v>
      </c>
      <c r="S33" s="2"/>
      <c r="T33" s="2" t="s">
        <v>2435</v>
      </c>
      <c r="U33" s="95">
        <v>0.2</v>
      </c>
      <c r="V33" s="5">
        <v>42831</v>
      </c>
      <c r="W33" s="5">
        <v>42855</v>
      </c>
      <c r="X33" s="2">
        <v>24</v>
      </c>
      <c r="Y33" s="2">
        <v>-2850.07</v>
      </c>
      <c r="Z33" s="2"/>
      <c r="AA33" s="5"/>
      <c r="AB33" s="2"/>
      <c r="AC33" s="2"/>
      <c r="AD33" s="5"/>
      <c r="AE33" s="2"/>
      <c r="AF33" s="2"/>
      <c r="AG33" s="113" t="str">
        <f t="shared" si="4"/>
        <v/>
      </c>
      <c r="AH33" s="5"/>
      <c r="AI33" s="2"/>
      <c r="AJ33" s="2"/>
      <c r="AK33" s="5"/>
      <c r="AL33" s="2"/>
      <c r="AM33" s="2"/>
      <c r="AN33" s="5"/>
      <c r="AO33" s="2"/>
      <c r="AP33" s="2"/>
      <c r="AQ33" s="5"/>
      <c r="AR33" s="2"/>
      <c r="AS33" s="2"/>
      <c r="AT33" s="5"/>
      <c r="AU33" s="2"/>
      <c r="AV33" s="2"/>
      <c r="AW33" s="5"/>
      <c r="AX33" s="2"/>
      <c r="AY33" s="2"/>
      <c r="AZ33" s="5"/>
      <c r="BA33" s="2"/>
      <c r="BB33" s="2"/>
      <c r="BC33" s="5"/>
      <c r="BD33" s="2"/>
      <c r="BE33" s="2"/>
      <c r="BF33" s="5"/>
      <c r="BG33" s="2"/>
      <c r="BH33" s="2"/>
      <c r="BI33" s="5"/>
      <c r="BJ33" s="2"/>
      <c r="BK33" s="2" t="s">
        <v>730</v>
      </c>
      <c r="BL33" s="10">
        <f>VLOOKUP(G33,'Peso Hito en Prog'!$E$3:$F$27,2,0)</f>
        <v>0.5</v>
      </c>
      <c r="BM33" s="10">
        <f>VLOOKUP(D33,'Peso Progr en Línea'!$D$2:$E$11,2,0)</f>
        <v>0.14285714285714285</v>
      </c>
      <c r="BN33" s="2"/>
      <c r="BO33" s="2"/>
      <c r="BP33">
        <v>22204</v>
      </c>
      <c r="BQ33" s="1">
        <v>222</v>
      </c>
      <c r="BR33" s="4">
        <v>22</v>
      </c>
      <c r="BS33" s="4">
        <v>2</v>
      </c>
      <c r="BT33" s="146" t="str">
        <f t="shared" si="2"/>
        <v/>
      </c>
      <c r="BU33" t="s">
        <v>2838</v>
      </c>
    </row>
    <row r="34" spans="1:73" x14ac:dyDescent="0.25">
      <c r="A34" s="10" t="s">
        <v>2367</v>
      </c>
      <c r="B34" s="10" t="s">
        <v>642</v>
      </c>
      <c r="C34" s="10" t="s">
        <v>686</v>
      </c>
      <c r="D34" s="10" t="s">
        <v>735</v>
      </c>
      <c r="E34" s="12" t="s">
        <v>739</v>
      </c>
      <c r="F34" s="10" t="s">
        <v>738</v>
      </c>
      <c r="G34" s="15" t="s">
        <v>736</v>
      </c>
      <c r="H34" s="15">
        <v>450</v>
      </c>
      <c r="I34" s="2" t="s">
        <v>726</v>
      </c>
      <c r="J34" s="2">
        <v>250</v>
      </c>
      <c r="K34" s="2">
        <v>450</v>
      </c>
      <c r="L34" s="2"/>
      <c r="M34" s="2"/>
      <c r="N34" s="2">
        <v>229</v>
      </c>
      <c r="O34" s="2"/>
      <c r="P34" s="2"/>
      <c r="Q34" s="2"/>
      <c r="R34" s="113">
        <f t="shared" si="0"/>
        <v>0.91600000000000004</v>
      </c>
      <c r="S34" s="2"/>
      <c r="T34" s="2" t="s">
        <v>731</v>
      </c>
      <c r="U34" s="95">
        <v>0.2</v>
      </c>
      <c r="V34" s="5">
        <v>42856</v>
      </c>
      <c r="W34" s="5">
        <v>42885</v>
      </c>
      <c r="X34" s="2">
        <v>29</v>
      </c>
      <c r="Y34" s="2">
        <v>-2850.07</v>
      </c>
      <c r="Z34" s="2"/>
      <c r="AA34" s="5"/>
      <c r="AB34" s="2"/>
      <c r="AC34" s="2"/>
      <c r="AD34" s="5"/>
      <c r="AE34" s="2"/>
      <c r="AF34" s="2"/>
      <c r="AG34" s="113" t="str">
        <f t="shared" si="4"/>
        <v/>
      </c>
      <c r="AH34" s="5"/>
      <c r="AI34" s="2"/>
      <c r="AJ34" s="2"/>
      <c r="AK34" s="5"/>
      <c r="AL34" s="2"/>
      <c r="AM34" s="2"/>
      <c r="AN34" s="5"/>
      <c r="AO34" s="2"/>
      <c r="AP34" s="2"/>
      <c r="AQ34" s="5"/>
      <c r="AR34" s="2"/>
      <c r="AS34" s="2"/>
      <c r="AT34" s="5"/>
      <c r="AU34" s="2"/>
      <c r="AV34" s="2"/>
      <c r="AW34" s="5"/>
      <c r="AX34" s="2"/>
      <c r="AY34" s="2"/>
      <c r="AZ34" s="5"/>
      <c r="BA34" s="2"/>
      <c r="BB34" s="2"/>
      <c r="BC34" s="5"/>
      <c r="BD34" s="2"/>
      <c r="BE34" s="2"/>
      <c r="BF34" s="5"/>
      <c r="BG34" s="2"/>
      <c r="BH34" s="2"/>
      <c r="BI34" s="5"/>
      <c r="BJ34" s="2"/>
      <c r="BK34" s="2" t="s">
        <v>730</v>
      </c>
      <c r="BL34" s="10">
        <f>VLOOKUP(G34,'Peso Hito en Prog'!$E$3:$F$27,2,0)</f>
        <v>0.5</v>
      </c>
      <c r="BM34" s="10">
        <f>VLOOKUP(D34,'Peso Progr en Línea'!$D$2:$E$11,2,0)</f>
        <v>0.14285714285714285</v>
      </c>
      <c r="BN34" s="2"/>
      <c r="BO34" s="2"/>
      <c r="BP34">
        <v>22205</v>
      </c>
      <c r="BQ34" s="1">
        <v>222</v>
      </c>
      <c r="BR34" s="4">
        <v>22</v>
      </c>
      <c r="BS34" s="4">
        <v>2</v>
      </c>
      <c r="BT34" s="146" t="str">
        <f t="shared" si="2"/>
        <v/>
      </c>
      <c r="BU34" t="s">
        <v>2838</v>
      </c>
    </row>
    <row r="35" spans="1:73" x14ac:dyDescent="0.25">
      <c r="A35" s="10" t="s">
        <v>2367</v>
      </c>
      <c r="B35" s="10" t="s">
        <v>642</v>
      </c>
      <c r="C35" s="10" t="s">
        <v>686</v>
      </c>
      <c r="D35" s="10" t="s">
        <v>735</v>
      </c>
      <c r="E35" s="12" t="s">
        <v>739</v>
      </c>
      <c r="F35" s="10" t="s">
        <v>738</v>
      </c>
      <c r="G35" s="15" t="s">
        <v>737</v>
      </c>
      <c r="H35" s="15">
        <v>200</v>
      </c>
      <c r="I35" s="2"/>
      <c r="J35" s="2">
        <v>250</v>
      </c>
      <c r="K35" s="2">
        <v>450</v>
      </c>
      <c r="L35" s="2"/>
      <c r="M35" s="2"/>
      <c r="N35" s="2">
        <v>229</v>
      </c>
      <c r="O35" s="2"/>
      <c r="P35" s="2"/>
      <c r="Q35" s="2"/>
      <c r="R35" s="113">
        <f t="shared" si="0"/>
        <v>0.91600000000000004</v>
      </c>
      <c r="S35" s="2"/>
      <c r="T35" s="2" t="s">
        <v>732</v>
      </c>
      <c r="U35" s="95">
        <v>1</v>
      </c>
      <c r="V35" s="5">
        <v>42887</v>
      </c>
      <c r="W35" s="5">
        <v>43069</v>
      </c>
      <c r="X35" s="2">
        <v>182</v>
      </c>
      <c r="Y35" s="10"/>
      <c r="Z35" s="10"/>
      <c r="AA35" s="18">
        <v>42766</v>
      </c>
      <c r="AB35" s="10"/>
      <c r="AC35" s="10"/>
      <c r="AD35" s="18">
        <v>42794</v>
      </c>
      <c r="AE35" s="10"/>
      <c r="AF35" s="2"/>
      <c r="AG35" s="113" t="str">
        <f t="shared" si="4"/>
        <v/>
      </c>
      <c r="AH35" s="5">
        <v>42825</v>
      </c>
      <c r="AI35" s="2">
        <v>-0.18</v>
      </c>
      <c r="AJ35" s="2"/>
      <c r="AK35" s="5">
        <v>42855</v>
      </c>
      <c r="AL35" s="2">
        <v>-0.01</v>
      </c>
      <c r="AM35" s="2"/>
      <c r="AN35" s="5">
        <v>42886</v>
      </c>
      <c r="AO35" s="2">
        <v>0.16</v>
      </c>
      <c r="AP35" s="2"/>
      <c r="AQ35" s="5">
        <v>42916</v>
      </c>
      <c r="AR35" s="2">
        <v>0.33</v>
      </c>
      <c r="AS35" s="2"/>
      <c r="AT35" s="5">
        <v>42947</v>
      </c>
      <c r="AU35" s="2">
        <v>0.5</v>
      </c>
      <c r="AV35" s="2"/>
      <c r="AW35" s="5">
        <v>42978</v>
      </c>
      <c r="AX35" s="2">
        <v>0.66</v>
      </c>
      <c r="AY35" s="2"/>
      <c r="AZ35" s="5">
        <v>43008</v>
      </c>
      <c r="BA35" s="2">
        <v>0.84</v>
      </c>
      <c r="BB35" s="2"/>
      <c r="BC35" s="5">
        <v>43039</v>
      </c>
      <c r="BD35" s="2">
        <v>1</v>
      </c>
      <c r="BE35" s="2"/>
      <c r="BF35" s="5">
        <v>43069</v>
      </c>
      <c r="BG35" s="2">
        <v>1.17</v>
      </c>
      <c r="BH35" s="2"/>
      <c r="BI35" s="5">
        <v>43100</v>
      </c>
      <c r="BJ35" s="2" t="s">
        <v>733</v>
      </c>
      <c r="BK35" s="2" t="s">
        <v>734</v>
      </c>
      <c r="BL35" s="10">
        <f>VLOOKUP(G35,'Peso Hito en Prog'!$E$3:$F$27,2,0)</f>
        <v>0.5</v>
      </c>
      <c r="BM35" s="10">
        <f>VLOOKUP(D35,'Peso Progr en Línea'!$D$2:$E$11,2,0)</f>
        <v>0.14285714285714285</v>
      </c>
      <c r="BN35" s="2"/>
      <c r="BO35" s="2"/>
      <c r="BP35">
        <v>22101</v>
      </c>
      <c r="BQ35" s="1">
        <v>221</v>
      </c>
      <c r="BR35" s="4">
        <v>22</v>
      </c>
      <c r="BS35" s="4">
        <v>2</v>
      </c>
      <c r="BT35" s="146" t="str">
        <f t="shared" si="2"/>
        <v/>
      </c>
      <c r="BU35">
        <v>0</v>
      </c>
    </row>
    <row r="36" spans="1:73" x14ac:dyDescent="0.25">
      <c r="A36" s="10" t="s">
        <v>2367</v>
      </c>
      <c r="B36" s="10" t="s">
        <v>642</v>
      </c>
      <c r="C36" s="10" t="s">
        <v>686</v>
      </c>
      <c r="D36" s="10" t="s">
        <v>744</v>
      </c>
      <c r="E36" s="2" t="s">
        <v>746</v>
      </c>
      <c r="F36" s="10" t="s">
        <v>745</v>
      </c>
      <c r="G36" s="36" t="s">
        <v>740</v>
      </c>
      <c r="H36" s="39">
        <v>0.9</v>
      </c>
      <c r="I36" s="36" t="s">
        <v>741</v>
      </c>
      <c r="J36" s="110">
        <v>0.1</v>
      </c>
      <c r="K36" s="55">
        <v>0.35</v>
      </c>
      <c r="L36" s="55">
        <v>0.55000000000000004</v>
      </c>
      <c r="M36" s="55">
        <v>0.9</v>
      </c>
      <c r="N36" s="110">
        <v>0.27</v>
      </c>
      <c r="O36" s="91"/>
      <c r="P36" s="91"/>
      <c r="Q36" s="91"/>
      <c r="R36" s="113">
        <f t="shared" si="0"/>
        <v>2.7</v>
      </c>
      <c r="S36" s="28"/>
      <c r="T36" s="35" t="s">
        <v>2436</v>
      </c>
      <c r="U36" s="55">
        <v>1</v>
      </c>
      <c r="V36" s="29">
        <v>42737</v>
      </c>
      <c r="W36" s="29">
        <v>43100</v>
      </c>
      <c r="X36" s="30">
        <v>363</v>
      </c>
      <c r="Y36" s="31">
        <v>7.9889807162534437E-2</v>
      </c>
      <c r="Z36" s="32">
        <v>0.08</v>
      </c>
      <c r="AA36" s="33">
        <v>42766</v>
      </c>
      <c r="AB36" s="34">
        <v>0.15702479338842976</v>
      </c>
      <c r="AC36" s="32">
        <v>0.16</v>
      </c>
      <c r="AD36" s="33">
        <v>42794</v>
      </c>
      <c r="AE36" s="34">
        <v>0.24242424242424243</v>
      </c>
      <c r="AF36" s="32">
        <v>0.25</v>
      </c>
      <c r="AG36" s="113">
        <f t="shared" si="4"/>
        <v>1.03125</v>
      </c>
      <c r="AH36" s="33">
        <v>42825</v>
      </c>
      <c r="AI36" s="34">
        <v>0.32506887052341599</v>
      </c>
      <c r="AJ36" s="32"/>
      <c r="AK36" s="33">
        <v>42855</v>
      </c>
      <c r="AL36" s="34">
        <v>0.41046831955922863</v>
      </c>
      <c r="AM36" s="32"/>
      <c r="AN36" s="33">
        <v>42886</v>
      </c>
      <c r="AO36" s="34">
        <v>0.49311294765840219</v>
      </c>
      <c r="AP36" s="32"/>
      <c r="AQ36" s="33">
        <v>42916</v>
      </c>
      <c r="AR36" s="34">
        <v>0.57851239669421484</v>
      </c>
      <c r="AS36" s="32"/>
      <c r="AT36" s="33">
        <v>42947</v>
      </c>
      <c r="AU36" s="34">
        <v>0.66391184573002759</v>
      </c>
      <c r="AV36" s="32"/>
      <c r="AW36" s="33">
        <v>42978</v>
      </c>
      <c r="AX36" s="34">
        <v>0.74655647382920109</v>
      </c>
      <c r="AY36" s="32"/>
      <c r="AZ36" s="33">
        <v>43008</v>
      </c>
      <c r="BA36" s="34">
        <v>0.83195592286501374</v>
      </c>
      <c r="BB36" s="32"/>
      <c r="BC36" s="33">
        <v>43039</v>
      </c>
      <c r="BD36" s="34">
        <v>0.91460055096418735</v>
      </c>
      <c r="BE36" s="32"/>
      <c r="BF36" s="33">
        <v>43069</v>
      </c>
      <c r="BG36" s="34">
        <v>1</v>
      </c>
      <c r="BH36" s="32"/>
      <c r="BI36" s="33">
        <v>43100</v>
      </c>
      <c r="BJ36" s="30" t="s">
        <v>742</v>
      </c>
      <c r="BK36" s="36" t="s">
        <v>743</v>
      </c>
      <c r="BL36" s="10">
        <f>VLOOKUP(G36,'Peso Hito en Prog'!$E$3:$F$27,2,0)</f>
        <v>1</v>
      </c>
      <c r="BM36" s="10">
        <f>VLOOKUP(D36,'Peso Progr en Línea'!$D$2:$E$11,2,0)</f>
        <v>0.14285714285714285</v>
      </c>
      <c r="BN36" s="2"/>
      <c r="BO36" s="119">
        <v>1.03125</v>
      </c>
      <c r="BP36">
        <v>26101</v>
      </c>
      <c r="BQ36" s="1">
        <v>261</v>
      </c>
      <c r="BR36" s="4">
        <v>26</v>
      </c>
      <c r="BS36" s="4">
        <v>2</v>
      </c>
      <c r="BT36" s="146">
        <f t="shared" si="2"/>
        <v>1.03125</v>
      </c>
      <c r="BU36">
        <v>1.03125</v>
      </c>
    </row>
    <row r="37" spans="1:73" x14ac:dyDescent="0.25">
      <c r="A37" s="10" t="s">
        <v>2367</v>
      </c>
      <c r="B37" s="10" t="s">
        <v>642</v>
      </c>
      <c r="C37" s="10" t="s">
        <v>686</v>
      </c>
      <c r="D37" s="10" t="s">
        <v>856</v>
      </c>
      <c r="E37" s="2" t="s">
        <v>746</v>
      </c>
      <c r="F37" s="10" t="s">
        <v>745</v>
      </c>
      <c r="G37" s="40" t="s">
        <v>753</v>
      </c>
      <c r="H37" s="41">
        <v>1</v>
      </c>
      <c r="I37" s="40" t="s">
        <v>741</v>
      </c>
      <c r="J37" s="110">
        <v>25</v>
      </c>
      <c r="K37" s="107">
        <v>50</v>
      </c>
      <c r="L37" s="107">
        <v>75</v>
      </c>
      <c r="M37" s="107">
        <v>100</v>
      </c>
      <c r="N37" s="110">
        <v>20</v>
      </c>
      <c r="O37" s="91"/>
      <c r="P37" s="91"/>
      <c r="Q37" s="91"/>
      <c r="R37" s="113">
        <f t="shared" si="0"/>
        <v>0.8</v>
      </c>
      <c r="S37" s="42" t="s">
        <v>2437</v>
      </c>
      <c r="T37" s="35" t="s">
        <v>2438</v>
      </c>
      <c r="U37" s="96">
        <v>0.4</v>
      </c>
      <c r="V37" s="29">
        <v>42748</v>
      </c>
      <c r="W37" s="29">
        <v>42809</v>
      </c>
      <c r="X37" s="30">
        <v>61</v>
      </c>
      <c r="Y37" s="31">
        <v>0.29508196721311475</v>
      </c>
      <c r="Z37" s="32">
        <v>0.3</v>
      </c>
      <c r="AA37" s="33">
        <v>42766</v>
      </c>
      <c r="AB37" s="31">
        <v>0.75409836065573765</v>
      </c>
      <c r="AC37" s="32">
        <v>0.76</v>
      </c>
      <c r="AD37" s="33">
        <v>42794</v>
      </c>
      <c r="AE37" s="34">
        <v>1</v>
      </c>
      <c r="AF37" s="32">
        <v>0.9</v>
      </c>
      <c r="AG37" s="113">
        <f t="shared" si="4"/>
        <v>0.9</v>
      </c>
      <c r="AH37" s="33">
        <v>42825</v>
      </c>
      <c r="AI37" s="34">
        <v>1</v>
      </c>
      <c r="AJ37" s="32"/>
      <c r="AK37" s="33">
        <v>42855</v>
      </c>
      <c r="AL37" s="34"/>
      <c r="AM37" s="32"/>
      <c r="AN37" s="33">
        <v>42886</v>
      </c>
      <c r="AO37" s="34"/>
      <c r="AP37" s="32"/>
      <c r="AQ37" s="33">
        <v>42916</v>
      </c>
      <c r="AR37" s="34"/>
      <c r="AS37" s="32"/>
      <c r="AT37" s="33">
        <v>42947</v>
      </c>
      <c r="AU37" s="34"/>
      <c r="AV37" s="32"/>
      <c r="AW37" s="33">
        <v>42978</v>
      </c>
      <c r="AX37" s="34"/>
      <c r="AY37" s="32"/>
      <c r="AZ37" s="33">
        <v>43008</v>
      </c>
      <c r="BA37" s="34"/>
      <c r="BB37" s="32"/>
      <c r="BC37" s="33">
        <v>43039</v>
      </c>
      <c r="BD37" s="34"/>
      <c r="BE37" s="32"/>
      <c r="BF37" s="33">
        <v>43069</v>
      </c>
      <c r="BG37" s="34"/>
      <c r="BH37" s="32"/>
      <c r="BI37" s="33">
        <v>43100</v>
      </c>
      <c r="BJ37" s="30" t="s">
        <v>2439</v>
      </c>
      <c r="BK37" s="36" t="s">
        <v>747</v>
      </c>
      <c r="BL37" s="10">
        <f>VLOOKUP(G37,'Peso Hito en Prog'!$E$3:$F$27,2,0)</f>
        <v>1</v>
      </c>
      <c r="BM37" s="10">
        <f>VLOOKUP(D37,'Peso Progr en Línea'!$D$2:$E$11,2,0)</f>
        <v>0.14285714285714285</v>
      </c>
      <c r="BN37" s="2"/>
      <c r="BO37" s="119">
        <v>0.36000000000000004</v>
      </c>
      <c r="BP37">
        <v>23101</v>
      </c>
      <c r="BQ37" s="1">
        <v>231</v>
      </c>
      <c r="BR37" s="4">
        <v>23</v>
      </c>
      <c r="BS37" s="4">
        <v>2</v>
      </c>
      <c r="BT37" s="146">
        <f t="shared" si="2"/>
        <v>0.36000000000000004</v>
      </c>
      <c r="BU37">
        <v>0.36000000000000004</v>
      </c>
    </row>
    <row r="38" spans="1:73" x14ac:dyDescent="0.25">
      <c r="A38" s="10" t="s">
        <v>2367</v>
      </c>
      <c r="B38" s="10" t="s">
        <v>642</v>
      </c>
      <c r="C38" s="10" t="s">
        <v>686</v>
      </c>
      <c r="D38" s="10" t="s">
        <v>856</v>
      </c>
      <c r="E38" s="2" t="s">
        <v>746</v>
      </c>
      <c r="F38" s="10" t="s">
        <v>745</v>
      </c>
      <c r="G38" s="40" t="s">
        <v>753</v>
      </c>
      <c r="H38" s="41">
        <v>1</v>
      </c>
      <c r="I38" s="40" t="s">
        <v>741</v>
      </c>
      <c r="J38" s="110">
        <v>25</v>
      </c>
      <c r="K38" s="107">
        <v>50</v>
      </c>
      <c r="L38" s="107">
        <v>75</v>
      </c>
      <c r="M38" s="107">
        <v>100</v>
      </c>
      <c r="N38" s="110">
        <v>20</v>
      </c>
      <c r="O38" s="91"/>
      <c r="P38" s="91"/>
      <c r="Q38" s="91"/>
      <c r="R38" s="113">
        <f t="shared" si="0"/>
        <v>0.8</v>
      </c>
      <c r="S38" s="42"/>
      <c r="T38" s="35" t="s">
        <v>748</v>
      </c>
      <c r="U38" s="96">
        <v>0.4</v>
      </c>
      <c r="V38" s="29">
        <v>42810</v>
      </c>
      <c r="W38" s="29">
        <v>42947</v>
      </c>
      <c r="X38" s="30">
        <v>137</v>
      </c>
      <c r="Y38" s="31">
        <v>0</v>
      </c>
      <c r="Z38" s="32">
        <v>0</v>
      </c>
      <c r="AA38" s="33">
        <v>42766</v>
      </c>
      <c r="AB38" s="31">
        <v>0</v>
      </c>
      <c r="AC38" s="32">
        <v>0</v>
      </c>
      <c r="AD38" s="33">
        <v>42794</v>
      </c>
      <c r="AE38" s="34">
        <v>0.10948905109489052</v>
      </c>
      <c r="AF38" s="32">
        <v>0.11</v>
      </c>
      <c r="AG38" s="113">
        <f t="shared" si="4"/>
        <v>1.0046666666666666</v>
      </c>
      <c r="AH38" s="33">
        <v>42825</v>
      </c>
      <c r="AI38" s="34">
        <v>0.32846715328467152</v>
      </c>
      <c r="AJ38" s="32"/>
      <c r="AK38" s="33">
        <v>42855</v>
      </c>
      <c r="AL38" s="34">
        <v>0.55474452554744524</v>
      </c>
      <c r="AM38" s="32"/>
      <c r="AN38" s="33">
        <v>42886</v>
      </c>
      <c r="AO38" s="34">
        <v>0.77372262773722633</v>
      </c>
      <c r="AP38" s="32"/>
      <c r="AQ38" s="33">
        <v>42916</v>
      </c>
      <c r="AR38" s="34">
        <v>1</v>
      </c>
      <c r="AS38" s="32"/>
      <c r="AT38" s="33">
        <v>42947</v>
      </c>
      <c r="AU38" s="34"/>
      <c r="AV38" s="32"/>
      <c r="AW38" s="33">
        <v>42978</v>
      </c>
      <c r="AX38" s="34"/>
      <c r="AY38" s="32"/>
      <c r="AZ38" s="33">
        <v>43008</v>
      </c>
      <c r="BA38" s="34"/>
      <c r="BB38" s="32"/>
      <c r="BC38" s="33">
        <v>43039</v>
      </c>
      <c r="BD38" s="34"/>
      <c r="BE38" s="32"/>
      <c r="BF38" s="33">
        <v>43069</v>
      </c>
      <c r="BG38" s="34"/>
      <c r="BH38" s="32"/>
      <c r="BI38" s="33">
        <v>43100</v>
      </c>
      <c r="BJ38" s="30" t="s">
        <v>2440</v>
      </c>
      <c r="BK38" s="36" t="s">
        <v>749</v>
      </c>
      <c r="BL38" s="10">
        <f>VLOOKUP(G38,'Peso Hito en Prog'!$E$3:$F$27,2,0)</f>
        <v>1</v>
      </c>
      <c r="BM38" s="10">
        <f>VLOOKUP(D38,'Peso Progr en Línea'!$D$2:$E$11,2,0)</f>
        <v>0.14285714285714285</v>
      </c>
      <c r="BN38" s="2"/>
      <c r="BO38" s="119">
        <v>0.40186666666666665</v>
      </c>
      <c r="BP38">
        <v>23102</v>
      </c>
      <c r="BQ38" s="1">
        <v>231</v>
      </c>
      <c r="BR38" s="4">
        <v>23</v>
      </c>
      <c r="BS38" s="4">
        <v>2</v>
      </c>
      <c r="BT38" s="146">
        <f t="shared" si="2"/>
        <v>0.40186666666666665</v>
      </c>
      <c r="BU38">
        <v>0.40186666666666665</v>
      </c>
    </row>
    <row r="39" spans="1:73" x14ac:dyDescent="0.25">
      <c r="A39" s="10" t="s">
        <v>2367</v>
      </c>
      <c r="B39" s="10" t="s">
        <v>642</v>
      </c>
      <c r="C39" s="10" t="s">
        <v>686</v>
      </c>
      <c r="D39" s="10" t="s">
        <v>856</v>
      </c>
      <c r="E39" s="2" t="s">
        <v>746</v>
      </c>
      <c r="F39" s="10" t="s">
        <v>745</v>
      </c>
      <c r="G39" s="40" t="s">
        <v>753</v>
      </c>
      <c r="H39" s="41">
        <v>1</v>
      </c>
      <c r="I39" s="40" t="s">
        <v>741</v>
      </c>
      <c r="J39" s="110">
        <v>25</v>
      </c>
      <c r="K39" s="107">
        <v>50</v>
      </c>
      <c r="L39" s="107">
        <v>75</v>
      </c>
      <c r="M39" s="107">
        <v>100</v>
      </c>
      <c r="N39" s="110">
        <v>20</v>
      </c>
      <c r="O39" s="91"/>
      <c r="P39" s="91"/>
      <c r="Q39" s="91"/>
      <c r="R39" s="113">
        <f t="shared" si="0"/>
        <v>0.8</v>
      </c>
      <c r="S39" s="42"/>
      <c r="T39" s="35" t="s">
        <v>750</v>
      </c>
      <c r="U39" s="96">
        <v>0.2</v>
      </c>
      <c r="V39" s="99">
        <v>42979</v>
      </c>
      <c r="W39" s="99">
        <v>43084</v>
      </c>
      <c r="X39" s="30">
        <v>105</v>
      </c>
      <c r="Y39" s="31">
        <v>0</v>
      </c>
      <c r="Z39" s="32">
        <v>0</v>
      </c>
      <c r="AA39" s="33">
        <v>42766</v>
      </c>
      <c r="AB39" s="102">
        <v>0</v>
      </c>
      <c r="AC39" s="103">
        <v>0</v>
      </c>
      <c r="AD39" s="33">
        <v>42794</v>
      </c>
      <c r="AE39" s="102">
        <v>0</v>
      </c>
      <c r="AF39" s="103">
        <v>0</v>
      </c>
      <c r="AG39" s="113" t="str">
        <f t="shared" si="4"/>
        <v/>
      </c>
      <c r="AH39" s="33">
        <v>42825</v>
      </c>
      <c r="AI39" s="34">
        <v>0</v>
      </c>
      <c r="AJ39" s="32"/>
      <c r="AK39" s="33">
        <v>42855</v>
      </c>
      <c r="AL39" s="34">
        <v>0</v>
      </c>
      <c r="AM39" s="32"/>
      <c r="AN39" s="33">
        <v>42886</v>
      </c>
      <c r="AO39" s="34">
        <v>0</v>
      </c>
      <c r="AP39" s="32"/>
      <c r="AQ39" s="33">
        <v>42916</v>
      </c>
      <c r="AR39" s="34">
        <v>0</v>
      </c>
      <c r="AS39" s="32"/>
      <c r="AT39" s="33">
        <v>42947</v>
      </c>
      <c r="AU39" s="34">
        <v>0</v>
      </c>
      <c r="AV39" s="32"/>
      <c r="AW39" s="33">
        <v>42978</v>
      </c>
      <c r="AX39" s="34">
        <v>0.27619047619047621</v>
      </c>
      <c r="AY39" s="32"/>
      <c r="AZ39" s="33">
        <v>43008</v>
      </c>
      <c r="BA39" s="34">
        <v>0.5714285714285714</v>
      </c>
      <c r="BB39" s="32"/>
      <c r="BC39" s="33">
        <v>43039</v>
      </c>
      <c r="BD39" s="34">
        <v>0.8571428571428571</v>
      </c>
      <c r="BE39" s="32"/>
      <c r="BF39" s="33">
        <v>43069</v>
      </c>
      <c r="BG39" s="34">
        <v>1</v>
      </c>
      <c r="BH39" s="32"/>
      <c r="BI39" s="33">
        <v>43100</v>
      </c>
      <c r="BJ39" s="30" t="s">
        <v>751</v>
      </c>
      <c r="BK39" s="36" t="s">
        <v>752</v>
      </c>
      <c r="BL39" s="10">
        <f>VLOOKUP(G39,'Peso Hito en Prog'!$E$3:$F$27,2,0)</f>
        <v>1</v>
      </c>
      <c r="BM39" s="10">
        <f>VLOOKUP(D39,'Peso Progr en Línea'!$D$2:$E$11,2,0)</f>
        <v>0.14285714285714285</v>
      </c>
      <c r="BN39" s="2"/>
      <c r="BO39" s="119">
        <v>0</v>
      </c>
      <c r="BP39">
        <v>23103</v>
      </c>
      <c r="BQ39" s="1">
        <v>231</v>
      </c>
      <c r="BR39" s="4">
        <v>23</v>
      </c>
      <c r="BS39" s="4">
        <v>2</v>
      </c>
      <c r="BT39" s="146" t="str">
        <f t="shared" si="2"/>
        <v/>
      </c>
      <c r="BU39" t="s">
        <v>2838</v>
      </c>
    </row>
    <row r="40" spans="1:73" x14ac:dyDescent="0.25">
      <c r="A40" s="10" t="s">
        <v>2367</v>
      </c>
      <c r="B40" s="10" t="s">
        <v>642</v>
      </c>
      <c r="C40" s="10" t="s">
        <v>686</v>
      </c>
      <c r="D40" s="10" t="s">
        <v>857</v>
      </c>
      <c r="E40" s="2" t="s">
        <v>746</v>
      </c>
      <c r="F40" s="10" t="s">
        <v>745</v>
      </c>
      <c r="G40" s="43" t="s">
        <v>755</v>
      </c>
      <c r="H40" s="43">
        <v>4</v>
      </c>
      <c r="I40" s="43" t="s">
        <v>756</v>
      </c>
      <c r="J40" s="44">
        <v>10</v>
      </c>
      <c r="K40" s="44">
        <v>50</v>
      </c>
      <c r="L40" s="44">
        <v>75</v>
      </c>
      <c r="M40" s="44">
        <v>100</v>
      </c>
      <c r="N40" s="37">
        <v>16</v>
      </c>
      <c r="O40" s="37"/>
      <c r="P40" s="37"/>
      <c r="Q40" s="37"/>
      <c r="R40" s="113">
        <f t="shared" si="0"/>
        <v>1.6</v>
      </c>
      <c r="S40" s="37"/>
      <c r="T40" s="45" t="s">
        <v>2441</v>
      </c>
      <c r="U40" s="55">
        <v>1</v>
      </c>
      <c r="V40" s="25">
        <v>42781</v>
      </c>
      <c r="W40" s="25">
        <v>43100</v>
      </c>
      <c r="X40" s="8">
        <v>319</v>
      </c>
      <c r="Y40" s="31">
        <v>0</v>
      </c>
      <c r="Z40" s="9">
        <v>0</v>
      </c>
      <c r="AA40" s="38">
        <v>42766</v>
      </c>
      <c r="AB40" s="31">
        <v>4.0752351097178681E-2</v>
      </c>
      <c r="AC40" s="9">
        <v>4.2999999999999997E-2</v>
      </c>
      <c r="AD40" s="38">
        <v>42794</v>
      </c>
      <c r="AE40" s="34">
        <v>0.13793103448275862</v>
      </c>
      <c r="AF40" s="9">
        <v>0.14499999999999999</v>
      </c>
      <c r="AG40" s="113">
        <f t="shared" si="4"/>
        <v>1.05125</v>
      </c>
      <c r="AH40" s="38">
        <v>42825</v>
      </c>
      <c r="AI40" s="34">
        <v>0.23197492163009403</v>
      </c>
      <c r="AJ40" s="9"/>
      <c r="AK40" s="38">
        <v>42855</v>
      </c>
      <c r="AL40" s="34">
        <v>0.32915360501567398</v>
      </c>
      <c r="AM40" s="9"/>
      <c r="AN40" s="38">
        <v>42886</v>
      </c>
      <c r="AO40" s="34">
        <v>0.42319749216300939</v>
      </c>
      <c r="AP40" s="9"/>
      <c r="AQ40" s="38">
        <v>42916</v>
      </c>
      <c r="AR40" s="34">
        <v>0.52037617554858939</v>
      </c>
      <c r="AS40" s="9"/>
      <c r="AT40" s="38">
        <v>42947</v>
      </c>
      <c r="AU40" s="34">
        <v>0.61755485893416928</v>
      </c>
      <c r="AV40" s="9"/>
      <c r="AW40" s="38">
        <v>42978</v>
      </c>
      <c r="AX40" s="34">
        <v>0.71159874608150475</v>
      </c>
      <c r="AY40" s="9"/>
      <c r="AZ40" s="38">
        <v>43008</v>
      </c>
      <c r="BA40" s="34">
        <v>0.80877742946708464</v>
      </c>
      <c r="BB40" s="9"/>
      <c r="BC40" s="38">
        <v>43039</v>
      </c>
      <c r="BD40" s="34">
        <v>0.90282131661442011</v>
      </c>
      <c r="BE40" s="9"/>
      <c r="BF40" s="38">
        <v>43069</v>
      </c>
      <c r="BG40" s="34">
        <v>1</v>
      </c>
      <c r="BH40" s="9"/>
      <c r="BI40" s="38">
        <v>43100</v>
      </c>
      <c r="BJ40" s="43" t="s">
        <v>754</v>
      </c>
      <c r="BK40" s="43" t="s">
        <v>757</v>
      </c>
      <c r="BL40" s="10">
        <f>VLOOKUP(G40,'Peso Hito en Prog'!$E$3:$F$27,2,0)</f>
        <v>1</v>
      </c>
      <c r="BM40" s="10">
        <f>VLOOKUP(D40,'Peso Progr en Línea'!$D$2:$E$11,2,0)</f>
        <v>0.14285714285714285</v>
      </c>
      <c r="BN40" s="2"/>
      <c r="BO40" s="119">
        <v>1.05125</v>
      </c>
      <c r="BP40">
        <v>25101</v>
      </c>
      <c r="BQ40" s="1">
        <v>251</v>
      </c>
      <c r="BR40" s="4">
        <v>25</v>
      </c>
      <c r="BS40" s="4">
        <v>2</v>
      </c>
      <c r="BT40" s="146">
        <f t="shared" si="2"/>
        <v>1.05125</v>
      </c>
      <c r="BU40">
        <v>1.05125</v>
      </c>
    </row>
    <row r="41" spans="1:73" x14ac:dyDescent="0.25">
      <c r="A41" s="10" t="s">
        <v>2367</v>
      </c>
      <c r="B41" s="10" t="s">
        <v>642</v>
      </c>
      <c r="C41" s="10" t="s">
        <v>686</v>
      </c>
      <c r="D41" s="10" t="s">
        <v>824</v>
      </c>
      <c r="E41" s="10" t="s">
        <v>826</v>
      </c>
      <c r="F41" s="12" t="s">
        <v>2020</v>
      </c>
      <c r="G41" s="2" t="s">
        <v>758</v>
      </c>
      <c r="H41" s="3">
        <v>12</v>
      </c>
      <c r="I41" s="2" t="s">
        <v>759</v>
      </c>
      <c r="J41" s="2">
        <v>14</v>
      </c>
      <c r="K41" s="2">
        <v>14</v>
      </c>
      <c r="L41" s="2">
        <v>13</v>
      </c>
      <c r="M41" s="2">
        <v>12</v>
      </c>
      <c r="N41" s="2">
        <v>14</v>
      </c>
      <c r="O41" s="2"/>
      <c r="P41" s="2"/>
      <c r="Q41" s="2"/>
      <c r="R41" s="113">
        <f t="shared" si="0"/>
        <v>1</v>
      </c>
      <c r="S41" s="2" t="s">
        <v>2442</v>
      </c>
      <c r="T41" s="2" t="s">
        <v>690</v>
      </c>
      <c r="U41" s="89">
        <v>0.25</v>
      </c>
      <c r="V41" s="5">
        <v>42736</v>
      </c>
      <c r="W41" s="5">
        <v>42825</v>
      </c>
      <c r="X41" s="2">
        <v>89</v>
      </c>
      <c r="Y41" s="2">
        <v>0.34</v>
      </c>
      <c r="Z41" s="2"/>
      <c r="AA41" s="5">
        <v>42766</v>
      </c>
      <c r="AB41" s="2">
        <v>0.65</v>
      </c>
      <c r="AC41" s="2"/>
      <c r="AD41" s="5">
        <v>42794</v>
      </c>
      <c r="AE41" s="2">
        <v>1</v>
      </c>
      <c r="AF41" s="2"/>
      <c r="AG41" s="113">
        <f t="shared" si="4"/>
        <v>0</v>
      </c>
      <c r="AH41" s="5">
        <v>42825</v>
      </c>
      <c r="AI41" s="2"/>
      <c r="AJ41" s="2"/>
      <c r="AK41" s="5">
        <v>42855</v>
      </c>
      <c r="AL41" s="2"/>
      <c r="AM41" s="2"/>
      <c r="AN41" s="5">
        <v>42886</v>
      </c>
      <c r="AO41" s="2"/>
      <c r="AP41" s="2"/>
      <c r="AQ41" s="5">
        <v>42916</v>
      </c>
      <c r="AR41" s="2"/>
      <c r="AS41" s="2"/>
      <c r="AT41" s="5">
        <v>42947</v>
      </c>
      <c r="AU41" s="2"/>
      <c r="AV41" s="2"/>
      <c r="AW41" s="5">
        <v>42978</v>
      </c>
      <c r="AX41" s="2"/>
      <c r="AY41" s="2"/>
      <c r="AZ41" s="5">
        <v>43008</v>
      </c>
      <c r="BA41" s="2"/>
      <c r="BB41" s="2"/>
      <c r="BC41" s="5">
        <v>43039</v>
      </c>
      <c r="BD41" s="2"/>
      <c r="BE41" s="2"/>
      <c r="BF41" s="5">
        <v>43069</v>
      </c>
      <c r="BG41" s="2"/>
      <c r="BH41" s="2"/>
      <c r="BI41" s="5">
        <v>43100</v>
      </c>
      <c r="BJ41" s="2" t="s">
        <v>2443</v>
      </c>
      <c r="BK41" s="2" t="s">
        <v>691</v>
      </c>
      <c r="BL41" s="10">
        <f>VLOOKUP(G41,'Peso Hito en Prog'!$E$3:$F$27,2,0)</f>
        <v>0.125</v>
      </c>
      <c r="BM41" s="10">
        <f>VLOOKUP(D41,'Peso Progr en Línea'!$D$2:$E$11,2,0)</f>
        <v>0.14285714285714285</v>
      </c>
      <c r="BN41" s="2"/>
      <c r="BO41" s="2"/>
      <c r="BP41">
        <v>24801</v>
      </c>
      <c r="BQ41" s="1">
        <v>248</v>
      </c>
      <c r="BR41" s="4">
        <v>24</v>
      </c>
      <c r="BS41" s="4">
        <v>2</v>
      </c>
      <c r="BT41" s="146">
        <f t="shared" si="2"/>
        <v>0</v>
      </c>
      <c r="BU41">
        <v>0</v>
      </c>
    </row>
    <row r="42" spans="1:73" x14ac:dyDescent="0.25">
      <c r="A42" s="10" t="s">
        <v>2367</v>
      </c>
      <c r="B42" s="10" t="s">
        <v>642</v>
      </c>
      <c r="C42" s="10" t="s">
        <v>686</v>
      </c>
      <c r="D42" s="10" t="s">
        <v>824</v>
      </c>
      <c r="E42" s="10" t="s">
        <v>826</v>
      </c>
      <c r="F42" s="10" t="s">
        <v>2020</v>
      </c>
      <c r="G42" s="2" t="s">
        <v>758</v>
      </c>
      <c r="H42" s="3">
        <v>12</v>
      </c>
      <c r="I42" s="2" t="s">
        <v>759</v>
      </c>
      <c r="J42" s="2">
        <v>14</v>
      </c>
      <c r="K42" s="2">
        <v>14</v>
      </c>
      <c r="L42" s="2">
        <v>13</v>
      </c>
      <c r="M42" s="2">
        <v>12</v>
      </c>
      <c r="N42" s="2">
        <v>14</v>
      </c>
      <c r="O42" s="2"/>
      <c r="P42" s="2"/>
      <c r="Q42" s="2"/>
      <c r="R42" s="113">
        <f t="shared" si="0"/>
        <v>1</v>
      </c>
      <c r="S42" s="2"/>
      <c r="T42" s="2" t="s">
        <v>692</v>
      </c>
      <c r="U42" s="89">
        <v>0.25</v>
      </c>
      <c r="V42" s="5">
        <v>42826</v>
      </c>
      <c r="W42" s="5">
        <v>42916</v>
      </c>
      <c r="X42" s="2">
        <v>90</v>
      </c>
      <c r="Y42" s="2"/>
      <c r="Z42" s="2"/>
      <c r="AA42" s="5">
        <v>42766</v>
      </c>
      <c r="AB42" s="2"/>
      <c r="AC42" s="2"/>
      <c r="AD42" s="5">
        <v>42794</v>
      </c>
      <c r="AE42" s="2"/>
      <c r="AF42" s="2"/>
      <c r="AG42" s="113" t="str">
        <f t="shared" si="4"/>
        <v/>
      </c>
      <c r="AH42" s="5">
        <v>42825</v>
      </c>
      <c r="AI42" s="2">
        <v>0.32</v>
      </c>
      <c r="AJ42" s="2"/>
      <c r="AK42" s="5">
        <v>42855</v>
      </c>
      <c r="AL42" s="2">
        <v>0.67</v>
      </c>
      <c r="AM42" s="2"/>
      <c r="AN42" s="5">
        <v>42886</v>
      </c>
      <c r="AO42" s="2">
        <v>1</v>
      </c>
      <c r="AP42" s="2"/>
      <c r="AQ42" s="5">
        <v>42916</v>
      </c>
      <c r="AR42" s="2"/>
      <c r="AS42" s="2"/>
      <c r="AT42" s="5">
        <v>42947</v>
      </c>
      <c r="AU42" s="2"/>
      <c r="AV42" s="2"/>
      <c r="AW42" s="5">
        <v>42978</v>
      </c>
      <c r="AX42" s="2"/>
      <c r="AY42" s="2"/>
      <c r="AZ42" s="5">
        <v>43008</v>
      </c>
      <c r="BA42" s="2"/>
      <c r="BB42" s="2"/>
      <c r="BC42" s="5">
        <v>43039</v>
      </c>
      <c r="BD42" s="2"/>
      <c r="BE42" s="2"/>
      <c r="BF42" s="5">
        <v>43069</v>
      </c>
      <c r="BG42" s="2"/>
      <c r="BH42" s="2"/>
      <c r="BI42" s="5">
        <v>43100</v>
      </c>
      <c r="BJ42" s="2"/>
      <c r="BK42" s="2" t="s">
        <v>693</v>
      </c>
      <c r="BL42" s="10">
        <f>VLOOKUP(G42,'Peso Hito en Prog'!$E$3:$F$27,2,0)</f>
        <v>0.125</v>
      </c>
      <c r="BM42" s="10">
        <f>VLOOKUP(D42,'Peso Progr en Línea'!$D$2:$E$11,2,0)</f>
        <v>0.14285714285714285</v>
      </c>
      <c r="BN42" s="2"/>
      <c r="BO42" s="2"/>
      <c r="BP42">
        <v>24802</v>
      </c>
      <c r="BQ42" s="1">
        <v>248</v>
      </c>
      <c r="BR42" s="4">
        <v>24</v>
      </c>
      <c r="BS42" s="4">
        <v>2</v>
      </c>
      <c r="BT42" s="146" t="str">
        <f t="shared" si="2"/>
        <v/>
      </c>
      <c r="BU42" t="s">
        <v>2838</v>
      </c>
    </row>
    <row r="43" spans="1:73" x14ac:dyDescent="0.25">
      <c r="A43" s="10" t="s">
        <v>2367</v>
      </c>
      <c r="B43" s="10" t="s">
        <v>642</v>
      </c>
      <c r="C43" s="10" t="s">
        <v>686</v>
      </c>
      <c r="D43" s="10" t="s">
        <v>824</v>
      </c>
      <c r="E43" s="10" t="s">
        <v>826</v>
      </c>
      <c r="F43" s="10" t="s">
        <v>2020</v>
      </c>
      <c r="G43" s="2" t="s">
        <v>758</v>
      </c>
      <c r="H43" s="3">
        <v>12</v>
      </c>
      <c r="I43" s="2" t="s">
        <v>759</v>
      </c>
      <c r="J43" s="2">
        <v>14</v>
      </c>
      <c r="K43" s="2">
        <v>14</v>
      </c>
      <c r="L43" s="2">
        <v>13</v>
      </c>
      <c r="M43" s="2">
        <v>12</v>
      </c>
      <c r="N43" s="2">
        <v>14</v>
      </c>
      <c r="O43" s="2"/>
      <c r="P43" s="2"/>
      <c r="Q43" s="2"/>
      <c r="R43" s="113">
        <f t="shared" si="0"/>
        <v>1</v>
      </c>
      <c r="S43" s="2"/>
      <c r="T43" s="2" t="s">
        <v>694</v>
      </c>
      <c r="U43" s="89">
        <v>0.25</v>
      </c>
      <c r="V43" s="5">
        <v>42917</v>
      </c>
      <c r="W43" s="5">
        <v>43008</v>
      </c>
      <c r="X43" s="2">
        <v>91</v>
      </c>
      <c r="Y43" s="2"/>
      <c r="Z43" s="2"/>
      <c r="AA43" s="5">
        <v>42766</v>
      </c>
      <c r="AB43" s="2"/>
      <c r="AC43" s="2"/>
      <c r="AD43" s="5">
        <v>42794</v>
      </c>
      <c r="AE43" s="2"/>
      <c r="AF43" s="2"/>
      <c r="AG43" s="113" t="str">
        <f t="shared" si="4"/>
        <v/>
      </c>
      <c r="AH43" s="5">
        <v>42825</v>
      </c>
      <c r="AI43" s="2"/>
      <c r="AJ43" s="2"/>
      <c r="AK43" s="5">
        <v>42855</v>
      </c>
      <c r="AL43" s="2"/>
      <c r="AM43" s="2"/>
      <c r="AN43" s="5">
        <v>42886</v>
      </c>
      <c r="AO43" s="2"/>
      <c r="AP43" s="2"/>
      <c r="AQ43" s="5">
        <v>42916</v>
      </c>
      <c r="AR43" s="2">
        <v>0.33</v>
      </c>
      <c r="AS43" s="2"/>
      <c r="AT43" s="5">
        <v>42947</v>
      </c>
      <c r="AU43" s="2">
        <v>0.67</v>
      </c>
      <c r="AV43" s="2"/>
      <c r="AW43" s="5">
        <v>42978</v>
      </c>
      <c r="AX43" s="2">
        <v>1</v>
      </c>
      <c r="AY43" s="2"/>
      <c r="AZ43" s="5">
        <v>43008</v>
      </c>
      <c r="BA43" s="2"/>
      <c r="BB43" s="2"/>
      <c r="BC43" s="5">
        <v>43039</v>
      </c>
      <c r="BD43" s="2"/>
      <c r="BE43" s="2"/>
      <c r="BF43" s="5">
        <v>43069</v>
      </c>
      <c r="BG43" s="2"/>
      <c r="BH43" s="2"/>
      <c r="BI43" s="5">
        <v>43100</v>
      </c>
      <c r="BJ43" s="2"/>
      <c r="BK43" s="2" t="s">
        <v>691</v>
      </c>
      <c r="BL43" s="10">
        <f>VLOOKUP(G43,'Peso Hito en Prog'!$E$3:$F$27,2,0)</f>
        <v>0.125</v>
      </c>
      <c r="BM43" s="10">
        <f>VLOOKUP(D43,'Peso Progr en Línea'!$D$2:$E$11,2,0)</f>
        <v>0.14285714285714285</v>
      </c>
      <c r="BN43" s="2"/>
      <c r="BO43" s="2"/>
      <c r="BP43">
        <v>24803</v>
      </c>
      <c r="BQ43" s="1">
        <v>248</v>
      </c>
      <c r="BR43" s="4">
        <v>24</v>
      </c>
      <c r="BS43" s="4">
        <v>2</v>
      </c>
      <c r="BT43" s="146" t="str">
        <f t="shared" si="2"/>
        <v/>
      </c>
      <c r="BU43" t="s">
        <v>2838</v>
      </c>
    </row>
    <row r="44" spans="1:73" x14ac:dyDescent="0.25">
      <c r="A44" s="10" t="s">
        <v>2367</v>
      </c>
      <c r="B44" s="10" t="s">
        <v>642</v>
      </c>
      <c r="C44" s="10" t="s">
        <v>686</v>
      </c>
      <c r="D44" s="10" t="s">
        <v>824</v>
      </c>
      <c r="E44" s="10" t="s">
        <v>826</v>
      </c>
      <c r="F44" s="10" t="s">
        <v>2020</v>
      </c>
      <c r="G44" s="2" t="s">
        <v>758</v>
      </c>
      <c r="H44" s="3">
        <v>12</v>
      </c>
      <c r="I44" s="2" t="s">
        <v>759</v>
      </c>
      <c r="J44" s="2">
        <v>14</v>
      </c>
      <c r="K44" s="2">
        <v>14</v>
      </c>
      <c r="L44" s="2">
        <v>13</v>
      </c>
      <c r="M44" s="2">
        <v>12</v>
      </c>
      <c r="N44" s="2">
        <v>14</v>
      </c>
      <c r="O44" s="2"/>
      <c r="P44" s="2"/>
      <c r="Q44" s="2"/>
      <c r="R44" s="113">
        <f t="shared" si="0"/>
        <v>1</v>
      </c>
      <c r="S44" s="2"/>
      <c r="T44" s="2" t="s">
        <v>695</v>
      </c>
      <c r="U44" s="89">
        <v>0.25</v>
      </c>
      <c r="V44" s="5">
        <v>43009</v>
      </c>
      <c r="W44" s="5">
        <v>43100</v>
      </c>
      <c r="X44" s="2">
        <v>91</v>
      </c>
      <c r="Y44" s="2"/>
      <c r="Z44" s="2"/>
      <c r="AA44" s="5">
        <v>42766</v>
      </c>
      <c r="AB44" s="2"/>
      <c r="AC44" s="2"/>
      <c r="AD44" s="5">
        <v>42794</v>
      </c>
      <c r="AE44" s="2"/>
      <c r="AF44" s="2"/>
      <c r="AG44" s="113" t="str">
        <f t="shared" si="4"/>
        <v/>
      </c>
      <c r="AH44" s="5">
        <v>42825</v>
      </c>
      <c r="AI44" s="2"/>
      <c r="AJ44" s="2"/>
      <c r="AK44" s="5">
        <v>42855</v>
      </c>
      <c r="AL44" s="2"/>
      <c r="AM44" s="2"/>
      <c r="AN44" s="5">
        <v>42886</v>
      </c>
      <c r="AO44" s="2"/>
      <c r="AP44" s="2"/>
      <c r="AQ44" s="5">
        <v>42916</v>
      </c>
      <c r="AR44" s="2"/>
      <c r="AS44" s="2"/>
      <c r="AT44" s="5">
        <v>42947</v>
      </c>
      <c r="AU44" s="2"/>
      <c r="AV44" s="2"/>
      <c r="AW44" s="5">
        <v>42978</v>
      </c>
      <c r="AX44" s="2"/>
      <c r="AY44" s="2"/>
      <c r="AZ44" s="5">
        <v>43008</v>
      </c>
      <c r="BA44" s="2">
        <v>0.33</v>
      </c>
      <c r="BB44" s="2"/>
      <c r="BC44" s="5">
        <v>43039</v>
      </c>
      <c r="BD44" s="2">
        <v>0.66</v>
      </c>
      <c r="BE44" s="2"/>
      <c r="BF44" s="5">
        <v>43069</v>
      </c>
      <c r="BG44" s="2">
        <v>1</v>
      </c>
      <c r="BH44" s="2"/>
      <c r="BI44" s="5">
        <v>43100</v>
      </c>
      <c r="BJ44" s="2" t="s">
        <v>2444</v>
      </c>
      <c r="BK44" s="2" t="s">
        <v>696</v>
      </c>
      <c r="BL44" s="10">
        <f>VLOOKUP(G44,'Peso Hito en Prog'!$E$3:$F$27,2,0)</f>
        <v>0.125</v>
      </c>
      <c r="BM44" s="10">
        <f>VLOOKUP(D44,'Peso Progr en Línea'!$D$2:$E$11,2,0)</f>
        <v>0.14285714285714285</v>
      </c>
      <c r="BN44" s="2"/>
      <c r="BO44" s="2"/>
      <c r="BP44">
        <v>24804</v>
      </c>
      <c r="BQ44" s="1">
        <v>248</v>
      </c>
      <c r="BR44" s="4">
        <v>24</v>
      </c>
      <c r="BS44" s="4">
        <v>2</v>
      </c>
      <c r="BT44" s="146" t="str">
        <f t="shared" si="2"/>
        <v/>
      </c>
      <c r="BU44" t="s">
        <v>2838</v>
      </c>
    </row>
    <row r="45" spans="1:73" x14ac:dyDescent="0.25">
      <c r="A45" s="10" t="s">
        <v>2367</v>
      </c>
      <c r="B45" s="10" t="s">
        <v>642</v>
      </c>
      <c r="C45" s="10" t="s">
        <v>686</v>
      </c>
      <c r="D45" s="10" t="s">
        <v>824</v>
      </c>
      <c r="E45" s="10" t="s">
        <v>826</v>
      </c>
      <c r="F45" s="10" t="s">
        <v>2020</v>
      </c>
      <c r="G45" s="2" t="s">
        <v>722</v>
      </c>
      <c r="H45" s="3">
        <v>12</v>
      </c>
      <c r="I45" s="2" t="s">
        <v>759</v>
      </c>
      <c r="J45" s="2">
        <v>15</v>
      </c>
      <c r="K45" s="2">
        <v>14</v>
      </c>
      <c r="L45" s="2">
        <v>13</v>
      </c>
      <c r="M45" s="2">
        <v>12</v>
      </c>
      <c r="N45" s="2">
        <v>15</v>
      </c>
      <c r="O45" s="2"/>
      <c r="P45" s="2"/>
      <c r="Q45" s="2"/>
      <c r="R45" s="113">
        <f t="shared" si="0"/>
        <v>1</v>
      </c>
      <c r="S45" s="2" t="s">
        <v>2442</v>
      </c>
      <c r="T45" s="2" t="s">
        <v>2445</v>
      </c>
      <c r="U45" s="93">
        <v>0.25</v>
      </c>
      <c r="V45" s="5">
        <v>42767</v>
      </c>
      <c r="W45" s="5">
        <v>43100</v>
      </c>
      <c r="X45" s="2">
        <v>333</v>
      </c>
      <c r="Y45" s="2"/>
      <c r="Z45" s="2"/>
      <c r="AA45" s="5">
        <v>42766</v>
      </c>
      <c r="AB45" s="2">
        <v>0.08</v>
      </c>
      <c r="AC45" s="2"/>
      <c r="AD45" s="5">
        <v>42794</v>
      </c>
      <c r="AE45" s="2">
        <v>0.17</v>
      </c>
      <c r="AF45" s="2"/>
      <c r="AG45" s="113">
        <f t="shared" si="4"/>
        <v>0</v>
      </c>
      <c r="AH45" s="5">
        <v>42825</v>
      </c>
      <c r="AI45" s="2">
        <v>0.26</v>
      </c>
      <c r="AJ45" s="2"/>
      <c r="AK45" s="5">
        <v>42855</v>
      </c>
      <c r="AL45" s="2">
        <v>0.36</v>
      </c>
      <c r="AM45" s="2"/>
      <c r="AN45" s="5">
        <v>42886</v>
      </c>
      <c r="AO45" s="2">
        <v>0.45</v>
      </c>
      <c r="AP45" s="2"/>
      <c r="AQ45" s="5">
        <v>42916</v>
      </c>
      <c r="AR45" s="2">
        <v>0.54</v>
      </c>
      <c r="AS45" s="2"/>
      <c r="AT45" s="5">
        <v>42947</v>
      </c>
      <c r="AU45" s="2">
        <v>0.63</v>
      </c>
      <c r="AV45" s="2"/>
      <c r="AW45" s="5">
        <v>42978</v>
      </c>
      <c r="AX45" s="2">
        <v>0.72</v>
      </c>
      <c r="AY45" s="2"/>
      <c r="AZ45" s="5">
        <v>43008</v>
      </c>
      <c r="BA45" s="2">
        <v>0.82</v>
      </c>
      <c r="BB45" s="2"/>
      <c r="BC45" s="5">
        <v>43039</v>
      </c>
      <c r="BD45" s="2">
        <v>0.91</v>
      </c>
      <c r="BE45" s="2"/>
      <c r="BF45" s="5">
        <v>43069</v>
      </c>
      <c r="BG45" s="2">
        <v>1</v>
      </c>
      <c r="BH45" s="2"/>
      <c r="BI45" s="5">
        <v>43100</v>
      </c>
      <c r="BJ45" s="2" t="s">
        <v>2446</v>
      </c>
      <c r="BK45" s="2" t="s">
        <v>2447</v>
      </c>
      <c r="BL45" s="10">
        <f>VLOOKUP(G45,'Peso Hito en Prog'!$E$3:$F$27,2,0)</f>
        <v>0.125</v>
      </c>
      <c r="BM45" s="10">
        <f>VLOOKUP(D45,'Peso Progr en Línea'!$D$2:$E$11,2,0)</f>
        <v>0.14285714285714285</v>
      </c>
      <c r="BN45" s="2"/>
      <c r="BO45" s="2"/>
      <c r="BP45">
        <v>24701</v>
      </c>
      <c r="BQ45" s="1">
        <v>247</v>
      </c>
      <c r="BR45" s="4">
        <v>24</v>
      </c>
      <c r="BS45" s="4">
        <v>2</v>
      </c>
      <c r="BT45" s="146">
        <f t="shared" si="2"/>
        <v>0</v>
      </c>
      <c r="BU45">
        <v>0</v>
      </c>
    </row>
    <row r="46" spans="1:73" x14ac:dyDescent="0.25">
      <c r="A46" s="10" t="s">
        <v>2367</v>
      </c>
      <c r="B46" s="10" t="s">
        <v>642</v>
      </c>
      <c r="C46" s="10" t="s">
        <v>686</v>
      </c>
      <c r="D46" s="10" t="s">
        <v>824</v>
      </c>
      <c r="E46" s="10" t="s">
        <v>826</v>
      </c>
      <c r="F46" s="10" t="s">
        <v>2020</v>
      </c>
      <c r="G46" s="2" t="s">
        <v>722</v>
      </c>
      <c r="H46" s="3">
        <v>12</v>
      </c>
      <c r="I46" s="2" t="s">
        <v>759</v>
      </c>
      <c r="J46" s="2">
        <v>15</v>
      </c>
      <c r="K46" s="2">
        <v>14</v>
      </c>
      <c r="L46" s="2">
        <v>13</v>
      </c>
      <c r="M46" s="2">
        <v>12</v>
      </c>
      <c r="N46" s="2">
        <v>15</v>
      </c>
      <c r="O46" s="2"/>
      <c r="P46" s="2"/>
      <c r="Q46" s="2"/>
      <c r="R46" s="113">
        <f t="shared" si="0"/>
        <v>1</v>
      </c>
      <c r="S46" s="2"/>
      <c r="T46" s="2" t="s">
        <v>2448</v>
      </c>
      <c r="U46" s="93">
        <v>0.25</v>
      </c>
      <c r="V46" s="5">
        <v>42767</v>
      </c>
      <c r="W46" s="5">
        <v>43100</v>
      </c>
      <c r="X46" s="2">
        <v>333</v>
      </c>
      <c r="Y46" s="2"/>
      <c r="Z46" s="2"/>
      <c r="AA46" s="5">
        <v>42766</v>
      </c>
      <c r="AB46" s="2">
        <v>0.08</v>
      </c>
      <c r="AC46" s="2"/>
      <c r="AD46" s="5">
        <v>42794</v>
      </c>
      <c r="AE46" s="2">
        <v>0.17</v>
      </c>
      <c r="AF46" s="2"/>
      <c r="AG46" s="113">
        <f t="shared" si="4"/>
        <v>0</v>
      </c>
      <c r="AH46" s="5">
        <v>42825</v>
      </c>
      <c r="AI46" s="2">
        <v>0.26</v>
      </c>
      <c r="AJ46" s="2"/>
      <c r="AK46" s="5">
        <v>42855</v>
      </c>
      <c r="AL46" s="2">
        <v>0.36</v>
      </c>
      <c r="AM46" s="2"/>
      <c r="AN46" s="5">
        <v>42886</v>
      </c>
      <c r="AO46" s="2">
        <v>0.45</v>
      </c>
      <c r="AP46" s="2"/>
      <c r="AQ46" s="5">
        <v>42916</v>
      </c>
      <c r="AR46" s="2">
        <v>0.54</v>
      </c>
      <c r="AS46" s="2"/>
      <c r="AT46" s="5">
        <v>42947</v>
      </c>
      <c r="AU46" s="2">
        <v>0.63</v>
      </c>
      <c r="AV46" s="2"/>
      <c r="AW46" s="5">
        <v>42978</v>
      </c>
      <c r="AX46" s="2">
        <v>0.72</v>
      </c>
      <c r="AY46" s="2"/>
      <c r="AZ46" s="5">
        <v>43008</v>
      </c>
      <c r="BA46" s="2">
        <v>0.82</v>
      </c>
      <c r="BB46" s="2"/>
      <c r="BC46" s="5">
        <v>43039</v>
      </c>
      <c r="BD46" s="2">
        <v>0.91</v>
      </c>
      <c r="BE46" s="2"/>
      <c r="BF46" s="5">
        <v>43069</v>
      </c>
      <c r="BG46" s="2">
        <v>1</v>
      </c>
      <c r="BH46" s="2"/>
      <c r="BI46" s="5">
        <v>43100</v>
      </c>
      <c r="BJ46" s="2"/>
      <c r="BK46" s="2" t="s">
        <v>760</v>
      </c>
      <c r="BL46" s="10">
        <f>VLOOKUP(G46,'Peso Hito en Prog'!$E$3:$F$27,2,0)</f>
        <v>0.125</v>
      </c>
      <c r="BM46" s="10">
        <f>VLOOKUP(D46,'Peso Progr en Línea'!$D$2:$E$11,2,0)</f>
        <v>0.14285714285714285</v>
      </c>
      <c r="BN46" s="2"/>
      <c r="BO46" s="2"/>
      <c r="BP46">
        <v>24702</v>
      </c>
      <c r="BQ46" s="1">
        <v>247</v>
      </c>
      <c r="BR46" s="4">
        <v>24</v>
      </c>
      <c r="BS46" s="4">
        <v>2</v>
      </c>
      <c r="BT46" s="146">
        <f t="shared" si="2"/>
        <v>0</v>
      </c>
      <c r="BU46">
        <v>0</v>
      </c>
    </row>
    <row r="47" spans="1:73" x14ac:dyDescent="0.25">
      <c r="A47" s="10" t="s">
        <v>2367</v>
      </c>
      <c r="B47" s="10" t="s">
        <v>642</v>
      </c>
      <c r="C47" s="10" t="s">
        <v>686</v>
      </c>
      <c r="D47" s="10" t="s">
        <v>824</v>
      </c>
      <c r="E47" s="10" t="s">
        <v>826</v>
      </c>
      <c r="F47" s="10" t="s">
        <v>2020</v>
      </c>
      <c r="G47" s="2" t="s">
        <v>722</v>
      </c>
      <c r="H47" s="3">
        <v>12</v>
      </c>
      <c r="I47" s="2" t="s">
        <v>759</v>
      </c>
      <c r="J47" s="2">
        <v>15</v>
      </c>
      <c r="K47" s="2">
        <v>14</v>
      </c>
      <c r="L47" s="2">
        <v>13</v>
      </c>
      <c r="M47" s="2">
        <v>12</v>
      </c>
      <c r="N47" s="2">
        <v>15</v>
      </c>
      <c r="O47" s="2"/>
      <c r="P47" s="2"/>
      <c r="Q47" s="2"/>
      <c r="R47" s="113">
        <f t="shared" si="0"/>
        <v>1</v>
      </c>
      <c r="S47" s="2"/>
      <c r="T47" s="2" t="s">
        <v>723</v>
      </c>
      <c r="U47" s="93">
        <v>0.15</v>
      </c>
      <c r="V47" s="5">
        <v>42917</v>
      </c>
      <c r="W47" s="5">
        <v>43008</v>
      </c>
      <c r="X47" s="2">
        <v>91</v>
      </c>
      <c r="Y47" s="2"/>
      <c r="Z47" s="2"/>
      <c r="AA47" s="5">
        <v>42766</v>
      </c>
      <c r="AB47" s="2"/>
      <c r="AC47" s="2"/>
      <c r="AD47" s="5">
        <v>42794</v>
      </c>
      <c r="AE47" s="2"/>
      <c r="AF47" s="2"/>
      <c r="AG47" s="113" t="str">
        <f t="shared" si="4"/>
        <v/>
      </c>
      <c r="AH47" s="5">
        <v>42825</v>
      </c>
      <c r="AI47" s="2"/>
      <c r="AJ47" s="2"/>
      <c r="AK47" s="5">
        <v>42855</v>
      </c>
      <c r="AL47" s="2"/>
      <c r="AM47" s="2"/>
      <c r="AN47" s="5">
        <v>42886</v>
      </c>
      <c r="AO47" s="2"/>
      <c r="AP47" s="2"/>
      <c r="AQ47" s="5">
        <v>42916</v>
      </c>
      <c r="AR47" s="2">
        <v>0.33</v>
      </c>
      <c r="AS47" s="2"/>
      <c r="AT47" s="5">
        <v>42947</v>
      </c>
      <c r="AU47" s="2">
        <v>0.67</v>
      </c>
      <c r="AV47" s="2"/>
      <c r="AW47" s="5">
        <v>42978</v>
      </c>
      <c r="AX47" s="2">
        <v>1</v>
      </c>
      <c r="AY47" s="2"/>
      <c r="AZ47" s="5">
        <v>43008</v>
      </c>
      <c r="BA47" s="2"/>
      <c r="BB47" s="2"/>
      <c r="BC47" s="5">
        <v>43039</v>
      </c>
      <c r="BD47" s="2"/>
      <c r="BE47" s="2"/>
      <c r="BF47" s="5">
        <v>43069</v>
      </c>
      <c r="BG47" s="2"/>
      <c r="BH47" s="2"/>
      <c r="BI47" s="5">
        <v>43100</v>
      </c>
      <c r="BJ47" s="2"/>
      <c r="BK47" s="2" t="s">
        <v>2449</v>
      </c>
      <c r="BL47" s="10">
        <f>VLOOKUP(G47,'Peso Hito en Prog'!$E$3:$F$27,2,0)</f>
        <v>0.125</v>
      </c>
      <c r="BM47" s="10">
        <f>VLOOKUP(D47,'Peso Progr en Línea'!$D$2:$E$11,2,0)</f>
        <v>0.14285714285714285</v>
      </c>
      <c r="BN47" s="2"/>
      <c r="BO47" s="2"/>
      <c r="BP47">
        <v>24703</v>
      </c>
      <c r="BQ47" s="1">
        <v>247</v>
      </c>
      <c r="BR47" s="4">
        <v>24</v>
      </c>
      <c r="BS47" s="4">
        <v>2</v>
      </c>
      <c r="BT47" s="146" t="str">
        <f t="shared" si="2"/>
        <v/>
      </c>
      <c r="BU47" t="s">
        <v>2838</v>
      </c>
    </row>
    <row r="48" spans="1:73" x14ac:dyDescent="0.25">
      <c r="A48" s="10" t="s">
        <v>2367</v>
      </c>
      <c r="B48" s="10" t="s">
        <v>642</v>
      </c>
      <c r="C48" s="10" t="s">
        <v>686</v>
      </c>
      <c r="D48" s="10" t="s">
        <v>824</v>
      </c>
      <c r="E48" s="10" t="s">
        <v>826</v>
      </c>
      <c r="F48" s="10" t="s">
        <v>2020</v>
      </c>
      <c r="G48" s="2" t="s">
        <v>722</v>
      </c>
      <c r="H48" s="3">
        <v>12</v>
      </c>
      <c r="I48" s="2" t="s">
        <v>759</v>
      </c>
      <c r="J48" s="2">
        <v>15</v>
      </c>
      <c r="K48" s="2">
        <v>14</v>
      </c>
      <c r="L48" s="2">
        <v>13</v>
      </c>
      <c r="M48" s="2">
        <v>12</v>
      </c>
      <c r="N48" s="2">
        <v>15</v>
      </c>
      <c r="O48" s="2"/>
      <c r="P48" s="2"/>
      <c r="Q48" s="2"/>
      <c r="R48" s="113">
        <f t="shared" si="0"/>
        <v>1</v>
      </c>
      <c r="S48" s="2"/>
      <c r="T48" s="2" t="s">
        <v>761</v>
      </c>
      <c r="U48" s="93">
        <v>0.1</v>
      </c>
      <c r="V48" s="5">
        <v>42767</v>
      </c>
      <c r="W48" s="5">
        <v>43100</v>
      </c>
      <c r="X48" s="2">
        <v>333</v>
      </c>
      <c r="Y48" s="2"/>
      <c r="Z48" s="2"/>
      <c r="AA48" s="5">
        <v>42766</v>
      </c>
      <c r="AB48" s="2">
        <v>0.08</v>
      </c>
      <c r="AC48" s="2"/>
      <c r="AD48" s="5">
        <v>42794</v>
      </c>
      <c r="AE48" s="2">
        <v>0.17</v>
      </c>
      <c r="AF48" s="2"/>
      <c r="AG48" s="113">
        <f t="shared" si="4"/>
        <v>0</v>
      </c>
      <c r="AH48" s="5">
        <v>42825</v>
      </c>
      <c r="AI48" s="2">
        <v>0.26</v>
      </c>
      <c r="AJ48" s="2"/>
      <c r="AK48" s="5">
        <v>42855</v>
      </c>
      <c r="AL48" s="2">
        <v>0.36</v>
      </c>
      <c r="AM48" s="2"/>
      <c r="AN48" s="5">
        <v>42886</v>
      </c>
      <c r="AO48" s="2">
        <v>0.45</v>
      </c>
      <c r="AP48" s="2"/>
      <c r="AQ48" s="5">
        <v>42916</v>
      </c>
      <c r="AR48" s="2">
        <v>0.54</v>
      </c>
      <c r="AS48" s="2"/>
      <c r="AT48" s="5">
        <v>42947</v>
      </c>
      <c r="AU48" s="2">
        <v>0.63</v>
      </c>
      <c r="AV48" s="2"/>
      <c r="AW48" s="5">
        <v>42978</v>
      </c>
      <c r="AX48" s="2">
        <v>0.72</v>
      </c>
      <c r="AY48" s="2"/>
      <c r="AZ48" s="5">
        <v>43008</v>
      </c>
      <c r="BA48" s="2">
        <v>0.82</v>
      </c>
      <c r="BB48" s="2"/>
      <c r="BC48" s="5">
        <v>43039</v>
      </c>
      <c r="BD48" s="2">
        <v>0.91</v>
      </c>
      <c r="BE48" s="2"/>
      <c r="BF48" s="5">
        <v>43069</v>
      </c>
      <c r="BG48" s="2">
        <v>1</v>
      </c>
      <c r="BH48" s="2"/>
      <c r="BI48" s="5">
        <v>43100</v>
      </c>
      <c r="BJ48" s="2"/>
      <c r="BK48" s="2" t="s">
        <v>724</v>
      </c>
      <c r="BL48" s="10">
        <f>VLOOKUP(G48,'Peso Hito en Prog'!$E$3:$F$27,2,0)</f>
        <v>0.125</v>
      </c>
      <c r="BM48" s="10">
        <f>VLOOKUP(D48,'Peso Progr en Línea'!$D$2:$E$11,2,0)</f>
        <v>0.14285714285714285</v>
      </c>
      <c r="BN48" s="2"/>
      <c r="BO48" s="2"/>
      <c r="BP48">
        <v>24704</v>
      </c>
      <c r="BQ48" s="1">
        <v>247</v>
      </c>
      <c r="BR48" s="4">
        <v>24</v>
      </c>
      <c r="BS48" s="4">
        <v>2</v>
      </c>
      <c r="BT48" s="146">
        <f t="shared" si="2"/>
        <v>0</v>
      </c>
      <c r="BU48">
        <v>0</v>
      </c>
    </row>
    <row r="49" spans="1:73" x14ac:dyDescent="0.25">
      <c r="A49" s="10" t="s">
        <v>2367</v>
      </c>
      <c r="B49" s="10" t="s">
        <v>642</v>
      </c>
      <c r="C49" s="10" t="s">
        <v>686</v>
      </c>
      <c r="D49" s="10" t="s">
        <v>824</v>
      </c>
      <c r="E49" s="10" t="s">
        <v>826</v>
      </c>
      <c r="F49" s="10" t="s">
        <v>2020</v>
      </c>
      <c r="G49" s="2" t="s">
        <v>722</v>
      </c>
      <c r="H49" s="3">
        <v>12</v>
      </c>
      <c r="I49" s="2" t="s">
        <v>759</v>
      </c>
      <c r="J49" s="2">
        <v>15</v>
      </c>
      <c r="K49" s="2">
        <v>14</v>
      </c>
      <c r="L49" s="2">
        <v>13</v>
      </c>
      <c r="M49" s="2">
        <v>12</v>
      </c>
      <c r="N49" s="2">
        <v>15</v>
      </c>
      <c r="O49" s="2"/>
      <c r="P49" s="2"/>
      <c r="Q49" s="2"/>
      <c r="R49" s="113">
        <f t="shared" si="0"/>
        <v>1</v>
      </c>
      <c r="S49" s="2"/>
      <c r="T49" s="2" t="s">
        <v>762</v>
      </c>
      <c r="U49" s="93">
        <v>0.25</v>
      </c>
      <c r="V49" s="5">
        <v>43009</v>
      </c>
      <c r="W49" s="5">
        <v>43100</v>
      </c>
      <c r="X49" s="2">
        <v>91</v>
      </c>
      <c r="Y49" s="2"/>
      <c r="Z49" s="2"/>
      <c r="AA49" s="5">
        <v>42766</v>
      </c>
      <c r="AB49" s="2"/>
      <c r="AC49" s="2"/>
      <c r="AD49" s="5">
        <v>42794</v>
      </c>
      <c r="AE49" s="2"/>
      <c r="AF49" s="2"/>
      <c r="AG49" s="113" t="str">
        <f t="shared" si="4"/>
        <v/>
      </c>
      <c r="AH49" s="5">
        <v>42825</v>
      </c>
      <c r="AI49" s="2"/>
      <c r="AJ49" s="2"/>
      <c r="AK49" s="5">
        <v>42855</v>
      </c>
      <c r="AL49" s="2"/>
      <c r="AM49" s="2"/>
      <c r="AN49" s="5">
        <v>42886</v>
      </c>
      <c r="AO49" s="2"/>
      <c r="AP49" s="2"/>
      <c r="AQ49" s="5">
        <v>42916</v>
      </c>
      <c r="AR49" s="2"/>
      <c r="AS49" s="2"/>
      <c r="AT49" s="5">
        <v>42947</v>
      </c>
      <c r="AU49" s="2"/>
      <c r="AV49" s="2"/>
      <c r="AW49" s="5">
        <v>42978</v>
      </c>
      <c r="AX49" s="2"/>
      <c r="AY49" s="2"/>
      <c r="AZ49" s="5">
        <v>43008</v>
      </c>
      <c r="BA49" s="2">
        <v>0.33</v>
      </c>
      <c r="BB49" s="2"/>
      <c r="BC49" s="5">
        <v>43039</v>
      </c>
      <c r="BD49" s="2">
        <v>0.66</v>
      </c>
      <c r="BE49" s="2"/>
      <c r="BF49" s="5">
        <v>43069</v>
      </c>
      <c r="BG49" s="2">
        <v>1</v>
      </c>
      <c r="BH49" s="2"/>
      <c r="BI49" s="5">
        <v>43100</v>
      </c>
      <c r="BJ49" s="2" t="s">
        <v>2450</v>
      </c>
      <c r="BK49" s="2" t="s">
        <v>696</v>
      </c>
      <c r="BL49" s="10">
        <f>VLOOKUP(G49,'Peso Hito en Prog'!$E$3:$F$27,2,0)</f>
        <v>0.125</v>
      </c>
      <c r="BM49" s="10">
        <f>VLOOKUP(D49,'Peso Progr en Línea'!$D$2:$E$11,2,0)</f>
        <v>0.14285714285714285</v>
      </c>
      <c r="BN49" s="2"/>
      <c r="BO49" s="2"/>
      <c r="BP49">
        <v>24705</v>
      </c>
      <c r="BQ49" s="1">
        <v>247</v>
      </c>
      <c r="BR49" s="4">
        <v>24</v>
      </c>
      <c r="BS49" s="4">
        <v>2</v>
      </c>
      <c r="BT49" s="146" t="str">
        <f t="shared" si="2"/>
        <v/>
      </c>
      <c r="BU49" t="s">
        <v>2838</v>
      </c>
    </row>
    <row r="50" spans="1:73" x14ac:dyDescent="0.25">
      <c r="A50" s="10" t="s">
        <v>2367</v>
      </c>
      <c r="B50" s="10" t="s">
        <v>642</v>
      </c>
      <c r="C50" s="10" t="s">
        <v>686</v>
      </c>
      <c r="D50" s="10" t="s">
        <v>824</v>
      </c>
      <c r="E50" s="10" t="s">
        <v>826</v>
      </c>
      <c r="F50" s="10" t="s">
        <v>2020</v>
      </c>
      <c r="G50" s="2" t="s">
        <v>763</v>
      </c>
      <c r="H50" s="3">
        <v>4</v>
      </c>
      <c r="I50" s="2" t="s">
        <v>759</v>
      </c>
      <c r="J50" s="104">
        <v>0</v>
      </c>
      <c r="K50" s="2">
        <v>0</v>
      </c>
      <c r="L50" s="2">
        <v>2</v>
      </c>
      <c r="M50" s="2">
        <v>4</v>
      </c>
      <c r="N50" s="104"/>
      <c r="O50" s="2"/>
      <c r="P50" s="2"/>
      <c r="Q50" s="2"/>
      <c r="R50" s="113" t="str">
        <f t="shared" si="0"/>
        <v/>
      </c>
      <c r="S50" s="2"/>
      <c r="T50" s="2" t="s">
        <v>764</v>
      </c>
      <c r="U50" s="89">
        <v>0.3</v>
      </c>
      <c r="V50" s="5">
        <v>42767</v>
      </c>
      <c r="W50" s="5">
        <v>42855</v>
      </c>
      <c r="X50" s="2">
        <v>88</v>
      </c>
      <c r="Y50" s="2"/>
      <c r="Z50" s="2"/>
      <c r="AA50" s="5">
        <v>42766</v>
      </c>
      <c r="AB50" s="2">
        <v>0.31</v>
      </c>
      <c r="AC50" s="2"/>
      <c r="AD50" s="5">
        <v>42794</v>
      </c>
      <c r="AE50" s="2">
        <v>0.66</v>
      </c>
      <c r="AF50" s="2"/>
      <c r="AG50" s="113">
        <f t="shared" si="4"/>
        <v>0</v>
      </c>
      <c r="AH50" s="5">
        <v>42825</v>
      </c>
      <c r="AI50" s="2">
        <v>1</v>
      </c>
      <c r="AJ50" s="2"/>
      <c r="AK50" s="5">
        <v>42855</v>
      </c>
      <c r="AL50" s="2"/>
      <c r="AM50" s="2"/>
      <c r="AN50" s="5">
        <v>42886</v>
      </c>
      <c r="AO50" s="2"/>
      <c r="AP50" s="2"/>
      <c r="AQ50" s="5">
        <v>42916</v>
      </c>
      <c r="AR50" s="2"/>
      <c r="AS50" s="2"/>
      <c r="AT50" s="5">
        <v>42947</v>
      </c>
      <c r="AU50" s="2"/>
      <c r="AV50" s="2"/>
      <c r="AW50" s="5">
        <v>42978</v>
      </c>
      <c r="AX50" s="2"/>
      <c r="AY50" s="2"/>
      <c r="AZ50" s="5">
        <v>43008</v>
      </c>
      <c r="BA50" s="2"/>
      <c r="BB50" s="2"/>
      <c r="BC50" s="5">
        <v>43039</v>
      </c>
      <c r="BD50" s="2"/>
      <c r="BE50" s="2"/>
      <c r="BF50" s="5">
        <v>43069</v>
      </c>
      <c r="BG50" s="2"/>
      <c r="BH50" s="2"/>
      <c r="BI50" s="5">
        <v>43100</v>
      </c>
      <c r="BJ50" s="2" t="s">
        <v>765</v>
      </c>
      <c r="BK50" s="2" t="s">
        <v>766</v>
      </c>
      <c r="BL50" s="10">
        <f>VLOOKUP(G50,'Peso Hito en Prog'!$E$3:$F$27,2,0)</f>
        <v>0.125</v>
      </c>
      <c r="BM50" s="10">
        <f>VLOOKUP(D50,'Peso Progr en Línea'!$D$2:$E$11,2,0)</f>
        <v>0.14285714285714285</v>
      </c>
      <c r="BN50" s="2"/>
      <c r="BO50" s="2"/>
      <c r="BP50">
        <v>24101</v>
      </c>
      <c r="BQ50" s="1">
        <v>241</v>
      </c>
      <c r="BR50" s="4">
        <v>24</v>
      </c>
      <c r="BS50" s="4">
        <v>2</v>
      </c>
      <c r="BT50" s="146">
        <f t="shared" si="2"/>
        <v>0</v>
      </c>
      <c r="BU50">
        <v>0</v>
      </c>
    </row>
    <row r="51" spans="1:73" x14ac:dyDescent="0.25">
      <c r="A51" s="10" t="s">
        <v>2367</v>
      </c>
      <c r="B51" s="10" t="s">
        <v>642</v>
      </c>
      <c r="C51" s="10" t="s">
        <v>686</v>
      </c>
      <c r="D51" s="10" t="s">
        <v>824</v>
      </c>
      <c r="E51" s="10" t="s">
        <v>826</v>
      </c>
      <c r="F51" s="10" t="s">
        <v>2020</v>
      </c>
      <c r="G51" s="2" t="s">
        <v>763</v>
      </c>
      <c r="H51" s="3">
        <v>4</v>
      </c>
      <c r="I51" s="2" t="s">
        <v>759</v>
      </c>
      <c r="J51" s="104">
        <v>0</v>
      </c>
      <c r="K51" s="2">
        <v>0</v>
      </c>
      <c r="L51" s="2">
        <v>2</v>
      </c>
      <c r="M51" s="2">
        <v>4</v>
      </c>
      <c r="N51" s="104"/>
      <c r="O51" s="2"/>
      <c r="P51" s="2"/>
      <c r="Q51" s="2"/>
      <c r="R51" s="113" t="str">
        <f t="shared" si="0"/>
        <v/>
      </c>
      <c r="S51" s="2"/>
      <c r="T51" s="2" t="s">
        <v>767</v>
      </c>
      <c r="U51" s="89">
        <v>0.3</v>
      </c>
      <c r="V51" s="5">
        <v>42767</v>
      </c>
      <c r="W51" s="5">
        <v>42916</v>
      </c>
      <c r="X51" s="2">
        <v>149</v>
      </c>
      <c r="Y51" s="2"/>
      <c r="Z51" s="2"/>
      <c r="AA51" s="5">
        <v>42766</v>
      </c>
      <c r="AB51" s="2">
        <v>0.18</v>
      </c>
      <c r="AC51" s="2"/>
      <c r="AD51" s="5">
        <v>42794</v>
      </c>
      <c r="AE51" s="2">
        <v>0.39</v>
      </c>
      <c r="AF51" s="2"/>
      <c r="AG51" s="113">
        <f t="shared" si="4"/>
        <v>0</v>
      </c>
      <c r="AH51" s="5">
        <v>42825</v>
      </c>
      <c r="AI51" s="2">
        <v>0.59</v>
      </c>
      <c r="AJ51" s="2"/>
      <c r="AK51" s="5">
        <v>42855</v>
      </c>
      <c r="AL51" s="2">
        <v>0.8</v>
      </c>
      <c r="AM51" s="2"/>
      <c r="AN51" s="5">
        <v>42886</v>
      </c>
      <c r="AO51" s="2">
        <v>1</v>
      </c>
      <c r="AP51" s="2"/>
      <c r="AQ51" s="5">
        <v>42916</v>
      </c>
      <c r="AR51" s="2"/>
      <c r="AS51" s="2"/>
      <c r="AT51" s="5">
        <v>42947</v>
      </c>
      <c r="AU51" s="2"/>
      <c r="AV51" s="2"/>
      <c r="AW51" s="5">
        <v>42978</v>
      </c>
      <c r="AX51" s="2"/>
      <c r="AY51" s="2"/>
      <c r="AZ51" s="5">
        <v>43008</v>
      </c>
      <c r="BA51" s="2"/>
      <c r="BB51" s="2"/>
      <c r="BC51" s="5">
        <v>43039</v>
      </c>
      <c r="BD51" s="2"/>
      <c r="BE51" s="2"/>
      <c r="BF51" s="5">
        <v>43069</v>
      </c>
      <c r="BG51" s="2"/>
      <c r="BH51" s="2"/>
      <c r="BI51" s="5">
        <v>43100</v>
      </c>
      <c r="BJ51" s="2" t="s">
        <v>768</v>
      </c>
      <c r="BK51" s="2" t="s">
        <v>769</v>
      </c>
      <c r="BL51" s="10">
        <f>VLOOKUP(G51,'Peso Hito en Prog'!$E$3:$F$27,2,0)</f>
        <v>0.125</v>
      </c>
      <c r="BM51" s="10">
        <f>VLOOKUP(D51,'Peso Progr en Línea'!$D$2:$E$11,2,0)</f>
        <v>0.14285714285714285</v>
      </c>
      <c r="BN51" s="2"/>
      <c r="BO51" s="2"/>
      <c r="BP51">
        <v>24102</v>
      </c>
      <c r="BQ51" s="1">
        <v>241</v>
      </c>
      <c r="BR51" s="4">
        <v>24</v>
      </c>
      <c r="BS51" s="4">
        <v>2</v>
      </c>
      <c r="BT51" s="146">
        <f t="shared" si="2"/>
        <v>0</v>
      </c>
      <c r="BU51">
        <v>0</v>
      </c>
    </row>
    <row r="52" spans="1:73" x14ac:dyDescent="0.25">
      <c r="A52" s="10" t="s">
        <v>2367</v>
      </c>
      <c r="B52" s="10" t="s">
        <v>642</v>
      </c>
      <c r="C52" s="10" t="s">
        <v>686</v>
      </c>
      <c r="D52" s="10" t="s">
        <v>824</v>
      </c>
      <c r="E52" s="10" t="s">
        <v>826</v>
      </c>
      <c r="F52" s="10" t="s">
        <v>2020</v>
      </c>
      <c r="G52" s="2" t="s">
        <v>763</v>
      </c>
      <c r="H52" s="3">
        <v>4</v>
      </c>
      <c r="I52" s="2" t="s">
        <v>759</v>
      </c>
      <c r="J52" s="104">
        <v>0</v>
      </c>
      <c r="K52" s="2">
        <v>0</v>
      </c>
      <c r="L52" s="2">
        <v>2</v>
      </c>
      <c r="M52" s="2">
        <v>4</v>
      </c>
      <c r="N52" s="104"/>
      <c r="O52" s="2"/>
      <c r="P52" s="2"/>
      <c r="Q52" s="2"/>
      <c r="R52" s="113" t="str">
        <f t="shared" si="0"/>
        <v/>
      </c>
      <c r="S52" s="2"/>
      <c r="T52" s="2" t="s">
        <v>770</v>
      </c>
      <c r="U52" s="89">
        <v>0.1</v>
      </c>
      <c r="V52" s="5">
        <v>42917</v>
      </c>
      <c r="W52" s="5">
        <v>42946</v>
      </c>
      <c r="X52" s="2">
        <v>29</v>
      </c>
      <c r="Y52" s="2"/>
      <c r="Z52" s="2"/>
      <c r="AA52" s="5">
        <v>42766</v>
      </c>
      <c r="AB52" s="2"/>
      <c r="AC52" s="2"/>
      <c r="AD52" s="5">
        <v>42794</v>
      </c>
      <c r="AE52" s="2"/>
      <c r="AF52" s="2"/>
      <c r="AG52" s="113" t="str">
        <f t="shared" si="4"/>
        <v/>
      </c>
      <c r="AH52" s="5">
        <v>42825</v>
      </c>
      <c r="AI52" s="2"/>
      <c r="AJ52" s="2"/>
      <c r="AK52" s="5">
        <v>42855</v>
      </c>
      <c r="AL52" s="2"/>
      <c r="AM52" s="2"/>
      <c r="AN52" s="5">
        <v>42886</v>
      </c>
      <c r="AO52" s="2"/>
      <c r="AP52" s="2"/>
      <c r="AQ52" s="5">
        <v>42916</v>
      </c>
      <c r="AR52" s="2">
        <v>1</v>
      </c>
      <c r="AS52" s="2"/>
      <c r="AT52" s="5">
        <v>42947</v>
      </c>
      <c r="AU52" s="2"/>
      <c r="AV52" s="2"/>
      <c r="AW52" s="5">
        <v>42978</v>
      </c>
      <c r="AX52" s="2"/>
      <c r="AY52" s="2"/>
      <c r="AZ52" s="5">
        <v>43008</v>
      </c>
      <c r="BA52" s="2"/>
      <c r="BB52" s="2"/>
      <c r="BC52" s="5">
        <v>43039</v>
      </c>
      <c r="BD52" s="2"/>
      <c r="BE52" s="2"/>
      <c r="BF52" s="5">
        <v>43069</v>
      </c>
      <c r="BG52" s="2"/>
      <c r="BH52" s="2"/>
      <c r="BI52" s="5">
        <v>43100</v>
      </c>
      <c r="BJ52" s="2" t="s">
        <v>771</v>
      </c>
      <c r="BK52" s="2" t="s">
        <v>772</v>
      </c>
      <c r="BL52" s="10">
        <f>VLOOKUP(G52,'Peso Hito en Prog'!$E$3:$F$27,2,0)</f>
        <v>0.125</v>
      </c>
      <c r="BM52" s="10">
        <f>VLOOKUP(D52,'Peso Progr en Línea'!$D$2:$E$11,2,0)</f>
        <v>0.14285714285714285</v>
      </c>
      <c r="BN52" s="2"/>
      <c r="BO52" s="2"/>
      <c r="BP52">
        <v>24103</v>
      </c>
      <c r="BQ52" s="1">
        <v>241</v>
      </c>
      <c r="BR52" s="4">
        <v>24</v>
      </c>
      <c r="BS52" s="4">
        <v>2</v>
      </c>
      <c r="BT52" s="146" t="str">
        <f t="shared" si="2"/>
        <v/>
      </c>
      <c r="BU52" t="s">
        <v>2838</v>
      </c>
    </row>
    <row r="53" spans="1:73" x14ac:dyDescent="0.25">
      <c r="A53" s="10" t="s">
        <v>2367</v>
      </c>
      <c r="B53" s="10" t="s">
        <v>642</v>
      </c>
      <c r="C53" s="10" t="s">
        <v>686</v>
      </c>
      <c r="D53" s="10" t="s">
        <v>824</v>
      </c>
      <c r="E53" s="10" t="s">
        <v>826</v>
      </c>
      <c r="F53" s="10" t="s">
        <v>2020</v>
      </c>
      <c r="G53" s="2" t="s">
        <v>763</v>
      </c>
      <c r="H53" s="3">
        <v>4</v>
      </c>
      <c r="I53" s="2" t="s">
        <v>759</v>
      </c>
      <c r="J53" s="104">
        <v>0</v>
      </c>
      <c r="K53" s="2">
        <v>0</v>
      </c>
      <c r="L53" s="2">
        <v>2</v>
      </c>
      <c r="M53" s="2">
        <v>4</v>
      </c>
      <c r="N53" s="104"/>
      <c r="O53" s="2"/>
      <c r="P53" s="2"/>
      <c r="Q53" s="2"/>
      <c r="R53" s="113" t="str">
        <f t="shared" si="0"/>
        <v/>
      </c>
      <c r="S53" s="2"/>
      <c r="T53" s="2" t="s">
        <v>773</v>
      </c>
      <c r="U53" s="89">
        <v>0.3</v>
      </c>
      <c r="V53" s="5">
        <v>42917</v>
      </c>
      <c r="W53" s="5">
        <v>43100</v>
      </c>
      <c r="X53" s="2">
        <v>183</v>
      </c>
      <c r="Y53" s="2"/>
      <c r="Z53" s="2"/>
      <c r="AA53" s="5">
        <v>42766</v>
      </c>
      <c r="AB53" s="2"/>
      <c r="AC53" s="2"/>
      <c r="AD53" s="5">
        <v>42794</v>
      </c>
      <c r="AE53" s="2"/>
      <c r="AF53" s="2"/>
      <c r="AG53" s="113" t="str">
        <f t="shared" si="4"/>
        <v/>
      </c>
      <c r="AH53" s="5">
        <v>42825</v>
      </c>
      <c r="AI53" s="2"/>
      <c r="AJ53" s="2"/>
      <c r="AK53" s="5">
        <v>42855</v>
      </c>
      <c r="AL53" s="2"/>
      <c r="AM53" s="2"/>
      <c r="AN53" s="5">
        <v>42886</v>
      </c>
      <c r="AO53" s="2"/>
      <c r="AP53" s="2"/>
      <c r="AQ53" s="5">
        <v>42916</v>
      </c>
      <c r="AR53" s="2">
        <v>0.16</v>
      </c>
      <c r="AS53" s="2"/>
      <c r="AT53" s="5">
        <v>42947</v>
      </c>
      <c r="AU53" s="2">
        <v>0.33</v>
      </c>
      <c r="AV53" s="2"/>
      <c r="AW53" s="5">
        <v>42978</v>
      </c>
      <c r="AX53" s="2">
        <v>0.5</v>
      </c>
      <c r="AY53" s="2"/>
      <c r="AZ53" s="5">
        <v>43008</v>
      </c>
      <c r="BA53" s="2">
        <v>0.67</v>
      </c>
      <c r="BB53" s="2"/>
      <c r="BC53" s="5">
        <v>43039</v>
      </c>
      <c r="BD53" s="2">
        <v>0.83</v>
      </c>
      <c r="BE53" s="2"/>
      <c r="BF53" s="5">
        <v>43069</v>
      </c>
      <c r="BG53" s="2">
        <v>1</v>
      </c>
      <c r="BH53" s="2"/>
      <c r="BI53" s="5">
        <v>43100</v>
      </c>
      <c r="BJ53" s="2" t="s">
        <v>774</v>
      </c>
      <c r="BK53" s="2" t="s">
        <v>775</v>
      </c>
      <c r="BL53" s="10">
        <f>VLOOKUP(G53,'Peso Hito en Prog'!$E$3:$F$27,2,0)</f>
        <v>0.125</v>
      </c>
      <c r="BM53" s="10">
        <f>VLOOKUP(D53,'Peso Progr en Línea'!$D$2:$E$11,2,0)</f>
        <v>0.14285714285714285</v>
      </c>
      <c r="BN53" s="2"/>
      <c r="BO53" s="2"/>
      <c r="BP53">
        <v>24104</v>
      </c>
      <c r="BQ53" s="1">
        <v>241</v>
      </c>
      <c r="BR53" s="4">
        <v>24</v>
      </c>
      <c r="BS53" s="4">
        <v>2</v>
      </c>
      <c r="BT53" s="146" t="str">
        <f t="shared" si="2"/>
        <v/>
      </c>
      <c r="BU53" t="s">
        <v>2838</v>
      </c>
    </row>
    <row r="54" spans="1:73" x14ac:dyDescent="0.25">
      <c r="A54" s="10" t="s">
        <v>2367</v>
      </c>
      <c r="B54" s="10" t="s">
        <v>642</v>
      </c>
      <c r="C54" s="10" t="s">
        <v>686</v>
      </c>
      <c r="D54" s="10" t="s">
        <v>824</v>
      </c>
      <c r="E54" s="10" t="s">
        <v>826</v>
      </c>
      <c r="F54" s="10" t="s">
        <v>2020</v>
      </c>
      <c r="G54" s="2" t="s">
        <v>776</v>
      </c>
      <c r="H54" s="3">
        <v>1</v>
      </c>
      <c r="I54" s="2" t="s">
        <v>190</v>
      </c>
      <c r="J54" s="104">
        <v>0</v>
      </c>
      <c r="K54" s="2">
        <v>0</v>
      </c>
      <c r="L54" s="2">
        <v>1</v>
      </c>
      <c r="M54" s="2">
        <v>1</v>
      </c>
      <c r="N54" s="104"/>
      <c r="O54" s="2"/>
      <c r="P54" s="2"/>
      <c r="Q54" s="2"/>
      <c r="R54" s="113" t="str">
        <f t="shared" si="0"/>
        <v/>
      </c>
      <c r="S54" s="2"/>
      <c r="T54" s="2" t="s">
        <v>777</v>
      </c>
      <c r="U54" s="89">
        <v>0.3</v>
      </c>
      <c r="V54" s="5">
        <v>42768</v>
      </c>
      <c r="W54" s="5">
        <v>42855</v>
      </c>
      <c r="X54" s="2">
        <v>87</v>
      </c>
      <c r="Y54" s="2"/>
      <c r="Z54" s="2"/>
      <c r="AA54" s="5">
        <v>42766</v>
      </c>
      <c r="AB54" s="2">
        <v>0.3</v>
      </c>
      <c r="AC54" s="2">
        <v>0.3</v>
      </c>
      <c r="AD54" s="5">
        <v>42794</v>
      </c>
      <c r="AE54" s="2">
        <v>0.66</v>
      </c>
      <c r="AF54" s="2"/>
      <c r="AG54" s="113">
        <f t="shared" si="4"/>
        <v>0</v>
      </c>
      <c r="AH54" s="5">
        <v>42825</v>
      </c>
      <c r="AI54" s="2">
        <v>1</v>
      </c>
      <c r="AJ54" s="2"/>
      <c r="AK54" s="5">
        <v>42855</v>
      </c>
      <c r="AL54" s="2"/>
      <c r="AM54" s="2"/>
      <c r="AN54" s="5">
        <v>42886</v>
      </c>
      <c r="AO54" s="2"/>
      <c r="AP54" s="2"/>
      <c r="AQ54" s="5">
        <v>42916</v>
      </c>
      <c r="AR54" s="2"/>
      <c r="AS54" s="2"/>
      <c r="AT54" s="5">
        <v>42947</v>
      </c>
      <c r="AU54" s="2"/>
      <c r="AV54" s="2"/>
      <c r="AW54" s="5">
        <v>42978</v>
      </c>
      <c r="AX54" s="2"/>
      <c r="AY54" s="2"/>
      <c r="AZ54" s="5">
        <v>43008</v>
      </c>
      <c r="BA54" s="2"/>
      <c r="BB54" s="2"/>
      <c r="BC54" s="5">
        <v>43039</v>
      </c>
      <c r="BD54" s="2"/>
      <c r="BE54" s="2"/>
      <c r="BF54" s="5">
        <v>43069</v>
      </c>
      <c r="BG54" s="2"/>
      <c r="BH54" s="2"/>
      <c r="BI54" s="5">
        <v>43100</v>
      </c>
      <c r="BJ54" s="2" t="s">
        <v>2451</v>
      </c>
      <c r="BK54" s="2" t="s">
        <v>778</v>
      </c>
      <c r="BL54" s="10">
        <f>VLOOKUP(G54,'Peso Hito en Prog'!$E$3:$F$27,2,0)</f>
        <v>0.125</v>
      </c>
      <c r="BM54" s="10">
        <f>VLOOKUP(D54,'Peso Progr en Línea'!$D$2:$E$11,2,0)</f>
        <v>0.14285714285714285</v>
      </c>
      <c r="BN54" s="2"/>
      <c r="BO54" s="119">
        <v>0</v>
      </c>
      <c r="BP54">
        <v>24601</v>
      </c>
      <c r="BQ54" s="1">
        <v>246</v>
      </c>
      <c r="BR54" s="4">
        <v>24</v>
      </c>
      <c r="BS54" s="4">
        <v>2</v>
      </c>
      <c r="BT54" s="146">
        <f t="shared" si="2"/>
        <v>0</v>
      </c>
      <c r="BU54">
        <v>0</v>
      </c>
    </row>
    <row r="55" spans="1:73" x14ac:dyDescent="0.25">
      <c r="A55" s="10" t="s">
        <v>2367</v>
      </c>
      <c r="B55" s="10" t="s">
        <v>642</v>
      </c>
      <c r="C55" s="10" t="s">
        <v>686</v>
      </c>
      <c r="D55" s="10" t="s">
        <v>824</v>
      </c>
      <c r="E55" s="10" t="s">
        <v>826</v>
      </c>
      <c r="F55" s="10" t="s">
        <v>2020</v>
      </c>
      <c r="G55" s="2" t="s">
        <v>776</v>
      </c>
      <c r="H55" s="3">
        <v>1</v>
      </c>
      <c r="I55" s="2" t="s">
        <v>190</v>
      </c>
      <c r="J55" s="104">
        <v>0</v>
      </c>
      <c r="K55" s="2">
        <v>0</v>
      </c>
      <c r="L55" s="2">
        <v>1</v>
      </c>
      <c r="M55" s="2">
        <v>1</v>
      </c>
      <c r="N55" s="104"/>
      <c r="O55" s="2"/>
      <c r="P55" s="2"/>
      <c r="Q55" s="2"/>
      <c r="R55" s="113" t="str">
        <f t="shared" si="0"/>
        <v/>
      </c>
      <c r="S55" s="2"/>
      <c r="T55" s="2" t="s">
        <v>779</v>
      </c>
      <c r="U55" s="89">
        <v>0.3</v>
      </c>
      <c r="V55" s="5">
        <v>42856</v>
      </c>
      <c r="W55" s="5">
        <v>42946</v>
      </c>
      <c r="X55" s="2">
        <v>90</v>
      </c>
      <c r="Y55" s="2"/>
      <c r="Z55" s="2"/>
      <c r="AA55" s="5">
        <v>42766</v>
      </c>
      <c r="AB55" s="2"/>
      <c r="AC55" s="2"/>
      <c r="AD55" s="5">
        <v>42794</v>
      </c>
      <c r="AE55" s="2"/>
      <c r="AF55" s="2"/>
      <c r="AG55" s="113" t="str">
        <f t="shared" si="4"/>
        <v/>
      </c>
      <c r="AH55" s="5">
        <v>42825</v>
      </c>
      <c r="AI55" s="2"/>
      <c r="AJ55" s="2"/>
      <c r="AK55" s="5">
        <v>42855</v>
      </c>
      <c r="AL55" s="2">
        <v>0.33</v>
      </c>
      <c r="AM55" s="2"/>
      <c r="AN55" s="5">
        <v>42886</v>
      </c>
      <c r="AO55" s="2">
        <v>0.67</v>
      </c>
      <c r="AP55" s="2"/>
      <c r="AQ55" s="5">
        <v>42916</v>
      </c>
      <c r="AR55" s="2">
        <v>1</v>
      </c>
      <c r="AS55" s="2"/>
      <c r="AT55" s="5">
        <v>42947</v>
      </c>
      <c r="AU55" s="2"/>
      <c r="AV55" s="2"/>
      <c r="AW55" s="5">
        <v>42978</v>
      </c>
      <c r="AX55" s="2"/>
      <c r="AY55" s="2"/>
      <c r="AZ55" s="5">
        <v>43008</v>
      </c>
      <c r="BA55" s="2"/>
      <c r="BB55" s="2"/>
      <c r="BC55" s="5">
        <v>43039</v>
      </c>
      <c r="BD55" s="2"/>
      <c r="BE55" s="2"/>
      <c r="BF55" s="5">
        <v>43069</v>
      </c>
      <c r="BG55" s="2"/>
      <c r="BH55" s="2"/>
      <c r="BI55" s="5">
        <v>43100</v>
      </c>
      <c r="BJ55" s="2"/>
      <c r="BK55" s="2" t="s">
        <v>780</v>
      </c>
      <c r="BL55" s="10">
        <f>VLOOKUP(G55,'Peso Hito en Prog'!$E$3:$F$27,2,0)</f>
        <v>0.125</v>
      </c>
      <c r="BM55" s="10">
        <f>VLOOKUP(D55,'Peso Progr en Línea'!$D$2:$E$11,2,0)</f>
        <v>0.14285714285714285</v>
      </c>
      <c r="BN55" s="2"/>
      <c r="BO55" s="2"/>
      <c r="BP55">
        <v>24602</v>
      </c>
      <c r="BQ55" s="1">
        <v>246</v>
      </c>
      <c r="BR55" s="4">
        <v>24</v>
      </c>
      <c r="BS55" s="4">
        <v>2</v>
      </c>
      <c r="BT55" s="146" t="str">
        <f t="shared" si="2"/>
        <v/>
      </c>
      <c r="BU55" t="s">
        <v>2838</v>
      </c>
    </row>
    <row r="56" spans="1:73" x14ac:dyDescent="0.25">
      <c r="A56" s="10" t="s">
        <v>2367</v>
      </c>
      <c r="B56" s="10" t="s">
        <v>642</v>
      </c>
      <c r="C56" s="10" t="s">
        <v>686</v>
      </c>
      <c r="D56" s="10" t="s">
        <v>824</v>
      </c>
      <c r="E56" s="10" t="s">
        <v>826</v>
      </c>
      <c r="F56" s="10" t="s">
        <v>2020</v>
      </c>
      <c r="G56" s="2" t="s">
        <v>776</v>
      </c>
      <c r="H56" s="3">
        <v>1</v>
      </c>
      <c r="I56" s="2" t="s">
        <v>190</v>
      </c>
      <c r="J56" s="104">
        <v>0</v>
      </c>
      <c r="K56" s="2">
        <v>0</v>
      </c>
      <c r="L56" s="2">
        <v>1</v>
      </c>
      <c r="M56" s="2">
        <v>1</v>
      </c>
      <c r="N56" s="104"/>
      <c r="O56" s="2"/>
      <c r="P56" s="2"/>
      <c r="Q56" s="2"/>
      <c r="R56" s="113" t="str">
        <f t="shared" si="0"/>
        <v/>
      </c>
      <c r="S56" s="2"/>
      <c r="T56" s="2" t="s">
        <v>781</v>
      </c>
      <c r="U56" s="89">
        <v>0.2</v>
      </c>
      <c r="V56" s="5">
        <v>42917</v>
      </c>
      <c r="W56" s="5">
        <v>43008</v>
      </c>
      <c r="X56" s="2">
        <v>91</v>
      </c>
      <c r="Y56" s="2"/>
      <c r="Z56" s="2"/>
      <c r="AA56" s="5">
        <v>42766</v>
      </c>
      <c r="AB56" s="2"/>
      <c r="AC56" s="2"/>
      <c r="AD56" s="5">
        <v>42794</v>
      </c>
      <c r="AE56" s="2"/>
      <c r="AF56" s="2"/>
      <c r="AG56" s="113" t="str">
        <f t="shared" si="4"/>
        <v/>
      </c>
      <c r="AH56" s="5">
        <v>42825</v>
      </c>
      <c r="AI56" s="2"/>
      <c r="AJ56" s="2"/>
      <c r="AK56" s="5">
        <v>42855</v>
      </c>
      <c r="AL56" s="2"/>
      <c r="AM56" s="2"/>
      <c r="AN56" s="5">
        <v>42886</v>
      </c>
      <c r="AO56" s="2"/>
      <c r="AP56" s="2"/>
      <c r="AQ56" s="5">
        <v>42916</v>
      </c>
      <c r="AR56" s="2">
        <v>0.33</v>
      </c>
      <c r="AS56" s="2"/>
      <c r="AT56" s="5">
        <v>42947</v>
      </c>
      <c r="AU56" s="2">
        <v>0.67</v>
      </c>
      <c r="AV56" s="2"/>
      <c r="AW56" s="5">
        <v>42978</v>
      </c>
      <c r="AX56" s="2">
        <v>1</v>
      </c>
      <c r="AY56" s="2"/>
      <c r="AZ56" s="5">
        <v>43008</v>
      </c>
      <c r="BA56" s="2"/>
      <c r="BB56" s="2"/>
      <c r="BC56" s="5">
        <v>43039</v>
      </c>
      <c r="BD56" s="2"/>
      <c r="BE56" s="2"/>
      <c r="BF56" s="5">
        <v>43069</v>
      </c>
      <c r="BG56" s="2"/>
      <c r="BH56" s="2"/>
      <c r="BI56" s="5">
        <v>43100</v>
      </c>
      <c r="BJ56" s="2"/>
      <c r="BK56" s="2" t="s">
        <v>782</v>
      </c>
      <c r="BL56" s="10">
        <f>VLOOKUP(G56,'Peso Hito en Prog'!$E$3:$F$27,2,0)</f>
        <v>0.125</v>
      </c>
      <c r="BM56" s="10">
        <f>VLOOKUP(D56,'Peso Progr en Línea'!$D$2:$E$11,2,0)</f>
        <v>0.14285714285714285</v>
      </c>
      <c r="BN56" s="2"/>
      <c r="BO56" s="2"/>
      <c r="BP56">
        <v>24603</v>
      </c>
      <c r="BQ56" s="1">
        <v>246</v>
      </c>
      <c r="BR56" s="4">
        <v>24</v>
      </c>
      <c r="BS56" s="4">
        <v>2</v>
      </c>
      <c r="BT56" s="146" t="str">
        <f t="shared" si="2"/>
        <v/>
      </c>
      <c r="BU56" t="s">
        <v>2838</v>
      </c>
    </row>
    <row r="57" spans="1:73" x14ac:dyDescent="0.25">
      <c r="A57" s="10" t="s">
        <v>2367</v>
      </c>
      <c r="B57" s="10" t="s">
        <v>642</v>
      </c>
      <c r="C57" s="10" t="s">
        <v>686</v>
      </c>
      <c r="D57" s="10" t="s">
        <v>824</v>
      </c>
      <c r="E57" s="10" t="s">
        <v>826</v>
      </c>
      <c r="F57" s="10" t="s">
        <v>2020</v>
      </c>
      <c r="G57" s="2" t="s">
        <v>776</v>
      </c>
      <c r="H57" s="3">
        <v>1</v>
      </c>
      <c r="I57" s="2" t="s">
        <v>190</v>
      </c>
      <c r="J57" s="104">
        <v>0</v>
      </c>
      <c r="K57" s="2">
        <v>0</v>
      </c>
      <c r="L57" s="2">
        <v>1</v>
      </c>
      <c r="M57" s="2">
        <v>1</v>
      </c>
      <c r="N57" s="104"/>
      <c r="O57" s="2"/>
      <c r="P57" s="2"/>
      <c r="Q57" s="2"/>
      <c r="R57" s="113" t="str">
        <f t="shared" si="0"/>
        <v/>
      </c>
      <c r="S57" s="2"/>
      <c r="T57" s="2" t="s">
        <v>783</v>
      </c>
      <c r="U57" s="89">
        <v>0.2</v>
      </c>
      <c r="V57" s="5">
        <v>43009</v>
      </c>
      <c r="W57" s="5">
        <v>43100</v>
      </c>
      <c r="X57" s="2">
        <v>91</v>
      </c>
      <c r="Y57" s="2"/>
      <c r="Z57" s="2"/>
      <c r="AA57" s="5">
        <v>42766</v>
      </c>
      <c r="AB57" s="2"/>
      <c r="AC57" s="2"/>
      <c r="AD57" s="5">
        <v>42794</v>
      </c>
      <c r="AE57" s="2"/>
      <c r="AF57" s="2"/>
      <c r="AG57" s="113" t="str">
        <f t="shared" si="4"/>
        <v/>
      </c>
      <c r="AH57" s="5">
        <v>42825</v>
      </c>
      <c r="AI57" s="2"/>
      <c r="AJ57" s="2"/>
      <c r="AK57" s="5">
        <v>42855</v>
      </c>
      <c r="AL57" s="2"/>
      <c r="AM57" s="2"/>
      <c r="AN57" s="5">
        <v>42886</v>
      </c>
      <c r="AO57" s="2"/>
      <c r="AP57" s="2"/>
      <c r="AQ57" s="5">
        <v>42916</v>
      </c>
      <c r="AR57" s="2"/>
      <c r="AS57" s="2"/>
      <c r="AT57" s="5">
        <v>42947</v>
      </c>
      <c r="AU57" s="2"/>
      <c r="AV57" s="2"/>
      <c r="AW57" s="5">
        <v>42978</v>
      </c>
      <c r="AX57" s="2"/>
      <c r="AY57" s="2"/>
      <c r="AZ57" s="5">
        <v>43008</v>
      </c>
      <c r="BA57" s="2">
        <v>0.33</v>
      </c>
      <c r="BB57" s="2"/>
      <c r="BC57" s="5">
        <v>43039</v>
      </c>
      <c r="BD57" s="2">
        <v>0.66</v>
      </c>
      <c r="BE57" s="2"/>
      <c r="BF57" s="5">
        <v>43069</v>
      </c>
      <c r="BG57" s="2">
        <v>1</v>
      </c>
      <c r="BH57" s="2"/>
      <c r="BI57" s="5">
        <v>43100</v>
      </c>
      <c r="BJ57" s="2"/>
      <c r="BK57" s="2" t="s">
        <v>784</v>
      </c>
      <c r="BL57" s="10">
        <f>VLOOKUP(G57,'Peso Hito en Prog'!$E$3:$F$27,2,0)</f>
        <v>0.125</v>
      </c>
      <c r="BM57" s="10">
        <f>VLOOKUP(D57,'Peso Progr en Línea'!$D$2:$E$11,2,0)</f>
        <v>0.14285714285714285</v>
      </c>
      <c r="BN57" s="2"/>
      <c r="BO57" s="2"/>
      <c r="BP57">
        <v>24604</v>
      </c>
      <c r="BQ57" s="1">
        <v>246</v>
      </c>
      <c r="BR57" s="4">
        <v>24</v>
      </c>
      <c r="BS57" s="4">
        <v>2</v>
      </c>
      <c r="BT57" s="146" t="str">
        <f t="shared" si="2"/>
        <v/>
      </c>
      <c r="BU57" t="s">
        <v>2838</v>
      </c>
    </row>
    <row r="58" spans="1:73" x14ac:dyDescent="0.25">
      <c r="A58" s="10" t="s">
        <v>2367</v>
      </c>
      <c r="B58" s="10" t="s">
        <v>642</v>
      </c>
      <c r="C58" s="10" t="s">
        <v>686</v>
      </c>
      <c r="D58" s="10" t="s">
        <v>824</v>
      </c>
      <c r="E58" s="10" t="s">
        <v>826</v>
      </c>
      <c r="F58" s="10" t="s">
        <v>2020</v>
      </c>
      <c r="G58" s="2" t="s">
        <v>785</v>
      </c>
      <c r="H58" s="3">
        <v>90</v>
      </c>
      <c r="I58" s="2" t="s">
        <v>786</v>
      </c>
      <c r="J58" s="109">
        <v>0</v>
      </c>
      <c r="K58" s="91">
        <v>0</v>
      </c>
      <c r="L58" s="91">
        <v>0</v>
      </c>
      <c r="M58" s="91">
        <v>0.9</v>
      </c>
      <c r="N58" s="109"/>
      <c r="O58" s="91"/>
      <c r="P58" s="91"/>
      <c r="Q58" s="91"/>
      <c r="R58" s="113" t="str">
        <f t="shared" si="0"/>
        <v/>
      </c>
      <c r="S58" s="2"/>
      <c r="T58" s="2" t="s">
        <v>2452</v>
      </c>
      <c r="U58" s="89">
        <v>0.1</v>
      </c>
      <c r="V58" s="5">
        <v>42767</v>
      </c>
      <c r="W58" s="5">
        <v>42824</v>
      </c>
      <c r="X58" s="2">
        <v>57</v>
      </c>
      <c r="Y58" s="2"/>
      <c r="Z58" s="2"/>
      <c r="AA58" s="5">
        <v>42766</v>
      </c>
      <c r="AB58" s="2">
        <v>0.47</v>
      </c>
      <c r="AC58" s="2"/>
      <c r="AD58" s="5">
        <v>42794</v>
      </c>
      <c r="AE58" s="2">
        <v>1</v>
      </c>
      <c r="AF58" s="2">
        <v>1</v>
      </c>
      <c r="AG58" s="113">
        <f t="shared" si="4"/>
        <v>1</v>
      </c>
      <c r="AH58" s="5">
        <v>42825</v>
      </c>
      <c r="AI58" s="2"/>
      <c r="AJ58" s="2"/>
      <c r="AK58" s="5">
        <v>42855</v>
      </c>
      <c r="AL58" s="2"/>
      <c r="AM58" s="2"/>
      <c r="AN58" s="5">
        <v>42886</v>
      </c>
      <c r="AO58" s="2"/>
      <c r="AP58" s="2"/>
      <c r="AQ58" s="5">
        <v>42916</v>
      </c>
      <c r="AR58" s="2"/>
      <c r="AS58" s="2"/>
      <c r="AT58" s="5">
        <v>42947</v>
      </c>
      <c r="AU58" s="2"/>
      <c r="AV58" s="2"/>
      <c r="AW58" s="5">
        <v>42978</v>
      </c>
      <c r="AX58" s="2"/>
      <c r="AY58" s="2"/>
      <c r="AZ58" s="5">
        <v>43008</v>
      </c>
      <c r="BA58" s="2"/>
      <c r="BB58" s="2"/>
      <c r="BC58" s="5">
        <v>43039</v>
      </c>
      <c r="BD58" s="2"/>
      <c r="BE58" s="2"/>
      <c r="BF58" s="5">
        <v>43069</v>
      </c>
      <c r="BG58" s="2"/>
      <c r="BH58" s="2"/>
      <c r="BI58" s="5">
        <v>43100</v>
      </c>
      <c r="BJ58" s="2" t="s">
        <v>787</v>
      </c>
      <c r="BK58" s="2" t="s">
        <v>2453</v>
      </c>
      <c r="BL58" s="10">
        <f>VLOOKUP(G58,'Peso Hito en Prog'!$E$3:$F$27,2,0)</f>
        <v>0.125</v>
      </c>
      <c r="BM58" s="10">
        <f>VLOOKUP(D58,'Peso Progr en Línea'!$D$2:$E$11,2,0)</f>
        <v>0.14285714285714285</v>
      </c>
      <c r="BN58" s="2"/>
      <c r="BO58" s="2"/>
      <c r="BP58">
        <v>24201</v>
      </c>
      <c r="BQ58" s="1">
        <v>242</v>
      </c>
      <c r="BR58" s="4">
        <v>24</v>
      </c>
      <c r="BS58" s="4">
        <v>2</v>
      </c>
      <c r="BT58" s="146">
        <f t="shared" si="2"/>
        <v>0.1</v>
      </c>
      <c r="BU58">
        <v>0.1</v>
      </c>
    </row>
    <row r="59" spans="1:73" x14ac:dyDescent="0.25">
      <c r="A59" s="10" t="s">
        <v>2367</v>
      </c>
      <c r="B59" s="10" t="s">
        <v>642</v>
      </c>
      <c r="C59" s="10" t="s">
        <v>686</v>
      </c>
      <c r="D59" s="10" t="s">
        <v>824</v>
      </c>
      <c r="E59" s="10" t="s">
        <v>826</v>
      </c>
      <c r="F59" s="10" t="s">
        <v>2020</v>
      </c>
      <c r="G59" s="2" t="s">
        <v>785</v>
      </c>
      <c r="H59" s="3">
        <v>90</v>
      </c>
      <c r="I59" s="2" t="s">
        <v>786</v>
      </c>
      <c r="J59" s="109">
        <v>0</v>
      </c>
      <c r="K59" s="91">
        <v>0</v>
      </c>
      <c r="L59" s="91">
        <v>0</v>
      </c>
      <c r="M59" s="91">
        <v>0.9</v>
      </c>
      <c r="N59" s="109"/>
      <c r="O59" s="91"/>
      <c r="P59" s="91"/>
      <c r="Q59" s="91"/>
      <c r="R59" s="113" t="str">
        <f t="shared" si="0"/>
        <v/>
      </c>
      <c r="S59" s="2"/>
      <c r="T59" s="2" t="s">
        <v>2454</v>
      </c>
      <c r="U59" s="89">
        <v>0.1</v>
      </c>
      <c r="V59" s="5">
        <v>42767</v>
      </c>
      <c r="W59" s="5">
        <v>43099</v>
      </c>
      <c r="X59" s="2">
        <v>332</v>
      </c>
      <c r="Y59" s="2"/>
      <c r="Z59" s="2"/>
      <c r="AA59" s="5">
        <v>42766</v>
      </c>
      <c r="AB59" s="2">
        <v>0.08</v>
      </c>
      <c r="AC59" s="2"/>
      <c r="AD59" s="5">
        <v>42794</v>
      </c>
      <c r="AE59" s="2">
        <v>0.17</v>
      </c>
      <c r="AF59" s="2"/>
      <c r="AG59" s="113">
        <f t="shared" si="4"/>
        <v>0</v>
      </c>
      <c r="AH59" s="5">
        <v>42825</v>
      </c>
      <c r="AI59" s="2">
        <v>0.27</v>
      </c>
      <c r="AJ59" s="2"/>
      <c r="AK59" s="5">
        <v>42855</v>
      </c>
      <c r="AL59" s="2">
        <v>0.36</v>
      </c>
      <c r="AM59" s="2"/>
      <c r="AN59" s="5">
        <v>42886</v>
      </c>
      <c r="AO59" s="2">
        <v>0.45</v>
      </c>
      <c r="AP59" s="2"/>
      <c r="AQ59" s="5">
        <v>42916</v>
      </c>
      <c r="AR59" s="2">
        <v>0.54</v>
      </c>
      <c r="AS59" s="2"/>
      <c r="AT59" s="5">
        <v>42947</v>
      </c>
      <c r="AU59" s="2">
        <v>0.64</v>
      </c>
      <c r="AV59" s="2"/>
      <c r="AW59" s="5">
        <v>42978</v>
      </c>
      <c r="AX59" s="2">
        <v>0.73</v>
      </c>
      <c r="AY59" s="2"/>
      <c r="AZ59" s="5">
        <v>43008</v>
      </c>
      <c r="BA59" s="2">
        <v>0.82</v>
      </c>
      <c r="BB59" s="2"/>
      <c r="BC59" s="5">
        <v>43039</v>
      </c>
      <c r="BD59" s="2">
        <v>0.91</v>
      </c>
      <c r="BE59" s="2"/>
      <c r="BF59" s="5">
        <v>43069</v>
      </c>
      <c r="BG59" s="2">
        <v>1</v>
      </c>
      <c r="BH59" s="2"/>
      <c r="BI59" s="5">
        <v>43100</v>
      </c>
      <c r="BJ59" s="2" t="s">
        <v>788</v>
      </c>
      <c r="BK59" s="2" t="s">
        <v>789</v>
      </c>
      <c r="BL59" s="10">
        <f>VLOOKUP(G59,'Peso Hito en Prog'!$E$3:$F$27,2,0)</f>
        <v>0.125</v>
      </c>
      <c r="BM59" s="10">
        <f>VLOOKUP(D59,'Peso Progr en Línea'!$D$2:$E$11,2,0)</f>
        <v>0.14285714285714285</v>
      </c>
      <c r="BN59" s="2"/>
      <c r="BO59" s="2"/>
      <c r="BP59">
        <v>24202</v>
      </c>
      <c r="BQ59" s="1">
        <v>242</v>
      </c>
      <c r="BR59" s="4">
        <v>24</v>
      </c>
      <c r="BS59" s="4">
        <v>2</v>
      </c>
      <c r="BT59" s="146">
        <f t="shared" si="2"/>
        <v>0</v>
      </c>
      <c r="BU59">
        <v>0</v>
      </c>
    </row>
    <row r="60" spans="1:73" x14ac:dyDescent="0.25">
      <c r="A60" s="10" t="s">
        <v>2367</v>
      </c>
      <c r="B60" s="10" t="s">
        <v>642</v>
      </c>
      <c r="C60" s="10" t="s">
        <v>686</v>
      </c>
      <c r="D60" s="10" t="s">
        <v>824</v>
      </c>
      <c r="E60" s="10" t="s">
        <v>826</v>
      </c>
      <c r="F60" s="10" t="s">
        <v>2020</v>
      </c>
      <c r="G60" s="2" t="s">
        <v>785</v>
      </c>
      <c r="H60" s="3">
        <v>90</v>
      </c>
      <c r="I60" s="2" t="s">
        <v>786</v>
      </c>
      <c r="J60" s="109">
        <v>0</v>
      </c>
      <c r="K60" s="91">
        <v>0</v>
      </c>
      <c r="L60" s="91">
        <v>0</v>
      </c>
      <c r="M60" s="91">
        <v>0.9</v>
      </c>
      <c r="N60" s="109"/>
      <c r="O60" s="91"/>
      <c r="P60" s="91"/>
      <c r="Q60" s="91"/>
      <c r="R60" s="113" t="str">
        <f t="shared" si="0"/>
        <v/>
      </c>
      <c r="S60" s="2"/>
      <c r="T60" s="2" t="s">
        <v>790</v>
      </c>
      <c r="U60" s="89">
        <v>0.1</v>
      </c>
      <c r="V60" s="5">
        <v>42795</v>
      </c>
      <c r="W60" s="5">
        <v>42916</v>
      </c>
      <c r="X60" s="2">
        <v>121</v>
      </c>
      <c r="Y60" s="2"/>
      <c r="Z60" s="2"/>
      <c r="AA60" s="5">
        <v>42766</v>
      </c>
      <c r="AB60" s="2"/>
      <c r="AC60" s="2"/>
      <c r="AD60" s="5">
        <v>42794</v>
      </c>
      <c r="AE60" s="2">
        <v>0.25</v>
      </c>
      <c r="AF60" s="2"/>
      <c r="AG60" s="113">
        <f t="shared" si="4"/>
        <v>0</v>
      </c>
      <c r="AH60" s="5">
        <v>42825</v>
      </c>
      <c r="AI60" s="2">
        <v>0.5</v>
      </c>
      <c r="AJ60" s="2"/>
      <c r="AK60" s="5">
        <v>42855</v>
      </c>
      <c r="AL60" s="2">
        <v>0.75</v>
      </c>
      <c r="AM60" s="2"/>
      <c r="AN60" s="5">
        <v>42886</v>
      </c>
      <c r="AO60" s="2">
        <v>1</v>
      </c>
      <c r="AP60" s="2"/>
      <c r="AQ60" s="5">
        <v>42916</v>
      </c>
      <c r="AR60" s="2"/>
      <c r="AS60" s="2"/>
      <c r="AT60" s="5">
        <v>42947</v>
      </c>
      <c r="AU60" s="2"/>
      <c r="AV60" s="2"/>
      <c r="AW60" s="5">
        <v>42978</v>
      </c>
      <c r="AX60" s="2"/>
      <c r="AY60" s="2"/>
      <c r="AZ60" s="5">
        <v>43008</v>
      </c>
      <c r="BA60" s="2"/>
      <c r="BB60" s="2"/>
      <c r="BC60" s="5">
        <v>43039</v>
      </c>
      <c r="BD60" s="2"/>
      <c r="BE60" s="2"/>
      <c r="BF60" s="5">
        <v>43069</v>
      </c>
      <c r="BG60" s="2"/>
      <c r="BH60" s="2"/>
      <c r="BI60" s="5">
        <v>43100</v>
      </c>
      <c r="BJ60" s="2"/>
      <c r="BK60" s="2" t="s">
        <v>791</v>
      </c>
      <c r="BL60" s="10">
        <f>VLOOKUP(G60,'Peso Hito en Prog'!$E$3:$F$27,2,0)</f>
        <v>0.125</v>
      </c>
      <c r="BM60" s="10">
        <f>VLOOKUP(D60,'Peso Progr en Línea'!$D$2:$E$11,2,0)</f>
        <v>0.14285714285714285</v>
      </c>
      <c r="BN60" s="2"/>
      <c r="BO60" s="2"/>
      <c r="BP60">
        <v>24203</v>
      </c>
      <c r="BQ60" s="1">
        <v>242</v>
      </c>
      <c r="BR60" s="4">
        <v>24</v>
      </c>
      <c r="BS60" s="4">
        <v>2</v>
      </c>
      <c r="BT60" s="146">
        <f t="shared" si="2"/>
        <v>0</v>
      </c>
      <c r="BU60">
        <v>0</v>
      </c>
    </row>
    <row r="61" spans="1:73" x14ac:dyDescent="0.25">
      <c r="A61" s="10" t="s">
        <v>2367</v>
      </c>
      <c r="B61" s="10" t="s">
        <v>642</v>
      </c>
      <c r="C61" s="10" t="s">
        <v>686</v>
      </c>
      <c r="D61" s="10" t="s">
        <v>824</v>
      </c>
      <c r="E61" s="10" t="s">
        <v>826</v>
      </c>
      <c r="F61" s="10" t="s">
        <v>2020</v>
      </c>
      <c r="G61" s="2" t="s">
        <v>785</v>
      </c>
      <c r="H61" s="3">
        <v>90</v>
      </c>
      <c r="I61" s="2" t="s">
        <v>786</v>
      </c>
      <c r="J61" s="109">
        <v>0</v>
      </c>
      <c r="K61" s="91">
        <v>0</v>
      </c>
      <c r="L61" s="91">
        <v>0</v>
      </c>
      <c r="M61" s="91">
        <v>0.9</v>
      </c>
      <c r="N61" s="109"/>
      <c r="O61" s="91"/>
      <c r="P61" s="91"/>
      <c r="Q61" s="91"/>
      <c r="R61" s="113" t="str">
        <f t="shared" si="0"/>
        <v/>
      </c>
      <c r="S61" s="2"/>
      <c r="T61" s="2" t="s">
        <v>792</v>
      </c>
      <c r="U61" s="89">
        <v>0.2</v>
      </c>
      <c r="V61" s="5">
        <v>42887</v>
      </c>
      <c r="W61" s="5">
        <v>43069</v>
      </c>
      <c r="X61" s="2">
        <v>182</v>
      </c>
      <c r="Y61" s="2"/>
      <c r="Z61" s="2"/>
      <c r="AA61" s="5">
        <v>42766</v>
      </c>
      <c r="AB61" s="2"/>
      <c r="AC61" s="2"/>
      <c r="AD61" s="5">
        <v>42794</v>
      </c>
      <c r="AE61" s="2"/>
      <c r="AF61" s="2"/>
      <c r="AG61" s="113" t="str">
        <f t="shared" si="4"/>
        <v/>
      </c>
      <c r="AH61" s="5">
        <v>42825</v>
      </c>
      <c r="AI61" s="2"/>
      <c r="AJ61" s="2"/>
      <c r="AK61" s="5">
        <v>42855</v>
      </c>
      <c r="AL61" s="2"/>
      <c r="AM61" s="2"/>
      <c r="AN61" s="5">
        <v>42886</v>
      </c>
      <c r="AO61" s="2">
        <v>0.16</v>
      </c>
      <c r="AP61" s="2"/>
      <c r="AQ61" s="5">
        <v>42916</v>
      </c>
      <c r="AR61" s="2">
        <v>0.33</v>
      </c>
      <c r="AS61" s="2"/>
      <c r="AT61" s="5">
        <v>42947</v>
      </c>
      <c r="AU61" s="2">
        <v>0.5</v>
      </c>
      <c r="AV61" s="2"/>
      <c r="AW61" s="5">
        <v>42978</v>
      </c>
      <c r="AX61" s="2">
        <v>0.66</v>
      </c>
      <c r="AY61" s="2"/>
      <c r="AZ61" s="5">
        <v>43008</v>
      </c>
      <c r="BA61" s="2">
        <v>0.84</v>
      </c>
      <c r="BB61" s="2"/>
      <c r="BC61" s="5">
        <v>43039</v>
      </c>
      <c r="BD61" s="2">
        <v>1</v>
      </c>
      <c r="BE61" s="2"/>
      <c r="BF61" s="5">
        <v>43069</v>
      </c>
      <c r="BG61" s="2"/>
      <c r="BH61" s="2"/>
      <c r="BI61" s="5">
        <v>43100</v>
      </c>
      <c r="BJ61" s="2"/>
      <c r="BK61" s="2" t="s">
        <v>793</v>
      </c>
      <c r="BL61" s="10">
        <f>VLOOKUP(G61,'Peso Hito en Prog'!$E$3:$F$27,2,0)</f>
        <v>0.125</v>
      </c>
      <c r="BM61" s="10">
        <f>VLOOKUP(D61,'Peso Progr en Línea'!$D$2:$E$11,2,0)</f>
        <v>0.14285714285714285</v>
      </c>
      <c r="BN61" s="2"/>
      <c r="BO61" s="2"/>
      <c r="BP61">
        <v>24204</v>
      </c>
      <c r="BQ61" s="1">
        <v>242</v>
      </c>
      <c r="BR61" s="4">
        <v>24</v>
      </c>
      <c r="BS61" s="4">
        <v>2</v>
      </c>
      <c r="BT61" s="146" t="str">
        <f t="shared" si="2"/>
        <v/>
      </c>
      <c r="BU61" t="s">
        <v>2838</v>
      </c>
    </row>
    <row r="62" spans="1:73" x14ac:dyDescent="0.25">
      <c r="A62" s="10" t="s">
        <v>2367</v>
      </c>
      <c r="B62" s="10" t="s">
        <v>642</v>
      </c>
      <c r="C62" s="10" t="s">
        <v>686</v>
      </c>
      <c r="D62" s="10" t="s">
        <v>824</v>
      </c>
      <c r="E62" s="10" t="s">
        <v>826</v>
      </c>
      <c r="F62" s="10" t="s">
        <v>2020</v>
      </c>
      <c r="G62" s="2" t="s">
        <v>785</v>
      </c>
      <c r="H62" s="3">
        <v>90</v>
      </c>
      <c r="I62" s="2" t="s">
        <v>786</v>
      </c>
      <c r="J62" s="109">
        <v>0</v>
      </c>
      <c r="K62" s="91">
        <v>0</v>
      </c>
      <c r="L62" s="91">
        <v>0</v>
      </c>
      <c r="M62" s="91">
        <v>0.9</v>
      </c>
      <c r="N62" s="109"/>
      <c r="O62" s="91"/>
      <c r="P62" s="91"/>
      <c r="Q62" s="91"/>
      <c r="R62" s="113" t="str">
        <f t="shared" si="0"/>
        <v/>
      </c>
      <c r="S62" s="2"/>
      <c r="T62" s="2" t="s">
        <v>794</v>
      </c>
      <c r="U62" s="89">
        <v>0.05</v>
      </c>
      <c r="V62" s="5">
        <v>43070</v>
      </c>
      <c r="W62" s="5">
        <v>43099</v>
      </c>
      <c r="X62" s="2">
        <v>29</v>
      </c>
      <c r="Y62" s="2"/>
      <c r="Z62" s="2"/>
      <c r="AA62" s="5">
        <v>42766</v>
      </c>
      <c r="AB62" s="2"/>
      <c r="AC62" s="2"/>
      <c r="AD62" s="5">
        <v>42794</v>
      </c>
      <c r="AE62" s="2"/>
      <c r="AF62" s="2"/>
      <c r="AG62" s="113" t="str">
        <f t="shared" si="4"/>
        <v/>
      </c>
      <c r="AH62" s="5">
        <v>42825</v>
      </c>
      <c r="AI62" s="2"/>
      <c r="AJ62" s="2"/>
      <c r="AK62" s="5">
        <v>42855</v>
      </c>
      <c r="AL62" s="2"/>
      <c r="AM62" s="2"/>
      <c r="AN62" s="5">
        <v>42886</v>
      </c>
      <c r="AO62" s="2"/>
      <c r="AP62" s="2"/>
      <c r="AQ62" s="5">
        <v>42916</v>
      </c>
      <c r="AR62" s="2"/>
      <c r="AS62" s="2"/>
      <c r="AT62" s="5">
        <v>42947</v>
      </c>
      <c r="AU62" s="2"/>
      <c r="AV62" s="2"/>
      <c r="AW62" s="5">
        <v>42978</v>
      </c>
      <c r="AX62" s="2"/>
      <c r="AY62" s="2"/>
      <c r="AZ62" s="5">
        <v>43008</v>
      </c>
      <c r="BA62" s="2"/>
      <c r="BB62" s="2"/>
      <c r="BC62" s="5">
        <v>43039</v>
      </c>
      <c r="BD62" s="2"/>
      <c r="BE62" s="2"/>
      <c r="BF62" s="5">
        <v>43069</v>
      </c>
      <c r="BG62" s="2">
        <v>1</v>
      </c>
      <c r="BH62" s="2"/>
      <c r="BI62" s="5">
        <v>43100</v>
      </c>
      <c r="BJ62" s="2"/>
      <c r="BK62" s="2" t="s">
        <v>795</v>
      </c>
      <c r="BL62" s="10">
        <f>VLOOKUP(G62,'Peso Hito en Prog'!$E$3:$F$27,2,0)</f>
        <v>0.125</v>
      </c>
      <c r="BM62" s="10">
        <f>VLOOKUP(D62,'Peso Progr en Línea'!$D$2:$E$11,2,0)</f>
        <v>0.14285714285714285</v>
      </c>
      <c r="BN62" s="2"/>
      <c r="BO62" s="2"/>
      <c r="BP62">
        <v>24205</v>
      </c>
      <c r="BQ62" s="1">
        <v>242</v>
      </c>
      <c r="BR62" s="4">
        <v>24</v>
      </c>
      <c r="BS62" s="4">
        <v>2</v>
      </c>
      <c r="BT62" s="146" t="str">
        <f t="shared" si="2"/>
        <v/>
      </c>
      <c r="BU62" t="s">
        <v>2838</v>
      </c>
    </row>
    <row r="63" spans="1:73" x14ac:dyDescent="0.25">
      <c r="A63" s="10" t="s">
        <v>2367</v>
      </c>
      <c r="B63" s="10" t="s">
        <v>642</v>
      </c>
      <c r="C63" s="10" t="s">
        <v>686</v>
      </c>
      <c r="D63" s="10" t="s">
        <v>824</v>
      </c>
      <c r="E63" s="10" t="s">
        <v>826</v>
      </c>
      <c r="F63" s="10" t="s">
        <v>2020</v>
      </c>
      <c r="G63" s="2" t="s">
        <v>785</v>
      </c>
      <c r="H63" s="3">
        <v>90</v>
      </c>
      <c r="I63" s="2" t="s">
        <v>786</v>
      </c>
      <c r="J63" s="109">
        <v>0</v>
      </c>
      <c r="K63" s="91">
        <v>0</v>
      </c>
      <c r="L63" s="91">
        <v>0</v>
      </c>
      <c r="M63" s="91">
        <v>0.9</v>
      </c>
      <c r="N63" s="109"/>
      <c r="O63" s="91"/>
      <c r="P63" s="91"/>
      <c r="Q63" s="91"/>
      <c r="R63" s="113" t="str">
        <f t="shared" si="0"/>
        <v/>
      </c>
      <c r="S63" s="2"/>
      <c r="T63" s="2" t="s">
        <v>796</v>
      </c>
      <c r="U63" s="89">
        <v>0.05</v>
      </c>
      <c r="V63" s="5">
        <v>42768</v>
      </c>
      <c r="W63" s="5">
        <v>43099</v>
      </c>
      <c r="X63" s="2">
        <v>331</v>
      </c>
      <c r="Y63" s="2"/>
      <c r="Z63" s="2"/>
      <c r="AA63" s="5">
        <v>42766</v>
      </c>
      <c r="AB63" s="2">
        <v>0.08</v>
      </c>
      <c r="AC63" s="2"/>
      <c r="AD63" s="5">
        <v>42794</v>
      </c>
      <c r="AE63" s="2">
        <v>0.17</v>
      </c>
      <c r="AF63" s="2"/>
      <c r="AG63" s="113">
        <f t="shared" si="4"/>
        <v>0</v>
      </c>
      <c r="AH63" s="5">
        <v>42825</v>
      </c>
      <c r="AI63" s="2">
        <v>0.26</v>
      </c>
      <c r="AJ63" s="2">
        <v>0.26</v>
      </c>
      <c r="AK63" s="5">
        <v>42855</v>
      </c>
      <c r="AL63" s="2">
        <v>0.36</v>
      </c>
      <c r="AM63" s="2"/>
      <c r="AN63" s="5">
        <v>42886</v>
      </c>
      <c r="AO63" s="2">
        <v>0.45</v>
      </c>
      <c r="AP63" s="2"/>
      <c r="AQ63" s="5">
        <v>42916</v>
      </c>
      <c r="AR63" s="2">
        <v>0.54</v>
      </c>
      <c r="AS63" s="2"/>
      <c r="AT63" s="5">
        <v>42947</v>
      </c>
      <c r="AU63" s="2">
        <v>0.63</v>
      </c>
      <c r="AV63" s="2"/>
      <c r="AW63" s="5">
        <v>42978</v>
      </c>
      <c r="AX63" s="2">
        <v>0.73</v>
      </c>
      <c r="AY63" s="2"/>
      <c r="AZ63" s="5">
        <v>43008</v>
      </c>
      <c r="BA63" s="2">
        <v>0.82</v>
      </c>
      <c r="BB63" s="2"/>
      <c r="BC63" s="5">
        <v>43039</v>
      </c>
      <c r="BD63" s="2">
        <v>0.91</v>
      </c>
      <c r="BE63" s="2"/>
      <c r="BF63" s="5">
        <v>43069</v>
      </c>
      <c r="BG63" s="2">
        <v>1</v>
      </c>
      <c r="BH63" s="2"/>
      <c r="BI63" s="5">
        <v>43100</v>
      </c>
      <c r="BJ63" s="2" t="s">
        <v>2455</v>
      </c>
      <c r="BK63" s="2" t="s">
        <v>2456</v>
      </c>
      <c r="BL63" s="10">
        <f>VLOOKUP(G63,'Peso Hito en Prog'!$E$3:$F$27,2,0)</f>
        <v>0.125</v>
      </c>
      <c r="BM63" s="10">
        <f>VLOOKUP(D63,'Peso Progr en Línea'!$D$2:$E$11,2,0)</f>
        <v>0.14285714285714285</v>
      </c>
      <c r="BN63" s="2"/>
      <c r="BO63" s="2"/>
      <c r="BP63">
        <v>24206</v>
      </c>
      <c r="BQ63" s="1">
        <v>242</v>
      </c>
      <c r="BR63" s="4">
        <v>24</v>
      </c>
      <c r="BS63" s="4">
        <v>2</v>
      </c>
      <c r="BT63" s="146">
        <f t="shared" si="2"/>
        <v>0</v>
      </c>
      <c r="BU63">
        <v>0</v>
      </c>
    </row>
    <row r="64" spans="1:73" x14ac:dyDescent="0.25">
      <c r="A64" s="10" t="s">
        <v>2367</v>
      </c>
      <c r="B64" s="10" t="s">
        <v>642</v>
      </c>
      <c r="C64" s="10" t="s">
        <v>686</v>
      </c>
      <c r="D64" s="10" t="s">
        <v>824</v>
      </c>
      <c r="E64" s="10" t="s">
        <v>826</v>
      </c>
      <c r="F64" s="10" t="s">
        <v>2020</v>
      </c>
      <c r="G64" s="2" t="s">
        <v>785</v>
      </c>
      <c r="H64" s="3">
        <v>90</v>
      </c>
      <c r="I64" s="2" t="s">
        <v>786</v>
      </c>
      <c r="J64" s="109">
        <v>0</v>
      </c>
      <c r="K64" s="91">
        <v>0</v>
      </c>
      <c r="L64" s="91">
        <v>0</v>
      </c>
      <c r="M64" s="91">
        <v>0.9</v>
      </c>
      <c r="N64" s="109"/>
      <c r="O64" s="91"/>
      <c r="P64" s="91"/>
      <c r="Q64" s="91"/>
      <c r="R64" s="113" t="str">
        <f t="shared" si="0"/>
        <v/>
      </c>
      <c r="S64" s="2"/>
      <c r="T64" s="2" t="s">
        <v>797</v>
      </c>
      <c r="U64" s="89">
        <v>0.05</v>
      </c>
      <c r="V64" s="5">
        <v>42737</v>
      </c>
      <c r="W64" s="5">
        <v>43008</v>
      </c>
      <c r="X64" s="2">
        <v>271</v>
      </c>
      <c r="Y64" s="2">
        <v>0.11</v>
      </c>
      <c r="Z64" s="2">
        <v>0.11</v>
      </c>
      <c r="AA64" s="5">
        <v>42766</v>
      </c>
      <c r="AB64" s="2">
        <v>0.21</v>
      </c>
      <c r="AC64" s="2">
        <v>0.21</v>
      </c>
      <c r="AD64" s="5">
        <v>42794</v>
      </c>
      <c r="AE64" s="2">
        <v>0.32</v>
      </c>
      <c r="AF64" s="2">
        <v>0.32</v>
      </c>
      <c r="AG64" s="113">
        <f t="shared" si="4"/>
        <v>1</v>
      </c>
      <c r="AH64" s="5">
        <v>42825</v>
      </c>
      <c r="AI64" s="2">
        <v>0.44</v>
      </c>
      <c r="AJ64" s="2"/>
      <c r="AK64" s="5">
        <v>42855</v>
      </c>
      <c r="AL64" s="2">
        <v>0.55000000000000004</v>
      </c>
      <c r="AM64" s="2"/>
      <c r="AN64" s="5">
        <v>42886</v>
      </c>
      <c r="AO64" s="2">
        <v>0.66</v>
      </c>
      <c r="AP64" s="2"/>
      <c r="AQ64" s="5">
        <v>42916</v>
      </c>
      <c r="AR64" s="2">
        <v>0.77</v>
      </c>
      <c r="AS64" s="2"/>
      <c r="AT64" s="5">
        <v>42947</v>
      </c>
      <c r="AU64" s="2">
        <v>0.89</v>
      </c>
      <c r="AV64" s="2"/>
      <c r="AW64" s="5">
        <v>42978</v>
      </c>
      <c r="AX64" s="2">
        <v>1</v>
      </c>
      <c r="AY64" s="2"/>
      <c r="AZ64" s="5">
        <v>43008</v>
      </c>
      <c r="BA64" s="2"/>
      <c r="BB64" s="2"/>
      <c r="BC64" s="5">
        <v>43039</v>
      </c>
      <c r="BD64" s="2"/>
      <c r="BE64" s="2"/>
      <c r="BF64" s="5">
        <v>43069</v>
      </c>
      <c r="BG64" s="2"/>
      <c r="BH64" s="2"/>
      <c r="BI64" s="5">
        <v>43100</v>
      </c>
      <c r="BJ64" s="2" t="s">
        <v>2457</v>
      </c>
      <c r="BK64" s="2" t="s">
        <v>798</v>
      </c>
      <c r="BL64" s="10">
        <f>VLOOKUP(G64,'Peso Hito en Prog'!$E$3:$F$27,2,0)</f>
        <v>0.125</v>
      </c>
      <c r="BM64" s="10">
        <f>VLOOKUP(D64,'Peso Progr en Línea'!$D$2:$E$11,2,0)</f>
        <v>0.14285714285714285</v>
      </c>
      <c r="BN64" s="2"/>
      <c r="BO64" s="119">
        <v>0.05</v>
      </c>
      <c r="BP64">
        <v>24207</v>
      </c>
      <c r="BQ64" s="1">
        <v>242</v>
      </c>
      <c r="BR64" s="4">
        <v>24</v>
      </c>
      <c r="BS64" s="4">
        <v>2</v>
      </c>
      <c r="BT64" s="146">
        <f t="shared" si="2"/>
        <v>0.05</v>
      </c>
      <c r="BU64">
        <v>0.05</v>
      </c>
    </row>
    <row r="65" spans="1:73" x14ac:dyDescent="0.25">
      <c r="A65" s="10" t="s">
        <v>2367</v>
      </c>
      <c r="B65" s="10" t="s">
        <v>642</v>
      </c>
      <c r="C65" s="10" t="s">
        <v>686</v>
      </c>
      <c r="D65" s="10" t="s">
        <v>824</v>
      </c>
      <c r="E65" s="10" t="s">
        <v>826</v>
      </c>
      <c r="F65" s="10" t="s">
        <v>2020</v>
      </c>
      <c r="G65" s="2" t="s">
        <v>785</v>
      </c>
      <c r="H65" s="3">
        <v>90</v>
      </c>
      <c r="I65" s="2" t="s">
        <v>786</v>
      </c>
      <c r="J65" s="109">
        <v>0</v>
      </c>
      <c r="K65" s="91">
        <v>0</v>
      </c>
      <c r="L65" s="91">
        <v>0</v>
      </c>
      <c r="M65" s="91">
        <v>0.9</v>
      </c>
      <c r="N65" s="109"/>
      <c r="O65" s="91"/>
      <c r="P65" s="91"/>
      <c r="Q65" s="91"/>
      <c r="R65" s="113" t="str">
        <f t="shared" si="0"/>
        <v/>
      </c>
      <c r="S65" s="2"/>
      <c r="T65" s="2" t="s">
        <v>799</v>
      </c>
      <c r="U65" s="89">
        <v>0.1</v>
      </c>
      <c r="V65" s="5">
        <v>42768</v>
      </c>
      <c r="W65" s="5">
        <v>43099</v>
      </c>
      <c r="X65" s="2">
        <v>331</v>
      </c>
      <c r="Y65" s="2"/>
      <c r="Z65" s="2"/>
      <c r="AA65" s="5">
        <v>42766</v>
      </c>
      <c r="AB65" s="2">
        <v>0.08</v>
      </c>
      <c r="AC65" s="2">
        <v>0.08</v>
      </c>
      <c r="AD65" s="5">
        <v>42794</v>
      </c>
      <c r="AE65" s="2">
        <v>0.17</v>
      </c>
      <c r="AF65" s="2">
        <v>0.17</v>
      </c>
      <c r="AG65" s="113">
        <f t="shared" si="4"/>
        <v>1</v>
      </c>
      <c r="AH65" s="5">
        <v>42825</v>
      </c>
      <c r="AI65" s="2">
        <v>0.26</v>
      </c>
      <c r="AJ65" s="2"/>
      <c r="AK65" s="5">
        <v>42855</v>
      </c>
      <c r="AL65" s="2">
        <v>0.36</v>
      </c>
      <c r="AM65" s="2"/>
      <c r="AN65" s="5">
        <v>42886</v>
      </c>
      <c r="AO65" s="2">
        <v>0.45</v>
      </c>
      <c r="AP65" s="2"/>
      <c r="AQ65" s="5">
        <v>42916</v>
      </c>
      <c r="AR65" s="2">
        <v>0.54</v>
      </c>
      <c r="AS65" s="2"/>
      <c r="AT65" s="5">
        <v>42947</v>
      </c>
      <c r="AU65" s="2">
        <v>0.63</v>
      </c>
      <c r="AV65" s="2"/>
      <c r="AW65" s="5">
        <v>42978</v>
      </c>
      <c r="AX65" s="2">
        <v>0.73</v>
      </c>
      <c r="AY65" s="2"/>
      <c r="AZ65" s="5">
        <v>43008</v>
      </c>
      <c r="BA65" s="2">
        <v>0.82</v>
      </c>
      <c r="BB65" s="2"/>
      <c r="BC65" s="5">
        <v>43039</v>
      </c>
      <c r="BD65" s="2">
        <v>0.91</v>
      </c>
      <c r="BE65" s="2"/>
      <c r="BF65" s="5">
        <v>43069</v>
      </c>
      <c r="BG65" s="2">
        <v>1</v>
      </c>
      <c r="BH65" s="2"/>
      <c r="BI65" s="5">
        <v>43100</v>
      </c>
      <c r="BJ65" s="2" t="s">
        <v>2458</v>
      </c>
      <c r="BK65" s="2" t="s">
        <v>800</v>
      </c>
      <c r="BL65" s="10">
        <f>VLOOKUP(G65,'Peso Hito en Prog'!$E$3:$F$27,2,0)</f>
        <v>0.125</v>
      </c>
      <c r="BM65" s="10">
        <f>VLOOKUP(D65,'Peso Progr en Línea'!$D$2:$E$11,2,0)</f>
        <v>0.14285714285714285</v>
      </c>
      <c r="BN65" s="2"/>
      <c r="BO65" s="119">
        <v>0.1</v>
      </c>
      <c r="BP65">
        <v>24208</v>
      </c>
      <c r="BQ65" s="1">
        <v>242</v>
      </c>
      <c r="BR65" s="4">
        <v>24</v>
      </c>
      <c r="BS65" s="4">
        <v>2</v>
      </c>
      <c r="BT65" s="146">
        <f t="shared" si="2"/>
        <v>0.1</v>
      </c>
      <c r="BU65">
        <v>0.1</v>
      </c>
    </row>
    <row r="66" spans="1:73" x14ac:dyDescent="0.25">
      <c r="A66" s="10" t="s">
        <v>2367</v>
      </c>
      <c r="B66" s="10" t="s">
        <v>642</v>
      </c>
      <c r="C66" s="10" t="s">
        <v>686</v>
      </c>
      <c r="D66" s="10" t="s">
        <v>824</v>
      </c>
      <c r="E66" s="10" t="s">
        <v>826</v>
      </c>
      <c r="F66" s="10" t="s">
        <v>2020</v>
      </c>
      <c r="G66" s="2" t="s">
        <v>785</v>
      </c>
      <c r="H66" s="3">
        <v>90</v>
      </c>
      <c r="I66" s="2" t="s">
        <v>786</v>
      </c>
      <c r="J66" s="109">
        <v>0</v>
      </c>
      <c r="K66" s="91">
        <v>0</v>
      </c>
      <c r="L66" s="91">
        <v>0</v>
      </c>
      <c r="M66" s="91">
        <v>0.9</v>
      </c>
      <c r="N66" s="109"/>
      <c r="O66" s="91"/>
      <c r="P66" s="91"/>
      <c r="Q66" s="91"/>
      <c r="R66" s="113" t="str">
        <f t="shared" ref="R66:R87" si="5">IFERROR(N66/J66,"")</f>
        <v/>
      </c>
      <c r="S66" s="2"/>
      <c r="T66" s="2" t="s">
        <v>801</v>
      </c>
      <c r="U66" s="89">
        <v>0.1</v>
      </c>
      <c r="V66" s="5">
        <v>42768</v>
      </c>
      <c r="W66" s="5">
        <v>43099</v>
      </c>
      <c r="X66" s="2">
        <v>331</v>
      </c>
      <c r="Y66" s="2"/>
      <c r="Z66" s="2"/>
      <c r="AA66" s="5">
        <v>42766</v>
      </c>
      <c r="AB66" s="2">
        <v>0.08</v>
      </c>
      <c r="AC66" s="2">
        <v>0.08</v>
      </c>
      <c r="AD66" s="5">
        <v>42794</v>
      </c>
      <c r="AE66" s="2">
        <v>0.17</v>
      </c>
      <c r="AF66" s="2">
        <v>0.17</v>
      </c>
      <c r="AG66" s="113">
        <f t="shared" si="4"/>
        <v>1</v>
      </c>
      <c r="AH66" s="5">
        <v>42825</v>
      </c>
      <c r="AI66" s="2">
        <v>0.26</v>
      </c>
      <c r="AJ66" s="2"/>
      <c r="AK66" s="5">
        <v>42855</v>
      </c>
      <c r="AL66" s="2">
        <v>0.36</v>
      </c>
      <c r="AM66" s="2"/>
      <c r="AN66" s="5">
        <v>42886</v>
      </c>
      <c r="AO66" s="2">
        <v>0.45</v>
      </c>
      <c r="AP66" s="2"/>
      <c r="AQ66" s="5">
        <v>42916</v>
      </c>
      <c r="AR66" s="2">
        <v>0.54</v>
      </c>
      <c r="AS66" s="2"/>
      <c r="AT66" s="5">
        <v>42947</v>
      </c>
      <c r="AU66" s="2">
        <v>0.63</v>
      </c>
      <c r="AV66" s="2"/>
      <c r="AW66" s="5">
        <v>42978</v>
      </c>
      <c r="AX66" s="2">
        <v>0.73</v>
      </c>
      <c r="AY66" s="2"/>
      <c r="AZ66" s="5">
        <v>43008</v>
      </c>
      <c r="BA66" s="2">
        <v>0.82</v>
      </c>
      <c r="BB66" s="2"/>
      <c r="BC66" s="5">
        <v>43039</v>
      </c>
      <c r="BD66" s="2">
        <v>0.91</v>
      </c>
      <c r="BE66" s="2"/>
      <c r="BF66" s="5">
        <v>43069</v>
      </c>
      <c r="BG66" s="2">
        <v>1</v>
      </c>
      <c r="BH66" s="2"/>
      <c r="BI66" s="5">
        <v>43100</v>
      </c>
      <c r="BJ66" s="2" t="s">
        <v>2459</v>
      </c>
      <c r="BK66" s="2" t="s">
        <v>2460</v>
      </c>
      <c r="BL66" s="10">
        <f>VLOOKUP(G66,'Peso Hito en Prog'!$E$3:$F$27,2,0)</f>
        <v>0.125</v>
      </c>
      <c r="BM66" s="10">
        <f>VLOOKUP(D66,'Peso Progr en Línea'!$D$2:$E$11,2,0)</f>
        <v>0.14285714285714285</v>
      </c>
      <c r="BN66" s="2"/>
      <c r="BO66" s="119">
        <v>0.1</v>
      </c>
      <c r="BP66">
        <v>24209</v>
      </c>
      <c r="BQ66" s="1">
        <v>242</v>
      </c>
      <c r="BR66" s="4">
        <v>24</v>
      </c>
      <c r="BS66" s="4">
        <v>2</v>
      </c>
      <c r="BT66" s="146">
        <f t="shared" si="2"/>
        <v>0.1</v>
      </c>
      <c r="BU66">
        <v>0.1</v>
      </c>
    </row>
    <row r="67" spans="1:73" x14ac:dyDescent="0.25">
      <c r="A67" s="10" t="s">
        <v>2367</v>
      </c>
      <c r="B67" s="10" t="s">
        <v>642</v>
      </c>
      <c r="C67" s="10" t="s">
        <v>686</v>
      </c>
      <c r="D67" s="10" t="s">
        <v>824</v>
      </c>
      <c r="E67" s="10" t="s">
        <v>826</v>
      </c>
      <c r="F67" s="10" t="s">
        <v>2020</v>
      </c>
      <c r="G67" s="2" t="s">
        <v>785</v>
      </c>
      <c r="H67" s="3">
        <v>90</v>
      </c>
      <c r="I67" s="2" t="s">
        <v>786</v>
      </c>
      <c r="J67" s="109">
        <v>0</v>
      </c>
      <c r="K67" s="91">
        <v>0</v>
      </c>
      <c r="L67" s="91">
        <v>0</v>
      </c>
      <c r="M67" s="91">
        <v>0.9</v>
      </c>
      <c r="N67" s="109"/>
      <c r="O67" s="91"/>
      <c r="P67" s="91"/>
      <c r="Q67" s="91"/>
      <c r="R67" s="113" t="str">
        <f t="shared" si="5"/>
        <v/>
      </c>
      <c r="S67" s="2"/>
      <c r="T67" s="2" t="s">
        <v>802</v>
      </c>
      <c r="U67" s="89">
        <v>0.05</v>
      </c>
      <c r="V67" s="5">
        <v>42768</v>
      </c>
      <c r="W67" s="5">
        <v>43099</v>
      </c>
      <c r="X67" s="2">
        <v>331</v>
      </c>
      <c r="Y67" s="2"/>
      <c r="Z67" s="2"/>
      <c r="AA67" s="5">
        <v>42766</v>
      </c>
      <c r="AB67" s="2">
        <v>0.08</v>
      </c>
      <c r="AC67" s="2">
        <v>0.08</v>
      </c>
      <c r="AD67" s="5">
        <v>42794</v>
      </c>
      <c r="AE67" s="2">
        <v>0.17</v>
      </c>
      <c r="AF67" s="2">
        <v>0.17</v>
      </c>
      <c r="AG67" s="113">
        <f t="shared" si="4"/>
        <v>1</v>
      </c>
      <c r="AH67" s="5">
        <v>42825</v>
      </c>
      <c r="AI67" s="2">
        <v>0.26</v>
      </c>
      <c r="AJ67" s="2"/>
      <c r="AK67" s="5">
        <v>42855</v>
      </c>
      <c r="AL67" s="2">
        <v>0.36</v>
      </c>
      <c r="AM67" s="2"/>
      <c r="AN67" s="5">
        <v>42886</v>
      </c>
      <c r="AO67" s="2">
        <v>0.45</v>
      </c>
      <c r="AP67" s="2"/>
      <c r="AQ67" s="5">
        <v>42916</v>
      </c>
      <c r="AR67" s="2">
        <v>0.54</v>
      </c>
      <c r="AS67" s="2"/>
      <c r="AT67" s="5">
        <v>42947</v>
      </c>
      <c r="AU67" s="2">
        <v>0.63</v>
      </c>
      <c r="AV67" s="2"/>
      <c r="AW67" s="5">
        <v>42978</v>
      </c>
      <c r="AX67" s="2">
        <v>0.73</v>
      </c>
      <c r="AY67" s="2"/>
      <c r="AZ67" s="5">
        <v>43008</v>
      </c>
      <c r="BA67" s="2">
        <v>0.82</v>
      </c>
      <c r="BB67" s="2"/>
      <c r="BC67" s="5">
        <v>43039</v>
      </c>
      <c r="BD67" s="2">
        <v>0.91</v>
      </c>
      <c r="BE67" s="2"/>
      <c r="BF67" s="5">
        <v>43069</v>
      </c>
      <c r="BG67" s="2">
        <v>1</v>
      </c>
      <c r="BH67" s="2"/>
      <c r="BI67" s="5">
        <v>43100</v>
      </c>
      <c r="BJ67" s="2" t="s">
        <v>2461</v>
      </c>
      <c r="BK67" s="2" t="s">
        <v>803</v>
      </c>
      <c r="BL67" s="10">
        <f>VLOOKUP(G67,'Peso Hito en Prog'!$E$3:$F$27,2,0)</f>
        <v>0.125</v>
      </c>
      <c r="BM67" s="10">
        <f>VLOOKUP(D67,'Peso Progr en Línea'!$D$2:$E$11,2,0)</f>
        <v>0.14285714285714285</v>
      </c>
      <c r="BN67" s="2"/>
      <c r="BO67" s="119">
        <v>0.05</v>
      </c>
      <c r="BP67">
        <v>24210</v>
      </c>
      <c r="BQ67" s="1">
        <v>242</v>
      </c>
      <c r="BR67" s="4">
        <v>24</v>
      </c>
      <c r="BS67" s="4">
        <v>2</v>
      </c>
      <c r="BT67" s="146">
        <f t="shared" ref="BT67:BT87" si="6">IFERROR(AG67*U67,"")</f>
        <v>0.05</v>
      </c>
      <c r="BU67">
        <v>0.05</v>
      </c>
    </row>
    <row r="68" spans="1:73" x14ac:dyDescent="0.25">
      <c r="A68" s="10" t="s">
        <v>2367</v>
      </c>
      <c r="B68" s="10" t="s">
        <v>642</v>
      </c>
      <c r="C68" s="10" t="s">
        <v>686</v>
      </c>
      <c r="D68" s="10" t="s">
        <v>824</v>
      </c>
      <c r="E68" s="10" t="s">
        <v>826</v>
      </c>
      <c r="F68" s="10" t="s">
        <v>2020</v>
      </c>
      <c r="G68" s="2" t="s">
        <v>785</v>
      </c>
      <c r="H68" s="3">
        <v>90</v>
      </c>
      <c r="I68" s="2" t="s">
        <v>786</v>
      </c>
      <c r="J68" s="109">
        <v>0</v>
      </c>
      <c r="K68" s="91">
        <v>0</v>
      </c>
      <c r="L68" s="91">
        <v>0</v>
      </c>
      <c r="M68" s="91">
        <v>0.9</v>
      </c>
      <c r="N68" s="109"/>
      <c r="O68" s="91"/>
      <c r="P68" s="91"/>
      <c r="Q68" s="91"/>
      <c r="R68" s="113" t="str">
        <f t="shared" si="5"/>
        <v/>
      </c>
      <c r="S68" s="2"/>
      <c r="T68" s="2" t="s">
        <v>804</v>
      </c>
      <c r="U68" s="89">
        <v>0.1</v>
      </c>
      <c r="V68" s="5">
        <v>42781</v>
      </c>
      <c r="W68" s="5">
        <v>42916</v>
      </c>
      <c r="X68" s="2">
        <v>135</v>
      </c>
      <c r="Y68" s="2"/>
      <c r="Z68" s="2"/>
      <c r="AA68" s="5">
        <v>42766</v>
      </c>
      <c r="AB68" s="2">
        <v>0.1</v>
      </c>
      <c r="AC68" s="2">
        <v>0.1</v>
      </c>
      <c r="AD68" s="5">
        <v>42794</v>
      </c>
      <c r="AE68" s="2">
        <v>0.33</v>
      </c>
      <c r="AF68" s="2">
        <v>0.33</v>
      </c>
      <c r="AG68" s="113">
        <f t="shared" si="4"/>
        <v>1</v>
      </c>
      <c r="AH68" s="5">
        <v>42825</v>
      </c>
      <c r="AI68" s="2">
        <v>0.55000000000000004</v>
      </c>
      <c r="AJ68" s="2"/>
      <c r="AK68" s="5">
        <v>42855</v>
      </c>
      <c r="AL68" s="2">
        <v>0.78</v>
      </c>
      <c r="AM68" s="2"/>
      <c r="AN68" s="5">
        <v>42886</v>
      </c>
      <c r="AO68" s="2">
        <v>1</v>
      </c>
      <c r="AP68" s="2"/>
      <c r="AQ68" s="5">
        <v>42916</v>
      </c>
      <c r="AR68" s="2"/>
      <c r="AS68" s="2"/>
      <c r="AT68" s="5">
        <v>42947</v>
      </c>
      <c r="AU68" s="2"/>
      <c r="AV68" s="2"/>
      <c r="AW68" s="5">
        <v>42978</v>
      </c>
      <c r="AX68" s="2"/>
      <c r="AY68" s="2"/>
      <c r="AZ68" s="5">
        <v>43008</v>
      </c>
      <c r="BA68" s="2"/>
      <c r="BB68" s="2"/>
      <c r="BC68" s="5">
        <v>43039</v>
      </c>
      <c r="BD68" s="2"/>
      <c r="BE68" s="2"/>
      <c r="BF68" s="5">
        <v>43069</v>
      </c>
      <c r="BG68" s="2"/>
      <c r="BH68" s="2"/>
      <c r="BI68" s="5">
        <v>43100</v>
      </c>
      <c r="BJ68" s="2" t="s">
        <v>2463</v>
      </c>
      <c r="BK68" s="2" t="s">
        <v>805</v>
      </c>
      <c r="BL68" s="10">
        <f>VLOOKUP(G68,'Peso Hito en Prog'!$E$3:$F$27,2,0)</f>
        <v>0.125</v>
      </c>
      <c r="BM68" s="10">
        <f>VLOOKUP(D68,'Peso Progr en Línea'!$D$2:$E$11,2,0)</f>
        <v>0.14285714285714285</v>
      </c>
      <c r="BN68" s="2"/>
      <c r="BO68" s="119">
        <v>0.1</v>
      </c>
      <c r="BP68">
        <v>24211</v>
      </c>
      <c r="BQ68" s="1">
        <v>242</v>
      </c>
      <c r="BR68" s="4">
        <v>24</v>
      </c>
      <c r="BS68" s="4">
        <v>2</v>
      </c>
      <c r="BT68" s="146">
        <f t="shared" si="6"/>
        <v>0.1</v>
      </c>
      <c r="BU68">
        <v>0.1</v>
      </c>
    </row>
    <row r="69" spans="1:73" x14ac:dyDescent="0.25">
      <c r="A69" s="10" t="s">
        <v>2367</v>
      </c>
      <c r="B69" s="10" t="s">
        <v>642</v>
      </c>
      <c r="C69" s="10" t="s">
        <v>686</v>
      </c>
      <c r="D69" s="10" t="s">
        <v>824</v>
      </c>
      <c r="E69" s="10" t="s">
        <v>826</v>
      </c>
      <c r="F69" s="10" t="s">
        <v>2020</v>
      </c>
      <c r="G69" s="2" t="s">
        <v>2462</v>
      </c>
      <c r="H69" s="3">
        <v>2</v>
      </c>
      <c r="I69" s="2" t="s">
        <v>190</v>
      </c>
      <c r="J69" s="2">
        <v>5</v>
      </c>
      <c r="K69" s="2">
        <v>4</v>
      </c>
      <c r="L69" s="2">
        <v>2</v>
      </c>
      <c r="M69" s="2">
        <v>2</v>
      </c>
      <c r="N69" s="2">
        <v>5</v>
      </c>
      <c r="O69" s="2"/>
      <c r="P69" s="2"/>
      <c r="Q69" s="2"/>
      <c r="R69" s="113">
        <f t="shared" si="5"/>
        <v>1</v>
      </c>
      <c r="S69" s="2"/>
      <c r="T69" s="2" t="s">
        <v>806</v>
      </c>
      <c r="U69" s="89">
        <v>0.3</v>
      </c>
      <c r="V69" s="5">
        <v>42737</v>
      </c>
      <c r="W69" s="5">
        <v>42822</v>
      </c>
      <c r="X69" s="2">
        <v>85</v>
      </c>
      <c r="Y69" s="2">
        <v>0.34</v>
      </c>
      <c r="Z69" s="2">
        <v>0.34</v>
      </c>
      <c r="AA69" s="5">
        <v>42766</v>
      </c>
      <c r="AB69" s="2">
        <v>0.67</v>
      </c>
      <c r="AC69" s="2">
        <v>0.67</v>
      </c>
      <c r="AD69" s="5">
        <v>42794</v>
      </c>
      <c r="AE69" s="2">
        <v>1</v>
      </c>
      <c r="AF69" s="2">
        <v>0.9</v>
      </c>
      <c r="AG69" s="113">
        <f t="shared" si="4"/>
        <v>0.9</v>
      </c>
      <c r="AH69" s="5">
        <v>42825</v>
      </c>
      <c r="AI69" s="2"/>
      <c r="AJ69" s="2"/>
      <c r="AK69" s="5">
        <v>42855</v>
      </c>
      <c r="AL69" s="2"/>
      <c r="AM69" s="2"/>
      <c r="AN69" s="5">
        <v>42886</v>
      </c>
      <c r="AO69" s="2"/>
      <c r="AP69" s="2"/>
      <c r="AQ69" s="5">
        <v>42916</v>
      </c>
      <c r="AR69" s="2"/>
      <c r="AS69" s="2"/>
      <c r="AT69" s="5">
        <v>42947</v>
      </c>
      <c r="AU69" s="2"/>
      <c r="AV69" s="2"/>
      <c r="AW69" s="5">
        <v>42978</v>
      </c>
      <c r="AX69" s="2"/>
      <c r="AY69" s="2"/>
      <c r="AZ69" s="5">
        <v>43008</v>
      </c>
      <c r="BA69" s="2"/>
      <c r="BB69" s="2"/>
      <c r="BC69" s="5">
        <v>43039</v>
      </c>
      <c r="BD69" s="2"/>
      <c r="BE69" s="2"/>
      <c r="BF69" s="5">
        <v>43069</v>
      </c>
      <c r="BG69" s="2"/>
      <c r="BH69" s="2"/>
      <c r="BI69" s="5">
        <v>43100</v>
      </c>
      <c r="BJ69" s="2" t="s">
        <v>2464</v>
      </c>
      <c r="BK69" s="2" t="s">
        <v>807</v>
      </c>
      <c r="BL69" s="10">
        <f>VLOOKUP(G69,'Peso Hito en Prog'!$E$3:$F$27,2,0)</f>
        <v>0.125</v>
      </c>
      <c r="BM69" s="10">
        <f>VLOOKUP(D69,'Peso Progr en Línea'!$D$2:$E$11,2,0)</f>
        <v>0.14285714285714285</v>
      </c>
      <c r="BN69" s="2"/>
      <c r="BO69" s="119">
        <v>0.27</v>
      </c>
      <c r="BP69">
        <v>24401</v>
      </c>
      <c r="BQ69" s="1">
        <v>244</v>
      </c>
      <c r="BR69" s="4">
        <v>24</v>
      </c>
      <c r="BS69" s="4">
        <v>2</v>
      </c>
      <c r="BT69" s="146">
        <f t="shared" si="6"/>
        <v>0.27</v>
      </c>
      <c r="BU69">
        <v>0.27</v>
      </c>
    </row>
    <row r="70" spans="1:73" x14ac:dyDescent="0.25">
      <c r="A70" s="10" t="s">
        <v>2367</v>
      </c>
      <c r="B70" s="10" t="s">
        <v>642</v>
      </c>
      <c r="C70" s="10" t="s">
        <v>686</v>
      </c>
      <c r="D70" s="10" t="s">
        <v>824</v>
      </c>
      <c r="E70" s="10" t="s">
        <v>826</v>
      </c>
      <c r="F70" s="10" t="s">
        <v>2020</v>
      </c>
      <c r="G70" s="2" t="s">
        <v>2462</v>
      </c>
      <c r="H70" s="3">
        <v>2</v>
      </c>
      <c r="I70" s="2" t="s">
        <v>190</v>
      </c>
      <c r="J70" s="2">
        <v>5</v>
      </c>
      <c r="K70" s="2">
        <v>4</v>
      </c>
      <c r="L70" s="2">
        <v>2</v>
      </c>
      <c r="M70" s="2">
        <v>2</v>
      </c>
      <c r="N70" s="2">
        <v>5</v>
      </c>
      <c r="O70" s="2"/>
      <c r="P70" s="2"/>
      <c r="Q70" s="2"/>
      <c r="R70" s="113">
        <f t="shared" si="5"/>
        <v>1</v>
      </c>
      <c r="S70" s="2"/>
      <c r="T70" s="2" t="s">
        <v>808</v>
      </c>
      <c r="U70" s="89">
        <v>0.1</v>
      </c>
      <c r="V70" s="5">
        <v>42826</v>
      </c>
      <c r="W70" s="5">
        <v>42855</v>
      </c>
      <c r="X70" s="2">
        <v>29</v>
      </c>
      <c r="Y70" s="2"/>
      <c r="Z70" s="2"/>
      <c r="AA70" s="5">
        <v>42766</v>
      </c>
      <c r="AB70" s="2"/>
      <c r="AC70" s="2"/>
      <c r="AD70" s="5">
        <v>42794</v>
      </c>
      <c r="AE70" s="2"/>
      <c r="AF70" s="2"/>
      <c r="AG70" s="113" t="str">
        <f t="shared" si="4"/>
        <v/>
      </c>
      <c r="AH70" s="5">
        <v>42825</v>
      </c>
      <c r="AI70" s="2">
        <v>1</v>
      </c>
      <c r="AJ70" s="2"/>
      <c r="AK70" s="5">
        <v>42855</v>
      </c>
      <c r="AL70" s="2"/>
      <c r="AM70" s="2"/>
      <c r="AN70" s="5">
        <v>42886</v>
      </c>
      <c r="AO70" s="2"/>
      <c r="AP70" s="2"/>
      <c r="AQ70" s="5">
        <v>42916</v>
      </c>
      <c r="AR70" s="2"/>
      <c r="AS70" s="2"/>
      <c r="AT70" s="5">
        <v>42947</v>
      </c>
      <c r="AU70" s="2"/>
      <c r="AV70" s="2"/>
      <c r="AW70" s="5">
        <v>42978</v>
      </c>
      <c r="AX70" s="2"/>
      <c r="AY70" s="2"/>
      <c r="AZ70" s="5">
        <v>43008</v>
      </c>
      <c r="BA70" s="2"/>
      <c r="BB70" s="2"/>
      <c r="BC70" s="5">
        <v>43039</v>
      </c>
      <c r="BD70" s="2"/>
      <c r="BE70" s="2"/>
      <c r="BF70" s="5">
        <v>43069</v>
      </c>
      <c r="BG70" s="2"/>
      <c r="BH70" s="2"/>
      <c r="BI70" s="5">
        <v>43100</v>
      </c>
      <c r="BJ70" s="2"/>
      <c r="BK70" s="2" t="s">
        <v>809</v>
      </c>
      <c r="BL70" s="10">
        <f>VLOOKUP(G70,'Peso Hito en Prog'!$E$3:$F$27,2,0)</f>
        <v>0.125</v>
      </c>
      <c r="BM70" s="10">
        <f>VLOOKUP(D70,'Peso Progr en Línea'!$D$2:$E$11,2,0)</f>
        <v>0.14285714285714285</v>
      </c>
      <c r="BN70" s="2"/>
      <c r="BO70" s="2"/>
      <c r="BP70">
        <v>24402</v>
      </c>
      <c r="BQ70" s="1">
        <v>244</v>
      </c>
      <c r="BR70" s="4">
        <v>24</v>
      </c>
      <c r="BS70" s="4">
        <v>2</v>
      </c>
      <c r="BT70" s="146" t="str">
        <f t="shared" si="6"/>
        <v/>
      </c>
      <c r="BU70" t="s">
        <v>2838</v>
      </c>
    </row>
    <row r="71" spans="1:73" x14ac:dyDescent="0.25">
      <c r="A71" s="10" t="s">
        <v>2367</v>
      </c>
      <c r="B71" s="10" t="s">
        <v>642</v>
      </c>
      <c r="C71" s="10" t="s">
        <v>686</v>
      </c>
      <c r="D71" s="10" t="s">
        <v>824</v>
      </c>
      <c r="E71" s="10" t="s">
        <v>826</v>
      </c>
      <c r="F71" s="10" t="s">
        <v>2020</v>
      </c>
      <c r="G71" s="2" t="s">
        <v>2462</v>
      </c>
      <c r="H71" s="3">
        <v>2</v>
      </c>
      <c r="I71" s="2" t="s">
        <v>190</v>
      </c>
      <c r="J71" s="2">
        <v>5</v>
      </c>
      <c r="K71" s="2">
        <v>4</v>
      </c>
      <c r="L71" s="2">
        <v>2</v>
      </c>
      <c r="M71" s="2">
        <v>2</v>
      </c>
      <c r="N71" s="2">
        <v>5</v>
      </c>
      <c r="O71" s="2"/>
      <c r="P71" s="2"/>
      <c r="Q71" s="2"/>
      <c r="R71" s="113">
        <f t="shared" si="5"/>
        <v>1</v>
      </c>
      <c r="S71" s="2"/>
      <c r="T71" s="2" t="s">
        <v>810</v>
      </c>
      <c r="U71" s="89">
        <v>0.3</v>
      </c>
      <c r="V71" s="5">
        <v>42826</v>
      </c>
      <c r="W71" s="5">
        <v>42859</v>
      </c>
      <c r="X71" s="2">
        <v>33</v>
      </c>
      <c r="Y71" s="2"/>
      <c r="Z71" s="2"/>
      <c r="AA71" s="5">
        <v>42766</v>
      </c>
      <c r="AB71" s="2"/>
      <c r="AC71" s="2"/>
      <c r="AD71" s="5">
        <v>42794</v>
      </c>
      <c r="AE71" s="2"/>
      <c r="AF71" s="2"/>
      <c r="AG71" s="113" t="str">
        <f t="shared" ref="AG71:AG87" si="7">IFERROR(AF71/AE71,"")</f>
        <v/>
      </c>
      <c r="AH71" s="5">
        <v>42825</v>
      </c>
      <c r="AI71" s="2">
        <v>0.88</v>
      </c>
      <c r="AJ71" s="2"/>
      <c r="AK71" s="5">
        <v>42855</v>
      </c>
      <c r="AL71" s="2">
        <v>1</v>
      </c>
      <c r="AM71" s="2"/>
      <c r="AN71" s="5">
        <v>42886</v>
      </c>
      <c r="AO71" s="2"/>
      <c r="AP71" s="2"/>
      <c r="AQ71" s="5">
        <v>42916</v>
      </c>
      <c r="AR71" s="2"/>
      <c r="AS71" s="2"/>
      <c r="AT71" s="5">
        <v>42947</v>
      </c>
      <c r="AU71" s="2"/>
      <c r="AV71" s="2"/>
      <c r="AW71" s="5">
        <v>42978</v>
      </c>
      <c r="AX71" s="2"/>
      <c r="AY71" s="2"/>
      <c r="AZ71" s="5">
        <v>43008</v>
      </c>
      <c r="BA71" s="2"/>
      <c r="BB71" s="2"/>
      <c r="BC71" s="5">
        <v>43039</v>
      </c>
      <c r="BD71" s="2"/>
      <c r="BE71" s="2"/>
      <c r="BF71" s="5">
        <v>43069</v>
      </c>
      <c r="BG71" s="2"/>
      <c r="BH71" s="2"/>
      <c r="BI71" s="5">
        <v>43100</v>
      </c>
      <c r="BJ71" s="2"/>
      <c r="BK71" s="2" t="s">
        <v>2465</v>
      </c>
      <c r="BL71" s="10">
        <f>VLOOKUP(G71,'Peso Hito en Prog'!$E$3:$F$27,2,0)</f>
        <v>0.125</v>
      </c>
      <c r="BM71" s="10">
        <f>VLOOKUP(D71,'Peso Progr en Línea'!$D$2:$E$11,2,0)</f>
        <v>0.14285714285714285</v>
      </c>
      <c r="BN71" s="2"/>
      <c r="BO71" s="2"/>
      <c r="BP71">
        <v>24403</v>
      </c>
      <c r="BQ71" s="1">
        <v>244</v>
      </c>
      <c r="BR71" s="4">
        <v>24</v>
      </c>
      <c r="BS71" s="4">
        <v>2</v>
      </c>
      <c r="BT71" s="146" t="str">
        <f t="shared" si="6"/>
        <v/>
      </c>
      <c r="BU71" t="s">
        <v>2838</v>
      </c>
    </row>
    <row r="72" spans="1:73" x14ac:dyDescent="0.25">
      <c r="A72" s="10" t="s">
        <v>2367</v>
      </c>
      <c r="B72" s="10" t="s">
        <v>642</v>
      </c>
      <c r="C72" s="10" t="s">
        <v>686</v>
      </c>
      <c r="D72" s="10" t="s">
        <v>824</v>
      </c>
      <c r="E72" s="10" t="s">
        <v>826</v>
      </c>
      <c r="F72" s="10" t="s">
        <v>2020</v>
      </c>
      <c r="G72" s="2" t="s">
        <v>2462</v>
      </c>
      <c r="H72" s="3">
        <v>2</v>
      </c>
      <c r="I72" s="2" t="s">
        <v>190</v>
      </c>
      <c r="J72" s="2">
        <v>5</v>
      </c>
      <c r="K72" s="2">
        <v>4</v>
      </c>
      <c r="L72" s="2">
        <v>2</v>
      </c>
      <c r="M72" s="2">
        <v>2</v>
      </c>
      <c r="N72" s="2">
        <v>5</v>
      </c>
      <c r="O72" s="2"/>
      <c r="P72" s="2"/>
      <c r="Q72" s="2"/>
      <c r="R72" s="113">
        <f t="shared" si="5"/>
        <v>1</v>
      </c>
      <c r="S72" s="2"/>
      <c r="T72" s="2" t="s">
        <v>811</v>
      </c>
      <c r="U72" s="89">
        <v>0.3</v>
      </c>
      <c r="V72" s="5">
        <v>42795</v>
      </c>
      <c r="W72" s="5">
        <v>43038</v>
      </c>
      <c r="X72" s="2">
        <v>243</v>
      </c>
      <c r="Y72" s="2"/>
      <c r="Z72" s="2"/>
      <c r="AA72" s="5">
        <v>42766</v>
      </c>
      <c r="AB72" s="2"/>
      <c r="AC72" s="2"/>
      <c r="AD72" s="5">
        <v>42794</v>
      </c>
      <c r="AE72" s="2">
        <v>0.12</v>
      </c>
      <c r="AF72" s="2"/>
      <c r="AG72" s="113">
        <f t="shared" si="7"/>
        <v>0</v>
      </c>
      <c r="AH72" s="5">
        <v>42825</v>
      </c>
      <c r="AI72" s="2">
        <v>0.25</v>
      </c>
      <c r="AJ72" s="2"/>
      <c r="AK72" s="5">
        <v>42855</v>
      </c>
      <c r="AL72" s="2">
        <v>0.37</v>
      </c>
      <c r="AM72" s="2"/>
      <c r="AN72" s="5">
        <v>42886</v>
      </c>
      <c r="AO72" s="2">
        <v>0.5</v>
      </c>
      <c r="AP72" s="2"/>
      <c r="AQ72" s="5">
        <v>42916</v>
      </c>
      <c r="AR72" s="2">
        <v>0.63</v>
      </c>
      <c r="AS72" s="2"/>
      <c r="AT72" s="5">
        <v>42947</v>
      </c>
      <c r="AU72" s="2">
        <v>0.75</v>
      </c>
      <c r="AV72" s="2"/>
      <c r="AW72" s="5">
        <v>42978</v>
      </c>
      <c r="AX72" s="2">
        <v>0.88</v>
      </c>
      <c r="AY72" s="2"/>
      <c r="AZ72" s="5">
        <v>43008</v>
      </c>
      <c r="BA72" s="2">
        <v>1</v>
      </c>
      <c r="BB72" s="2"/>
      <c r="BC72" s="5">
        <v>43039</v>
      </c>
      <c r="BD72" s="2"/>
      <c r="BE72" s="2"/>
      <c r="BF72" s="5">
        <v>43069</v>
      </c>
      <c r="BG72" s="2"/>
      <c r="BH72" s="2"/>
      <c r="BI72" s="5">
        <v>43100</v>
      </c>
      <c r="BJ72" s="2"/>
      <c r="BK72" s="2" t="s">
        <v>812</v>
      </c>
      <c r="BL72" s="10">
        <f>VLOOKUP(G72,'Peso Hito en Prog'!$E$3:$F$27,2,0)</f>
        <v>0.125</v>
      </c>
      <c r="BM72" s="10">
        <f>VLOOKUP(D72,'Peso Progr en Línea'!$D$2:$E$11,2,0)</f>
        <v>0.14285714285714285</v>
      </c>
      <c r="BN72" s="2"/>
      <c r="BO72" s="2"/>
      <c r="BP72">
        <v>24404</v>
      </c>
      <c r="BQ72" s="1">
        <v>244</v>
      </c>
      <c r="BR72" s="4">
        <v>24</v>
      </c>
      <c r="BS72" s="4">
        <v>2</v>
      </c>
      <c r="BT72" s="146">
        <f t="shared" si="6"/>
        <v>0</v>
      </c>
      <c r="BU72">
        <v>0</v>
      </c>
    </row>
    <row r="73" spans="1:73" x14ac:dyDescent="0.25">
      <c r="A73" s="10" t="s">
        <v>2367</v>
      </c>
      <c r="B73" s="10" t="s">
        <v>642</v>
      </c>
      <c r="C73" s="10" t="s">
        <v>686</v>
      </c>
      <c r="D73" s="10" t="s">
        <v>824</v>
      </c>
      <c r="E73" s="10" t="s">
        <v>826</v>
      </c>
      <c r="F73" s="10" t="s">
        <v>2020</v>
      </c>
      <c r="G73" s="2" t="s">
        <v>813</v>
      </c>
      <c r="H73" s="3" t="s">
        <v>814</v>
      </c>
      <c r="I73" s="2" t="s">
        <v>190</v>
      </c>
      <c r="J73" s="104">
        <v>14.3</v>
      </c>
      <c r="K73" s="2">
        <v>13.5</v>
      </c>
      <c r="L73" s="2">
        <v>13</v>
      </c>
      <c r="M73" s="2">
        <v>12.5</v>
      </c>
      <c r="N73" s="104">
        <v>14.3</v>
      </c>
      <c r="O73" s="2"/>
      <c r="P73" s="2"/>
      <c r="Q73" s="2"/>
      <c r="R73" s="113">
        <f t="shared" si="5"/>
        <v>1</v>
      </c>
      <c r="S73" s="2"/>
      <c r="T73" s="2" t="s">
        <v>815</v>
      </c>
      <c r="U73" s="89">
        <v>0.5</v>
      </c>
      <c r="V73" s="5">
        <v>42768</v>
      </c>
      <c r="W73" s="5">
        <v>43100</v>
      </c>
      <c r="X73" s="2">
        <v>332</v>
      </c>
      <c r="Y73" s="2"/>
      <c r="Z73" s="2"/>
      <c r="AA73" s="5">
        <v>42766</v>
      </c>
      <c r="AB73" s="2">
        <v>0.08</v>
      </c>
      <c r="AC73" s="2">
        <v>0.08</v>
      </c>
      <c r="AD73" s="5">
        <v>42794</v>
      </c>
      <c r="AE73" s="2">
        <v>0.17</v>
      </c>
      <c r="AF73" s="2">
        <v>0.17</v>
      </c>
      <c r="AG73" s="113">
        <f t="shared" si="7"/>
        <v>1</v>
      </c>
      <c r="AH73" s="5">
        <v>42825</v>
      </c>
      <c r="AI73" s="2">
        <v>0.26</v>
      </c>
      <c r="AJ73" s="2"/>
      <c r="AK73" s="5">
        <v>42855</v>
      </c>
      <c r="AL73" s="2">
        <v>0.36</v>
      </c>
      <c r="AM73" s="2"/>
      <c r="AN73" s="5">
        <v>42886</v>
      </c>
      <c r="AO73" s="2">
        <v>0.45</v>
      </c>
      <c r="AP73" s="2"/>
      <c r="AQ73" s="5">
        <v>42916</v>
      </c>
      <c r="AR73" s="2">
        <v>0.54</v>
      </c>
      <c r="AS73" s="2"/>
      <c r="AT73" s="5">
        <v>42947</v>
      </c>
      <c r="AU73" s="2">
        <v>0.63</v>
      </c>
      <c r="AV73" s="2"/>
      <c r="AW73" s="5">
        <v>42978</v>
      </c>
      <c r="AX73" s="2">
        <v>0.72</v>
      </c>
      <c r="AY73" s="2"/>
      <c r="AZ73" s="5">
        <v>43008</v>
      </c>
      <c r="BA73" s="2">
        <v>0.82</v>
      </c>
      <c r="BB73" s="2"/>
      <c r="BC73" s="5">
        <v>43039</v>
      </c>
      <c r="BD73" s="2">
        <v>0.91</v>
      </c>
      <c r="BE73" s="2"/>
      <c r="BF73" s="5">
        <v>43069</v>
      </c>
      <c r="BG73" s="2">
        <v>1</v>
      </c>
      <c r="BH73" s="2"/>
      <c r="BI73" s="5">
        <v>43100</v>
      </c>
      <c r="BJ73" s="2" t="s">
        <v>816</v>
      </c>
      <c r="BK73" s="2" t="s">
        <v>2466</v>
      </c>
      <c r="BL73" s="10">
        <f>VLOOKUP(G73,'Peso Hito en Prog'!$E$3:$F$27,2,0)</f>
        <v>0.125</v>
      </c>
      <c r="BM73" s="10">
        <f>VLOOKUP(D73,'Peso Progr en Línea'!$D$2:$E$11,2,0)</f>
        <v>0.14285714285714285</v>
      </c>
      <c r="BN73" s="2"/>
      <c r="BO73" s="119">
        <v>0.5</v>
      </c>
      <c r="BP73">
        <v>24501</v>
      </c>
      <c r="BQ73" s="1">
        <v>245</v>
      </c>
      <c r="BR73" s="4">
        <v>24</v>
      </c>
      <c r="BS73" s="4">
        <v>2</v>
      </c>
      <c r="BT73" s="146">
        <f t="shared" si="6"/>
        <v>0.5</v>
      </c>
      <c r="BU73">
        <v>0.5</v>
      </c>
    </row>
    <row r="74" spans="1:73" x14ac:dyDescent="0.25">
      <c r="A74" s="10" t="s">
        <v>2367</v>
      </c>
      <c r="B74" s="10" t="s">
        <v>642</v>
      </c>
      <c r="C74" s="10" t="s">
        <v>686</v>
      </c>
      <c r="D74" s="10" t="s">
        <v>824</v>
      </c>
      <c r="E74" s="10" t="s">
        <v>826</v>
      </c>
      <c r="F74" s="10" t="s">
        <v>2020</v>
      </c>
      <c r="G74" s="2" t="s">
        <v>813</v>
      </c>
      <c r="H74" s="3" t="s">
        <v>814</v>
      </c>
      <c r="I74" s="2" t="s">
        <v>190</v>
      </c>
      <c r="J74" s="104">
        <v>14.3</v>
      </c>
      <c r="K74" s="2">
        <v>13.5</v>
      </c>
      <c r="L74" s="2">
        <v>13</v>
      </c>
      <c r="M74" s="2">
        <v>12.5</v>
      </c>
      <c r="N74" s="104">
        <v>14.3</v>
      </c>
      <c r="O74" s="2"/>
      <c r="P74" s="2"/>
      <c r="Q74" s="2"/>
      <c r="R74" s="113">
        <f t="shared" si="5"/>
        <v>1</v>
      </c>
      <c r="S74" s="2"/>
      <c r="T74" s="2" t="s">
        <v>817</v>
      </c>
      <c r="U74" s="89">
        <v>0.5</v>
      </c>
      <c r="V74" s="5">
        <v>42768</v>
      </c>
      <c r="W74" s="5">
        <v>43099</v>
      </c>
      <c r="X74" s="2">
        <v>331</v>
      </c>
      <c r="Y74" s="2"/>
      <c r="Z74" s="2"/>
      <c r="AA74" s="5">
        <v>42766</v>
      </c>
      <c r="AB74" s="2">
        <v>0.08</v>
      </c>
      <c r="AC74" s="2">
        <v>0.08</v>
      </c>
      <c r="AD74" s="5">
        <v>42794</v>
      </c>
      <c r="AE74" s="2">
        <v>0.17</v>
      </c>
      <c r="AF74" s="2">
        <v>0.17</v>
      </c>
      <c r="AG74" s="113">
        <f t="shared" si="7"/>
        <v>1</v>
      </c>
      <c r="AH74" s="5">
        <v>42825</v>
      </c>
      <c r="AI74" s="2">
        <v>0.26</v>
      </c>
      <c r="AJ74" s="2"/>
      <c r="AK74" s="5">
        <v>42855</v>
      </c>
      <c r="AL74" s="2">
        <v>0.36</v>
      </c>
      <c r="AM74" s="2"/>
      <c r="AN74" s="5">
        <v>42886</v>
      </c>
      <c r="AO74" s="2">
        <v>0.45</v>
      </c>
      <c r="AP74" s="2"/>
      <c r="AQ74" s="5">
        <v>42916</v>
      </c>
      <c r="AR74" s="2">
        <v>0.54</v>
      </c>
      <c r="AS74" s="2"/>
      <c r="AT74" s="5">
        <v>42947</v>
      </c>
      <c r="AU74" s="2">
        <v>0.63</v>
      </c>
      <c r="AV74" s="2"/>
      <c r="AW74" s="5">
        <v>42978</v>
      </c>
      <c r="AX74" s="2">
        <v>0.73</v>
      </c>
      <c r="AY74" s="2"/>
      <c r="AZ74" s="5">
        <v>43008</v>
      </c>
      <c r="BA74" s="2">
        <v>0.82</v>
      </c>
      <c r="BB74" s="2"/>
      <c r="BC74" s="5">
        <v>43039</v>
      </c>
      <c r="BD74" s="2">
        <v>0.91</v>
      </c>
      <c r="BE74" s="2"/>
      <c r="BF74" s="5">
        <v>43069</v>
      </c>
      <c r="BG74" s="2">
        <v>1</v>
      </c>
      <c r="BH74" s="2"/>
      <c r="BI74" s="5">
        <v>43100</v>
      </c>
      <c r="BJ74" s="2"/>
      <c r="BK74" s="2" t="s">
        <v>2467</v>
      </c>
      <c r="BL74" s="10">
        <f>VLOOKUP(G74,'Peso Hito en Prog'!$E$3:$F$27,2,0)</f>
        <v>0.125</v>
      </c>
      <c r="BM74" s="10">
        <f>VLOOKUP(D74,'Peso Progr en Línea'!$D$2:$E$11,2,0)</f>
        <v>0.14285714285714285</v>
      </c>
      <c r="BN74" s="2"/>
      <c r="BO74" s="119">
        <v>0.5</v>
      </c>
      <c r="BP74">
        <v>24502</v>
      </c>
      <c r="BQ74" s="1">
        <v>245</v>
      </c>
      <c r="BR74" s="4">
        <v>24</v>
      </c>
      <c r="BS74" s="4">
        <v>2</v>
      </c>
      <c r="BT74" s="146">
        <f t="shared" si="6"/>
        <v>0.5</v>
      </c>
      <c r="BU74">
        <v>0.5</v>
      </c>
    </row>
    <row r="75" spans="1:73" x14ac:dyDescent="0.25">
      <c r="A75" s="10" t="s">
        <v>2367</v>
      </c>
      <c r="B75" s="10" t="s">
        <v>642</v>
      </c>
      <c r="C75" s="10" t="s">
        <v>686</v>
      </c>
      <c r="D75" s="10" t="s">
        <v>824</v>
      </c>
      <c r="E75" s="10" t="s">
        <v>826</v>
      </c>
      <c r="F75" s="10" t="s">
        <v>2020</v>
      </c>
      <c r="G75" s="2" t="s">
        <v>818</v>
      </c>
      <c r="H75" s="3">
        <v>100</v>
      </c>
      <c r="I75" s="2" t="s">
        <v>786</v>
      </c>
      <c r="J75" s="108">
        <v>0.5</v>
      </c>
      <c r="K75" s="91">
        <v>1</v>
      </c>
      <c r="L75" s="91">
        <v>1</v>
      </c>
      <c r="M75" s="91">
        <v>1</v>
      </c>
      <c r="N75" s="108">
        <v>0.5</v>
      </c>
      <c r="O75" s="91"/>
      <c r="P75" s="91"/>
      <c r="Q75" s="91"/>
      <c r="R75" s="113">
        <f t="shared" si="5"/>
        <v>1</v>
      </c>
      <c r="S75" s="2"/>
      <c r="T75" s="2" t="s">
        <v>819</v>
      </c>
      <c r="U75" s="89">
        <v>0.8</v>
      </c>
      <c r="V75" s="98">
        <v>42826</v>
      </c>
      <c r="W75" s="98">
        <v>43084</v>
      </c>
      <c r="X75" s="2">
        <v>258</v>
      </c>
      <c r="Y75" s="2"/>
      <c r="Z75" s="2"/>
      <c r="AA75" s="5">
        <v>42766</v>
      </c>
      <c r="AB75" s="2"/>
      <c r="AC75" s="2">
        <v>0.2</v>
      </c>
      <c r="AD75" s="5">
        <v>42794</v>
      </c>
      <c r="AE75" s="2"/>
      <c r="AF75" s="100">
        <v>0.3</v>
      </c>
      <c r="AG75" s="113" t="str">
        <f t="shared" si="7"/>
        <v/>
      </c>
      <c r="AH75" s="5">
        <v>42825</v>
      </c>
      <c r="AI75" s="2">
        <v>0.11</v>
      </c>
      <c r="AJ75" s="2">
        <v>0.5</v>
      </c>
      <c r="AK75" s="5">
        <v>42855</v>
      </c>
      <c r="AL75" s="2">
        <v>0.23</v>
      </c>
      <c r="AM75" s="2"/>
      <c r="AN75" s="5">
        <v>42886</v>
      </c>
      <c r="AO75" s="2">
        <v>0.35</v>
      </c>
      <c r="AP75" s="2"/>
      <c r="AQ75" s="5">
        <v>42916</v>
      </c>
      <c r="AR75" s="2">
        <v>0.47</v>
      </c>
      <c r="AS75" s="2"/>
      <c r="AT75" s="5">
        <v>42947</v>
      </c>
      <c r="AU75" s="2">
        <v>0.59</v>
      </c>
      <c r="AV75" s="2"/>
      <c r="AW75" s="5">
        <v>42978</v>
      </c>
      <c r="AX75" s="2">
        <v>0.71</v>
      </c>
      <c r="AY75" s="2"/>
      <c r="AZ75" s="5">
        <v>43008</v>
      </c>
      <c r="BA75" s="2">
        <v>0.83</v>
      </c>
      <c r="BB75" s="2"/>
      <c r="BC75" s="5">
        <v>43039</v>
      </c>
      <c r="BD75" s="2">
        <v>0.94</v>
      </c>
      <c r="BE75" s="2"/>
      <c r="BF75" s="5">
        <v>43069</v>
      </c>
      <c r="BG75" s="2">
        <v>1</v>
      </c>
      <c r="BH75" s="2"/>
      <c r="BI75" s="5">
        <v>43100</v>
      </c>
      <c r="BJ75" s="2" t="s">
        <v>2468</v>
      </c>
      <c r="BK75" s="2" t="s">
        <v>820</v>
      </c>
      <c r="BL75" s="10">
        <f>VLOOKUP(G75,'Peso Hito en Prog'!$E$3:$F$27,2,0)</f>
        <v>0.125</v>
      </c>
      <c r="BM75" s="10">
        <f>VLOOKUP(D75,'Peso Progr en Línea'!$D$2:$E$11,2,0)</f>
        <v>0.14285714285714285</v>
      </c>
      <c r="BN75" s="2"/>
      <c r="BO75" s="119">
        <v>0</v>
      </c>
      <c r="BP75">
        <v>24301</v>
      </c>
      <c r="BQ75" s="1">
        <v>243</v>
      </c>
      <c r="BR75" s="4">
        <v>24</v>
      </c>
      <c r="BS75" s="4">
        <v>2</v>
      </c>
      <c r="BT75" s="146" t="str">
        <f t="shared" si="6"/>
        <v/>
      </c>
      <c r="BU75" t="s">
        <v>2838</v>
      </c>
    </row>
    <row r="76" spans="1:73" x14ac:dyDescent="0.25">
      <c r="A76" s="10" t="s">
        <v>2367</v>
      </c>
      <c r="B76" s="10" t="s">
        <v>642</v>
      </c>
      <c r="C76" s="10" t="s">
        <v>686</v>
      </c>
      <c r="D76" s="10" t="s">
        <v>824</v>
      </c>
      <c r="E76" s="10" t="s">
        <v>826</v>
      </c>
      <c r="F76" s="10" t="s">
        <v>2020</v>
      </c>
      <c r="G76" s="2" t="s">
        <v>818</v>
      </c>
      <c r="H76" s="3">
        <v>100</v>
      </c>
      <c r="I76" s="2" t="s">
        <v>786</v>
      </c>
      <c r="J76" s="108">
        <v>0.5</v>
      </c>
      <c r="K76" s="91">
        <v>1</v>
      </c>
      <c r="L76" s="91">
        <v>1</v>
      </c>
      <c r="M76" s="91">
        <v>1</v>
      </c>
      <c r="N76" s="108">
        <v>0.5</v>
      </c>
      <c r="O76" s="91"/>
      <c r="P76" s="91"/>
      <c r="Q76" s="91"/>
      <c r="R76" s="113">
        <f t="shared" si="5"/>
        <v>1</v>
      </c>
      <c r="S76" s="2"/>
      <c r="T76" s="2" t="s">
        <v>821</v>
      </c>
      <c r="U76" s="89">
        <v>0.1</v>
      </c>
      <c r="V76" s="5">
        <v>42767</v>
      </c>
      <c r="W76" s="5">
        <v>42916</v>
      </c>
      <c r="X76" s="2">
        <v>149</v>
      </c>
      <c r="Y76" s="2"/>
      <c r="Z76" s="2"/>
      <c r="AA76" s="5">
        <v>42766</v>
      </c>
      <c r="AB76" s="2">
        <v>0.18</v>
      </c>
      <c r="AC76" s="2">
        <v>0.18</v>
      </c>
      <c r="AD76" s="5">
        <v>42794</v>
      </c>
      <c r="AE76" s="2">
        <v>0.39</v>
      </c>
      <c r="AF76" s="2">
        <v>0.39</v>
      </c>
      <c r="AG76" s="113">
        <f t="shared" si="7"/>
        <v>1</v>
      </c>
      <c r="AH76" s="5">
        <v>42825</v>
      </c>
      <c r="AI76" s="2">
        <v>0.59</v>
      </c>
      <c r="AJ76" s="2"/>
      <c r="AK76" s="5">
        <v>42855</v>
      </c>
      <c r="AL76" s="2">
        <v>0.8</v>
      </c>
      <c r="AM76" s="2"/>
      <c r="AN76" s="5">
        <v>42886</v>
      </c>
      <c r="AO76" s="2">
        <v>1</v>
      </c>
      <c r="AP76" s="2"/>
      <c r="AQ76" s="5">
        <v>42916</v>
      </c>
      <c r="AR76" s="2"/>
      <c r="AS76" s="2"/>
      <c r="AT76" s="5">
        <v>42947</v>
      </c>
      <c r="AU76" s="2"/>
      <c r="AV76" s="2"/>
      <c r="AW76" s="5">
        <v>42978</v>
      </c>
      <c r="AX76" s="2"/>
      <c r="AY76" s="2"/>
      <c r="AZ76" s="5">
        <v>43008</v>
      </c>
      <c r="BA76" s="2"/>
      <c r="BB76" s="2"/>
      <c r="BC76" s="5">
        <v>43039</v>
      </c>
      <c r="BD76" s="2"/>
      <c r="BE76" s="2"/>
      <c r="BF76" s="5">
        <v>43069</v>
      </c>
      <c r="BG76" s="2"/>
      <c r="BH76" s="2"/>
      <c r="BI76" s="5">
        <v>43100</v>
      </c>
      <c r="BJ76" s="2" t="s">
        <v>2469</v>
      </c>
      <c r="BK76" s="2" t="s">
        <v>822</v>
      </c>
      <c r="BL76" s="10">
        <f>VLOOKUP(G76,'Peso Hito en Prog'!$E$3:$F$27,2,0)</f>
        <v>0.125</v>
      </c>
      <c r="BM76" s="10">
        <f>VLOOKUP(D76,'Peso Progr en Línea'!$D$2:$E$11,2,0)</f>
        <v>0.14285714285714285</v>
      </c>
      <c r="BN76" s="2"/>
      <c r="BO76" s="119">
        <v>0.1</v>
      </c>
      <c r="BP76">
        <v>24302</v>
      </c>
      <c r="BQ76" s="1">
        <v>243</v>
      </c>
      <c r="BR76" s="4">
        <v>24</v>
      </c>
      <c r="BS76" s="4">
        <v>2</v>
      </c>
      <c r="BT76" s="146">
        <f t="shared" si="6"/>
        <v>0.1</v>
      </c>
      <c r="BU76">
        <v>0.1</v>
      </c>
    </row>
    <row r="77" spans="1:73" x14ac:dyDescent="0.25">
      <c r="A77" s="10" t="s">
        <v>2367</v>
      </c>
      <c r="B77" s="10" t="s">
        <v>642</v>
      </c>
      <c r="C77" s="10" t="s">
        <v>686</v>
      </c>
      <c r="D77" s="10" t="s">
        <v>824</v>
      </c>
      <c r="E77" s="10" t="s">
        <v>826</v>
      </c>
      <c r="F77" s="10" t="s">
        <v>2020</v>
      </c>
      <c r="G77" s="2" t="s">
        <v>818</v>
      </c>
      <c r="H77" s="3">
        <v>100</v>
      </c>
      <c r="I77" s="2" t="s">
        <v>786</v>
      </c>
      <c r="J77" s="108">
        <v>0.5</v>
      </c>
      <c r="K77" s="91">
        <v>1</v>
      </c>
      <c r="L77" s="91">
        <v>1</v>
      </c>
      <c r="M77" s="91">
        <v>1</v>
      </c>
      <c r="N77" s="108">
        <v>0.5</v>
      </c>
      <c r="O77" s="91"/>
      <c r="P77" s="91"/>
      <c r="Q77" s="91"/>
      <c r="R77" s="113">
        <f t="shared" si="5"/>
        <v>1</v>
      </c>
      <c r="S77" s="2"/>
      <c r="T77" s="2" t="s">
        <v>823</v>
      </c>
      <c r="U77" s="89">
        <v>0.1</v>
      </c>
      <c r="V77" s="5">
        <v>42838</v>
      </c>
      <c r="W77" s="5">
        <v>42885</v>
      </c>
      <c r="X77" s="2">
        <v>47</v>
      </c>
      <c r="Y77" s="2"/>
      <c r="Z77" s="2"/>
      <c r="AA77" s="5">
        <v>42766</v>
      </c>
      <c r="AB77" s="2"/>
      <c r="AC77" s="2"/>
      <c r="AD77" s="5">
        <v>42794</v>
      </c>
      <c r="AE77" s="2"/>
      <c r="AF77" s="2"/>
      <c r="AG77" s="113" t="str">
        <f t="shared" si="7"/>
        <v/>
      </c>
      <c r="AH77" s="5">
        <v>42825</v>
      </c>
      <c r="AI77" s="2">
        <v>0.36</v>
      </c>
      <c r="AJ77" s="2"/>
      <c r="AK77" s="5">
        <v>42855</v>
      </c>
      <c r="AL77" s="2">
        <v>1</v>
      </c>
      <c r="AM77" s="2"/>
      <c r="AN77" s="5">
        <v>42886</v>
      </c>
      <c r="AO77" s="2"/>
      <c r="AP77" s="2"/>
      <c r="AQ77" s="5">
        <v>42916</v>
      </c>
      <c r="AR77" s="2"/>
      <c r="AS77" s="2"/>
      <c r="AT77" s="5">
        <v>42947</v>
      </c>
      <c r="AU77" s="2"/>
      <c r="AV77" s="2"/>
      <c r="AW77" s="5">
        <v>42978</v>
      </c>
      <c r="AX77" s="2"/>
      <c r="AY77" s="2"/>
      <c r="AZ77" s="5">
        <v>43008</v>
      </c>
      <c r="BA77" s="2"/>
      <c r="BB77" s="2"/>
      <c r="BC77" s="5">
        <v>43039</v>
      </c>
      <c r="BD77" s="2"/>
      <c r="BE77" s="2"/>
      <c r="BF77" s="5">
        <v>43069</v>
      </c>
      <c r="BG77" s="2"/>
      <c r="BH77" s="2"/>
      <c r="BI77" s="5">
        <v>43100</v>
      </c>
      <c r="BJ77" s="2"/>
      <c r="BK77" s="2" t="s">
        <v>2470</v>
      </c>
      <c r="BL77" s="10">
        <f>VLOOKUP(G77,'Peso Hito en Prog'!$E$3:$F$27,2,0)</f>
        <v>0.125</v>
      </c>
      <c r="BM77" s="10">
        <f>VLOOKUP(D77,'Peso Progr en Línea'!$D$2:$E$11,2,0)</f>
        <v>0.14285714285714285</v>
      </c>
      <c r="BN77" s="2"/>
      <c r="BO77" s="2"/>
      <c r="BP77">
        <v>24303</v>
      </c>
      <c r="BQ77" s="1">
        <v>243</v>
      </c>
      <c r="BR77" s="4">
        <v>24</v>
      </c>
      <c r="BS77" s="4">
        <v>2</v>
      </c>
      <c r="BT77" s="146" t="str">
        <f t="shared" si="6"/>
        <v/>
      </c>
      <c r="BU77" t="s">
        <v>2838</v>
      </c>
    </row>
    <row r="78" spans="1:73" x14ac:dyDescent="0.25">
      <c r="A78" s="10" t="s">
        <v>2367</v>
      </c>
      <c r="B78" s="10" t="s">
        <v>642</v>
      </c>
      <c r="C78" s="10" t="s">
        <v>686</v>
      </c>
      <c r="D78" s="10" t="s">
        <v>855</v>
      </c>
      <c r="E78" s="2" t="s">
        <v>2471</v>
      </c>
      <c r="F78" s="10" t="s">
        <v>825</v>
      </c>
      <c r="G78" s="10" t="s">
        <v>827</v>
      </c>
      <c r="H78" s="16">
        <v>6825555</v>
      </c>
      <c r="I78" s="17" t="s">
        <v>837</v>
      </c>
      <c r="J78" s="17">
        <v>1160344</v>
      </c>
      <c r="K78" s="17">
        <v>3071500</v>
      </c>
      <c r="L78" s="17">
        <v>4914400</v>
      </c>
      <c r="M78" s="17">
        <v>6825555</v>
      </c>
      <c r="N78" s="17">
        <v>1510364</v>
      </c>
      <c r="O78" s="2"/>
      <c r="P78" s="2"/>
      <c r="Q78" s="2"/>
      <c r="R78" s="113">
        <f t="shared" si="5"/>
        <v>1.3016519239122191</v>
      </c>
      <c r="S78" s="2"/>
      <c r="T78" s="2" t="s">
        <v>838</v>
      </c>
      <c r="U78" s="89">
        <v>0.25</v>
      </c>
      <c r="V78" s="5">
        <v>42767</v>
      </c>
      <c r="W78" s="5">
        <v>43100</v>
      </c>
      <c r="X78" s="2">
        <v>333</v>
      </c>
      <c r="Y78" s="2"/>
      <c r="Z78" s="2"/>
      <c r="AA78" s="5">
        <v>42766</v>
      </c>
      <c r="AB78" s="2">
        <v>0.08</v>
      </c>
      <c r="AC78" s="2">
        <v>0.08</v>
      </c>
      <c r="AD78" s="5">
        <v>42794</v>
      </c>
      <c r="AE78" s="2">
        <v>0.17</v>
      </c>
      <c r="AF78" s="2">
        <v>0.17</v>
      </c>
      <c r="AG78" s="113">
        <f t="shared" si="7"/>
        <v>1</v>
      </c>
      <c r="AH78" s="5">
        <v>42825</v>
      </c>
      <c r="AI78" s="2">
        <v>0.26</v>
      </c>
      <c r="AJ78" s="2"/>
      <c r="AK78" s="5">
        <v>42855</v>
      </c>
      <c r="AL78" s="2">
        <v>0.36</v>
      </c>
      <c r="AM78" s="2"/>
      <c r="AN78" s="5">
        <v>42886</v>
      </c>
      <c r="AO78" s="2">
        <v>0.45</v>
      </c>
      <c r="AP78" s="2"/>
      <c r="AQ78" s="5">
        <v>42916</v>
      </c>
      <c r="AR78" s="2">
        <v>0.54</v>
      </c>
      <c r="AS78" s="2"/>
      <c r="AT78" s="5">
        <v>42947</v>
      </c>
      <c r="AU78" s="2">
        <v>0.63</v>
      </c>
      <c r="AV78" s="2"/>
      <c r="AW78" s="5">
        <v>42978</v>
      </c>
      <c r="AX78" s="2">
        <v>0.72</v>
      </c>
      <c r="AY78" s="2"/>
      <c r="AZ78" s="5">
        <v>43008</v>
      </c>
      <c r="BA78" s="2">
        <v>0.82</v>
      </c>
      <c r="BB78" s="2"/>
      <c r="BC78" s="5">
        <v>43039</v>
      </c>
      <c r="BD78" s="2">
        <v>0.91</v>
      </c>
      <c r="BE78" s="2"/>
      <c r="BF78" s="5">
        <v>43069</v>
      </c>
      <c r="BG78" s="2">
        <v>1</v>
      </c>
      <c r="BH78" s="2"/>
      <c r="BI78" s="5">
        <v>43100</v>
      </c>
      <c r="BJ78" s="2" t="s">
        <v>828</v>
      </c>
      <c r="BK78" s="2" t="s">
        <v>839</v>
      </c>
      <c r="BL78" s="10">
        <f>VLOOKUP(G78,'Peso Hito en Prog'!$E$3:$F$27,2,0)</f>
        <v>0.25</v>
      </c>
      <c r="BM78" s="10">
        <f>VLOOKUP(D78,'Peso Progr en Línea'!$D$2:$E$11,2,0)</f>
        <v>0.14285714285714285</v>
      </c>
      <c r="BN78" s="2"/>
      <c r="BO78" s="119">
        <v>0.25</v>
      </c>
      <c r="BP78">
        <v>21301</v>
      </c>
      <c r="BQ78" s="1">
        <v>213</v>
      </c>
      <c r="BR78" s="1">
        <v>21</v>
      </c>
      <c r="BS78" s="4">
        <v>2</v>
      </c>
      <c r="BT78" s="146">
        <f t="shared" si="6"/>
        <v>0.25</v>
      </c>
      <c r="BU78">
        <v>0.25</v>
      </c>
    </row>
    <row r="79" spans="1:73" x14ac:dyDescent="0.25">
      <c r="A79" s="10" t="s">
        <v>2367</v>
      </c>
      <c r="B79" s="10" t="s">
        <v>642</v>
      </c>
      <c r="C79" s="10" t="s">
        <v>686</v>
      </c>
      <c r="D79" s="10" t="s">
        <v>855</v>
      </c>
      <c r="E79" s="2" t="s">
        <v>2471</v>
      </c>
      <c r="F79" s="10" t="s">
        <v>825</v>
      </c>
      <c r="G79" s="10" t="s">
        <v>827</v>
      </c>
      <c r="H79" s="16">
        <v>6825555</v>
      </c>
      <c r="I79" s="17" t="s">
        <v>837</v>
      </c>
      <c r="J79" s="17">
        <v>1160344</v>
      </c>
      <c r="K79" s="17">
        <v>3071500</v>
      </c>
      <c r="L79" s="17">
        <v>4914400</v>
      </c>
      <c r="M79" s="17">
        <v>6825555</v>
      </c>
      <c r="N79" s="17">
        <v>1510364</v>
      </c>
      <c r="O79" s="2"/>
      <c r="P79" s="2"/>
      <c r="Q79" s="2"/>
      <c r="R79" s="113">
        <f t="shared" si="5"/>
        <v>1.3016519239122191</v>
      </c>
      <c r="S79" s="2"/>
      <c r="T79" s="2" t="s">
        <v>840</v>
      </c>
      <c r="U79" s="89">
        <v>0.25</v>
      </c>
      <c r="V79" s="5">
        <v>42767</v>
      </c>
      <c r="W79" s="5">
        <v>43100</v>
      </c>
      <c r="X79" s="2">
        <v>333</v>
      </c>
      <c r="Y79" s="2"/>
      <c r="Z79" s="2"/>
      <c r="AA79" s="5">
        <v>42766</v>
      </c>
      <c r="AB79" s="2">
        <v>0.08</v>
      </c>
      <c r="AC79" s="2">
        <v>0.08</v>
      </c>
      <c r="AD79" s="5">
        <v>42794</v>
      </c>
      <c r="AE79" s="2">
        <v>0.17</v>
      </c>
      <c r="AF79" s="2">
        <v>0.17</v>
      </c>
      <c r="AG79" s="113">
        <f t="shared" si="7"/>
        <v>1</v>
      </c>
      <c r="AH79" s="5">
        <v>42825</v>
      </c>
      <c r="AI79" s="2">
        <v>0.26</v>
      </c>
      <c r="AJ79" s="2"/>
      <c r="AK79" s="5">
        <v>42855</v>
      </c>
      <c r="AL79" s="2">
        <v>0.36</v>
      </c>
      <c r="AM79" s="2"/>
      <c r="AN79" s="5">
        <v>42886</v>
      </c>
      <c r="AO79" s="2">
        <v>0.45</v>
      </c>
      <c r="AP79" s="2"/>
      <c r="AQ79" s="5">
        <v>42916</v>
      </c>
      <c r="AR79" s="2">
        <v>0.54</v>
      </c>
      <c r="AS79" s="2"/>
      <c r="AT79" s="5">
        <v>42947</v>
      </c>
      <c r="AU79" s="2">
        <v>0.63</v>
      </c>
      <c r="AV79" s="2"/>
      <c r="AW79" s="5">
        <v>42978</v>
      </c>
      <c r="AX79" s="2">
        <v>0.72</v>
      </c>
      <c r="AY79" s="2"/>
      <c r="AZ79" s="5">
        <v>43008</v>
      </c>
      <c r="BA79" s="2">
        <v>0.82</v>
      </c>
      <c r="BB79" s="2"/>
      <c r="BC79" s="5">
        <v>43039</v>
      </c>
      <c r="BD79" s="2">
        <v>0.91</v>
      </c>
      <c r="BE79" s="2"/>
      <c r="BF79" s="5">
        <v>43069</v>
      </c>
      <c r="BG79" s="2">
        <v>1</v>
      </c>
      <c r="BH79" s="2"/>
      <c r="BI79" s="5">
        <v>43100</v>
      </c>
      <c r="BJ79" s="2"/>
      <c r="BK79" s="2" t="s">
        <v>839</v>
      </c>
      <c r="BL79" s="10">
        <f>VLOOKUP(G79,'Peso Hito en Prog'!$E$3:$F$27,2,0)</f>
        <v>0.25</v>
      </c>
      <c r="BM79" s="10">
        <f>VLOOKUP(D79,'Peso Progr en Línea'!$D$2:$E$11,2,0)</f>
        <v>0.14285714285714285</v>
      </c>
      <c r="BN79" s="2"/>
      <c r="BO79" s="119">
        <v>0.25</v>
      </c>
      <c r="BP79">
        <v>21301</v>
      </c>
      <c r="BQ79" s="1">
        <v>213</v>
      </c>
      <c r="BR79" s="1">
        <v>21</v>
      </c>
      <c r="BS79" s="4">
        <v>2</v>
      </c>
      <c r="BT79" s="146">
        <f t="shared" si="6"/>
        <v>0.25</v>
      </c>
      <c r="BU79">
        <v>0.25</v>
      </c>
    </row>
    <row r="80" spans="1:73" x14ac:dyDescent="0.25">
      <c r="A80" s="10" t="s">
        <v>2367</v>
      </c>
      <c r="B80" s="10" t="s">
        <v>642</v>
      </c>
      <c r="C80" s="10" t="s">
        <v>686</v>
      </c>
      <c r="D80" s="10" t="s">
        <v>855</v>
      </c>
      <c r="E80" s="2" t="s">
        <v>2471</v>
      </c>
      <c r="F80" s="10" t="s">
        <v>825</v>
      </c>
      <c r="G80" s="10" t="s">
        <v>827</v>
      </c>
      <c r="H80" s="16">
        <v>6825555</v>
      </c>
      <c r="I80" s="17" t="s">
        <v>837</v>
      </c>
      <c r="J80" s="17">
        <v>1160344</v>
      </c>
      <c r="K80" s="17">
        <v>3071500</v>
      </c>
      <c r="L80" s="17">
        <v>4914400</v>
      </c>
      <c r="M80" s="17">
        <v>6825555</v>
      </c>
      <c r="N80" s="17">
        <v>1510364</v>
      </c>
      <c r="O80" s="2"/>
      <c r="P80" s="2"/>
      <c r="Q80" s="2"/>
      <c r="R80" s="113">
        <f t="shared" si="5"/>
        <v>1.3016519239122191</v>
      </c>
      <c r="S80" s="2"/>
      <c r="T80" s="2" t="s">
        <v>841</v>
      </c>
      <c r="U80" s="89">
        <v>0.25</v>
      </c>
      <c r="V80" s="5">
        <v>42767</v>
      </c>
      <c r="W80" s="5">
        <v>43100</v>
      </c>
      <c r="X80" s="2">
        <v>333</v>
      </c>
      <c r="Y80" s="2"/>
      <c r="Z80" s="2"/>
      <c r="AA80" s="5">
        <v>42766</v>
      </c>
      <c r="AB80" s="2">
        <v>0.08</v>
      </c>
      <c r="AC80" s="2">
        <v>0.08</v>
      </c>
      <c r="AD80" s="5">
        <v>42794</v>
      </c>
      <c r="AE80" s="2">
        <v>0.17</v>
      </c>
      <c r="AF80" s="2">
        <v>0.17</v>
      </c>
      <c r="AG80" s="113">
        <f t="shared" si="7"/>
        <v>1</v>
      </c>
      <c r="AH80" s="5">
        <v>42825</v>
      </c>
      <c r="AI80" s="2">
        <v>0.26</v>
      </c>
      <c r="AJ80" s="2"/>
      <c r="AK80" s="5">
        <v>42855</v>
      </c>
      <c r="AL80" s="2">
        <v>0.36</v>
      </c>
      <c r="AM80" s="2"/>
      <c r="AN80" s="5">
        <v>42886</v>
      </c>
      <c r="AO80" s="2">
        <v>0.45</v>
      </c>
      <c r="AP80" s="2"/>
      <c r="AQ80" s="5">
        <v>42916</v>
      </c>
      <c r="AR80" s="2">
        <v>0.54</v>
      </c>
      <c r="AS80" s="2"/>
      <c r="AT80" s="5">
        <v>42947</v>
      </c>
      <c r="AU80" s="2">
        <v>0.63</v>
      </c>
      <c r="AV80" s="2"/>
      <c r="AW80" s="5">
        <v>42978</v>
      </c>
      <c r="AX80" s="2">
        <v>0.72</v>
      </c>
      <c r="AY80" s="2"/>
      <c r="AZ80" s="5">
        <v>43008</v>
      </c>
      <c r="BA80" s="2">
        <v>0.82</v>
      </c>
      <c r="BB80" s="2"/>
      <c r="BC80" s="5">
        <v>43039</v>
      </c>
      <c r="BD80" s="2">
        <v>0.91</v>
      </c>
      <c r="BE80" s="2"/>
      <c r="BF80" s="5">
        <v>43069</v>
      </c>
      <c r="BG80" s="2">
        <v>1</v>
      </c>
      <c r="BH80" s="2"/>
      <c r="BI80" s="5">
        <v>43100</v>
      </c>
      <c r="BJ80" s="2" t="s">
        <v>829</v>
      </c>
      <c r="BK80" s="2" t="s">
        <v>842</v>
      </c>
      <c r="BL80" s="10">
        <f>VLOOKUP(G80,'Peso Hito en Prog'!$E$3:$F$27,2,0)</f>
        <v>0.25</v>
      </c>
      <c r="BM80" s="10">
        <f>VLOOKUP(D80,'Peso Progr en Línea'!$D$2:$E$11,2,0)</f>
        <v>0.14285714285714285</v>
      </c>
      <c r="BN80" s="2"/>
      <c r="BO80" s="119">
        <v>0.25</v>
      </c>
      <c r="BP80">
        <v>21301</v>
      </c>
      <c r="BQ80" s="1">
        <v>213</v>
      </c>
      <c r="BR80" s="1">
        <v>21</v>
      </c>
      <c r="BS80" s="4">
        <v>2</v>
      </c>
      <c r="BT80" s="146">
        <f t="shared" si="6"/>
        <v>0.25</v>
      </c>
      <c r="BU80">
        <v>0.25</v>
      </c>
    </row>
    <row r="81" spans="1:73" x14ac:dyDescent="0.25">
      <c r="A81" s="10" t="s">
        <v>2367</v>
      </c>
      <c r="B81" s="10" t="s">
        <v>642</v>
      </c>
      <c r="C81" s="10" t="s">
        <v>686</v>
      </c>
      <c r="D81" s="10" t="s">
        <v>855</v>
      </c>
      <c r="E81" s="2" t="s">
        <v>2471</v>
      </c>
      <c r="F81" s="10" t="s">
        <v>825</v>
      </c>
      <c r="G81" s="10" t="s">
        <v>827</v>
      </c>
      <c r="H81" s="16">
        <v>6825555</v>
      </c>
      <c r="I81" s="17" t="s">
        <v>837</v>
      </c>
      <c r="J81" s="17">
        <v>1160344</v>
      </c>
      <c r="K81" s="17">
        <v>3071500</v>
      </c>
      <c r="L81" s="17">
        <v>4914400</v>
      </c>
      <c r="M81" s="17">
        <v>6825555</v>
      </c>
      <c r="N81" s="17">
        <v>1510364</v>
      </c>
      <c r="O81" s="2"/>
      <c r="P81" s="2"/>
      <c r="Q81" s="2"/>
      <c r="R81" s="113">
        <f t="shared" si="5"/>
        <v>1.3016519239122191</v>
      </c>
      <c r="S81" s="2"/>
      <c r="T81" s="2" t="s">
        <v>843</v>
      </c>
      <c r="U81" s="89">
        <v>0.25</v>
      </c>
      <c r="V81" s="5">
        <v>42767</v>
      </c>
      <c r="W81" s="5">
        <v>43100</v>
      </c>
      <c r="X81" s="2">
        <v>333</v>
      </c>
      <c r="Y81" s="2"/>
      <c r="Z81" s="2"/>
      <c r="AA81" s="5">
        <v>42766</v>
      </c>
      <c r="AB81" s="2">
        <v>0.08</v>
      </c>
      <c r="AC81" s="2">
        <v>0.08</v>
      </c>
      <c r="AD81" s="5">
        <v>42794</v>
      </c>
      <c r="AE81" s="2">
        <v>0.17</v>
      </c>
      <c r="AF81" s="2">
        <v>0.17</v>
      </c>
      <c r="AG81" s="113">
        <f t="shared" si="7"/>
        <v>1</v>
      </c>
      <c r="AH81" s="5">
        <v>42825</v>
      </c>
      <c r="AI81" s="2">
        <v>0.26</v>
      </c>
      <c r="AJ81" s="2"/>
      <c r="AK81" s="5">
        <v>42855</v>
      </c>
      <c r="AL81" s="2">
        <v>0.36</v>
      </c>
      <c r="AM81" s="2"/>
      <c r="AN81" s="5">
        <v>42886</v>
      </c>
      <c r="AO81" s="2">
        <v>0.45</v>
      </c>
      <c r="AP81" s="2"/>
      <c r="AQ81" s="5">
        <v>42916</v>
      </c>
      <c r="AR81" s="2">
        <v>0.54</v>
      </c>
      <c r="AS81" s="2"/>
      <c r="AT81" s="5">
        <v>42947</v>
      </c>
      <c r="AU81" s="2">
        <v>0.63</v>
      </c>
      <c r="AV81" s="2"/>
      <c r="AW81" s="5">
        <v>42978</v>
      </c>
      <c r="AX81" s="2">
        <v>0.72</v>
      </c>
      <c r="AY81" s="2"/>
      <c r="AZ81" s="5">
        <v>43008</v>
      </c>
      <c r="BA81" s="2">
        <v>0.82</v>
      </c>
      <c r="BB81" s="2"/>
      <c r="BC81" s="5">
        <v>43039</v>
      </c>
      <c r="BD81" s="2">
        <v>0.91</v>
      </c>
      <c r="BE81" s="2"/>
      <c r="BF81" s="5">
        <v>43069</v>
      </c>
      <c r="BG81" s="2">
        <v>1</v>
      </c>
      <c r="BH81" s="2"/>
      <c r="BI81" s="5">
        <v>43100</v>
      </c>
      <c r="BJ81" s="2"/>
      <c r="BK81" s="2" t="s">
        <v>842</v>
      </c>
      <c r="BL81" s="10">
        <f>VLOOKUP(G81,'Peso Hito en Prog'!$E$3:$F$27,2,0)</f>
        <v>0.25</v>
      </c>
      <c r="BM81" s="10">
        <f>VLOOKUP(D81,'Peso Progr en Línea'!$D$2:$E$11,2,0)</f>
        <v>0.14285714285714285</v>
      </c>
      <c r="BN81" s="2"/>
      <c r="BO81" s="119">
        <v>0.25</v>
      </c>
      <c r="BP81">
        <v>21301</v>
      </c>
      <c r="BQ81" s="1">
        <v>213</v>
      </c>
      <c r="BR81" s="1">
        <v>21</v>
      </c>
      <c r="BS81" s="4">
        <v>2</v>
      </c>
      <c r="BT81" s="146">
        <f t="shared" si="6"/>
        <v>0.25</v>
      </c>
      <c r="BU81">
        <v>0.25</v>
      </c>
    </row>
    <row r="82" spans="1:73" x14ac:dyDescent="0.25">
      <c r="A82" s="10" t="s">
        <v>2367</v>
      </c>
      <c r="B82" s="10" t="s">
        <v>642</v>
      </c>
      <c r="C82" s="10" t="s">
        <v>686</v>
      </c>
      <c r="D82" s="10" t="s">
        <v>855</v>
      </c>
      <c r="E82" s="2" t="s">
        <v>2471</v>
      </c>
      <c r="F82" s="10" t="s">
        <v>825</v>
      </c>
      <c r="G82" s="10" t="s">
        <v>830</v>
      </c>
      <c r="H82" s="3">
        <v>400</v>
      </c>
      <c r="I82" s="2" t="s">
        <v>844</v>
      </c>
      <c r="J82" s="2">
        <v>40</v>
      </c>
      <c r="K82" s="2">
        <v>160</v>
      </c>
      <c r="L82" s="2">
        <v>280</v>
      </c>
      <c r="M82" s="2">
        <v>400</v>
      </c>
      <c r="N82" s="2">
        <v>36</v>
      </c>
      <c r="O82" s="2"/>
      <c r="P82" s="2"/>
      <c r="Q82" s="2"/>
      <c r="R82" s="113">
        <f t="shared" si="5"/>
        <v>0.9</v>
      </c>
      <c r="S82" s="2" t="s">
        <v>831</v>
      </c>
      <c r="T82" s="2" t="s">
        <v>845</v>
      </c>
      <c r="U82" s="89">
        <v>1</v>
      </c>
      <c r="V82" s="5">
        <v>42795</v>
      </c>
      <c r="W82" s="5">
        <v>43100</v>
      </c>
      <c r="X82" s="2">
        <v>305</v>
      </c>
      <c r="Y82" s="2"/>
      <c r="Z82" s="2"/>
      <c r="AA82" s="5">
        <v>42766</v>
      </c>
      <c r="AB82" s="2"/>
      <c r="AC82" s="2"/>
      <c r="AD82" s="5">
        <v>42794</v>
      </c>
      <c r="AE82" s="2">
        <v>0.1</v>
      </c>
      <c r="AF82" s="2">
        <v>0.09</v>
      </c>
      <c r="AG82" s="113">
        <f t="shared" si="7"/>
        <v>0.89999999999999991</v>
      </c>
      <c r="AH82" s="5">
        <v>42825</v>
      </c>
      <c r="AI82" s="2">
        <v>0.2</v>
      </c>
      <c r="AJ82" s="2"/>
      <c r="AK82" s="5">
        <v>42855</v>
      </c>
      <c r="AL82" s="2">
        <v>0.3</v>
      </c>
      <c r="AM82" s="2"/>
      <c r="AN82" s="5">
        <v>42886</v>
      </c>
      <c r="AO82" s="2">
        <v>0.4</v>
      </c>
      <c r="AP82" s="2"/>
      <c r="AQ82" s="5">
        <v>42916</v>
      </c>
      <c r="AR82" s="2">
        <v>0.5</v>
      </c>
      <c r="AS82" s="2"/>
      <c r="AT82" s="5">
        <v>42947</v>
      </c>
      <c r="AU82" s="2">
        <v>0.6</v>
      </c>
      <c r="AV82" s="2"/>
      <c r="AW82" s="5">
        <v>42978</v>
      </c>
      <c r="AX82" s="2">
        <v>0.7</v>
      </c>
      <c r="AY82" s="2"/>
      <c r="AZ82" s="5">
        <v>43008</v>
      </c>
      <c r="BA82" s="2">
        <v>0.8</v>
      </c>
      <c r="BB82" s="2"/>
      <c r="BC82" s="5">
        <v>43039</v>
      </c>
      <c r="BD82" s="2">
        <v>0.9</v>
      </c>
      <c r="BE82" s="2"/>
      <c r="BF82" s="5">
        <v>43069</v>
      </c>
      <c r="BG82" s="2">
        <v>1</v>
      </c>
      <c r="BH82" s="2"/>
      <c r="BI82" s="5">
        <v>43100</v>
      </c>
      <c r="BJ82" s="2" t="s">
        <v>832</v>
      </c>
      <c r="BK82" s="2" t="s">
        <v>846</v>
      </c>
      <c r="BL82" s="10">
        <f>VLOOKUP(G82,'Peso Hito en Prog'!$E$3:$F$27,2,0)</f>
        <v>0.25</v>
      </c>
      <c r="BM82" s="10">
        <f>VLOOKUP(D82,'Peso Progr en Línea'!$D$2:$E$11,2,0)</f>
        <v>0.14285714285714285</v>
      </c>
      <c r="BN82" s="2"/>
      <c r="BO82" s="2"/>
      <c r="BP82">
        <v>21201</v>
      </c>
      <c r="BQ82" s="1">
        <v>212</v>
      </c>
      <c r="BR82" s="1">
        <v>21</v>
      </c>
      <c r="BS82" s="4">
        <v>2</v>
      </c>
      <c r="BT82" s="146">
        <f t="shared" si="6"/>
        <v>0.89999999999999991</v>
      </c>
      <c r="BU82">
        <v>0.89999999999999991</v>
      </c>
    </row>
    <row r="83" spans="1:73" x14ac:dyDescent="0.25">
      <c r="A83" s="10" t="s">
        <v>2367</v>
      </c>
      <c r="B83" s="10" t="s">
        <v>642</v>
      </c>
      <c r="C83" s="10" t="s">
        <v>686</v>
      </c>
      <c r="D83" s="10" t="s">
        <v>855</v>
      </c>
      <c r="E83" s="2" t="s">
        <v>2471</v>
      </c>
      <c r="F83" s="10" t="s">
        <v>825</v>
      </c>
      <c r="G83" s="10" t="s">
        <v>833</v>
      </c>
      <c r="H83" s="3">
        <v>30428</v>
      </c>
      <c r="I83" s="2" t="s">
        <v>844</v>
      </c>
      <c r="J83" s="2">
        <v>7607</v>
      </c>
      <c r="K83" s="2">
        <v>16126</v>
      </c>
      <c r="L83" s="2">
        <v>25255</v>
      </c>
      <c r="M83" s="2">
        <v>30428</v>
      </c>
      <c r="N83" s="2">
        <v>34257</v>
      </c>
      <c r="O83" s="2"/>
      <c r="P83" s="2"/>
      <c r="Q83" s="2"/>
      <c r="R83" s="113">
        <f t="shared" si="5"/>
        <v>4.5033521756277111</v>
      </c>
      <c r="S83" s="2"/>
      <c r="T83" s="2" t="s">
        <v>847</v>
      </c>
      <c r="U83" s="89">
        <v>1</v>
      </c>
      <c r="V83" s="5">
        <v>42767</v>
      </c>
      <c r="W83" s="5">
        <v>43100</v>
      </c>
      <c r="X83" s="2">
        <v>333</v>
      </c>
      <c r="Y83" s="2"/>
      <c r="Z83" s="2"/>
      <c r="AA83" s="5">
        <v>42766</v>
      </c>
      <c r="AB83" s="2">
        <v>0.08</v>
      </c>
      <c r="AC83" s="2">
        <v>0.16</v>
      </c>
      <c r="AD83" s="5">
        <v>42794</v>
      </c>
      <c r="AE83" s="2">
        <v>0.17</v>
      </c>
      <c r="AF83" s="2">
        <v>0.2</v>
      </c>
      <c r="AG83" s="113">
        <f t="shared" si="7"/>
        <v>1.1764705882352942</v>
      </c>
      <c r="AH83" s="5">
        <v>42825</v>
      </c>
      <c r="AI83" s="2">
        <v>0.26</v>
      </c>
      <c r="AJ83" s="2"/>
      <c r="AK83" s="5">
        <v>42855</v>
      </c>
      <c r="AL83" s="2">
        <v>0.36</v>
      </c>
      <c r="AM83" s="2"/>
      <c r="AN83" s="5">
        <v>42886</v>
      </c>
      <c r="AO83" s="2">
        <v>0.45</v>
      </c>
      <c r="AP83" s="2"/>
      <c r="AQ83" s="5">
        <v>42916</v>
      </c>
      <c r="AR83" s="2">
        <v>0.54</v>
      </c>
      <c r="AS83" s="2"/>
      <c r="AT83" s="5">
        <v>42947</v>
      </c>
      <c r="AU83" s="2">
        <v>0.63</v>
      </c>
      <c r="AV83" s="2"/>
      <c r="AW83" s="5">
        <v>42978</v>
      </c>
      <c r="AX83" s="2">
        <v>0.72</v>
      </c>
      <c r="AY83" s="2"/>
      <c r="AZ83" s="5">
        <v>43008</v>
      </c>
      <c r="BA83" s="2">
        <v>0.82</v>
      </c>
      <c r="BB83" s="2"/>
      <c r="BC83" s="5">
        <v>43039</v>
      </c>
      <c r="BD83" s="2">
        <v>0.91</v>
      </c>
      <c r="BE83" s="2"/>
      <c r="BF83" s="5">
        <v>43069</v>
      </c>
      <c r="BG83" s="2">
        <v>1</v>
      </c>
      <c r="BH83" s="2"/>
      <c r="BI83" s="5">
        <v>43100</v>
      </c>
      <c r="BJ83" s="2" t="s">
        <v>834</v>
      </c>
      <c r="BK83" s="2" t="s">
        <v>846</v>
      </c>
      <c r="BL83" s="10">
        <f>VLOOKUP(G83,'Peso Hito en Prog'!$E$3:$F$27,2,0)</f>
        <v>0.25</v>
      </c>
      <c r="BM83" s="10">
        <f>VLOOKUP(D83,'Peso Progr en Línea'!$D$2:$E$11,2,0)</f>
        <v>0.14285714285714285</v>
      </c>
      <c r="BN83" s="2"/>
      <c r="BO83" s="119">
        <v>1.1764705882352942</v>
      </c>
      <c r="BP83">
        <v>21401</v>
      </c>
      <c r="BQ83" s="1">
        <v>214</v>
      </c>
      <c r="BR83" s="1">
        <v>21</v>
      </c>
      <c r="BS83" s="4">
        <v>2</v>
      </c>
      <c r="BT83" s="146">
        <f t="shared" si="6"/>
        <v>1.1764705882352942</v>
      </c>
      <c r="BU83">
        <v>1.1764705882352942</v>
      </c>
    </row>
    <row r="84" spans="1:73" x14ac:dyDescent="0.25">
      <c r="A84" s="10" t="s">
        <v>2367</v>
      </c>
      <c r="B84" s="10" t="s">
        <v>642</v>
      </c>
      <c r="C84" s="10" t="s">
        <v>686</v>
      </c>
      <c r="D84" s="10" t="s">
        <v>855</v>
      </c>
      <c r="E84" s="2" t="s">
        <v>2471</v>
      </c>
      <c r="F84" s="10" t="s">
        <v>825</v>
      </c>
      <c r="G84" s="10" t="s">
        <v>848</v>
      </c>
      <c r="H84" s="16">
        <v>1</v>
      </c>
      <c r="I84" s="17" t="s">
        <v>269</v>
      </c>
      <c r="J84" s="108">
        <v>0.26</v>
      </c>
      <c r="K84" s="111">
        <v>0.46</v>
      </c>
      <c r="L84" s="111">
        <v>0.76</v>
      </c>
      <c r="M84" s="111">
        <v>1</v>
      </c>
      <c r="N84" s="108">
        <v>0.26</v>
      </c>
      <c r="O84" s="91"/>
      <c r="P84" s="91"/>
      <c r="Q84" s="91"/>
      <c r="R84" s="113">
        <f t="shared" si="5"/>
        <v>1</v>
      </c>
      <c r="S84" s="2"/>
      <c r="T84" s="2" t="s">
        <v>849</v>
      </c>
      <c r="U84" s="89">
        <v>0.3</v>
      </c>
      <c r="V84" s="5">
        <v>42736</v>
      </c>
      <c r="W84" s="5">
        <v>43100</v>
      </c>
      <c r="X84" s="2">
        <v>364</v>
      </c>
      <c r="Y84" s="2">
        <v>0.08</v>
      </c>
      <c r="Z84" s="2">
        <v>0.08</v>
      </c>
      <c r="AA84" s="5">
        <v>42766</v>
      </c>
      <c r="AB84" s="2">
        <v>0.16</v>
      </c>
      <c r="AC84" s="2">
        <v>0.16</v>
      </c>
      <c r="AD84" s="5">
        <v>42794</v>
      </c>
      <c r="AE84" s="2">
        <v>0.24</v>
      </c>
      <c r="AF84" s="2">
        <v>0.24</v>
      </c>
      <c r="AG84" s="113">
        <f t="shared" si="7"/>
        <v>1</v>
      </c>
      <c r="AH84" s="5">
        <v>42825</v>
      </c>
      <c r="AI84" s="2">
        <v>0.33</v>
      </c>
      <c r="AJ84" s="2"/>
      <c r="AK84" s="5">
        <v>42855</v>
      </c>
      <c r="AL84" s="2">
        <v>0.41</v>
      </c>
      <c r="AM84" s="2"/>
      <c r="AN84" s="5">
        <v>42886</v>
      </c>
      <c r="AO84" s="2">
        <v>0.49</v>
      </c>
      <c r="AP84" s="2"/>
      <c r="AQ84" s="5">
        <v>42916</v>
      </c>
      <c r="AR84" s="2">
        <v>0.57999999999999996</v>
      </c>
      <c r="AS84" s="2"/>
      <c r="AT84" s="5">
        <v>42947</v>
      </c>
      <c r="AU84" s="2">
        <v>0.66</v>
      </c>
      <c r="AV84" s="2"/>
      <c r="AW84" s="5">
        <v>42978</v>
      </c>
      <c r="AX84" s="2">
        <v>0.75</v>
      </c>
      <c r="AY84" s="2"/>
      <c r="AZ84" s="5">
        <v>43008</v>
      </c>
      <c r="BA84" s="2">
        <v>0.83</v>
      </c>
      <c r="BB84" s="2"/>
      <c r="BC84" s="5">
        <v>43039</v>
      </c>
      <c r="BD84" s="2">
        <v>0.91</v>
      </c>
      <c r="BE84" s="2"/>
      <c r="BF84" s="5">
        <v>43069</v>
      </c>
      <c r="BG84" s="2">
        <v>1</v>
      </c>
      <c r="BH84" s="2"/>
      <c r="BI84" s="5">
        <v>43100</v>
      </c>
      <c r="BJ84" s="2" t="s">
        <v>835</v>
      </c>
      <c r="BK84" s="2" t="s">
        <v>850</v>
      </c>
      <c r="BL84" s="10">
        <f>VLOOKUP(G84,'Peso Hito en Prog'!$E$3:$F$27,2,0)</f>
        <v>0.25</v>
      </c>
      <c r="BM84" s="10">
        <f>VLOOKUP(D84,'Peso Progr en Línea'!$D$2:$E$11,2,0)</f>
        <v>0.14285714285714285</v>
      </c>
      <c r="BN84" s="2"/>
      <c r="BO84" s="119">
        <v>0.3</v>
      </c>
      <c r="BP84">
        <v>21101</v>
      </c>
      <c r="BQ84" s="1">
        <v>211</v>
      </c>
      <c r="BR84" s="1">
        <v>21</v>
      </c>
      <c r="BS84" s="4">
        <v>2</v>
      </c>
      <c r="BT84" s="146">
        <f t="shared" si="6"/>
        <v>0.3</v>
      </c>
      <c r="BU84">
        <v>0.3</v>
      </c>
    </row>
    <row r="85" spans="1:73" x14ac:dyDescent="0.25">
      <c r="A85" s="10" t="s">
        <v>2367</v>
      </c>
      <c r="B85" s="10" t="s">
        <v>642</v>
      </c>
      <c r="C85" s="10" t="s">
        <v>686</v>
      </c>
      <c r="D85" s="10" t="s">
        <v>855</v>
      </c>
      <c r="E85" s="2" t="s">
        <v>2471</v>
      </c>
      <c r="F85" s="10" t="s">
        <v>825</v>
      </c>
      <c r="G85" s="10" t="s">
        <v>848</v>
      </c>
      <c r="H85" s="16">
        <v>1</v>
      </c>
      <c r="I85" s="17" t="s">
        <v>269</v>
      </c>
      <c r="J85" s="108">
        <v>0.26</v>
      </c>
      <c r="K85" s="111">
        <v>0.46</v>
      </c>
      <c r="L85" s="111">
        <v>0.76</v>
      </c>
      <c r="M85" s="111">
        <v>1</v>
      </c>
      <c r="N85" s="108">
        <v>0.26</v>
      </c>
      <c r="O85" s="91"/>
      <c r="P85" s="91"/>
      <c r="Q85" s="91"/>
      <c r="R85" s="113">
        <f t="shared" si="5"/>
        <v>1</v>
      </c>
      <c r="S85" s="2"/>
      <c r="T85" s="2" t="s">
        <v>851</v>
      </c>
      <c r="U85" s="89">
        <v>0.4</v>
      </c>
      <c r="V85" s="5">
        <v>42736</v>
      </c>
      <c r="W85" s="5">
        <v>43100</v>
      </c>
      <c r="X85" s="2">
        <v>364</v>
      </c>
      <c r="Y85" s="2">
        <v>0.08</v>
      </c>
      <c r="Z85" s="2">
        <v>0.08</v>
      </c>
      <c r="AA85" s="5">
        <v>42766</v>
      </c>
      <c r="AB85" s="2">
        <v>0.16</v>
      </c>
      <c r="AC85" s="2">
        <v>0.16</v>
      </c>
      <c r="AD85" s="5">
        <v>42794</v>
      </c>
      <c r="AE85" s="2">
        <v>0.24</v>
      </c>
      <c r="AF85" s="2">
        <v>0.24</v>
      </c>
      <c r="AG85" s="113">
        <f t="shared" si="7"/>
        <v>1</v>
      </c>
      <c r="AH85" s="5">
        <v>42825</v>
      </c>
      <c r="AI85" s="2">
        <v>0.33</v>
      </c>
      <c r="AJ85" s="2"/>
      <c r="AK85" s="5">
        <v>42855</v>
      </c>
      <c r="AL85" s="2">
        <v>0.41</v>
      </c>
      <c r="AM85" s="2"/>
      <c r="AN85" s="5">
        <v>42886</v>
      </c>
      <c r="AO85" s="2">
        <v>0.49</v>
      </c>
      <c r="AP85" s="2"/>
      <c r="AQ85" s="5">
        <v>42916</v>
      </c>
      <c r="AR85" s="2">
        <v>0.57999999999999996</v>
      </c>
      <c r="AS85" s="2"/>
      <c r="AT85" s="5">
        <v>42947</v>
      </c>
      <c r="AU85" s="2">
        <v>0.66</v>
      </c>
      <c r="AV85" s="2"/>
      <c r="AW85" s="5">
        <v>42978</v>
      </c>
      <c r="AX85" s="2">
        <v>0.75</v>
      </c>
      <c r="AY85" s="2"/>
      <c r="AZ85" s="5">
        <v>43008</v>
      </c>
      <c r="BA85" s="2">
        <v>0.83</v>
      </c>
      <c r="BB85" s="2"/>
      <c r="BC85" s="5">
        <v>43039</v>
      </c>
      <c r="BD85" s="2">
        <v>0.91</v>
      </c>
      <c r="BE85" s="2"/>
      <c r="BF85" s="5">
        <v>43069</v>
      </c>
      <c r="BG85" s="2">
        <v>1</v>
      </c>
      <c r="BH85" s="2"/>
      <c r="BI85" s="5">
        <v>43100</v>
      </c>
      <c r="BJ85" s="2" t="s">
        <v>2472</v>
      </c>
      <c r="BK85" s="2" t="s">
        <v>852</v>
      </c>
      <c r="BL85" s="10">
        <f>VLOOKUP(G85,'Peso Hito en Prog'!$E$3:$F$27,2,0)</f>
        <v>0.25</v>
      </c>
      <c r="BM85" s="10">
        <f>VLOOKUP(D85,'Peso Progr en Línea'!$D$2:$E$11,2,0)</f>
        <v>0.14285714285714285</v>
      </c>
      <c r="BN85" s="2"/>
      <c r="BO85" s="119">
        <v>0.4</v>
      </c>
      <c r="BP85">
        <v>21102</v>
      </c>
      <c r="BQ85" s="1">
        <v>211</v>
      </c>
      <c r="BR85" s="1">
        <v>21</v>
      </c>
      <c r="BS85" s="4">
        <v>2</v>
      </c>
      <c r="BT85" s="146">
        <f t="shared" si="6"/>
        <v>0.4</v>
      </c>
      <c r="BU85">
        <v>0.4</v>
      </c>
    </row>
    <row r="86" spans="1:73" x14ac:dyDescent="0.25">
      <c r="A86" s="10" t="s">
        <v>2367</v>
      </c>
      <c r="B86" s="10" t="s">
        <v>642</v>
      </c>
      <c r="C86" s="10" t="s">
        <v>686</v>
      </c>
      <c r="D86" s="10" t="s">
        <v>855</v>
      </c>
      <c r="E86" s="2" t="s">
        <v>2471</v>
      </c>
      <c r="F86" s="10" t="s">
        <v>825</v>
      </c>
      <c r="G86" s="10" t="s">
        <v>848</v>
      </c>
      <c r="H86" s="16">
        <v>1</v>
      </c>
      <c r="I86" s="17" t="s">
        <v>269</v>
      </c>
      <c r="J86" s="108">
        <v>0.26</v>
      </c>
      <c r="K86" s="111">
        <v>0.46</v>
      </c>
      <c r="L86" s="111">
        <v>0.76</v>
      </c>
      <c r="M86" s="111">
        <v>1</v>
      </c>
      <c r="N86" s="108">
        <v>0.26</v>
      </c>
      <c r="O86" s="91"/>
      <c r="P86" s="91"/>
      <c r="Q86" s="91"/>
      <c r="R86" s="113">
        <f t="shared" si="5"/>
        <v>1</v>
      </c>
      <c r="S86" s="2"/>
      <c r="T86" s="2" t="s">
        <v>853</v>
      </c>
      <c r="U86" s="89">
        <v>0.3</v>
      </c>
      <c r="V86" s="5">
        <v>42736</v>
      </c>
      <c r="W86" s="5">
        <v>43100</v>
      </c>
      <c r="X86" s="2">
        <v>364</v>
      </c>
      <c r="Y86" s="2">
        <v>0.08</v>
      </c>
      <c r="Z86" s="2">
        <v>0.08</v>
      </c>
      <c r="AA86" s="5">
        <v>42766</v>
      </c>
      <c r="AB86" s="2">
        <v>0.16</v>
      </c>
      <c r="AC86" s="2">
        <v>0.16</v>
      </c>
      <c r="AD86" s="5">
        <v>42794</v>
      </c>
      <c r="AE86" s="2">
        <v>0.24</v>
      </c>
      <c r="AF86" s="2">
        <v>0.24</v>
      </c>
      <c r="AG86" s="113">
        <f t="shared" si="7"/>
        <v>1</v>
      </c>
      <c r="AH86" s="5">
        <v>42825</v>
      </c>
      <c r="AI86" s="2">
        <v>0.33</v>
      </c>
      <c r="AJ86" s="2"/>
      <c r="AK86" s="5">
        <v>42855</v>
      </c>
      <c r="AL86" s="2">
        <v>0.41</v>
      </c>
      <c r="AM86" s="2"/>
      <c r="AN86" s="5">
        <v>42886</v>
      </c>
      <c r="AO86" s="2">
        <v>0.49</v>
      </c>
      <c r="AP86" s="2"/>
      <c r="AQ86" s="5">
        <v>42916</v>
      </c>
      <c r="AR86" s="2">
        <v>0.57999999999999996</v>
      </c>
      <c r="AS86" s="2"/>
      <c r="AT86" s="5">
        <v>42947</v>
      </c>
      <c r="AU86" s="2">
        <v>0.66</v>
      </c>
      <c r="AV86" s="2"/>
      <c r="AW86" s="5">
        <v>42978</v>
      </c>
      <c r="AX86" s="2">
        <v>0.75</v>
      </c>
      <c r="AY86" s="2"/>
      <c r="AZ86" s="5">
        <v>43008</v>
      </c>
      <c r="BA86" s="2">
        <v>0.83</v>
      </c>
      <c r="BB86" s="2"/>
      <c r="BC86" s="5">
        <v>43039</v>
      </c>
      <c r="BD86" s="2">
        <v>0.91</v>
      </c>
      <c r="BE86" s="2"/>
      <c r="BF86" s="5">
        <v>43069</v>
      </c>
      <c r="BG86" s="2">
        <v>1</v>
      </c>
      <c r="BH86" s="2"/>
      <c r="BI86" s="5">
        <v>43100</v>
      </c>
      <c r="BJ86" s="2" t="s">
        <v>836</v>
      </c>
      <c r="BK86" s="2" t="s">
        <v>854</v>
      </c>
      <c r="BL86" s="10">
        <f>VLOOKUP(G86,'Peso Hito en Prog'!$E$3:$F$27,2,0)</f>
        <v>0.25</v>
      </c>
      <c r="BM86" s="10">
        <f>VLOOKUP(D86,'Peso Progr en Línea'!$D$2:$E$11,2,0)</f>
        <v>0.14285714285714285</v>
      </c>
      <c r="BN86" s="2"/>
      <c r="BO86" s="119">
        <v>0.3</v>
      </c>
      <c r="BP86">
        <v>21103</v>
      </c>
      <c r="BQ86" s="1">
        <v>211</v>
      </c>
      <c r="BR86" s="1">
        <v>21</v>
      </c>
      <c r="BS86" s="4">
        <v>2</v>
      </c>
      <c r="BT86" s="146">
        <f t="shared" si="6"/>
        <v>0.3</v>
      </c>
      <c r="BU86">
        <v>0.3</v>
      </c>
    </row>
    <row r="87" spans="1:73" x14ac:dyDescent="0.25">
      <c r="A87" s="2" t="s">
        <v>2367</v>
      </c>
      <c r="B87" s="10" t="s">
        <v>642</v>
      </c>
      <c r="C87" s="10" t="s">
        <v>2356</v>
      </c>
      <c r="D87" s="10" t="s">
        <v>2357</v>
      </c>
      <c r="E87" s="2" t="s">
        <v>2358</v>
      </c>
      <c r="F87" s="10" t="s">
        <v>2727</v>
      </c>
      <c r="G87" s="120" t="s">
        <v>2359</v>
      </c>
      <c r="H87" s="16">
        <v>14</v>
      </c>
      <c r="I87" s="17" t="s">
        <v>2360</v>
      </c>
      <c r="J87" s="17">
        <v>5</v>
      </c>
      <c r="K87" s="17">
        <v>10</v>
      </c>
      <c r="L87" s="17">
        <v>10</v>
      </c>
      <c r="M87" s="17">
        <v>14</v>
      </c>
      <c r="N87" s="17">
        <v>5</v>
      </c>
      <c r="O87" s="2"/>
      <c r="P87" s="2"/>
      <c r="Q87" s="2"/>
      <c r="R87" s="113">
        <f t="shared" si="5"/>
        <v>1</v>
      </c>
      <c r="S87" s="2"/>
      <c r="T87" s="121" t="s">
        <v>2361</v>
      </c>
      <c r="U87" s="89">
        <v>1</v>
      </c>
      <c r="V87" s="5">
        <v>42736</v>
      </c>
      <c r="W87" s="5">
        <v>43100</v>
      </c>
      <c r="X87" s="2">
        <v>360</v>
      </c>
      <c r="Y87" s="122" t="s">
        <v>2362</v>
      </c>
      <c r="Z87" s="122" t="s">
        <v>2362</v>
      </c>
      <c r="AA87" s="5">
        <v>42766</v>
      </c>
      <c r="AB87" s="122">
        <v>0.04</v>
      </c>
      <c r="AC87" s="122">
        <v>0.04</v>
      </c>
      <c r="AD87" s="5">
        <v>42794</v>
      </c>
      <c r="AE87" s="122">
        <v>0.05</v>
      </c>
      <c r="AF87" s="122">
        <v>0.05</v>
      </c>
      <c r="AG87" s="113">
        <f t="shared" si="7"/>
        <v>1</v>
      </c>
      <c r="AH87" s="5">
        <v>42825</v>
      </c>
      <c r="AI87" s="122">
        <v>0.1</v>
      </c>
      <c r="AJ87" s="2"/>
      <c r="AK87" s="5">
        <v>42855</v>
      </c>
      <c r="AL87" s="122">
        <v>0.1</v>
      </c>
      <c r="AM87" s="2"/>
      <c r="AN87" s="5">
        <v>42886</v>
      </c>
      <c r="AO87" s="122">
        <v>0.1</v>
      </c>
      <c r="AP87" s="2"/>
      <c r="AQ87" s="5">
        <v>42916</v>
      </c>
      <c r="AR87" s="122">
        <v>0.1</v>
      </c>
      <c r="AS87" s="2"/>
      <c r="AT87" s="5">
        <v>42947</v>
      </c>
      <c r="AU87" s="122">
        <v>0.1</v>
      </c>
      <c r="AV87" s="2"/>
      <c r="AW87" s="5">
        <v>42978</v>
      </c>
      <c r="AX87" s="122">
        <v>0.1</v>
      </c>
      <c r="AY87" s="2"/>
      <c r="AZ87" s="5">
        <v>43008</v>
      </c>
      <c r="BA87" s="122">
        <v>0.05</v>
      </c>
      <c r="BB87" s="2"/>
      <c r="BC87" s="5">
        <v>43039</v>
      </c>
      <c r="BD87" s="122">
        <v>0.1</v>
      </c>
      <c r="BE87" s="2"/>
      <c r="BF87" s="5">
        <v>43069</v>
      </c>
      <c r="BG87" s="122">
        <v>0.05</v>
      </c>
      <c r="BH87" s="2"/>
      <c r="BI87" s="5">
        <v>43100</v>
      </c>
      <c r="BJ87" s="2" t="s">
        <v>2363</v>
      </c>
      <c r="BK87" s="2" t="s">
        <v>2728</v>
      </c>
      <c r="BL87" s="10">
        <f>VLOOKUP(G87,'Peso Hito en Prog'!$E$3:$F$27,2,0)</f>
        <v>1</v>
      </c>
      <c r="BM87" s="10">
        <f>VLOOKUP(D87,'Peso Progr en Línea'!$D$2:$E$11,2,0)</f>
        <v>1</v>
      </c>
      <c r="BN87" s="2"/>
      <c r="BO87" s="119">
        <v>1</v>
      </c>
      <c r="BP87">
        <v>41101</v>
      </c>
      <c r="BQ87" s="1">
        <v>411</v>
      </c>
      <c r="BR87" s="1">
        <v>41</v>
      </c>
      <c r="BS87" s="1">
        <v>4</v>
      </c>
      <c r="BT87" s="146">
        <f t="shared" si="6"/>
        <v>1</v>
      </c>
      <c r="BU87">
        <v>1</v>
      </c>
    </row>
  </sheetData>
  <autoFilter ref="A1:BS87"/>
  <conditionalFormatting sqref="AG1:AG87">
    <cfRule type="iconSet" priority="21">
      <iconSet iconSet="3Flags">
        <cfvo type="percent" val="0"/>
        <cfvo type="percent" val="0.7"/>
        <cfvo type="percent" val="0.97"/>
      </iconSet>
    </cfRule>
  </conditionalFormatting>
  <conditionalFormatting sqref="R1:R87">
    <cfRule type="iconSet" priority="20">
      <iconSet iconSet="3Flags">
        <cfvo type="percent" val="0"/>
        <cfvo type="num" val="0.7"/>
        <cfvo type="num" val="0.97"/>
      </iconSet>
    </cfRule>
  </conditionalFormatting>
  <conditionalFormatting sqref="AF40">
    <cfRule type="expression" dxfId="18" priority="16">
      <formula>IF(AF40&lt;AE40,1)</formula>
    </cfRule>
    <cfRule type="expression" dxfId="17" priority="17">
      <formula>IF(AF40&gt;=AE40,1)</formula>
    </cfRule>
  </conditionalFormatting>
  <conditionalFormatting sqref="N40">
    <cfRule type="expression" dxfId="16" priority="10">
      <formula>N40&lt;J40</formula>
    </cfRule>
    <cfRule type="expression" dxfId="15" priority="11">
      <formula>N40&gt;=J40</formula>
    </cfRule>
  </conditionalFormatting>
  <conditionalFormatting sqref="O40">
    <cfRule type="expression" dxfId="14" priority="12">
      <formula>O40&lt;K40</formula>
    </cfRule>
    <cfRule type="expression" dxfId="13" priority="13">
      <formula>O40&gt;=K40</formula>
    </cfRule>
  </conditionalFormatting>
  <conditionalFormatting sqref="P40:Q40">
    <cfRule type="expression" dxfId="12" priority="14">
      <formula>P40&lt;L40</formula>
    </cfRule>
    <cfRule type="expression" dxfId="11" priority="15">
      <formula>P40&gt;=L40</formula>
    </cfRule>
  </conditionalFormatting>
  <conditionalFormatting sqref="BH40">
    <cfRule type="expression" dxfId="10" priority="8">
      <formula>IF(BH40&lt;BG40,1)</formula>
    </cfRule>
    <cfRule type="expression" dxfId="9" priority="9">
      <formula>IF(BH40&gt;=BG40,1)</formula>
    </cfRule>
  </conditionalFormatting>
  <conditionalFormatting sqref="AS40 AC40 AJ40 AP40 AV40 AY40 BB40 BE40">
    <cfRule type="expression" dxfId="8" priority="6">
      <formula>IF(AC40&lt;AB40,1)</formula>
    </cfRule>
    <cfRule type="expression" dxfId="7" priority="7">
      <formula>IF(AC40&gt;=AB40,1)</formula>
    </cfRule>
  </conditionalFormatting>
  <conditionalFormatting sqref="AM40">
    <cfRule type="expression" dxfId="6" priority="3">
      <formula>IF(AM40&gt;AL40,1)</formula>
    </cfRule>
    <cfRule type="expression" dxfId="5" priority="4">
      <formula>IF(AM40&lt;AL40,1)</formula>
    </cfRule>
    <cfRule type="expression" dxfId="4" priority="5">
      <formula>IF(AM40=AL40,1)</formula>
    </cfRule>
  </conditionalFormatting>
  <conditionalFormatting sqref="Z40">
    <cfRule type="expression" dxfId="3" priority="1">
      <formula>IF(Z40&lt;Y40,1)</formula>
    </cfRule>
    <cfRule type="expression" dxfId="2" priority="2">
      <formula>IF(Z40&gt;=Y40,1)</formula>
    </cfRule>
  </conditionalFormatting>
  <conditionalFormatting sqref="S40">
    <cfRule type="expression" dxfId="1" priority="18">
      <formula>S40&lt;N40</formula>
    </cfRule>
    <cfRule type="expression" dxfId="0" priority="19">
      <formula>S40&gt;=N40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A3" sqref="A3:D13"/>
    </sheetView>
  </sheetViews>
  <sheetFormatPr baseColWidth="10" defaultRowHeight="15" x14ac:dyDescent="0.25"/>
  <cols>
    <col min="1" max="1" width="13.7109375" bestFit="1" customWidth="1"/>
    <col min="2" max="2" width="1.7109375" customWidth="1"/>
  </cols>
  <sheetData>
    <row r="3" spans="1:3" x14ac:dyDescent="0.25">
      <c r="A3" t="s">
        <v>41</v>
      </c>
      <c r="C3" t="s">
        <v>34</v>
      </c>
    </row>
    <row r="4" spans="1:3" x14ac:dyDescent="0.25">
      <c r="A4" t="s">
        <v>42</v>
      </c>
      <c r="C4" t="s">
        <v>35</v>
      </c>
    </row>
    <row r="5" spans="1:3" x14ac:dyDescent="0.25">
      <c r="A5" t="s">
        <v>43</v>
      </c>
      <c r="C5" t="s">
        <v>36</v>
      </c>
    </row>
    <row r="6" spans="1:3" x14ac:dyDescent="0.25">
      <c r="A6" t="s">
        <v>44</v>
      </c>
      <c r="C6" t="s">
        <v>37</v>
      </c>
    </row>
    <row r="7" spans="1:3" x14ac:dyDescent="0.25">
      <c r="A7" t="s">
        <v>45</v>
      </c>
      <c r="C7" t="s">
        <v>61</v>
      </c>
    </row>
    <row r="8" spans="1:3" x14ac:dyDescent="0.25">
      <c r="A8" t="s">
        <v>46</v>
      </c>
      <c r="C8" t="s">
        <v>62</v>
      </c>
    </row>
    <row r="9" spans="1:3" x14ac:dyDescent="0.25">
      <c r="A9" t="s">
        <v>47</v>
      </c>
      <c r="C9" t="s">
        <v>63</v>
      </c>
    </row>
    <row r="10" spans="1:3" x14ac:dyDescent="0.25">
      <c r="A10" t="s">
        <v>48</v>
      </c>
      <c r="C10" t="s">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election activeCell="A3" sqref="A3:D13"/>
    </sheetView>
  </sheetViews>
  <sheetFormatPr baseColWidth="10" defaultRowHeight="15" x14ac:dyDescent="0.25"/>
  <cols>
    <col min="1" max="1" width="11.42578125" style="73"/>
    <col min="2" max="2" width="23" style="47" customWidth="1"/>
    <col min="3" max="3" width="34.42578125" style="47" customWidth="1"/>
    <col min="4" max="4" width="40.85546875" customWidth="1"/>
    <col min="5" max="5" width="11.42578125" style="88"/>
  </cols>
  <sheetData>
    <row r="1" spans="1:5" s="74" customFormat="1" x14ac:dyDescent="0.25">
      <c r="A1" s="77" t="s">
        <v>2364</v>
      </c>
      <c r="B1" s="78" t="s">
        <v>60</v>
      </c>
      <c r="C1" s="78" t="s">
        <v>59</v>
      </c>
      <c r="D1" s="78" t="s">
        <v>65</v>
      </c>
      <c r="E1" s="80" t="s">
        <v>2752</v>
      </c>
    </row>
    <row r="2" spans="1:5" ht="45" x14ac:dyDescent="0.25">
      <c r="A2" s="49" t="s">
        <v>2367</v>
      </c>
      <c r="B2" s="79" t="s">
        <v>642</v>
      </c>
      <c r="C2" s="68" t="s">
        <v>684</v>
      </c>
      <c r="D2" s="69" t="s">
        <v>725</v>
      </c>
      <c r="E2" s="81">
        <v>1</v>
      </c>
    </row>
    <row r="3" spans="1:5" x14ac:dyDescent="0.25">
      <c r="A3" s="50"/>
      <c r="B3" s="75"/>
      <c r="C3" s="70" t="s">
        <v>686</v>
      </c>
      <c r="D3" s="52" t="s">
        <v>685</v>
      </c>
      <c r="E3" s="82">
        <v>0.14285714285714285</v>
      </c>
    </row>
    <row r="4" spans="1:5" x14ac:dyDescent="0.25">
      <c r="A4" s="50"/>
      <c r="B4" s="75"/>
      <c r="C4" s="70" t="s">
        <v>686</v>
      </c>
      <c r="D4" s="53" t="s">
        <v>855</v>
      </c>
      <c r="E4" s="83">
        <v>0.14285714285714285</v>
      </c>
    </row>
    <row r="5" spans="1:5" x14ac:dyDescent="0.25">
      <c r="A5" s="50"/>
      <c r="B5" s="75"/>
      <c r="C5" s="70" t="s">
        <v>686</v>
      </c>
      <c r="D5" s="53" t="s">
        <v>735</v>
      </c>
      <c r="E5" s="83">
        <v>0.14285714285714285</v>
      </c>
    </row>
    <row r="6" spans="1:5" x14ac:dyDescent="0.25">
      <c r="A6" s="50"/>
      <c r="B6" s="75"/>
      <c r="C6" s="70" t="s">
        <v>686</v>
      </c>
      <c r="D6" s="53" t="s">
        <v>856</v>
      </c>
      <c r="E6" s="83">
        <v>0.14285714285714285</v>
      </c>
    </row>
    <row r="7" spans="1:5" x14ac:dyDescent="0.25">
      <c r="A7" s="50"/>
      <c r="B7" s="75"/>
      <c r="C7" s="70" t="s">
        <v>686</v>
      </c>
      <c r="D7" s="53" t="s">
        <v>824</v>
      </c>
      <c r="E7" s="83">
        <v>0.14285714285714285</v>
      </c>
    </row>
    <row r="8" spans="1:5" x14ac:dyDescent="0.25">
      <c r="A8" s="50"/>
      <c r="B8" s="75"/>
      <c r="C8" s="70" t="s">
        <v>686</v>
      </c>
      <c r="D8" s="53" t="s">
        <v>857</v>
      </c>
      <c r="E8" s="83">
        <v>0.14285714285714285</v>
      </c>
    </row>
    <row r="9" spans="1:5" x14ac:dyDescent="0.25">
      <c r="A9" s="50"/>
      <c r="B9" s="75"/>
      <c r="C9" s="70" t="s">
        <v>686</v>
      </c>
      <c r="D9" s="54" t="s">
        <v>744</v>
      </c>
      <c r="E9" s="84">
        <v>0.14285714285714285</v>
      </c>
    </row>
    <row r="10" spans="1:5" x14ac:dyDescent="0.25">
      <c r="A10" s="50"/>
      <c r="B10" s="75"/>
      <c r="C10" s="72" t="s">
        <v>2356</v>
      </c>
      <c r="D10" s="54" t="s">
        <v>2357</v>
      </c>
      <c r="E10" s="84">
        <v>1</v>
      </c>
    </row>
    <row r="11" spans="1:5" x14ac:dyDescent="0.25">
      <c r="A11" s="51"/>
      <c r="B11" s="76"/>
      <c r="C11" s="68" t="s">
        <v>683</v>
      </c>
      <c r="D11" s="69" t="s">
        <v>682</v>
      </c>
      <c r="E11" s="81">
        <v>1</v>
      </c>
    </row>
    <row r="12" spans="1:5" ht="75" x14ac:dyDescent="0.25">
      <c r="A12" s="49" t="s">
        <v>2366</v>
      </c>
      <c r="B12" s="79" t="s">
        <v>858</v>
      </c>
      <c r="C12" s="70" t="s">
        <v>2474</v>
      </c>
      <c r="D12" s="52" t="s">
        <v>859</v>
      </c>
      <c r="E12" s="82">
        <v>0.25</v>
      </c>
    </row>
    <row r="13" spans="1:5" x14ac:dyDescent="0.25">
      <c r="A13" s="50"/>
      <c r="B13" s="75"/>
      <c r="C13" s="70" t="s">
        <v>2474</v>
      </c>
      <c r="D13" s="53" t="s">
        <v>1720</v>
      </c>
      <c r="E13" s="83">
        <v>0.25</v>
      </c>
    </row>
    <row r="14" spans="1:5" x14ac:dyDescent="0.25">
      <c r="A14" s="50"/>
      <c r="B14" s="75"/>
      <c r="C14" s="70" t="s">
        <v>2474</v>
      </c>
      <c r="D14" s="53" t="s">
        <v>885</v>
      </c>
      <c r="E14" s="83">
        <v>0.25</v>
      </c>
    </row>
    <row r="15" spans="1:5" x14ac:dyDescent="0.25">
      <c r="A15" s="50"/>
      <c r="B15" s="75"/>
      <c r="C15" s="70" t="s">
        <v>2474</v>
      </c>
      <c r="D15" s="54" t="s">
        <v>1743</v>
      </c>
      <c r="E15" s="84">
        <v>0.25</v>
      </c>
    </row>
    <row r="16" spans="1:5" x14ac:dyDescent="0.25">
      <c r="A16" s="50"/>
      <c r="B16" s="75"/>
      <c r="C16" s="70" t="s">
        <v>2534</v>
      </c>
      <c r="D16" s="52" t="s">
        <v>1291</v>
      </c>
      <c r="E16" s="82">
        <v>0.33333333333333331</v>
      </c>
    </row>
    <row r="17" spans="1:5" x14ac:dyDescent="0.25">
      <c r="A17" s="50"/>
      <c r="B17" s="75"/>
      <c r="C17" s="70" t="s">
        <v>2534</v>
      </c>
      <c r="D17" s="53" t="s">
        <v>1315</v>
      </c>
      <c r="E17" s="83">
        <v>0.33333333333333331</v>
      </c>
    </row>
    <row r="18" spans="1:5" x14ac:dyDescent="0.25">
      <c r="A18" s="50"/>
      <c r="B18" s="75"/>
      <c r="C18" s="70" t="s">
        <v>2534</v>
      </c>
      <c r="D18" s="54" t="s">
        <v>1301</v>
      </c>
      <c r="E18" s="84">
        <v>0.33333333333333331</v>
      </c>
    </row>
    <row r="19" spans="1:5" x14ac:dyDescent="0.25">
      <c r="A19" s="50"/>
      <c r="B19" s="75"/>
      <c r="C19" s="68" t="s">
        <v>2535</v>
      </c>
      <c r="D19" s="69" t="s">
        <v>1709</v>
      </c>
      <c r="E19" s="81">
        <v>1</v>
      </c>
    </row>
    <row r="20" spans="1:5" x14ac:dyDescent="0.25">
      <c r="A20" s="50"/>
      <c r="B20" s="75"/>
      <c r="C20" s="70" t="s">
        <v>2607</v>
      </c>
      <c r="D20" s="52" t="s">
        <v>1861</v>
      </c>
      <c r="E20" s="82">
        <v>0.33333333333333331</v>
      </c>
    </row>
    <row r="21" spans="1:5" x14ac:dyDescent="0.25">
      <c r="A21" s="50"/>
      <c r="B21" s="75"/>
      <c r="C21" s="70" t="s">
        <v>2607</v>
      </c>
      <c r="D21" s="53" t="s">
        <v>1795</v>
      </c>
      <c r="E21" s="83">
        <v>0.33333333333333331</v>
      </c>
    </row>
    <row r="22" spans="1:5" x14ac:dyDescent="0.25">
      <c r="A22" s="50"/>
      <c r="B22" s="75"/>
      <c r="C22" s="70" t="s">
        <v>2607</v>
      </c>
      <c r="D22" s="53" t="s">
        <v>1829</v>
      </c>
      <c r="E22" s="83">
        <v>0.33333333333333331</v>
      </c>
    </row>
    <row r="23" spans="1:5" x14ac:dyDescent="0.25">
      <c r="A23" s="50"/>
      <c r="B23" s="75"/>
      <c r="C23" s="70" t="s">
        <v>2507</v>
      </c>
      <c r="D23" s="70" t="s">
        <v>1138</v>
      </c>
      <c r="E23" s="82">
        <v>0.2</v>
      </c>
    </row>
    <row r="24" spans="1:5" x14ac:dyDescent="0.25">
      <c r="A24" s="50"/>
      <c r="B24" s="75"/>
      <c r="C24" s="70" t="s">
        <v>2507</v>
      </c>
      <c r="D24" s="71" t="s">
        <v>1397</v>
      </c>
      <c r="E24" s="83">
        <v>0.2</v>
      </c>
    </row>
    <row r="25" spans="1:5" x14ac:dyDescent="0.25">
      <c r="A25" s="50"/>
      <c r="B25" s="75"/>
      <c r="C25" s="70" t="s">
        <v>2507</v>
      </c>
      <c r="D25" s="71" t="s">
        <v>1209</v>
      </c>
      <c r="E25" s="83">
        <v>0.2</v>
      </c>
    </row>
    <row r="26" spans="1:5" x14ac:dyDescent="0.25">
      <c r="A26" s="50"/>
      <c r="B26" s="75"/>
      <c r="C26" s="70" t="s">
        <v>2507</v>
      </c>
      <c r="D26" s="71" t="s">
        <v>1166</v>
      </c>
      <c r="E26" s="83">
        <v>0.2</v>
      </c>
    </row>
    <row r="27" spans="1:5" x14ac:dyDescent="0.25">
      <c r="A27" s="50"/>
      <c r="B27" s="75"/>
      <c r="C27" s="70" t="s">
        <v>2507</v>
      </c>
      <c r="D27" s="72" t="s">
        <v>1339</v>
      </c>
      <c r="E27" s="84">
        <v>0.2</v>
      </c>
    </row>
    <row r="28" spans="1:5" ht="30" x14ac:dyDescent="0.25">
      <c r="A28" s="50"/>
      <c r="B28" s="75"/>
      <c r="C28" s="70" t="s">
        <v>2533</v>
      </c>
      <c r="D28" s="53" t="s">
        <v>1232</v>
      </c>
      <c r="E28" s="85">
        <v>0.25</v>
      </c>
    </row>
    <row r="29" spans="1:5" ht="30" x14ac:dyDescent="0.25">
      <c r="A29" s="50"/>
      <c r="B29" s="75"/>
      <c r="C29" s="70" t="s">
        <v>2533</v>
      </c>
      <c r="D29" s="53" t="s">
        <v>1220</v>
      </c>
      <c r="E29" s="86">
        <v>0.25</v>
      </c>
    </row>
    <row r="30" spans="1:5" ht="30" x14ac:dyDescent="0.25">
      <c r="A30" s="50"/>
      <c r="B30" s="75"/>
      <c r="C30" s="70" t="s">
        <v>2533</v>
      </c>
      <c r="D30" s="53" t="s">
        <v>1623</v>
      </c>
      <c r="E30" s="86">
        <v>0.25</v>
      </c>
    </row>
    <row r="31" spans="1:5" ht="30" x14ac:dyDescent="0.25">
      <c r="A31" s="50"/>
      <c r="B31" s="75"/>
      <c r="C31" s="70" t="s">
        <v>2533</v>
      </c>
      <c r="D31" s="53" t="s">
        <v>1537</v>
      </c>
      <c r="E31" s="87">
        <v>0.25</v>
      </c>
    </row>
    <row r="32" spans="1:5" x14ac:dyDescent="0.25">
      <c r="A32" s="50"/>
      <c r="B32" s="75"/>
      <c r="C32" s="70" t="s">
        <v>2483</v>
      </c>
      <c r="D32" s="52" t="s">
        <v>951</v>
      </c>
      <c r="E32" s="85">
        <v>0.25</v>
      </c>
    </row>
    <row r="33" spans="1:5" x14ac:dyDescent="0.25">
      <c r="A33" s="50"/>
      <c r="B33" s="75"/>
      <c r="C33" s="71"/>
      <c r="D33" s="53" t="s">
        <v>931</v>
      </c>
      <c r="E33" s="86">
        <v>0.25</v>
      </c>
    </row>
    <row r="34" spans="1:5" x14ac:dyDescent="0.25">
      <c r="A34" s="50"/>
      <c r="B34" s="75"/>
      <c r="C34" s="71"/>
      <c r="D34" s="53" t="s">
        <v>1743</v>
      </c>
      <c r="E34" s="86">
        <v>0.25</v>
      </c>
    </row>
    <row r="35" spans="1:5" ht="30" x14ac:dyDescent="0.25">
      <c r="A35" s="50"/>
      <c r="B35" s="75"/>
      <c r="C35" s="72"/>
      <c r="D35" s="54" t="s">
        <v>1678</v>
      </c>
      <c r="E35" s="87">
        <v>0.25</v>
      </c>
    </row>
    <row r="36" spans="1:5" x14ac:dyDescent="0.25">
      <c r="A36" s="50"/>
      <c r="B36" s="75"/>
      <c r="C36" s="70" t="s">
        <v>2369</v>
      </c>
      <c r="D36" s="52" t="s">
        <v>995</v>
      </c>
      <c r="E36" s="82">
        <v>0.2</v>
      </c>
    </row>
    <row r="37" spans="1:5" x14ac:dyDescent="0.25">
      <c r="A37" s="50"/>
      <c r="B37" s="75"/>
      <c r="C37" s="71"/>
      <c r="D37" s="53" t="s">
        <v>1041</v>
      </c>
      <c r="E37" s="83">
        <v>0.2</v>
      </c>
    </row>
    <row r="38" spans="1:5" x14ac:dyDescent="0.25">
      <c r="A38" s="50"/>
      <c r="B38" s="75"/>
      <c r="C38" s="71"/>
      <c r="D38" s="53" t="s">
        <v>1077</v>
      </c>
      <c r="E38" s="83">
        <v>0.2</v>
      </c>
    </row>
    <row r="39" spans="1:5" x14ac:dyDescent="0.25">
      <c r="A39" s="50"/>
      <c r="B39" s="75"/>
      <c r="C39" s="71"/>
      <c r="D39" s="53" t="s">
        <v>1881</v>
      </c>
      <c r="E39" s="83">
        <v>0.2</v>
      </c>
    </row>
    <row r="40" spans="1:5" x14ac:dyDescent="0.25">
      <c r="A40" s="51"/>
      <c r="B40" s="76"/>
      <c r="C40" s="72"/>
      <c r="D40" s="54" t="s">
        <v>1120</v>
      </c>
      <c r="E40" s="84">
        <v>0.2</v>
      </c>
    </row>
    <row r="41" spans="1:5" ht="45" x14ac:dyDescent="0.25">
      <c r="A41" s="49" t="s">
        <v>2365</v>
      </c>
      <c r="B41" s="79" t="s">
        <v>1</v>
      </c>
      <c r="C41" s="70" t="s">
        <v>457</v>
      </c>
      <c r="D41" s="52" t="s">
        <v>570</v>
      </c>
      <c r="E41" s="82">
        <v>0.2</v>
      </c>
    </row>
    <row r="42" spans="1:5" x14ac:dyDescent="0.25">
      <c r="A42" s="50"/>
      <c r="B42" s="75"/>
      <c r="C42" s="71"/>
      <c r="D42" s="53" t="s">
        <v>489</v>
      </c>
      <c r="E42" s="83">
        <v>0.2</v>
      </c>
    </row>
    <row r="43" spans="1:5" x14ac:dyDescent="0.25">
      <c r="A43" s="50"/>
      <c r="B43" s="75"/>
      <c r="C43" s="71"/>
      <c r="D43" s="53" t="s">
        <v>525</v>
      </c>
      <c r="E43" s="83">
        <v>0.2</v>
      </c>
    </row>
    <row r="44" spans="1:5" x14ac:dyDescent="0.25">
      <c r="A44" s="50"/>
      <c r="B44" s="75"/>
      <c r="C44" s="71"/>
      <c r="D44" s="53" t="s">
        <v>539</v>
      </c>
      <c r="E44" s="83">
        <v>0.2</v>
      </c>
    </row>
    <row r="45" spans="1:5" x14ac:dyDescent="0.25">
      <c r="A45" s="50"/>
      <c r="B45" s="75"/>
      <c r="C45" s="72"/>
      <c r="D45" s="54" t="s">
        <v>458</v>
      </c>
      <c r="E45" s="84">
        <v>0.2</v>
      </c>
    </row>
    <row r="46" spans="1:5" ht="30" x14ac:dyDescent="0.25">
      <c r="A46" s="50"/>
      <c r="B46" s="75"/>
      <c r="C46" s="70" t="s">
        <v>303</v>
      </c>
      <c r="D46" s="52" t="s">
        <v>365</v>
      </c>
      <c r="E46" s="82">
        <v>0.33333333333333331</v>
      </c>
    </row>
    <row r="47" spans="1:5" x14ac:dyDescent="0.25">
      <c r="A47" s="50"/>
      <c r="B47" s="75"/>
      <c r="C47" s="71"/>
      <c r="D47" s="53" t="s">
        <v>304</v>
      </c>
      <c r="E47" s="83">
        <v>0.33333333333333331</v>
      </c>
    </row>
    <row r="48" spans="1:5" x14ac:dyDescent="0.25">
      <c r="A48" s="50"/>
      <c r="B48" s="75"/>
      <c r="C48" s="72"/>
      <c r="D48" s="54" t="s">
        <v>347</v>
      </c>
      <c r="E48" s="83">
        <v>0.33333333333333331</v>
      </c>
    </row>
    <row r="49" spans="1:5" x14ac:dyDescent="0.25">
      <c r="A49" s="50"/>
      <c r="B49" s="75"/>
      <c r="C49" s="70" t="s">
        <v>2743</v>
      </c>
      <c r="D49" s="52" t="s">
        <v>395</v>
      </c>
      <c r="E49" s="82">
        <v>0.33333333333333331</v>
      </c>
    </row>
    <row r="50" spans="1:5" x14ac:dyDescent="0.25">
      <c r="A50" s="50"/>
      <c r="B50" s="75"/>
      <c r="C50" s="71"/>
      <c r="D50" s="53" t="s">
        <v>370</v>
      </c>
      <c r="E50" s="83">
        <v>0.33333333333333331</v>
      </c>
    </row>
    <row r="51" spans="1:5" x14ac:dyDescent="0.25">
      <c r="A51" s="50"/>
      <c r="B51" s="75"/>
      <c r="C51" s="72"/>
      <c r="D51" s="54" t="s">
        <v>410</v>
      </c>
      <c r="E51" s="83">
        <v>0.33333333333333331</v>
      </c>
    </row>
    <row r="52" spans="1:5" ht="45" x14ac:dyDescent="0.25">
      <c r="A52" s="50"/>
      <c r="B52" s="75"/>
      <c r="C52" s="70" t="s">
        <v>2742</v>
      </c>
      <c r="D52" s="52" t="s">
        <v>2</v>
      </c>
      <c r="E52" s="82">
        <v>0.16666666666666666</v>
      </c>
    </row>
    <row r="53" spans="1:5" x14ac:dyDescent="0.25">
      <c r="A53" s="50"/>
      <c r="B53" s="75"/>
      <c r="C53" s="71"/>
      <c r="D53" s="53" t="s">
        <v>226</v>
      </c>
      <c r="E53" s="83">
        <v>0.16666666666666666</v>
      </c>
    </row>
    <row r="54" spans="1:5" x14ac:dyDescent="0.25">
      <c r="A54" s="50"/>
      <c r="B54" s="75"/>
      <c r="C54" s="71"/>
      <c r="D54" s="53" t="s">
        <v>187</v>
      </c>
      <c r="E54" s="83">
        <v>0.16666666666666666</v>
      </c>
    </row>
    <row r="55" spans="1:5" ht="30" x14ac:dyDescent="0.25">
      <c r="A55" s="50"/>
      <c r="B55" s="75"/>
      <c r="C55" s="71"/>
      <c r="D55" s="53" t="s">
        <v>175</v>
      </c>
      <c r="E55" s="83">
        <v>0.16666666666666666</v>
      </c>
    </row>
    <row r="56" spans="1:5" x14ac:dyDescent="0.25">
      <c r="A56" s="50"/>
      <c r="B56" s="75"/>
      <c r="C56" s="71"/>
      <c r="D56" s="53" t="s">
        <v>169</v>
      </c>
      <c r="E56" s="83">
        <v>0.16666666666666666</v>
      </c>
    </row>
    <row r="57" spans="1:5" ht="45" x14ac:dyDescent="0.25">
      <c r="A57" s="50"/>
      <c r="B57" s="75"/>
      <c r="C57" s="72"/>
      <c r="D57" s="54" t="s">
        <v>257</v>
      </c>
      <c r="E57" s="84">
        <v>0.16666666666666666</v>
      </c>
    </row>
    <row r="58" spans="1:5" ht="30" x14ac:dyDescent="0.25">
      <c r="A58" s="50"/>
      <c r="B58" s="75"/>
      <c r="C58" s="70" t="s">
        <v>600</v>
      </c>
      <c r="D58" s="52" t="s">
        <v>629</v>
      </c>
      <c r="E58" s="82">
        <v>0.33333333333333331</v>
      </c>
    </row>
    <row r="59" spans="1:5" x14ac:dyDescent="0.25">
      <c r="A59" s="50"/>
      <c r="B59" s="75"/>
      <c r="C59" s="71"/>
      <c r="D59" s="53" t="s">
        <v>601</v>
      </c>
      <c r="E59" s="83">
        <v>0.33333333333333331</v>
      </c>
    </row>
    <row r="60" spans="1:5" x14ac:dyDescent="0.25">
      <c r="A60" s="51"/>
      <c r="B60" s="76"/>
      <c r="C60" s="72"/>
      <c r="D60" s="54" t="s">
        <v>617</v>
      </c>
      <c r="E60" s="84">
        <v>0.33333333333333331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2"/>
  <sheetViews>
    <sheetView showGridLines="0" zoomScale="89" zoomScaleNormal="89" workbookViewId="0">
      <selection activeCell="A3" sqref="A3:D13"/>
    </sheetView>
  </sheetViews>
  <sheetFormatPr baseColWidth="10" defaultRowHeight="15" x14ac:dyDescent="0.25"/>
  <cols>
    <col min="3" max="3" width="28.28515625" customWidth="1"/>
    <col min="4" max="4" width="28.28515625" style="48" customWidth="1"/>
    <col min="5" max="5" width="56.7109375" style="48" customWidth="1"/>
    <col min="6" max="6" width="11.42578125" style="124"/>
  </cols>
  <sheetData>
    <row r="2" spans="1:6" ht="30" x14ac:dyDescent="0.25">
      <c r="A2" s="125" t="s">
        <v>2364</v>
      </c>
      <c r="B2" s="126" t="s">
        <v>60</v>
      </c>
      <c r="C2" s="126" t="s">
        <v>59</v>
      </c>
      <c r="D2" s="136" t="s">
        <v>65</v>
      </c>
      <c r="E2" s="136" t="s">
        <v>50</v>
      </c>
      <c r="F2" s="141" t="s">
        <v>2752</v>
      </c>
    </row>
    <row r="3" spans="1:6" ht="30" x14ac:dyDescent="0.25">
      <c r="A3" s="128" t="s">
        <v>2367</v>
      </c>
      <c r="B3" s="118" t="s">
        <v>642</v>
      </c>
      <c r="C3" s="129" t="s">
        <v>684</v>
      </c>
      <c r="D3" s="58" t="s">
        <v>725</v>
      </c>
      <c r="E3" s="137" t="s">
        <v>709</v>
      </c>
      <c r="F3" s="127">
        <f>1/5</f>
        <v>0.2</v>
      </c>
    </row>
    <row r="4" spans="1:6" ht="30" x14ac:dyDescent="0.25">
      <c r="A4" s="128"/>
      <c r="B4" s="118"/>
      <c r="C4" s="129"/>
      <c r="D4" s="59"/>
      <c r="E4" s="57" t="s">
        <v>717</v>
      </c>
      <c r="F4" s="130">
        <f t="shared" ref="F4:F7" si="0">1/5</f>
        <v>0.2</v>
      </c>
    </row>
    <row r="5" spans="1:6" ht="45" x14ac:dyDescent="0.25">
      <c r="A5" s="128"/>
      <c r="B5" s="118"/>
      <c r="C5" s="129"/>
      <c r="D5" s="59"/>
      <c r="E5" s="57" t="s">
        <v>644</v>
      </c>
      <c r="F5" s="130">
        <f t="shared" si="0"/>
        <v>0.2</v>
      </c>
    </row>
    <row r="6" spans="1:6" ht="30" x14ac:dyDescent="0.25">
      <c r="A6" s="128"/>
      <c r="B6" s="118"/>
      <c r="C6" s="129"/>
      <c r="D6" s="59"/>
      <c r="E6" s="57" t="s">
        <v>697</v>
      </c>
      <c r="F6" s="130">
        <f t="shared" si="0"/>
        <v>0.2</v>
      </c>
    </row>
    <row r="7" spans="1:6" ht="30" x14ac:dyDescent="0.25">
      <c r="A7" s="128"/>
      <c r="B7" s="118"/>
      <c r="C7" s="129"/>
      <c r="D7" s="60"/>
      <c r="E7" s="134" t="s">
        <v>653</v>
      </c>
      <c r="F7" s="135">
        <f t="shared" si="0"/>
        <v>0.2</v>
      </c>
    </row>
    <row r="8" spans="1:6" ht="30" x14ac:dyDescent="0.25">
      <c r="A8" s="128"/>
      <c r="B8" s="118"/>
      <c r="C8" s="129" t="s">
        <v>686</v>
      </c>
      <c r="D8" s="138" t="s">
        <v>685</v>
      </c>
      <c r="E8" s="139" t="s">
        <v>675</v>
      </c>
      <c r="F8" s="140">
        <v>1</v>
      </c>
    </row>
    <row r="9" spans="1:6" ht="30" x14ac:dyDescent="0.25">
      <c r="A9" s="128"/>
      <c r="B9" s="118"/>
      <c r="C9" s="129"/>
      <c r="D9" s="58" t="s">
        <v>855</v>
      </c>
      <c r="E9" s="137" t="s">
        <v>848</v>
      </c>
      <c r="F9" s="127">
        <f>1/4</f>
        <v>0.25</v>
      </c>
    </row>
    <row r="10" spans="1:6" x14ac:dyDescent="0.25">
      <c r="A10" s="128"/>
      <c r="B10" s="118"/>
      <c r="C10" s="129"/>
      <c r="D10" s="59"/>
      <c r="E10" s="57" t="s">
        <v>830</v>
      </c>
      <c r="F10" s="130">
        <f t="shared" ref="F10:F12" si="1">1/4</f>
        <v>0.25</v>
      </c>
    </row>
    <row r="11" spans="1:6" ht="30" x14ac:dyDescent="0.25">
      <c r="A11" s="128"/>
      <c r="B11" s="118"/>
      <c r="C11" s="129"/>
      <c r="D11" s="59"/>
      <c r="E11" s="57" t="s">
        <v>827</v>
      </c>
      <c r="F11" s="130">
        <f t="shared" si="1"/>
        <v>0.25</v>
      </c>
    </row>
    <row r="12" spans="1:6" ht="30" x14ac:dyDescent="0.25">
      <c r="A12" s="128"/>
      <c r="B12" s="118"/>
      <c r="C12" s="129"/>
      <c r="D12" s="60"/>
      <c r="E12" s="134" t="s">
        <v>833</v>
      </c>
      <c r="F12" s="135">
        <f t="shared" si="1"/>
        <v>0.25</v>
      </c>
    </row>
    <row r="13" spans="1:6" ht="30" x14ac:dyDescent="0.25">
      <c r="A13" s="128"/>
      <c r="B13" s="118"/>
      <c r="C13" s="129"/>
      <c r="D13" s="58" t="s">
        <v>735</v>
      </c>
      <c r="E13" s="137" t="s">
        <v>737</v>
      </c>
      <c r="F13" s="127">
        <v>0.5</v>
      </c>
    </row>
    <row r="14" spans="1:6" ht="45" x14ac:dyDescent="0.25">
      <c r="A14" s="128"/>
      <c r="B14" s="118"/>
      <c r="C14" s="129"/>
      <c r="D14" s="59"/>
      <c r="E14" s="57" t="s">
        <v>736</v>
      </c>
      <c r="F14" s="130">
        <v>0.5</v>
      </c>
    </row>
    <row r="15" spans="1:6" ht="30" x14ac:dyDescent="0.25">
      <c r="A15" s="128"/>
      <c r="B15" s="118"/>
      <c r="C15" s="129"/>
      <c r="D15" s="138" t="s">
        <v>856</v>
      </c>
      <c r="E15" s="139" t="s">
        <v>753</v>
      </c>
      <c r="F15" s="140">
        <v>1</v>
      </c>
    </row>
    <row r="16" spans="1:6" ht="45" x14ac:dyDescent="0.25">
      <c r="A16" s="128"/>
      <c r="B16" s="118"/>
      <c r="C16" s="129"/>
      <c r="D16" s="58" t="s">
        <v>824</v>
      </c>
      <c r="E16" s="137" t="s">
        <v>763</v>
      </c>
      <c r="F16" s="127">
        <f>1/8</f>
        <v>0.125</v>
      </c>
    </row>
    <row r="17" spans="1:6" ht="45" x14ac:dyDescent="0.25">
      <c r="A17" s="128"/>
      <c r="B17" s="118"/>
      <c r="C17" s="129"/>
      <c r="D17" s="59"/>
      <c r="E17" s="57" t="s">
        <v>785</v>
      </c>
      <c r="F17" s="130">
        <f t="shared" ref="F17:F23" si="2">1/8</f>
        <v>0.125</v>
      </c>
    </row>
    <row r="18" spans="1:6" x14ac:dyDescent="0.25">
      <c r="A18" s="128"/>
      <c r="B18" s="118"/>
      <c r="C18" s="129"/>
      <c r="D18" s="59"/>
      <c r="E18" s="57" t="s">
        <v>818</v>
      </c>
      <c r="F18" s="130">
        <f t="shared" si="2"/>
        <v>0.125</v>
      </c>
    </row>
    <row r="19" spans="1:6" ht="30" x14ac:dyDescent="0.25">
      <c r="A19" s="128"/>
      <c r="B19" s="118"/>
      <c r="C19" s="129"/>
      <c r="D19" s="59"/>
      <c r="E19" s="57" t="s">
        <v>2462</v>
      </c>
      <c r="F19" s="130">
        <f t="shared" si="2"/>
        <v>0.125</v>
      </c>
    </row>
    <row r="20" spans="1:6" ht="30" x14ac:dyDescent="0.25">
      <c r="A20" s="128"/>
      <c r="B20" s="118"/>
      <c r="C20" s="129"/>
      <c r="D20" s="59"/>
      <c r="E20" s="57" t="s">
        <v>813</v>
      </c>
      <c r="F20" s="130">
        <f t="shared" si="2"/>
        <v>0.125</v>
      </c>
    </row>
    <row r="21" spans="1:6" x14ac:dyDescent="0.25">
      <c r="A21" s="128"/>
      <c r="B21" s="118"/>
      <c r="C21" s="129"/>
      <c r="D21" s="59"/>
      <c r="E21" s="57" t="s">
        <v>776</v>
      </c>
      <c r="F21" s="130">
        <f t="shared" si="2"/>
        <v>0.125</v>
      </c>
    </row>
    <row r="22" spans="1:6" ht="45" x14ac:dyDescent="0.25">
      <c r="A22" s="128"/>
      <c r="B22" s="118"/>
      <c r="C22" s="129"/>
      <c r="D22" s="59"/>
      <c r="E22" s="57" t="s">
        <v>722</v>
      </c>
      <c r="F22" s="130">
        <f t="shared" si="2"/>
        <v>0.125</v>
      </c>
    </row>
    <row r="23" spans="1:6" ht="30" x14ac:dyDescent="0.25">
      <c r="A23" s="128"/>
      <c r="B23" s="118"/>
      <c r="C23" s="129"/>
      <c r="D23" s="60"/>
      <c r="E23" s="134" t="s">
        <v>758</v>
      </c>
      <c r="F23" s="135">
        <f t="shared" si="2"/>
        <v>0.125</v>
      </c>
    </row>
    <row r="24" spans="1:6" ht="30" x14ac:dyDescent="0.25">
      <c r="A24" s="128"/>
      <c r="B24" s="118"/>
      <c r="C24" s="129"/>
      <c r="D24" s="138" t="s">
        <v>857</v>
      </c>
      <c r="E24" s="139" t="s">
        <v>755</v>
      </c>
      <c r="F24" s="140">
        <v>1</v>
      </c>
    </row>
    <row r="25" spans="1:6" ht="30" x14ac:dyDescent="0.25">
      <c r="A25" s="128"/>
      <c r="B25" s="118"/>
      <c r="C25" s="129"/>
      <c r="D25" s="138" t="s">
        <v>744</v>
      </c>
      <c r="E25" s="139" t="s">
        <v>740</v>
      </c>
      <c r="F25" s="140">
        <v>1</v>
      </c>
    </row>
    <row r="26" spans="1:6" ht="30" x14ac:dyDescent="0.25">
      <c r="A26" s="128"/>
      <c r="B26" s="118"/>
      <c r="C26" s="129" t="s">
        <v>683</v>
      </c>
      <c r="D26" s="138" t="s">
        <v>682</v>
      </c>
      <c r="E26" s="139" t="s">
        <v>664</v>
      </c>
      <c r="F26" s="140">
        <v>1</v>
      </c>
    </row>
    <row r="27" spans="1:6" ht="60" x14ac:dyDescent="0.25">
      <c r="A27" s="131"/>
      <c r="B27" s="132"/>
      <c r="C27" s="133" t="s">
        <v>2356</v>
      </c>
      <c r="D27" s="138" t="s">
        <v>2357</v>
      </c>
      <c r="E27" s="139" t="s">
        <v>2359</v>
      </c>
      <c r="F27" s="140">
        <v>1</v>
      </c>
    </row>
    <row r="28" spans="1:6" ht="30" x14ac:dyDescent="0.25">
      <c r="A28" s="116" t="s">
        <v>2366</v>
      </c>
      <c r="B28" s="116" t="s">
        <v>858</v>
      </c>
      <c r="C28" t="s">
        <v>2474</v>
      </c>
      <c r="D28" s="123" t="s">
        <v>859</v>
      </c>
      <c r="E28" s="48" t="s">
        <v>862</v>
      </c>
      <c r="F28" s="124">
        <v>1</v>
      </c>
    </row>
    <row r="29" spans="1:6" ht="30" x14ac:dyDescent="0.25">
      <c r="A29" s="116"/>
      <c r="B29" s="116"/>
      <c r="D29" s="123"/>
      <c r="E29" s="48" t="s">
        <v>876</v>
      </c>
      <c r="F29" s="124">
        <v>1</v>
      </c>
    </row>
    <row r="30" spans="1:6" x14ac:dyDescent="0.25">
      <c r="A30" s="116"/>
      <c r="B30" s="116"/>
      <c r="D30" s="123" t="s">
        <v>1720</v>
      </c>
      <c r="E30" s="48" t="s">
        <v>1733</v>
      </c>
      <c r="F30" s="124">
        <f>1/5</f>
        <v>0.2</v>
      </c>
    </row>
    <row r="31" spans="1:6" ht="30" x14ac:dyDescent="0.25">
      <c r="A31" s="116"/>
      <c r="B31" s="116"/>
      <c r="D31" s="123"/>
      <c r="E31" s="48" t="s">
        <v>1728</v>
      </c>
      <c r="F31" s="124">
        <f>1/5</f>
        <v>0.2</v>
      </c>
    </row>
    <row r="32" spans="1:6" ht="30" x14ac:dyDescent="0.25">
      <c r="A32" s="116"/>
      <c r="B32" s="116"/>
      <c r="D32" s="123"/>
      <c r="E32" s="48" t="s">
        <v>1729</v>
      </c>
      <c r="F32" s="124">
        <f t="shared" ref="F32:F34" si="3">1/5</f>
        <v>0.2</v>
      </c>
    </row>
    <row r="33" spans="1:6" ht="30" x14ac:dyDescent="0.25">
      <c r="A33" s="116"/>
      <c r="B33" s="116"/>
      <c r="D33" s="123"/>
      <c r="E33" s="48" t="s">
        <v>1722</v>
      </c>
      <c r="F33" s="124">
        <f t="shared" si="3"/>
        <v>0.2</v>
      </c>
    </row>
    <row r="34" spans="1:6" ht="30" x14ac:dyDescent="0.25">
      <c r="A34" s="116"/>
      <c r="B34" s="116"/>
      <c r="D34" s="123"/>
      <c r="E34" s="48" t="s">
        <v>1736</v>
      </c>
      <c r="F34" s="124">
        <f t="shared" si="3"/>
        <v>0.2</v>
      </c>
    </row>
    <row r="35" spans="1:6" ht="30" x14ac:dyDescent="0.25">
      <c r="A35" s="116"/>
      <c r="B35" s="116"/>
      <c r="D35" s="123" t="s">
        <v>885</v>
      </c>
      <c r="E35" s="48" t="s">
        <v>2478</v>
      </c>
      <c r="F35" s="124">
        <f>1/3</f>
        <v>0.33333333333333331</v>
      </c>
    </row>
    <row r="36" spans="1:6" x14ac:dyDescent="0.25">
      <c r="A36" s="116"/>
      <c r="B36" s="116"/>
      <c r="D36" s="123"/>
      <c r="E36" s="48" t="s">
        <v>904</v>
      </c>
      <c r="F36" s="124">
        <f t="shared" ref="F36:F37" si="4">1/3</f>
        <v>0.33333333333333331</v>
      </c>
    </row>
    <row r="37" spans="1:6" ht="30" x14ac:dyDescent="0.25">
      <c r="A37" s="116"/>
      <c r="B37" s="116"/>
      <c r="D37" s="123"/>
      <c r="E37" s="48" t="s">
        <v>921</v>
      </c>
      <c r="F37" s="124">
        <f t="shared" si="4"/>
        <v>0.33333333333333331</v>
      </c>
    </row>
    <row r="38" spans="1:6" ht="45" x14ac:dyDescent="0.25">
      <c r="A38" s="116"/>
      <c r="B38" s="116"/>
      <c r="D38" s="123" t="s">
        <v>1743</v>
      </c>
      <c r="E38" s="48" t="s">
        <v>1754</v>
      </c>
    </row>
    <row r="39" spans="1:6" ht="30" x14ac:dyDescent="0.25">
      <c r="A39" s="116"/>
      <c r="B39" s="116"/>
      <c r="D39" s="123"/>
      <c r="E39" s="48" t="s">
        <v>1746</v>
      </c>
    </row>
    <row r="40" spans="1:6" ht="45" x14ac:dyDescent="0.25">
      <c r="A40" s="116"/>
      <c r="B40" s="116"/>
      <c r="D40" s="123"/>
      <c r="E40" s="48" t="s">
        <v>1752</v>
      </c>
    </row>
    <row r="41" spans="1:6" ht="30" x14ac:dyDescent="0.25">
      <c r="A41" s="116"/>
      <c r="B41" s="116"/>
      <c r="C41" t="s">
        <v>2534</v>
      </c>
      <c r="D41" s="123" t="s">
        <v>1291</v>
      </c>
      <c r="E41" s="48" t="s">
        <v>1293</v>
      </c>
    </row>
    <row r="42" spans="1:6" ht="30" x14ac:dyDescent="0.25">
      <c r="A42" s="116"/>
      <c r="B42" s="116"/>
      <c r="D42" s="123" t="s">
        <v>1315</v>
      </c>
      <c r="E42" s="48" t="s">
        <v>1316</v>
      </c>
    </row>
    <row r="43" spans="1:6" ht="30" x14ac:dyDescent="0.25">
      <c r="A43" s="116"/>
      <c r="B43" s="116"/>
      <c r="D43" s="123" t="s">
        <v>1301</v>
      </c>
      <c r="E43" s="48" t="s">
        <v>1302</v>
      </c>
    </row>
    <row r="44" spans="1:6" ht="30" x14ac:dyDescent="0.25">
      <c r="A44" s="116"/>
      <c r="B44" s="116"/>
      <c r="D44" s="123"/>
      <c r="E44" s="48" t="s">
        <v>1308</v>
      </c>
    </row>
    <row r="45" spans="1:6" x14ac:dyDescent="0.25">
      <c r="A45" s="116"/>
      <c r="B45" s="116"/>
      <c r="C45" t="s">
        <v>2535</v>
      </c>
      <c r="D45" s="123" t="s">
        <v>1709</v>
      </c>
      <c r="E45" s="48" t="s">
        <v>1712</v>
      </c>
    </row>
    <row r="46" spans="1:6" ht="30" x14ac:dyDescent="0.25">
      <c r="A46" s="116"/>
      <c r="B46" s="116"/>
      <c r="C46" t="s">
        <v>2607</v>
      </c>
      <c r="D46" s="123" t="s">
        <v>1861</v>
      </c>
      <c r="E46" s="48" t="s">
        <v>1862</v>
      </c>
    </row>
    <row r="47" spans="1:6" ht="30" x14ac:dyDescent="0.25">
      <c r="A47" s="116"/>
      <c r="B47" s="116"/>
      <c r="D47" s="123"/>
      <c r="E47" s="48" t="s">
        <v>1865</v>
      </c>
    </row>
    <row r="48" spans="1:6" ht="30" x14ac:dyDescent="0.25">
      <c r="A48" s="116"/>
      <c r="B48" s="116"/>
      <c r="D48" s="123"/>
      <c r="E48" s="48" t="s">
        <v>1875</v>
      </c>
    </row>
    <row r="49" spans="1:5" ht="30" x14ac:dyDescent="0.25">
      <c r="A49" s="116"/>
      <c r="B49" s="116"/>
      <c r="D49" s="123" t="s">
        <v>1795</v>
      </c>
      <c r="E49" s="48" t="s">
        <v>1821</v>
      </c>
    </row>
    <row r="50" spans="1:5" ht="30" x14ac:dyDescent="0.25">
      <c r="A50" s="116"/>
      <c r="B50" s="116"/>
      <c r="D50" s="123"/>
      <c r="E50" s="48" t="s">
        <v>1815</v>
      </c>
    </row>
    <row r="51" spans="1:5" ht="30" x14ac:dyDescent="0.25">
      <c r="A51" s="116"/>
      <c r="B51" s="116"/>
      <c r="D51" s="123"/>
      <c r="E51" s="48" t="s">
        <v>1798</v>
      </c>
    </row>
    <row r="52" spans="1:5" ht="30" x14ac:dyDescent="0.25">
      <c r="A52" s="116"/>
      <c r="B52" s="116"/>
      <c r="D52" s="123" t="s">
        <v>1829</v>
      </c>
      <c r="E52" s="48" t="s">
        <v>1840</v>
      </c>
    </row>
    <row r="53" spans="1:5" ht="45" x14ac:dyDescent="0.25">
      <c r="A53" s="116"/>
      <c r="B53" s="116"/>
      <c r="D53" s="123"/>
      <c r="E53" s="48" t="s">
        <v>1852</v>
      </c>
    </row>
    <row r="54" spans="1:5" ht="30" x14ac:dyDescent="0.25">
      <c r="A54" s="116"/>
      <c r="B54" s="116"/>
      <c r="D54" s="123"/>
      <c r="E54" s="48" t="s">
        <v>1830</v>
      </c>
    </row>
    <row r="55" spans="1:5" ht="30" x14ac:dyDescent="0.25">
      <c r="A55" s="116"/>
      <c r="B55" s="116"/>
      <c r="D55" s="123"/>
      <c r="E55" s="48" t="s">
        <v>1846</v>
      </c>
    </row>
    <row r="56" spans="1:5" ht="60" x14ac:dyDescent="0.25">
      <c r="A56" s="116"/>
      <c r="B56" s="116"/>
      <c r="C56" t="s">
        <v>2767</v>
      </c>
      <c r="D56" s="123" t="s">
        <v>2826</v>
      </c>
      <c r="E56" s="48" t="s">
        <v>2828</v>
      </c>
    </row>
    <row r="57" spans="1:5" ht="30" x14ac:dyDescent="0.25">
      <c r="A57" s="116"/>
      <c r="B57" s="116"/>
      <c r="D57" s="123" t="s">
        <v>1795</v>
      </c>
      <c r="E57" s="48" t="s">
        <v>2775</v>
      </c>
    </row>
    <row r="58" spans="1:5" x14ac:dyDescent="0.25">
      <c r="A58" s="116"/>
      <c r="B58" s="116"/>
      <c r="D58" s="123"/>
      <c r="E58" s="48" t="s">
        <v>2830</v>
      </c>
    </row>
    <row r="59" spans="1:5" ht="30" x14ac:dyDescent="0.25">
      <c r="A59" s="116"/>
      <c r="B59" s="116"/>
      <c r="D59" s="123" t="s">
        <v>2768</v>
      </c>
      <c r="E59" s="48" t="s">
        <v>2771</v>
      </c>
    </row>
    <row r="60" spans="1:5" x14ac:dyDescent="0.25">
      <c r="A60" s="116"/>
      <c r="B60" s="116"/>
      <c r="D60" s="123"/>
      <c r="E60" s="48" t="s">
        <v>2830</v>
      </c>
    </row>
    <row r="61" spans="1:5" ht="30" x14ac:dyDescent="0.25">
      <c r="A61" s="116"/>
      <c r="B61" s="116"/>
      <c r="D61" s="123" t="s">
        <v>2804</v>
      </c>
      <c r="E61" s="48" t="s">
        <v>2807</v>
      </c>
    </row>
    <row r="62" spans="1:5" ht="30" x14ac:dyDescent="0.25">
      <c r="A62" s="116"/>
      <c r="B62" s="116"/>
      <c r="D62" s="123" t="s">
        <v>1166</v>
      </c>
      <c r="E62" s="48" t="s">
        <v>1162</v>
      </c>
    </row>
    <row r="63" spans="1:5" x14ac:dyDescent="0.25">
      <c r="A63" s="116"/>
      <c r="B63" s="116"/>
      <c r="D63" s="123" t="s">
        <v>931</v>
      </c>
      <c r="E63" s="48" t="s">
        <v>2795</v>
      </c>
    </row>
    <row r="64" spans="1:5" ht="30" x14ac:dyDescent="0.25">
      <c r="A64" s="116"/>
      <c r="B64" s="116"/>
      <c r="D64" s="123"/>
      <c r="E64" s="48" t="s">
        <v>2798</v>
      </c>
    </row>
    <row r="65" spans="1:5" ht="30" x14ac:dyDescent="0.25">
      <c r="A65" s="116"/>
      <c r="B65" s="116"/>
      <c r="D65" s="123"/>
      <c r="E65" s="48" t="s">
        <v>2800</v>
      </c>
    </row>
    <row r="66" spans="1:5" x14ac:dyDescent="0.25">
      <c r="A66" s="116"/>
      <c r="B66" s="116"/>
      <c r="D66" s="123"/>
      <c r="E66" s="48" t="s">
        <v>973</v>
      </c>
    </row>
    <row r="67" spans="1:5" x14ac:dyDescent="0.25">
      <c r="A67" s="116"/>
      <c r="B67" s="116"/>
      <c r="D67" s="123"/>
      <c r="E67" s="48" t="s">
        <v>2802</v>
      </c>
    </row>
    <row r="68" spans="1:5" ht="30" x14ac:dyDescent="0.25">
      <c r="A68" s="116"/>
      <c r="B68" s="116"/>
      <c r="D68" s="123" t="s">
        <v>2782</v>
      </c>
      <c r="E68" s="48" t="s">
        <v>2784</v>
      </c>
    </row>
    <row r="69" spans="1:5" x14ac:dyDescent="0.25">
      <c r="A69" s="116"/>
      <c r="B69" s="116"/>
      <c r="D69" s="123"/>
      <c r="E69" s="48" t="s">
        <v>2793</v>
      </c>
    </row>
    <row r="70" spans="1:5" x14ac:dyDescent="0.25">
      <c r="A70" s="116"/>
      <c r="B70" s="116"/>
      <c r="D70" s="123"/>
      <c r="E70" s="48" t="s">
        <v>2830</v>
      </c>
    </row>
    <row r="71" spans="1:5" ht="30" x14ac:dyDescent="0.25">
      <c r="A71" s="116"/>
      <c r="B71" s="116"/>
      <c r="C71" t="s">
        <v>2507</v>
      </c>
      <c r="D71" s="123" t="s">
        <v>1138</v>
      </c>
      <c r="E71" s="48" t="s">
        <v>1141</v>
      </c>
    </row>
    <row r="72" spans="1:5" ht="30" x14ac:dyDescent="0.25">
      <c r="A72" s="116"/>
      <c r="B72" s="116"/>
      <c r="D72" s="123"/>
      <c r="E72" s="48" t="s">
        <v>1149</v>
      </c>
    </row>
    <row r="73" spans="1:5" ht="30" x14ac:dyDescent="0.25">
      <c r="A73" s="116"/>
      <c r="B73" s="116"/>
      <c r="D73" s="123"/>
      <c r="E73" s="48" t="s">
        <v>1162</v>
      </c>
    </row>
    <row r="74" spans="1:5" ht="75" x14ac:dyDescent="0.25">
      <c r="A74" s="116"/>
      <c r="B74" s="116"/>
      <c r="D74" s="123"/>
      <c r="E74" s="48" t="s">
        <v>2519</v>
      </c>
    </row>
    <row r="75" spans="1:5" x14ac:dyDescent="0.25">
      <c r="A75" s="116"/>
      <c r="B75" s="116"/>
      <c r="D75" s="123" t="s">
        <v>1397</v>
      </c>
      <c r="E75" s="48" t="s">
        <v>1466</v>
      </c>
    </row>
    <row r="76" spans="1:5" ht="60" x14ac:dyDescent="0.25">
      <c r="A76" s="116"/>
      <c r="B76" s="116"/>
      <c r="D76" s="123"/>
      <c r="E76" s="48" t="s">
        <v>1438</v>
      </c>
    </row>
    <row r="77" spans="1:5" ht="30" x14ac:dyDescent="0.25">
      <c r="A77" s="116"/>
      <c r="B77" s="116"/>
      <c r="D77" s="123"/>
      <c r="E77" s="48" t="s">
        <v>1461</v>
      </c>
    </row>
    <row r="78" spans="1:5" ht="30" x14ac:dyDescent="0.25">
      <c r="A78" s="116"/>
      <c r="B78" s="116"/>
      <c r="D78" s="123"/>
      <c r="E78" s="48" t="s">
        <v>1432</v>
      </c>
    </row>
    <row r="79" spans="1:5" x14ac:dyDescent="0.25">
      <c r="A79" s="116"/>
      <c r="B79" s="116"/>
      <c r="D79" s="123"/>
      <c r="E79" s="48" t="s">
        <v>1418</v>
      </c>
    </row>
    <row r="80" spans="1:5" ht="60" x14ac:dyDescent="0.25">
      <c r="A80" s="116"/>
      <c r="B80" s="116"/>
      <c r="D80" s="123"/>
      <c r="E80" s="48" t="s">
        <v>1447</v>
      </c>
    </row>
    <row r="81" spans="1:5" ht="45" x14ac:dyDescent="0.25">
      <c r="A81" s="116"/>
      <c r="B81" s="116"/>
      <c r="D81" s="123"/>
      <c r="E81" s="48" t="s">
        <v>1399</v>
      </c>
    </row>
    <row r="82" spans="1:5" ht="30" x14ac:dyDescent="0.25">
      <c r="A82" s="116"/>
      <c r="B82" s="116"/>
      <c r="D82" s="123" t="s">
        <v>1209</v>
      </c>
      <c r="E82" s="48" t="s">
        <v>1205</v>
      </c>
    </row>
    <row r="83" spans="1:5" ht="30" x14ac:dyDescent="0.25">
      <c r="A83" s="116"/>
      <c r="B83" s="116"/>
      <c r="D83" s="123"/>
      <c r="E83" s="48" t="s">
        <v>1383</v>
      </c>
    </row>
    <row r="84" spans="1:5" ht="45" x14ac:dyDescent="0.25">
      <c r="A84" s="116"/>
      <c r="B84" s="116"/>
      <c r="D84" s="123"/>
      <c r="E84" s="48" t="s">
        <v>1390</v>
      </c>
    </row>
    <row r="85" spans="1:5" ht="45" x14ac:dyDescent="0.25">
      <c r="A85" s="116"/>
      <c r="B85" s="116"/>
      <c r="D85" s="123" t="s">
        <v>1166</v>
      </c>
      <c r="E85" s="48" t="s">
        <v>1198</v>
      </c>
    </row>
    <row r="86" spans="1:5" ht="30" x14ac:dyDescent="0.25">
      <c r="A86" s="116"/>
      <c r="B86" s="116"/>
      <c r="D86" s="123"/>
      <c r="E86" s="48" t="s">
        <v>2528</v>
      </c>
    </row>
    <row r="87" spans="1:5" ht="30" x14ac:dyDescent="0.25">
      <c r="A87" s="116"/>
      <c r="B87" s="116"/>
      <c r="D87" s="123"/>
      <c r="E87" s="48" t="s">
        <v>1184</v>
      </c>
    </row>
    <row r="88" spans="1:5" ht="30" x14ac:dyDescent="0.25">
      <c r="A88" s="116"/>
      <c r="B88" s="116"/>
      <c r="D88" s="123"/>
      <c r="E88" s="48" t="s">
        <v>1205</v>
      </c>
    </row>
    <row r="89" spans="1:5" x14ac:dyDescent="0.25">
      <c r="A89" s="116"/>
      <c r="B89" s="116"/>
      <c r="D89" s="123"/>
      <c r="E89" s="48" t="s">
        <v>1177</v>
      </c>
    </row>
    <row r="90" spans="1:5" ht="30" x14ac:dyDescent="0.25">
      <c r="A90" s="116"/>
      <c r="B90" s="116"/>
      <c r="D90" s="123"/>
      <c r="E90" s="48" t="s">
        <v>1162</v>
      </c>
    </row>
    <row r="91" spans="1:5" ht="45" x14ac:dyDescent="0.25">
      <c r="A91" s="116"/>
      <c r="B91" s="116"/>
      <c r="D91" s="123" t="s">
        <v>1339</v>
      </c>
      <c r="E91" s="48" t="s">
        <v>1342</v>
      </c>
    </row>
    <row r="92" spans="1:5" ht="30" x14ac:dyDescent="0.25">
      <c r="A92" s="116"/>
      <c r="B92" s="116"/>
      <c r="D92" s="123"/>
      <c r="E92" s="48" t="s">
        <v>1369</v>
      </c>
    </row>
    <row r="93" spans="1:5" ht="30" x14ac:dyDescent="0.25">
      <c r="A93" s="116"/>
      <c r="B93" s="116"/>
      <c r="D93" s="123"/>
      <c r="E93" s="48" t="s">
        <v>1375</v>
      </c>
    </row>
    <row r="94" spans="1:5" ht="45" x14ac:dyDescent="0.25">
      <c r="A94" s="116"/>
      <c r="B94" s="116"/>
      <c r="D94" s="123"/>
      <c r="E94" s="48" t="s">
        <v>1352</v>
      </c>
    </row>
    <row r="95" spans="1:5" ht="75" x14ac:dyDescent="0.25">
      <c r="A95" s="116"/>
      <c r="B95" s="116"/>
      <c r="D95" s="123"/>
      <c r="E95" s="48" t="s">
        <v>1356</v>
      </c>
    </row>
    <row r="96" spans="1:5" ht="30" x14ac:dyDescent="0.25">
      <c r="A96" s="116"/>
      <c r="B96" s="116"/>
      <c r="C96" t="s">
        <v>2533</v>
      </c>
      <c r="D96" s="123" t="s">
        <v>1232</v>
      </c>
      <c r="E96" s="48" t="s">
        <v>1264</v>
      </c>
    </row>
    <row r="97" spans="1:5" ht="30" x14ac:dyDescent="0.25">
      <c r="A97" s="116"/>
      <c r="B97" s="116"/>
      <c r="D97" s="123"/>
      <c r="E97" s="48" t="s">
        <v>1273</v>
      </c>
    </row>
    <row r="98" spans="1:5" ht="30" x14ac:dyDescent="0.25">
      <c r="A98" s="116"/>
      <c r="B98" s="116"/>
      <c r="D98" s="123"/>
      <c r="E98" s="48" t="s">
        <v>1268</v>
      </c>
    </row>
    <row r="99" spans="1:5" ht="30" x14ac:dyDescent="0.25">
      <c r="A99" s="116"/>
      <c r="B99" s="116"/>
      <c r="D99" s="123"/>
      <c r="E99" s="48" t="s">
        <v>1285</v>
      </c>
    </row>
    <row r="100" spans="1:5" ht="45" x14ac:dyDescent="0.25">
      <c r="A100" s="116"/>
      <c r="B100" s="116"/>
      <c r="D100" s="123"/>
      <c r="E100" s="48" t="s">
        <v>1252</v>
      </c>
    </row>
    <row r="101" spans="1:5" ht="30" x14ac:dyDescent="0.25">
      <c r="A101" s="116"/>
      <c r="B101" s="116"/>
      <c r="D101" s="123"/>
      <c r="E101" s="48" t="s">
        <v>2545</v>
      </c>
    </row>
    <row r="102" spans="1:5" ht="30" x14ac:dyDescent="0.25">
      <c r="A102" s="116"/>
      <c r="B102" s="116"/>
      <c r="D102" s="123"/>
      <c r="E102" s="48" t="s">
        <v>2542</v>
      </c>
    </row>
    <row r="103" spans="1:5" ht="30" x14ac:dyDescent="0.25">
      <c r="A103" s="116"/>
      <c r="B103" s="116"/>
      <c r="D103" s="123"/>
      <c r="E103" s="48" t="s">
        <v>1245</v>
      </c>
    </row>
    <row r="104" spans="1:5" ht="30" x14ac:dyDescent="0.25">
      <c r="A104" s="116"/>
      <c r="B104" s="116"/>
      <c r="D104" s="123"/>
      <c r="E104" s="48" t="s">
        <v>1280</v>
      </c>
    </row>
    <row r="105" spans="1:5" ht="30" x14ac:dyDescent="0.25">
      <c r="A105" s="116"/>
      <c r="B105" s="116"/>
      <c r="D105" s="123"/>
      <c r="E105" s="48" t="s">
        <v>1234</v>
      </c>
    </row>
    <row r="106" spans="1:5" ht="30" x14ac:dyDescent="0.25">
      <c r="A106" s="116"/>
      <c r="B106" s="116"/>
      <c r="D106" s="123" t="s">
        <v>1220</v>
      </c>
      <c r="E106" s="48" t="s">
        <v>1485</v>
      </c>
    </row>
    <row r="107" spans="1:5" ht="45" x14ac:dyDescent="0.25">
      <c r="A107" s="116"/>
      <c r="B107" s="116"/>
      <c r="D107" s="123"/>
      <c r="E107" s="48" t="s">
        <v>2562</v>
      </c>
    </row>
    <row r="108" spans="1:5" ht="30" x14ac:dyDescent="0.25">
      <c r="A108" s="116"/>
      <c r="B108" s="116"/>
      <c r="D108" s="123"/>
      <c r="E108" s="48" t="s">
        <v>1222</v>
      </c>
    </row>
    <row r="109" spans="1:5" ht="30" x14ac:dyDescent="0.25">
      <c r="A109" s="116"/>
      <c r="B109" s="116"/>
      <c r="D109" s="123"/>
      <c r="E109" s="48" t="s">
        <v>1513</v>
      </c>
    </row>
    <row r="110" spans="1:5" ht="30" x14ac:dyDescent="0.25">
      <c r="A110" s="116"/>
      <c r="B110" s="116"/>
      <c r="D110" s="123"/>
      <c r="E110" s="48" t="s">
        <v>1509</v>
      </c>
    </row>
    <row r="111" spans="1:5" ht="30" x14ac:dyDescent="0.25">
      <c r="A111" s="116"/>
      <c r="B111" s="116"/>
      <c r="D111" s="123"/>
      <c r="E111" s="48" t="s">
        <v>1468</v>
      </c>
    </row>
    <row r="112" spans="1:5" ht="30" x14ac:dyDescent="0.25">
      <c r="A112" s="116"/>
      <c r="B112" s="116"/>
      <c r="D112" s="123"/>
      <c r="E112" s="48" t="s">
        <v>1504</v>
      </c>
    </row>
    <row r="113" spans="1:5" ht="30" x14ac:dyDescent="0.25">
      <c r="A113" s="116"/>
      <c r="B113" s="116"/>
      <c r="D113" s="123"/>
      <c r="E113" s="48" t="s">
        <v>1497</v>
      </c>
    </row>
    <row r="114" spans="1:5" ht="30" x14ac:dyDescent="0.25">
      <c r="A114" s="116"/>
      <c r="B114" s="116"/>
      <c r="D114" s="123"/>
      <c r="E114" s="48" t="s">
        <v>1480</v>
      </c>
    </row>
    <row r="115" spans="1:5" ht="45" x14ac:dyDescent="0.25">
      <c r="A115" s="116"/>
      <c r="B115" s="116"/>
      <c r="D115" s="123" t="s">
        <v>1623</v>
      </c>
      <c r="E115" s="48" t="s">
        <v>2582</v>
      </c>
    </row>
    <row r="116" spans="1:5" ht="45" x14ac:dyDescent="0.25">
      <c r="A116" s="116"/>
      <c r="B116" s="116"/>
      <c r="D116" s="123"/>
      <c r="E116" s="48" t="s">
        <v>1635</v>
      </c>
    </row>
    <row r="117" spans="1:5" ht="30" x14ac:dyDescent="0.25">
      <c r="A117" s="116"/>
      <c r="B117" s="116"/>
      <c r="D117" s="123"/>
      <c r="E117" s="48" t="s">
        <v>1673</v>
      </c>
    </row>
    <row r="118" spans="1:5" x14ac:dyDescent="0.25">
      <c r="A118" s="116"/>
      <c r="B118" s="116"/>
      <c r="D118" s="123"/>
      <c r="E118" s="48" t="s">
        <v>1642</v>
      </c>
    </row>
    <row r="119" spans="1:5" ht="30" x14ac:dyDescent="0.25">
      <c r="A119" s="116"/>
      <c r="B119" s="116"/>
      <c r="D119" s="123"/>
      <c r="E119" s="48" t="s">
        <v>2597</v>
      </c>
    </row>
    <row r="120" spans="1:5" x14ac:dyDescent="0.25">
      <c r="A120" s="116"/>
      <c r="B120" s="116"/>
      <c r="D120" s="123"/>
      <c r="E120" s="48" t="s">
        <v>1664</v>
      </c>
    </row>
    <row r="121" spans="1:5" x14ac:dyDescent="0.25">
      <c r="A121" s="116"/>
      <c r="B121" s="116"/>
      <c r="D121" s="123"/>
      <c r="E121" s="48" t="s">
        <v>1626</v>
      </c>
    </row>
    <row r="122" spans="1:5" x14ac:dyDescent="0.25">
      <c r="A122" s="116"/>
      <c r="B122" s="116"/>
      <c r="D122" s="123"/>
      <c r="E122" s="48" t="s">
        <v>1654</v>
      </c>
    </row>
    <row r="123" spans="1:5" ht="30" x14ac:dyDescent="0.25">
      <c r="A123" s="116"/>
      <c r="B123" s="116"/>
      <c r="D123" s="123"/>
      <c r="E123" s="48" t="s">
        <v>1670</v>
      </c>
    </row>
    <row r="124" spans="1:5" ht="45" x14ac:dyDescent="0.25">
      <c r="A124" s="116"/>
      <c r="B124" s="116"/>
      <c r="D124" s="123"/>
      <c r="E124" s="48" t="s">
        <v>1660</v>
      </c>
    </row>
    <row r="125" spans="1:5" x14ac:dyDescent="0.25">
      <c r="A125" s="116"/>
      <c r="B125" s="116"/>
      <c r="D125" s="123"/>
      <c r="E125" s="48" t="s">
        <v>1650</v>
      </c>
    </row>
    <row r="126" spans="1:5" ht="30" x14ac:dyDescent="0.25">
      <c r="A126" s="116"/>
      <c r="B126" s="116"/>
      <c r="D126" s="123" t="s">
        <v>1537</v>
      </c>
      <c r="E126" s="48" t="s">
        <v>1577</v>
      </c>
    </row>
    <row r="127" spans="1:5" x14ac:dyDescent="0.25">
      <c r="A127" s="116"/>
      <c r="B127" s="116"/>
      <c r="D127" s="123"/>
      <c r="E127" s="48" t="s">
        <v>1525</v>
      </c>
    </row>
    <row r="128" spans="1:5" ht="30" x14ac:dyDescent="0.25">
      <c r="A128" s="116"/>
      <c r="B128" s="116"/>
      <c r="D128" s="123"/>
      <c r="E128" s="48" t="s">
        <v>1607</v>
      </c>
    </row>
    <row r="129" spans="1:5" ht="30" x14ac:dyDescent="0.25">
      <c r="A129" s="116"/>
      <c r="B129" s="116"/>
      <c r="D129" s="123"/>
      <c r="E129" s="48" t="s">
        <v>1616</v>
      </c>
    </row>
    <row r="130" spans="1:5" x14ac:dyDescent="0.25">
      <c r="A130" s="116"/>
      <c r="B130" s="116"/>
      <c r="D130" s="123"/>
      <c r="E130" s="48" t="s">
        <v>1564</v>
      </c>
    </row>
    <row r="131" spans="1:5" x14ac:dyDescent="0.25">
      <c r="A131" s="116"/>
      <c r="B131" s="116"/>
      <c r="D131" s="123"/>
      <c r="E131" s="48" t="s">
        <v>1570</v>
      </c>
    </row>
    <row r="132" spans="1:5" x14ac:dyDescent="0.25">
      <c r="A132" s="116"/>
      <c r="B132" s="116"/>
      <c r="D132" s="123"/>
      <c r="E132" s="48" t="s">
        <v>1554</v>
      </c>
    </row>
    <row r="133" spans="1:5" x14ac:dyDescent="0.25">
      <c r="A133" s="116"/>
      <c r="B133" s="116"/>
      <c r="D133" s="123"/>
      <c r="E133" s="48" t="s">
        <v>1530</v>
      </c>
    </row>
    <row r="134" spans="1:5" ht="30" x14ac:dyDescent="0.25">
      <c r="A134" s="116"/>
      <c r="B134" s="116"/>
      <c r="D134" s="123"/>
      <c r="E134" s="48" t="s">
        <v>1602</v>
      </c>
    </row>
    <row r="135" spans="1:5" ht="30" x14ac:dyDescent="0.25">
      <c r="A135" s="116"/>
      <c r="B135" s="116"/>
      <c r="D135" s="123"/>
      <c r="E135" s="48" t="s">
        <v>1597</v>
      </c>
    </row>
    <row r="136" spans="1:5" ht="30" x14ac:dyDescent="0.25">
      <c r="A136" s="116"/>
      <c r="B136" s="116"/>
      <c r="D136" s="123"/>
      <c r="E136" s="48" t="s">
        <v>1590</v>
      </c>
    </row>
    <row r="137" spans="1:5" x14ac:dyDescent="0.25">
      <c r="A137" s="116"/>
      <c r="B137" s="116"/>
      <c r="D137" s="123"/>
      <c r="E137" s="48" t="s">
        <v>1583</v>
      </c>
    </row>
    <row r="138" spans="1:5" ht="30" x14ac:dyDescent="0.25">
      <c r="A138" s="116"/>
      <c r="B138" s="116"/>
      <c r="D138" s="123"/>
      <c r="E138" s="48" t="s">
        <v>1558</v>
      </c>
    </row>
    <row r="139" spans="1:5" x14ac:dyDescent="0.25">
      <c r="A139" s="116"/>
      <c r="B139" s="116"/>
      <c r="D139" s="123"/>
      <c r="E139" s="48" t="s">
        <v>1518</v>
      </c>
    </row>
    <row r="140" spans="1:5" ht="30" x14ac:dyDescent="0.25">
      <c r="A140" s="116"/>
      <c r="B140" s="116"/>
      <c r="D140" s="123"/>
      <c r="E140" s="48" t="s">
        <v>1538</v>
      </c>
    </row>
    <row r="141" spans="1:5" ht="30" x14ac:dyDescent="0.25">
      <c r="A141" s="116"/>
      <c r="B141" s="116"/>
      <c r="C141" t="s">
        <v>2483</v>
      </c>
      <c r="D141" s="123" t="s">
        <v>951</v>
      </c>
      <c r="E141" s="48" t="s">
        <v>952</v>
      </c>
    </row>
    <row r="142" spans="1:5" ht="45" x14ac:dyDescent="0.25">
      <c r="A142" s="116"/>
      <c r="B142" s="116"/>
      <c r="D142" s="123" t="s">
        <v>931</v>
      </c>
      <c r="E142" s="48" t="s">
        <v>940</v>
      </c>
    </row>
    <row r="143" spans="1:5" ht="30" x14ac:dyDescent="0.25">
      <c r="A143" s="116"/>
      <c r="B143" s="116"/>
      <c r="D143" s="123"/>
      <c r="E143" s="48" t="s">
        <v>947</v>
      </c>
    </row>
    <row r="144" spans="1:5" ht="30" x14ac:dyDescent="0.25">
      <c r="A144" s="116"/>
      <c r="B144" s="116"/>
      <c r="D144" s="123"/>
      <c r="E144" s="48" t="s">
        <v>933</v>
      </c>
    </row>
    <row r="145" spans="1:5" ht="45" x14ac:dyDescent="0.25">
      <c r="A145" s="116"/>
      <c r="B145" s="116"/>
      <c r="D145" s="123"/>
      <c r="E145" s="48" t="s">
        <v>986</v>
      </c>
    </row>
    <row r="146" spans="1:5" x14ac:dyDescent="0.25">
      <c r="A146" s="116"/>
      <c r="B146" s="116"/>
      <c r="D146" s="123"/>
      <c r="E146" s="48" t="s">
        <v>973</v>
      </c>
    </row>
    <row r="147" spans="1:5" ht="30" x14ac:dyDescent="0.25">
      <c r="A147" s="116"/>
      <c r="B147" s="116"/>
      <c r="D147" s="123" t="s">
        <v>1743</v>
      </c>
      <c r="E147" s="48" t="s">
        <v>1765</v>
      </c>
    </row>
    <row r="148" spans="1:5" ht="45" x14ac:dyDescent="0.25">
      <c r="A148" s="116"/>
      <c r="B148" s="116"/>
      <c r="D148" s="123"/>
      <c r="E148" s="48" t="s">
        <v>1777</v>
      </c>
    </row>
    <row r="149" spans="1:5" ht="30" x14ac:dyDescent="0.25">
      <c r="A149" s="116"/>
      <c r="B149" s="116"/>
      <c r="D149" s="123"/>
      <c r="E149" s="48" t="s">
        <v>1787</v>
      </c>
    </row>
    <row r="150" spans="1:5" ht="30" x14ac:dyDescent="0.25">
      <c r="A150" s="116"/>
      <c r="B150" s="116"/>
      <c r="D150" s="123" t="s">
        <v>1678</v>
      </c>
      <c r="E150" s="48" t="s">
        <v>1697</v>
      </c>
    </row>
    <row r="151" spans="1:5" ht="30" x14ac:dyDescent="0.25">
      <c r="A151" s="116"/>
      <c r="B151" s="116"/>
      <c r="D151" s="123"/>
      <c r="E151" s="48" t="s">
        <v>1690</v>
      </c>
    </row>
    <row r="152" spans="1:5" x14ac:dyDescent="0.25">
      <c r="A152" s="116"/>
      <c r="B152" s="116"/>
      <c r="D152" s="123"/>
      <c r="E152" s="48" t="s">
        <v>1681</v>
      </c>
    </row>
    <row r="153" spans="1:5" ht="30" x14ac:dyDescent="0.25">
      <c r="A153" s="116"/>
      <c r="B153" s="116"/>
      <c r="C153" t="s">
        <v>2369</v>
      </c>
      <c r="D153" s="123" t="s">
        <v>995</v>
      </c>
      <c r="E153" s="48" t="s">
        <v>1015</v>
      </c>
    </row>
    <row r="154" spans="1:5" ht="45" x14ac:dyDescent="0.25">
      <c r="A154" s="116"/>
      <c r="B154" s="116"/>
      <c r="D154" s="123"/>
      <c r="E154" s="48" t="s">
        <v>1034</v>
      </c>
    </row>
    <row r="155" spans="1:5" ht="45" x14ac:dyDescent="0.25">
      <c r="A155" s="116"/>
      <c r="B155" s="116"/>
      <c r="D155" s="123"/>
      <c r="E155" s="48" t="s">
        <v>1023</v>
      </c>
    </row>
    <row r="156" spans="1:5" ht="30" x14ac:dyDescent="0.25">
      <c r="A156" s="116"/>
      <c r="B156" s="116"/>
      <c r="D156" s="123"/>
      <c r="E156" s="48" t="s">
        <v>998</v>
      </c>
    </row>
    <row r="157" spans="1:5" ht="30" x14ac:dyDescent="0.25">
      <c r="A157" s="116"/>
      <c r="B157" s="116"/>
      <c r="D157" s="123"/>
      <c r="E157" s="48" t="s">
        <v>1005</v>
      </c>
    </row>
    <row r="158" spans="1:5" ht="30" x14ac:dyDescent="0.25">
      <c r="A158" s="116"/>
      <c r="B158" s="116"/>
      <c r="D158" s="123" t="s">
        <v>1041</v>
      </c>
      <c r="E158" s="48" t="s">
        <v>1067</v>
      </c>
    </row>
    <row r="159" spans="1:5" x14ac:dyDescent="0.25">
      <c r="A159" s="116"/>
      <c r="B159" s="116"/>
      <c r="D159" s="123"/>
      <c r="E159" s="48" t="s">
        <v>1054</v>
      </c>
    </row>
    <row r="160" spans="1:5" ht="30" x14ac:dyDescent="0.25">
      <c r="A160" s="116"/>
      <c r="B160" s="116"/>
      <c r="D160" s="123"/>
      <c r="E160" s="48" t="s">
        <v>1044</v>
      </c>
    </row>
    <row r="161" spans="1:5" ht="30" x14ac:dyDescent="0.25">
      <c r="A161" s="116"/>
      <c r="B161" s="116"/>
      <c r="D161" s="123" t="s">
        <v>1077</v>
      </c>
      <c r="E161" s="48" t="s">
        <v>1113</v>
      </c>
    </row>
    <row r="162" spans="1:5" ht="45" x14ac:dyDescent="0.25">
      <c r="A162" s="116"/>
      <c r="B162" s="116"/>
      <c r="D162" s="123"/>
      <c r="E162" s="48" t="s">
        <v>1089</v>
      </c>
    </row>
    <row r="163" spans="1:5" ht="30" x14ac:dyDescent="0.25">
      <c r="A163" s="116"/>
      <c r="B163" s="116"/>
      <c r="D163" s="123"/>
      <c r="E163" s="48" t="s">
        <v>1080</v>
      </c>
    </row>
    <row r="164" spans="1:5" ht="30" x14ac:dyDescent="0.25">
      <c r="A164" s="116"/>
      <c r="B164" s="116"/>
      <c r="D164" s="123"/>
      <c r="E164" s="48" t="s">
        <v>1104</v>
      </c>
    </row>
    <row r="165" spans="1:5" ht="30" x14ac:dyDescent="0.25">
      <c r="A165" s="116"/>
      <c r="B165" s="116"/>
      <c r="D165" s="123" t="s">
        <v>1881</v>
      </c>
      <c r="E165" s="48" t="s">
        <v>1900</v>
      </c>
    </row>
    <row r="166" spans="1:5" ht="30" x14ac:dyDescent="0.25">
      <c r="A166" s="116"/>
      <c r="B166" s="116"/>
      <c r="D166" s="123"/>
      <c r="E166" s="48" t="s">
        <v>1884</v>
      </c>
    </row>
    <row r="167" spans="1:5" ht="30" x14ac:dyDescent="0.25">
      <c r="A167" s="116"/>
      <c r="B167" s="116"/>
      <c r="D167" s="123"/>
      <c r="E167" s="48" t="s">
        <v>1919</v>
      </c>
    </row>
    <row r="168" spans="1:5" ht="30" x14ac:dyDescent="0.25">
      <c r="A168" s="116"/>
      <c r="B168" s="116"/>
      <c r="D168" s="123"/>
      <c r="E168" s="48" t="s">
        <v>2623</v>
      </c>
    </row>
    <row r="169" spans="1:5" ht="30" x14ac:dyDescent="0.25">
      <c r="A169" s="116"/>
      <c r="B169" s="116"/>
      <c r="D169" s="123"/>
      <c r="E169" s="48" t="s">
        <v>1910</v>
      </c>
    </row>
    <row r="170" spans="1:5" ht="30" x14ac:dyDescent="0.25">
      <c r="A170" s="116"/>
      <c r="B170" s="116"/>
      <c r="D170" s="123"/>
      <c r="E170" s="48" t="s">
        <v>1932</v>
      </c>
    </row>
    <row r="171" spans="1:5" x14ac:dyDescent="0.25">
      <c r="A171" s="116"/>
      <c r="B171" s="116"/>
      <c r="D171" s="123"/>
      <c r="E171" s="48" t="s">
        <v>1939</v>
      </c>
    </row>
    <row r="172" spans="1:5" ht="30" x14ac:dyDescent="0.25">
      <c r="A172" s="116"/>
      <c r="B172" s="116"/>
      <c r="D172" s="123" t="s">
        <v>1120</v>
      </c>
      <c r="E172" s="48" t="s">
        <v>1123</v>
      </c>
    </row>
    <row r="173" spans="1:5" ht="30" x14ac:dyDescent="0.25">
      <c r="A173" s="117"/>
      <c r="B173" s="116"/>
      <c r="D173" s="123"/>
      <c r="E173" s="48" t="s">
        <v>1133</v>
      </c>
    </row>
    <row r="174" spans="1:5" ht="30" x14ac:dyDescent="0.25">
      <c r="A174" s="116" t="s">
        <v>2365</v>
      </c>
      <c r="B174" s="116" t="s">
        <v>1</v>
      </c>
      <c r="C174" t="s">
        <v>457</v>
      </c>
      <c r="D174" s="123" t="s">
        <v>570</v>
      </c>
      <c r="E174" s="48" t="s">
        <v>589</v>
      </c>
    </row>
    <row r="175" spans="1:5" ht="30" x14ac:dyDescent="0.25">
      <c r="A175" s="116"/>
      <c r="B175" s="116"/>
      <c r="D175" s="123"/>
      <c r="E175" s="48" t="s">
        <v>585</v>
      </c>
    </row>
    <row r="176" spans="1:5" ht="30" x14ac:dyDescent="0.25">
      <c r="A176" s="116"/>
      <c r="B176" s="116"/>
      <c r="D176" s="123"/>
      <c r="E176" s="48" t="s">
        <v>573</v>
      </c>
    </row>
    <row r="177" spans="1:5" ht="30" x14ac:dyDescent="0.25">
      <c r="A177" s="116"/>
      <c r="B177" s="116"/>
      <c r="D177" s="123"/>
      <c r="E177" s="48" t="s">
        <v>597</v>
      </c>
    </row>
    <row r="178" spans="1:5" ht="30" x14ac:dyDescent="0.25">
      <c r="A178" s="116"/>
      <c r="B178" s="116"/>
      <c r="D178" s="123" t="s">
        <v>489</v>
      </c>
      <c r="E178" s="48" t="s">
        <v>503</v>
      </c>
    </row>
    <row r="179" spans="1:5" ht="30" x14ac:dyDescent="0.25">
      <c r="A179" s="116"/>
      <c r="B179" s="116"/>
      <c r="D179" s="123"/>
      <c r="E179" s="48" t="s">
        <v>490</v>
      </c>
    </row>
    <row r="180" spans="1:5" ht="30" x14ac:dyDescent="0.25">
      <c r="A180" s="116"/>
      <c r="B180" s="116"/>
      <c r="D180" s="123"/>
      <c r="E180" s="48" t="s">
        <v>472</v>
      </c>
    </row>
    <row r="181" spans="1:5" ht="30" x14ac:dyDescent="0.25">
      <c r="A181" s="116"/>
      <c r="B181" s="116"/>
      <c r="D181" s="123" t="s">
        <v>525</v>
      </c>
      <c r="E181" s="48" t="s">
        <v>533</v>
      </c>
    </row>
    <row r="182" spans="1:5" ht="30" x14ac:dyDescent="0.25">
      <c r="A182" s="116"/>
      <c r="B182" s="116"/>
      <c r="D182" s="123"/>
      <c r="E182" s="48" t="s">
        <v>527</v>
      </c>
    </row>
    <row r="183" spans="1:5" ht="30" x14ac:dyDescent="0.25">
      <c r="A183" s="116"/>
      <c r="B183" s="116"/>
      <c r="D183" s="123" t="s">
        <v>539</v>
      </c>
      <c r="E183" s="48" t="s">
        <v>555</v>
      </c>
    </row>
    <row r="184" spans="1:5" ht="60" x14ac:dyDescent="0.25">
      <c r="A184" s="116"/>
      <c r="B184" s="116"/>
      <c r="D184" s="123"/>
      <c r="E184" s="48" t="s">
        <v>540</v>
      </c>
    </row>
    <row r="185" spans="1:5" ht="45" x14ac:dyDescent="0.25">
      <c r="A185" s="116"/>
      <c r="B185" s="116"/>
      <c r="D185" s="123"/>
      <c r="E185" s="48" t="s">
        <v>2418</v>
      </c>
    </row>
    <row r="186" spans="1:5" x14ac:dyDescent="0.25">
      <c r="A186" s="116"/>
      <c r="B186" s="116"/>
      <c r="D186" s="123" t="s">
        <v>458</v>
      </c>
      <c r="E186" s="48" t="s">
        <v>478</v>
      </c>
    </row>
    <row r="187" spans="1:5" ht="30" x14ac:dyDescent="0.25">
      <c r="A187" s="116"/>
      <c r="B187" s="116"/>
      <c r="D187" s="123"/>
      <c r="E187" s="48" t="s">
        <v>472</v>
      </c>
    </row>
    <row r="188" spans="1:5" ht="30" x14ac:dyDescent="0.25">
      <c r="A188" s="116"/>
      <c r="B188" s="116"/>
      <c r="D188" s="123"/>
      <c r="E188" s="48" t="s">
        <v>460</v>
      </c>
    </row>
    <row r="189" spans="1:5" ht="45" x14ac:dyDescent="0.25">
      <c r="A189" s="116"/>
      <c r="B189" s="116"/>
      <c r="C189" t="s">
        <v>303</v>
      </c>
      <c r="D189" s="123" t="s">
        <v>365</v>
      </c>
      <c r="E189" s="48" t="s">
        <v>366</v>
      </c>
    </row>
    <row r="190" spans="1:5" ht="45" x14ac:dyDescent="0.25">
      <c r="A190" s="116"/>
      <c r="B190" s="116"/>
      <c r="D190" s="123" t="s">
        <v>304</v>
      </c>
      <c r="E190" s="48" t="s">
        <v>305</v>
      </c>
    </row>
    <row r="191" spans="1:5" ht="30" x14ac:dyDescent="0.25">
      <c r="A191" s="116"/>
      <c r="B191" s="116"/>
      <c r="D191" s="123"/>
      <c r="E191" s="48" t="s">
        <v>332</v>
      </c>
    </row>
    <row r="192" spans="1:5" x14ac:dyDescent="0.25">
      <c r="A192" s="116"/>
      <c r="B192" s="116"/>
      <c r="D192" s="123"/>
      <c r="E192" s="48" t="s">
        <v>315</v>
      </c>
    </row>
    <row r="193" spans="1:5" ht="30" x14ac:dyDescent="0.25">
      <c r="A193" s="116"/>
      <c r="B193" s="116"/>
      <c r="D193" s="123"/>
      <c r="E193" s="48" t="s">
        <v>2396</v>
      </c>
    </row>
    <row r="194" spans="1:5" ht="30" x14ac:dyDescent="0.25">
      <c r="A194" s="116"/>
      <c r="B194" s="116"/>
      <c r="D194" s="123"/>
      <c r="E194" s="48" t="s">
        <v>339</v>
      </c>
    </row>
    <row r="195" spans="1:5" ht="60" x14ac:dyDescent="0.25">
      <c r="A195" s="116"/>
      <c r="B195" s="116"/>
      <c r="D195" s="123"/>
      <c r="E195" s="48" t="s">
        <v>319</v>
      </c>
    </row>
    <row r="196" spans="1:5" ht="60" x14ac:dyDescent="0.25">
      <c r="A196" s="116"/>
      <c r="B196" s="116"/>
      <c r="D196" s="123" t="s">
        <v>347</v>
      </c>
      <c r="E196" s="48" t="s">
        <v>358</v>
      </c>
    </row>
    <row r="197" spans="1:5" ht="30" x14ac:dyDescent="0.25">
      <c r="A197" s="116"/>
      <c r="B197" s="116"/>
      <c r="D197" s="123"/>
      <c r="E197" s="48" t="s">
        <v>348</v>
      </c>
    </row>
    <row r="198" spans="1:5" x14ac:dyDescent="0.25">
      <c r="A198" s="116"/>
      <c r="B198" s="116"/>
      <c r="C198" t="s">
        <v>2743</v>
      </c>
      <c r="D198" s="123" t="s">
        <v>395</v>
      </c>
      <c r="E198" s="48" t="s">
        <v>396</v>
      </c>
    </row>
    <row r="199" spans="1:5" ht="45" x14ac:dyDescent="0.25">
      <c r="A199" s="116"/>
      <c r="B199" s="116"/>
      <c r="D199" s="123" t="s">
        <v>370</v>
      </c>
      <c r="E199" s="48" t="s">
        <v>373</v>
      </c>
    </row>
    <row r="200" spans="1:5" x14ac:dyDescent="0.25">
      <c r="A200" s="116"/>
      <c r="B200" s="116"/>
      <c r="D200" s="123"/>
      <c r="E200" s="48" t="s">
        <v>2732</v>
      </c>
    </row>
    <row r="201" spans="1:5" ht="45" x14ac:dyDescent="0.25">
      <c r="A201" s="116"/>
      <c r="B201" s="116"/>
      <c r="D201" s="123"/>
      <c r="E201" s="48" t="s">
        <v>388</v>
      </c>
    </row>
    <row r="202" spans="1:5" ht="30" x14ac:dyDescent="0.25">
      <c r="A202" s="116"/>
      <c r="B202" s="116"/>
      <c r="D202" s="123" t="s">
        <v>410</v>
      </c>
      <c r="E202" s="48" t="s">
        <v>420</v>
      </c>
    </row>
    <row r="203" spans="1:5" ht="45" x14ac:dyDescent="0.25">
      <c r="A203" s="116"/>
      <c r="B203" s="116"/>
      <c r="D203" s="123"/>
      <c r="E203" s="48" t="s">
        <v>441</v>
      </c>
    </row>
    <row r="204" spans="1:5" x14ac:dyDescent="0.25">
      <c r="A204" s="116"/>
      <c r="B204" s="116"/>
      <c r="D204" s="123"/>
      <c r="E204" s="48" t="s">
        <v>412</v>
      </c>
    </row>
    <row r="205" spans="1:5" ht="30" x14ac:dyDescent="0.25">
      <c r="A205" s="116"/>
      <c r="B205" s="116"/>
      <c r="D205" s="123"/>
      <c r="E205" s="48" t="s">
        <v>434</v>
      </c>
    </row>
    <row r="206" spans="1:5" ht="30" x14ac:dyDescent="0.25">
      <c r="A206" s="116"/>
      <c r="B206" s="116"/>
      <c r="C206" t="s">
        <v>2742</v>
      </c>
      <c r="D206" s="123" t="s">
        <v>2</v>
      </c>
      <c r="E206" s="48" t="s">
        <v>89</v>
      </c>
    </row>
    <row r="207" spans="1:5" ht="30" x14ac:dyDescent="0.25">
      <c r="A207" s="116"/>
      <c r="B207" s="116"/>
      <c r="D207" s="123"/>
      <c r="E207" s="48" t="s">
        <v>101</v>
      </c>
    </row>
    <row r="208" spans="1:5" x14ac:dyDescent="0.25">
      <c r="A208" s="116"/>
      <c r="B208" s="116"/>
      <c r="D208" s="123"/>
      <c r="E208" s="48" t="s">
        <v>124</v>
      </c>
    </row>
    <row r="209" spans="1:5" ht="30" x14ac:dyDescent="0.25">
      <c r="A209" s="116"/>
      <c r="B209" s="116"/>
      <c r="D209" s="123"/>
      <c r="E209" s="48" t="s">
        <v>121</v>
      </c>
    </row>
    <row r="210" spans="1:5" x14ac:dyDescent="0.25">
      <c r="A210" s="116"/>
      <c r="B210" s="116"/>
      <c r="D210" s="123"/>
      <c r="E210" s="48" t="s">
        <v>108</v>
      </c>
    </row>
    <row r="211" spans="1:5" ht="30" x14ac:dyDescent="0.25">
      <c r="A211" s="116"/>
      <c r="B211" s="116"/>
      <c r="D211" s="123"/>
      <c r="E211" s="48" t="s">
        <v>81</v>
      </c>
    </row>
    <row r="212" spans="1:5" x14ac:dyDescent="0.25">
      <c r="A212" s="116"/>
      <c r="B212" s="116"/>
      <c r="D212" s="123"/>
      <c r="E212" s="48" t="s">
        <v>141</v>
      </c>
    </row>
    <row r="213" spans="1:5" ht="30" x14ac:dyDescent="0.25">
      <c r="A213" s="116"/>
      <c r="B213" s="116"/>
      <c r="D213" s="123"/>
      <c r="E213" s="48" t="s">
        <v>2740</v>
      </c>
    </row>
    <row r="214" spans="1:5" x14ac:dyDescent="0.25">
      <c r="A214" s="116"/>
      <c r="B214" s="116"/>
      <c r="D214" s="123"/>
      <c r="E214" s="48" t="s">
        <v>2731</v>
      </c>
    </row>
    <row r="215" spans="1:5" ht="45" x14ac:dyDescent="0.25">
      <c r="A215" s="116"/>
      <c r="B215" s="116"/>
      <c r="D215" s="123"/>
      <c r="E215" s="48" t="s">
        <v>93</v>
      </c>
    </row>
    <row r="216" spans="1:5" x14ac:dyDescent="0.25">
      <c r="A216" s="116"/>
      <c r="B216" s="116"/>
      <c r="D216" s="123"/>
      <c r="E216" s="48" t="s">
        <v>73</v>
      </c>
    </row>
    <row r="217" spans="1:5" x14ac:dyDescent="0.25">
      <c r="A217" s="116"/>
      <c r="B217" s="116"/>
      <c r="D217" s="123" t="s">
        <v>226</v>
      </c>
      <c r="E217" s="48" t="s">
        <v>2380</v>
      </c>
    </row>
    <row r="218" spans="1:5" ht="30" x14ac:dyDescent="0.25">
      <c r="A218" s="116"/>
      <c r="B218" s="116"/>
      <c r="D218" s="123"/>
      <c r="E218" s="48" t="s">
        <v>232</v>
      </c>
    </row>
    <row r="219" spans="1:5" ht="30" x14ac:dyDescent="0.25">
      <c r="A219" s="116"/>
      <c r="B219" s="116"/>
      <c r="D219" s="123"/>
      <c r="E219" s="48" t="s">
        <v>245</v>
      </c>
    </row>
    <row r="220" spans="1:5" x14ac:dyDescent="0.25">
      <c r="A220" s="116"/>
      <c r="B220" s="116"/>
      <c r="D220" s="123" t="s">
        <v>187</v>
      </c>
      <c r="E220" s="48" t="s">
        <v>213</v>
      </c>
    </row>
    <row r="221" spans="1:5" ht="30" x14ac:dyDescent="0.25">
      <c r="A221" s="116"/>
      <c r="B221" s="116"/>
      <c r="D221" s="123"/>
      <c r="E221" s="48" t="s">
        <v>2377</v>
      </c>
    </row>
    <row r="222" spans="1:5" ht="30" x14ac:dyDescent="0.25">
      <c r="A222" s="116"/>
      <c r="B222" s="116"/>
      <c r="D222" s="123"/>
      <c r="E222" s="48" t="s">
        <v>208</v>
      </c>
    </row>
    <row r="223" spans="1:5" ht="30" x14ac:dyDescent="0.25">
      <c r="A223" s="116"/>
      <c r="B223" s="116"/>
      <c r="D223" s="123"/>
      <c r="E223" s="48" t="s">
        <v>201</v>
      </c>
    </row>
    <row r="224" spans="1:5" ht="45" x14ac:dyDescent="0.25">
      <c r="A224" s="116"/>
      <c r="B224" s="116"/>
      <c r="D224" s="123" t="s">
        <v>175</v>
      </c>
      <c r="E224" s="48" t="s">
        <v>178</v>
      </c>
    </row>
    <row r="225" spans="1:5" ht="45" x14ac:dyDescent="0.25">
      <c r="A225" s="116"/>
      <c r="B225" s="116"/>
      <c r="D225" s="123" t="s">
        <v>169</v>
      </c>
      <c r="E225" s="48" t="s">
        <v>158</v>
      </c>
    </row>
    <row r="226" spans="1:5" ht="30" x14ac:dyDescent="0.25">
      <c r="A226" s="116"/>
      <c r="B226" s="116"/>
      <c r="D226" s="123"/>
      <c r="E226" s="48" t="s">
        <v>147</v>
      </c>
    </row>
    <row r="227" spans="1:5" ht="45" x14ac:dyDescent="0.25">
      <c r="A227" s="116"/>
      <c r="B227" s="116"/>
      <c r="D227" s="123" t="s">
        <v>289</v>
      </c>
      <c r="E227" s="48" t="s">
        <v>292</v>
      </c>
    </row>
    <row r="228" spans="1:5" ht="60" x14ac:dyDescent="0.25">
      <c r="A228" s="116"/>
      <c r="B228" s="116"/>
      <c r="D228" s="123" t="s">
        <v>257</v>
      </c>
      <c r="E228" s="48" t="s">
        <v>265</v>
      </c>
    </row>
    <row r="229" spans="1:5" ht="45" x14ac:dyDescent="0.25">
      <c r="A229" s="116"/>
      <c r="B229" s="116"/>
      <c r="D229" s="123"/>
      <c r="E229" s="48" t="s">
        <v>273</v>
      </c>
    </row>
    <row r="230" spans="1:5" ht="30" x14ac:dyDescent="0.25">
      <c r="A230" s="116"/>
      <c r="B230" s="116"/>
      <c r="D230" s="123"/>
      <c r="E230" s="48" t="s">
        <v>260</v>
      </c>
    </row>
    <row r="231" spans="1:5" ht="30" x14ac:dyDescent="0.25">
      <c r="A231" s="116"/>
      <c r="B231" s="116"/>
      <c r="D231" s="123"/>
      <c r="E231" s="48" t="s">
        <v>278</v>
      </c>
    </row>
    <row r="232" spans="1:5" x14ac:dyDescent="0.25">
      <c r="A232" s="116"/>
      <c r="B232" s="116"/>
      <c r="D232" s="123"/>
      <c r="E232" s="48" t="s">
        <v>268</v>
      </c>
    </row>
    <row r="233" spans="1:5" ht="30" x14ac:dyDescent="0.25">
      <c r="A233" s="116"/>
      <c r="B233" s="116"/>
      <c r="C233" t="s">
        <v>600</v>
      </c>
      <c r="D233" s="123" t="s">
        <v>629</v>
      </c>
      <c r="E233" s="48" t="s">
        <v>638</v>
      </c>
    </row>
    <row r="234" spans="1:5" ht="30" x14ac:dyDescent="0.25">
      <c r="A234" s="116"/>
      <c r="B234" s="116"/>
      <c r="D234" s="123"/>
      <c r="E234" s="48" t="s">
        <v>630</v>
      </c>
    </row>
    <row r="235" spans="1:5" x14ac:dyDescent="0.25">
      <c r="A235" s="116"/>
      <c r="B235" s="116"/>
      <c r="D235" s="123"/>
      <c r="E235" s="48" t="s">
        <v>633</v>
      </c>
    </row>
    <row r="236" spans="1:5" x14ac:dyDescent="0.25">
      <c r="A236" s="116"/>
      <c r="B236" s="116"/>
      <c r="D236" s="123"/>
      <c r="E236" s="48" t="s">
        <v>636</v>
      </c>
    </row>
    <row r="237" spans="1:5" ht="30" x14ac:dyDescent="0.25">
      <c r="A237" s="116"/>
      <c r="B237" s="116"/>
      <c r="D237" s="123" t="s">
        <v>601</v>
      </c>
      <c r="E237" s="48" t="s">
        <v>604</v>
      </c>
    </row>
    <row r="238" spans="1:5" ht="30" x14ac:dyDescent="0.25">
      <c r="A238" s="116"/>
      <c r="B238" s="116"/>
      <c r="D238" s="123"/>
      <c r="E238" s="48" t="s">
        <v>612</v>
      </c>
    </row>
    <row r="239" spans="1:5" x14ac:dyDescent="0.25">
      <c r="A239" s="116"/>
      <c r="B239" s="116"/>
      <c r="D239" s="123"/>
      <c r="E239" s="48" t="s">
        <v>608</v>
      </c>
    </row>
    <row r="240" spans="1:5" ht="30" x14ac:dyDescent="0.25">
      <c r="A240" s="116"/>
      <c r="B240" s="116"/>
      <c r="D240" s="123" t="s">
        <v>617</v>
      </c>
      <c r="E240" s="48" t="s">
        <v>628</v>
      </c>
    </row>
    <row r="241" spans="1:5" ht="45" x14ac:dyDescent="0.25">
      <c r="A241" s="116"/>
      <c r="B241" s="116"/>
      <c r="D241" s="123"/>
      <c r="E241" s="48" t="s">
        <v>620</v>
      </c>
    </row>
    <row r="242" spans="1:5" ht="30" x14ac:dyDescent="0.25">
      <c r="A242" s="117"/>
      <c r="B242" s="116"/>
      <c r="D242" s="123"/>
      <c r="E242" s="48" t="s">
        <v>625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 Formulación</vt:lpstr>
      <vt:lpstr>DIN SG</vt:lpstr>
      <vt:lpstr>Tablero SG</vt:lpstr>
      <vt:lpstr>Listas</vt:lpstr>
      <vt:lpstr>SG</vt:lpstr>
      <vt:lpstr>Glosario</vt:lpstr>
      <vt:lpstr>Peso Progr en Línea</vt:lpstr>
      <vt:lpstr>Peso Hito en Prog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Moreno Barbosa</dc:creator>
  <cp:lastModifiedBy>Elizabeth Moreno Barbosa</cp:lastModifiedBy>
  <dcterms:created xsi:type="dcterms:W3CDTF">2017-04-07T22:20:41Z</dcterms:created>
  <dcterms:modified xsi:type="dcterms:W3CDTF">2017-11-09T16:24:47Z</dcterms:modified>
</cp:coreProperties>
</file>