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10" windowWidth="15420" windowHeight="81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'Distymuniccertf'!$A$10:$N$73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<sst xmlns="http://schemas.openxmlformats.org/spreadsheetml/2006/main" count="2469" uniqueCount="1261">
  <si>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</si>
  <si>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</si>
  <si>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</si>
  <si>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</si>
  <si>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</si>
  <si>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</si>
  <si>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</si>
  <si>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</si>
  <si>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</si>
  <si>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</si>
  <si>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</si>
  <si>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</si>
  <si>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</si>
  <si>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</si>
  <si>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</si>
  <si>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</si>
  <si>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</si>
  <si>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</si>
  <si>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</si>
  <si>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</si>
  <si>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</si>
  <si>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</si>
  <si>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</si>
  <si>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</si>
  <si>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</si>
  <si>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</si>
  <si>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</si>
  <si>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</si>
  <si>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</si>
  <si>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</si>
  <si>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</si>
  <si>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</si>
  <si>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</si>
  <si>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</si>
  <si>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</si>
  <si>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</si>
  <si>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</si>
  <si>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</si>
  <si>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</si>
  <si>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</si>
  <si>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</si>
  <si>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</si>
  <si>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</si>
  <si>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</si>
  <si>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</si>
  <si>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</si>
  <si>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</si>
  <si>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</si>
  <si>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</si>
  <si>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</si>
  <si>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</si>
  <si>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</si>
  <si>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</si>
  <si>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</si>
  <si>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</si>
  <si>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</si>
  <si>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</si>
  <si>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</si>
  <si>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</si>
  <si>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</si>
  <si>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</si>
  <si>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</si>
  <si>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</si>
  <si>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</si>
  <si>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</si>
  <si>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</si>
  <si>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</si>
  <si>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</si>
  <si>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</si>
  <si>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</si>
  <si>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</si>
  <si>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</si>
  <si>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</si>
  <si>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</si>
  <si>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</si>
  <si>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</si>
  <si>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</si>
  <si>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</si>
  <si>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</si>
  <si>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</si>
  <si>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</si>
  <si>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</si>
  <si>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</si>
  <si>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</si>
  <si>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</si>
  <si>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</si>
  <si>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</si>
  <si>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</si>
  <si>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</si>
  <si>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</si>
  <si>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</si>
  <si>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</si>
  <si>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</si>
  <si>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</si>
  <si>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</si>
  <si>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</si>
  <si>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</si>
  <si>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</si>
  <si>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</si>
  <si>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</si>
  <si>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</si>
  <si>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</si>
  <si>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</si>
  <si>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</si>
  <si>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</si>
  <si>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</si>
  <si>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</si>
  <si>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</si>
  <si>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</si>
  <si>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</si>
  <si>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</si>
  <si>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</si>
  <si>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</si>
  <si>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</si>
  <si>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</si>
  <si>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</si>
  <si>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</si>
  <si>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</si>
  <si>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</si>
  <si>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</si>
  <si>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</si>
  <si>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</si>
  <si>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</si>
  <si>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</si>
  <si>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</si>
  <si>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</si>
  <si>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</si>
  <si>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</si>
  <si>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</si>
  <si>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</si>
  <si>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</si>
  <si>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</si>
  <si>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</si>
  <si>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</si>
  <si>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</si>
  <si>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</si>
  <si>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</si>
  <si>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</si>
  <si>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</si>
  <si>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</si>
  <si>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</si>
  <si>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</si>
  <si>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</si>
  <si>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</si>
  <si>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</si>
  <si>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</si>
  <si>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</si>
  <si>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</si>
  <si>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</si>
  <si>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</si>
  <si>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</si>
  <si>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</si>
  <si>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</si>
  <si>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</si>
  <si>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</si>
  <si>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</si>
  <si>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</si>
  <si>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</si>
  <si>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</si>
  <si>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</si>
  <si>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</si>
  <si>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</si>
  <si>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</si>
  <si>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</si>
  <si>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</si>
  <si>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</si>
  <si>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</si>
  <si>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</si>
  <si>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</si>
  <si>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</si>
  <si>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</si>
  <si>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</si>
  <si>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</si>
  <si>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</si>
  <si>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</si>
  <si>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</si>
  <si>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</si>
  <si>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</si>
  <si>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</si>
  <si>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</si>
  <si>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</si>
  <si>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</si>
  <si>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</si>
  <si>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</si>
  <si>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</si>
  <si>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</si>
  <si>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</si>
  <si>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</si>
  <si>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</si>
  <si>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</si>
  <si>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</si>
  <si>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</si>
  <si>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</si>
  <si>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</si>
  <si>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</si>
  <si>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</si>
  <si>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</si>
  <si>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</si>
  <si>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</si>
  <si>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</si>
  <si>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</si>
  <si>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</si>
  <si>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</si>
  <si>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</si>
  <si>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</si>
  <si>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</si>
  <si>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</si>
  <si>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</si>
  <si>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</si>
  <si>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</si>
  <si>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</si>
  <si>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</si>
  <si>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</si>
  <si>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</si>
  <si>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</si>
  <si>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</si>
  <si>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</si>
  <si>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</si>
  <si>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</si>
  <si>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</si>
  <si>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</si>
  <si>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</si>
  <si>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</si>
  <si>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</si>
  <si>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</si>
  <si>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</si>
  <si>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</si>
  <si>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</si>
  <si>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</si>
  <si>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</si>
  <si>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</si>
  <si>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</si>
  <si>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</si>
  <si>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</si>
  <si>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</si>
  <si>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</si>
  <si>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</si>
  <si>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</si>
  <si>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</si>
  <si>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</si>
  <si>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</si>
  <si>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</si>
  <si>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</si>
  <si>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</si>
  <si>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</si>
  <si>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</si>
  <si>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</si>
  <si>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</si>
  <si>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</si>
  <si>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</si>
  <si>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</si>
  <si>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</si>
  <si>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</si>
  <si>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</si>
  <si>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</si>
  <si>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</si>
  <si>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</si>
  <si>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</si>
  <si>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</si>
  <si>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</si>
  <si>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</si>
  <si>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</si>
  <si>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</si>
  <si>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</si>
  <si>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</si>
  <si>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</si>
  <si>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</si>
  <si>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</si>
  <si>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</si>
  <si>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</si>
  <si>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</si>
  <si>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</si>
  <si>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</si>
  <si>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</si>
  <si>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</si>
  <si>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</si>
  <si>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</si>
  <si>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</si>
  <si>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</si>
  <si>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</si>
  <si>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</si>
  <si>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</si>
  <si>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</si>
  <si>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</si>
  <si>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</si>
  <si>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</si>
  <si>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</si>
  <si>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</si>
  <si>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</si>
  <si>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</si>
  <si>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</si>
  <si>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</si>
  <si>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</si>
  <si>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</si>
  <si>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</si>
  <si>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</si>
  <si>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</si>
  <si>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</si>
  <si>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</si>
  <si>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</si>
  <si>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</si>
  <si>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</si>
  <si>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</si>
  <si>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</si>
  <si>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</si>
  <si>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</si>
  <si>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</si>
  <si>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</si>
  <si>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</si>
  <si>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</si>
  <si>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</si>
  <si>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</si>
  <si>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</si>
  <si>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</si>
  <si>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</si>
  <si>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</si>
  <si>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</si>
  <si>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</si>
  <si>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</si>
  <si>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</si>
  <si>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</si>
  <si>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</si>
  <si>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</si>
  <si>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</si>
  <si>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</si>
  <si>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</si>
  <si>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</si>
  <si>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</si>
  <si>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</si>
  <si>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</si>
  <si>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</si>
  <si>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</si>
  <si>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</si>
  <si>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</si>
  <si>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</si>
  <si>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</si>
  <si>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</si>
  <si>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</si>
  <si>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</si>
  <si>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</si>
  <si>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</si>
  <si>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</si>
  <si>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</si>
  <si>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</si>
  <si>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</si>
  <si>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</si>
  <si>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</si>
  <si>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</si>
  <si>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</si>
  <si>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</si>
  <si>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</si>
  <si>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</si>
  <si>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</si>
  <si>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</si>
  <si>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</si>
  <si>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</si>
  <si>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</si>
  <si>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</si>
  <si>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</si>
  <si>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</si>
  <si>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</si>
  <si>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</si>
  <si>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</si>
  <si>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</si>
  <si>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</si>
  <si>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</si>
  <si>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</si>
  <si>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</si>
  <si>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</si>
  <si>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</si>
  <si>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</si>
  <si>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</si>
  <si>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</si>
  <si>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</si>
  <si>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</si>
  <si>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</si>
  <si>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</si>
  <si>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</si>
  <si>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</si>
  <si>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</si>
  <si>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</si>
  <si>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</si>
  <si>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</si>
  <si>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</si>
  <si>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</si>
  <si>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</si>
  <si>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</si>
  <si>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</si>
  <si>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</si>
  <si>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</si>
  <si>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</si>
  <si>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</si>
  <si>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</si>
  <si>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</si>
  <si>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</si>
  <si>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</si>
  <si>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</si>
  <si>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</si>
  <si>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</si>
  <si>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</si>
  <si>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</si>
  <si>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</si>
  <si>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</si>
  <si>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</si>
  <si>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</si>
  <si>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</si>
  <si>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</si>
  <si>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</si>
  <si>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</si>
  <si>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</si>
  <si>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</si>
  <si>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</si>
  <si>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</si>
  <si>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</si>
  <si>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</si>
  <si>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</si>
  <si>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</si>
  <si>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</si>
  <si>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</si>
  <si>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</si>
  <si>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</si>
  <si>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</si>
  <si>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</si>
  <si>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</si>
  <si>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</si>
  <si>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</si>
  <si>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</si>
  <si>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</si>
  <si>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</si>
  <si>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</si>
  <si>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</si>
  <si>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</si>
  <si>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</si>
  <si>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</si>
  <si>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</si>
  <si>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</si>
  <si>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</si>
  <si>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</si>
  <si>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</si>
  <si>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</si>
  <si>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</si>
  <si>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</si>
  <si>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</si>
  <si>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</si>
  <si>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</si>
  <si>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</si>
  <si>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</si>
  <si>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</si>
  <si>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</si>
  <si>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</si>
  <si>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</si>
  <si>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</si>
  <si>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</si>
  <si>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</si>
  <si>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</si>
  <si>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</si>
  <si>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</si>
  <si>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</si>
  <si>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</si>
  <si>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</si>
  <si>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</si>
  <si>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</si>
  <si>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</si>
  <si>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</si>
  <si>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</si>
  <si>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</si>
  <si>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</si>
  <si>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</si>
  <si>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</si>
  <si>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</si>
  <si>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</si>
  <si>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</si>
  <si>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</si>
  <si>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</si>
  <si>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</si>
  <si>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</si>
  <si>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</si>
  <si>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</si>
  <si>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</si>
  <si>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</si>
  <si>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</si>
  <si>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</si>
  <si>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</si>
  <si>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</si>
  <si>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</si>
  <si>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</si>
  <si>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</si>
  <si>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</si>
  <si>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</si>
  <si>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</si>
  <si>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</si>
  <si>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</si>
  <si>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</si>
  <si>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</si>
  <si>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</si>
  <si>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</si>
  <si>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</si>
  <si>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</si>
  <si>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</si>
  <si>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</si>
  <si>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</si>
  <si>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</si>
  <si>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</si>
  <si>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</si>
  <si>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</si>
  <si>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</si>
  <si>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</si>
  <si>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</si>
  <si>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</si>
  <si>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</si>
  <si>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</si>
  <si>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</si>
  <si>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</si>
  <si>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</si>
  <si>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</si>
  <si>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</si>
  <si>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</si>
  <si>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</si>
  <si>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</si>
  <si>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</si>
  <si>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</si>
  <si>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</si>
  <si>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</si>
  <si>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</si>
  <si>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</si>
  <si>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</si>
  <si>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</si>
  <si>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</si>
  <si>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</si>
  <si>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</si>
  <si>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</si>
  <si>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</si>
  <si>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</si>
  <si>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</si>
  <si>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</si>
  <si>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</si>
  <si>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</si>
  <si>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</si>
  <si>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</si>
  <si>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</si>
  <si>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</si>
  <si>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</si>
  <si>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</si>
  <si>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</si>
  <si>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</si>
  <si>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</si>
  <si>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</si>
  <si>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</si>
  <si>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</si>
  <si>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</si>
  <si>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</si>
  <si>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</si>
  <si>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</si>
  <si>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</si>
  <si>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</si>
  <si>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</si>
  <si>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</si>
  <si>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</si>
  <si>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</si>
  <si>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</si>
  <si>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</si>
  <si>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</si>
  <si>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</si>
  <si>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</si>
  <si>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</si>
  <si>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</si>
  <si>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</si>
  <si>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</si>
  <si>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</si>
  <si>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</si>
  <si>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</si>
  <si>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</si>
  <si>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</si>
  <si>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</si>
  <si>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</si>
  <si>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</si>
  <si>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</si>
  <si>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</si>
  <si>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</si>
  <si>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</si>
  <si>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</si>
  <si>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</si>
  <si>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</si>
  <si>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</si>
  <si>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</si>
  <si>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</si>
  <si>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</si>
  <si>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</si>
  <si>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</si>
  <si>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</si>
  <si>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</si>
  <si>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</si>
  <si>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</si>
  <si>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</si>
  <si>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</si>
  <si>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</si>
  <si>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</si>
  <si>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</si>
  <si>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</si>
  <si>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</si>
  <si>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</si>
  <si>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</si>
  <si>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</si>
  <si>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</si>
  <si>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</si>
  <si>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</si>
  <si>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</si>
  <si>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</si>
  <si>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</si>
  <si>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</si>
  <si>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</si>
  <si>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</si>
  <si>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</si>
  <si>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</si>
  <si>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</si>
  <si>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</si>
  <si>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</si>
  <si>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</si>
  <si>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</si>
  <si>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</si>
  <si>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</si>
  <si>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</si>
  <si>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</si>
  <si>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</si>
  <si>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</si>
  <si>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</si>
  <si>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</si>
  <si>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</si>
  <si>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</si>
  <si>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</si>
  <si>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</si>
  <si>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</si>
  <si>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</si>
  <si>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</si>
  <si>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</si>
  <si>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</si>
  <si>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</si>
  <si>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</si>
  <si>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</si>
  <si>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</si>
  <si>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</si>
  <si>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</si>
  <si>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</si>
  <si>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</si>
  <si>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</si>
  <si>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</si>
  <si>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</si>
  <si>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</si>
  <si>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</si>
  <si>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</si>
  <si>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</si>
  <si>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</si>
  <si>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</si>
  <si>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</si>
  <si>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</si>
  <si>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</si>
  <si>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</si>
  <si>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</si>
  <si>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</si>
  <si>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</si>
  <si>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</si>
  <si>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</si>
  <si>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</si>
  <si>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</si>
  <si>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</si>
  <si>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</si>
  <si>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</si>
  <si>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</si>
  <si>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</si>
  <si>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</si>
  <si>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</si>
  <si>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</si>
  <si>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</si>
  <si>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</si>
  <si>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</si>
  <si>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</si>
  <si>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</si>
  <si>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</si>
  <si>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</si>
  <si>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</si>
  <si>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</si>
  <si>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</si>
  <si>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</si>
  <si>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</si>
  <si>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</si>
  <si>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</si>
  <si>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</si>
  <si>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</si>
  <si>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</si>
  <si>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</si>
  <si>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</si>
  <si>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</si>
  <si>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</si>
  <si>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</si>
  <si>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</si>
  <si>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</si>
  <si>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</si>
  <si>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</si>
  <si>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</si>
  <si>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</si>
  <si>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</si>
  <si>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</si>
  <si>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</si>
  <si>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</si>
  <si>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</si>
  <si>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</si>
  <si>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</si>
  <si>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</si>
  <si>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</si>
  <si>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</si>
  <si>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</si>
  <si>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</si>
  <si>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</si>
  <si>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</si>
  <si>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</si>
  <si>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</si>
  <si>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</si>
  <si>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</si>
  <si>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</si>
  <si>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</si>
  <si>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</si>
  <si>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</si>
  <si>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</si>
  <si>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</si>
  <si>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</si>
  <si>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</si>
  <si>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</si>
  <si>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</si>
  <si>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</si>
  <si>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</si>
  <si>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</si>
  <si>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</si>
  <si>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</si>
  <si>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</si>
  <si>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</si>
  <si>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</si>
  <si>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</si>
  <si>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</si>
  <si>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</si>
  <si>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</si>
  <si>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</si>
  <si>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</si>
  <si>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</si>
  <si>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</si>
  <si>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</si>
  <si>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</si>
  <si>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</si>
  <si>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</si>
  <si>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</si>
  <si>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</si>
  <si>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</si>
  <si>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</si>
  <si>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</si>
  <si>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</si>
  <si>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</si>
  <si>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</si>
  <si>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</si>
  <si>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</si>
  <si>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</si>
  <si>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</si>
  <si>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</si>
  <si>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</si>
  <si>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</si>
  <si>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</si>
  <si>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</si>
  <si>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</si>
  <si>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</si>
  <si>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</si>
  <si>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</si>
  <si>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</si>
  <si>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</si>
  <si>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</si>
  <si>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</si>
  <si>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</si>
  <si>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</si>
  <si>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</si>
  <si>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</si>
  <si>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</si>
  <si>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</si>
  <si>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</si>
  <si>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</si>
  <si>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</si>
  <si>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</si>
  <si>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</si>
  <si>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</si>
  <si>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</si>
  <si>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</si>
  <si>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</si>
  <si>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</si>
  <si>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</si>
  <si>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</si>
  <si>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</si>
  <si>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</si>
  <si>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</si>
  <si>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</si>
  <si>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</si>
  <si>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</si>
  <si>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</si>
  <si>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</si>
  <si>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</si>
  <si>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</si>
  <si>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</si>
  <si>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</si>
  <si>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</si>
  <si>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</si>
  <si>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</si>
  <si>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</si>
  <si>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</si>
  <si>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</si>
  <si>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</si>
  <si>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</si>
  <si>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</si>
  <si>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</si>
  <si>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</si>
  <si>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</si>
  <si>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</si>
  <si>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</si>
  <si>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</si>
  <si>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</si>
  <si>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</si>
  <si>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</si>
  <si>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</si>
  <si>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</si>
  <si>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</si>
  <si>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</si>
  <si>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</si>
  <si>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</si>
  <si>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</si>
  <si>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</si>
  <si>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</si>
  <si>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</si>
  <si>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</si>
  <si>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</si>
  <si>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</si>
  <si>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</si>
  <si>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</si>
  <si>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</si>
  <si>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</si>
  <si>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</si>
  <si>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</si>
  <si>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</si>
  <si>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</si>
  <si>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</si>
  <si>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</si>
  <si>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</si>
  <si>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</si>
  <si>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</si>
  <si>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</si>
  <si>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</si>
  <si>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</si>
  <si>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</si>
  <si>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</si>
  <si>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</si>
  <si>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</si>
  <si>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</si>
  <si>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</si>
  <si>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</si>
  <si>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</si>
  <si>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</si>
  <si>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</si>
  <si>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</si>
  <si>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</si>
  <si>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</si>
  <si>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</si>
  <si>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</si>
  <si>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</si>
  <si>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</si>
  <si>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</si>
  <si>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</si>
  <si>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</si>
  <si>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</si>
  <si>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</si>
  <si>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</si>
  <si>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</si>
  <si>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</si>
  <si>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</si>
  <si>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</si>
  <si>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</si>
  <si>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</si>
  <si>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</si>
  <si>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</si>
  <si>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</si>
  <si>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</si>
  <si>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</si>
  <si>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</si>
  <si>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</si>
  <si>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</si>
  <si>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</si>
  <si>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</si>
  <si>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</si>
  <si>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</si>
  <si>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</si>
  <si>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</si>
  <si>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</si>
  <si>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</si>
  <si>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</si>
  <si>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</si>
  <si>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</si>
  <si>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</si>
  <si>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</si>
  <si>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</si>
  <si>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</si>
  <si>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</si>
  <si>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</si>
  <si>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</si>
  <si>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</si>
  <si>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</si>
  <si>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</si>
  <si>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</si>
  <si>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</si>
  <si>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</si>
  <si>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</si>
  <si>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</si>
  <si>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</si>
  <si>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</si>
  <si>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</si>
  <si>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</si>
  <si>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</si>
  <si>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</si>
  <si>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</si>
  <si>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</si>
  <si>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</si>
  <si>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</si>
  <si>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</si>
  <si>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</si>
  <si>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</si>
  <si>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</si>
  <si>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</si>
  <si>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</si>
  <si>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</si>
  <si>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</si>
  <si>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</si>
  <si>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</si>
  <si>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</si>
  <si>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</si>
  <si>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</si>
  <si>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</si>
  <si>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</si>
  <si>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</si>
  <si>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</si>
  <si>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</si>
  <si>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</si>
  <si>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</si>
  <si>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</si>
  <si>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</si>
  <si>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</si>
  <si>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</si>
  <si>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</si>
  <si>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</si>
  <si>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</si>
  <si>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</si>
  <si>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</si>
  <si>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</si>
  <si>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</si>
  <si>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</si>
  <si>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</si>
  <si>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</si>
  <si>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</si>
  <si>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</si>
  <si>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</si>
  <si>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</si>
  <si>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</si>
  <si>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</si>
  <si>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</si>
  <si>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</si>
  <si>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</si>
  <si>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</si>
  <si>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</si>
  <si>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</si>
  <si>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</si>
  <si>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</si>
  <si>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</si>
  <si>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</si>
  <si>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</si>
  <si>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</si>
  <si>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</si>
  <si>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</si>
  <si>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</si>
  <si>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</si>
  <si>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</si>
  <si>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</si>
  <si>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</si>
  <si>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</si>
  <si>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</si>
  <si>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</si>
  <si>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</si>
  <si>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</si>
  <si>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</si>
  <si>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</si>
  <si>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</si>
  <si>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</si>
  <si>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</si>
  <si>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</si>
  <si>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</si>
  <si>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</si>
  <si>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</si>
  <si>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</si>
  <si>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</si>
  <si>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</si>
  <si>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</si>
  <si>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</si>
  <si>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</si>
  <si>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</si>
  <si>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</si>
  <si>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</si>
  <si>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</si>
  <si>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</si>
  <si>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</si>
  <si>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</si>
  <si>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</si>
  <si>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</si>
  <si>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</si>
  <si>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</si>
  <si>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</si>
  <si>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</si>
  <si>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</si>
  <si>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</si>
  <si>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</si>
  <si>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</si>
  <si>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</si>
  <si>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</si>
  <si>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</si>
  <si>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</si>
  <si>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</si>
  <si>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</si>
  <si>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</si>
  <si>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</si>
  <si>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</si>
  <si>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</si>
  <si>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</si>
  <si>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</si>
  <si>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</si>
  <si>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</si>
  <si>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</si>
  <si>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</si>
  <si>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</si>
  <si>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</si>
  <si>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</si>
  <si>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</si>
  <si>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</si>
  <si>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</si>
  <si>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</si>
  <si>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</si>
  <si>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</si>
  <si>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</si>
  <si>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</si>
  <si>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</si>
  <si>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</si>
  <si>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</si>
  <si>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</si>
  <si>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</si>
  <si>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</si>
  <si>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</si>
  <si>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</si>
  <si>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</si>
  <si>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</si>
  <si>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</si>
  <si>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</si>
  <si>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</si>
  <si>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</si>
  <si>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</si>
  <si>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</si>
  <si>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</si>
  <si>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</si>
  <si>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</si>
  <si>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</si>
  <si>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</si>
  <si>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</si>
  <si>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</si>
  <si>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</si>
  <si>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</si>
  <si>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</si>
  <si>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</si>
  <si>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</si>
  <si>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</si>
  <si>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</si>
  <si>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</si>
  <si>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</si>
  <si>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</si>
  <si>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</si>
  <si>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</si>
  <si>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</si>
  <si>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</si>
  <si>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</si>
  <si>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</si>
  <si>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</si>
  <si>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</si>
  <si>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</si>
  <si>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</si>
  <si>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</si>
  <si>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</si>
  <si>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</si>
  <si>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</si>
  <si>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</si>
  <si>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</si>
  <si>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</si>
  <si>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</si>
  <si>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</si>
  <si>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</si>
  <si>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</si>
  <si>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</si>
  <si>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</si>
  <si>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</si>
  <si>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</si>
  <si>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</si>
  <si>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</si>
  <si>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</si>
  <si>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</si>
  <si>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</si>
  <si>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</si>
  <si>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</si>
  <si>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</si>
  <si>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</si>
  <si>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</si>
  <si>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</si>
  <si>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</si>
  <si>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</si>
  <si>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</si>
  <si>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</si>
  <si>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</si>
  <si>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</si>
  <si>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</si>
  <si>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</si>
  <si>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</si>
  <si>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</si>
  <si>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</si>
  <si>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</si>
  <si>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</si>
  <si>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</si>
  <si>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</si>
  <si>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</si>
  <si>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</si>
  <si>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</si>
  <si>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</si>
  <si>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</si>
  <si>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</si>
  <si>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</si>
  <si>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</si>
  <si>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</si>
  <si>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</si>
  <si>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</si>
  <si>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</si>
  <si>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</si>
  <si>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</si>
  <si>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</si>
  <si>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</si>
  <si>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</si>
  <si>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</si>
  <si>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</si>
  <si>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</si>
  <si>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</si>
  <si>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</si>
  <si>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</si>
  <si>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</si>
  <si>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</si>
  <si>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</si>
  <si>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</si>
  <si>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</si>
  <si>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</si>
  <si>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</si>
  <si>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</si>
  <si>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</si>
  <si>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</si>
  <si>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</si>
  <si>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</si>
  <si>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</si>
  <si>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</si>
  <si>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</si>
  <si>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</si>
  <si>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</si>
  <si>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</si>
  <si>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</si>
  <si>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</si>
  <si>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</si>
  <si>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</si>
  <si>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</si>
  <si>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</si>
  <si>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</si>
  <si>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</si>
  <si>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</si>
  <si>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</si>
  <si>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</si>
  <si>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</si>
  <si>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</si>
  <si>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</si>
  <si>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</si>
  <si>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</si>
  <si>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</si>
  <si>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</si>
  <si>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</si>
  <si>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</si>
  <si>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</si>
  <si>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</si>
  <si>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</si>
  <si>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</si>
  <si>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</si>
  <si>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</si>
  <si>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</si>
  <si>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</si>
  <si>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</si>
  <si>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</si>
  <si>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</si>
  <si>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</si>
  <si>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</si>
  <si>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</si>
  <si>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</si>
  <si>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</si>
  <si>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</si>
  <si>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</si>
  <si>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</si>
  <si>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</si>
  <si>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</si>
  <si>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</si>
  <si>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</si>
  <si>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</si>
  <si>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</si>
  <si>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</si>
  <si>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</si>
  <si>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</si>
  <si>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</si>
  <si>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</si>
  <si>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</si>
  <si>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</si>
  <si>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</si>
  <si>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</si>
  <si>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</si>
  <si>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</si>
  <si>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</si>
  <si>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</si>
  <si>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</si>
  <si>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</si>
  <si>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</si>
  <si>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</si>
  <si>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DEPARTAMENTOS - PAC- ENERO 2018</t>
  </si>
  <si>
    <t>DISTRITOS Y MUNICIPIOS CERTIFICADOS - PAC - ENERO 2018</t>
  </si>
  <si>
    <t>MUNICIPIOS  NO CERTIFICADOS - PAC - CALIDAD MATRÍCULA ENERO 2018</t>
  </si>
  <si>
    <t>PAC - ENERO 2018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</si>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</sst>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 applyAlignme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Fill="1" applyBorder="1" applyAlignment="1">
      <alignment vertical="center"/>
      <protection/>
    </xf>
    <xf numFmtId="0" fontId="60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7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4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7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4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2" borderId="31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5" fontId="2" fillId="35" borderId="33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84" fontId="2" fillId="15" borderId="33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184" fontId="9" fillId="0" borderId="0" xfId="0" applyNumberFormat="1" applyFont="1" applyAlignment="1">
      <alignment/>
    </xf>
    <xf numFmtId="184" fontId="9" fillId="15" borderId="28" xfId="49" applyNumberFormat="1" applyFont="1" applyFill="1" applyBorder="1" applyAlignment="1">
      <alignment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Nóm admnov"/>
      <sheetName val="Nómina 11-2017"/>
      <sheetName val="Calmensualnóm2018"/>
      <sheetName val="CUADRO CONSULTA"/>
      <sheetName val="PAC-SGP-PS"/>
      <sheetName val="PAC cancelaciones"/>
      <sheetName val="Aporte SSF"/>
    </sheetNames>
    <sheetDataSet>
      <sheetData sheetId="3">
        <row r="4">
          <cell r="A4" t="str">
            <v>AMAZONAS</v>
          </cell>
          <cell r="B4">
            <v>42715095039</v>
          </cell>
          <cell r="C4">
            <v>47016660240</v>
          </cell>
          <cell r="D4">
            <v>0.10070363175061559</v>
          </cell>
          <cell r="E4">
            <v>3358332874</v>
          </cell>
          <cell r="F4">
            <v>1894066003</v>
          </cell>
          <cell r="G4">
            <v>1899165329</v>
          </cell>
          <cell r="H4">
            <v>646472802</v>
          </cell>
          <cell r="I4">
            <v>2545638131</v>
          </cell>
          <cell r="J4">
            <v>162809081</v>
          </cell>
          <cell r="K4">
            <v>154800974</v>
          </cell>
          <cell r="L4">
            <v>317610055</v>
          </cell>
          <cell r="M4">
            <v>154800974</v>
          </cell>
          <cell r="P4">
            <v>0.7580064950404913</v>
          </cell>
        </row>
        <row r="5">
          <cell r="A5" t="str">
            <v>ANTIOQUIA</v>
          </cell>
          <cell r="B5">
            <v>954177184309</v>
          </cell>
          <cell r="C5">
            <v>962653833545</v>
          </cell>
          <cell r="D5">
            <v>0.008883726602767927</v>
          </cell>
          <cell r="E5">
            <v>68760988110</v>
          </cell>
          <cell r="F5">
            <v>53033962189</v>
          </cell>
          <cell r="G5">
            <v>53175342345</v>
          </cell>
          <cell r="H5">
            <v>5214110063</v>
          </cell>
          <cell r="I5">
            <v>58389452408</v>
          </cell>
          <cell r="J5">
            <v>4380351932</v>
          </cell>
          <cell r="K5">
            <v>4291897593</v>
          </cell>
          <cell r="L5">
            <v>8672249525</v>
          </cell>
          <cell r="M5">
            <v>4291897593</v>
          </cell>
          <cell r="P5">
            <v>0.84916540632883</v>
          </cell>
        </row>
        <row r="6">
          <cell r="A6" t="str">
            <v>APARTADO</v>
          </cell>
          <cell r="B6">
            <v>52154141874</v>
          </cell>
          <cell r="C6">
            <v>53687470660</v>
          </cell>
          <cell r="D6">
            <v>0.02939994276397817</v>
          </cell>
          <cell r="E6">
            <v>3834819333</v>
          </cell>
          <cell r="F6">
            <v>2650387677</v>
          </cell>
          <cell r="G6">
            <v>2657430612</v>
          </cell>
          <cell r="H6">
            <v>118788553</v>
          </cell>
          <cell r="I6">
            <v>2776219165</v>
          </cell>
          <cell r="J6">
            <v>211564690</v>
          </cell>
          <cell r="K6">
            <v>213803383</v>
          </cell>
          <cell r="L6">
            <v>425368073</v>
          </cell>
          <cell r="M6">
            <v>213803383</v>
          </cell>
          <cell r="P6">
            <v>0.7239504456206411</v>
          </cell>
        </row>
        <row r="7">
          <cell r="A7" t="str">
            <v>ARAUCA</v>
          </cell>
          <cell r="B7">
            <v>134603209641</v>
          </cell>
          <cell r="C7">
            <v>148181763942</v>
          </cell>
          <cell r="D7">
            <v>0.10087838423181239</v>
          </cell>
          <cell r="E7">
            <v>10584411710</v>
          </cell>
          <cell r="F7">
            <v>8195098015</v>
          </cell>
          <cell r="G7">
            <v>8216055075</v>
          </cell>
          <cell r="H7">
            <v>864626156</v>
          </cell>
          <cell r="I7">
            <v>9080681231</v>
          </cell>
          <cell r="J7">
            <v>650650083</v>
          </cell>
          <cell r="K7">
            <v>636196461</v>
          </cell>
          <cell r="L7">
            <v>1286846544</v>
          </cell>
          <cell r="M7">
            <v>636196461</v>
          </cell>
          <cell r="P7">
            <v>0.8579297064210667</v>
          </cell>
        </row>
        <row r="8">
          <cell r="A8" t="str">
            <v>ARMENIA</v>
          </cell>
          <cell r="B8">
            <v>93987152402</v>
          </cell>
          <cell r="C8">
            <v>94562982696</v>
          </cell>
          <cell r="D8">
            <v>0.006126691566705533</v>
          </cell>
          <cell r="E8">
            <v>6754498764</v>
          </cell>
          <cell r="F8">
            <v>5270910857</v>
          </cell>
          <cell r="G8">
            <v>5284970186</v>
          </cell>
          <cell r="H8">
            <v>1534848866</v>
          </cell>
          <cell r="I8">
            <v>6819819052</v>
          </cell>
          <cell r="J8">
            <v>418879117</v>
          </cell>
          <cell r="K8">
            <v>426801048</v>
          </cell>
          <cell r="L8">
            <v>845680165</v>
          </cell>
          <cell r="M8">
            <v>426801048</v>
          </cell>
          <cell r="P8">
            <v>1.0096706343849144</v>
          </cell>
        </row>
        <row r="9">
          <cell r="A9" t="str">
            <v>ATLANTICO</v>
          </cell>
          <cell r="B9">
            <v>220693204517</v>
          </cell>
          <cell r="C9">
            <v>236073514570</v>
          </cell>
          <cell r="D9">
            <v>0.06969090909101938</v>
          </cell>
          <cell r="E9">
            <v>16862393898</v>
          </cell>
          <cell r="F9">
            <v>13552024218</v>
          </cell>
          <cell r="G9">
            <v>13587519755</v>
          </cell>
          <cell r="H9">
            <v>1426651808</v>
          </cell>
          <cell r="I9">
            <v>15014171563</v>
          </cell>
          <cell r="J9">
            <v>1067680548</v>
          </cell>
          <cell r="K9">
            <v>1077543108</v>
          </cell>
          <cell r="L9">
            <v>2145223656</v>
          </cell>
          <cell r="M9">
            <v>1077543108</v>
          </cell>
          <cell r="P9">
            <v>0.89039383457771</v>
          </cell>
        </row>
        <row r="10">
          <cell r="A10" t="str">
            <v>BARRANCABERMEJA</v>
          </cell>
          <cell r="B10">
            <v>75190175180</v>
          </cell>
          <cell r="C10">
            <v>81423867646</v>
          </cell>
          <cell r="D10">
            <v>0.08290567818304684</v>
          </cell>
          <cell r="E10">
            <v>5815990546</v>
          </cell>
          <cell r="F10">
            <v>4543517281</v>
          </cell>
          <cell r="G10">
            <v>4555321579</v>
          </cell>
          <cell r="H10">
            <v>856276436</v>
          </cell>
          <cell r="I10">
            <v>5411598015</v>
          </cell>
          <cell r="J10">
            <v>353582120</v>
          </cell>
          <cell r="K10">
            <v>358344767</v>
          </cell>
          <cell r="L10">
            <v>711926887</v>
          </cell>
          <cell r="M10">
            <v>358344767</v>
          </cell>
          <cell r="P10">
            <v>0.9304688465702331</v>
          </cell>
        </row>
        <row r="11">
          <cell r="A11" t="str">
            <v>BARRANQUILLA</v>
          </cell>
          <cell r="B11">
            <v>400926171546</v>
          </cell>
          <cell r="C11">
            <v>429261191760</v>
          </cell>
          <cell r="D11">
            <v>0.07067391012349766</v>
          </cell>
          <cell r="E11">
            <v>30661513697</v>
          </cell>
          <cell r="F11">
            <v>22724444897</v>
          </cell>
          <cell r="G11">
            <v>22783900844</v>
          </cell>
          <cell r="H11">
            <v>1330527050</v>
          </cell>
          <cell r="I11">
            <v>24114427894</v>
          </cell>
          <cell r="J11">
            <v>1772366947</v>
          </cell>
          <cell r="K11">
            <v>1804912674</v>
          </cell>
          <cell r="L11">
            <v>3577279621</v>
          </cell>
          <cell r="M11">
            <v>1804912674</v>
          </cell>
          <cell r="P11">
            <v>0.7864721922179405</v>
          </cell>
        </row>
        <row r="12">
          <cell r="A12" t="str">
            <v>BELLO</v>
          </cell>
          <cell r="B12">
            <v>107031483129</v>
          </cell>
          <cell r="C12">
            <v>110132208484</v>
          </cell>
          <cell r="D12">
            <v>0.028970217587874103</v>
          </cell>
          <cell r="E12">
            <v>7866586320</v>
          </cell>
          <cell r="F12">
            <v>5299251674</v>
          </cell>
          <cell r="G12">
            <v>5313336132</v>
          </cell>
          <cell r="H12">
            <v>935759882</v>
          </cell>
          <cell r="I12">
            <v>6249096014</v>
          </cell>
          <cell r="J12">
            <v>420375434</v>
          </cell>
          <cell r="K12">
            <v>427563890</v>
          </cell>
          <cell r="L12">
            <v>847939324</v>
          </cell>
          <cell r="M12">
            <v>427563890</v>
          </cell>
          <cell r="P12">
            <v>0.7943847254446704</v>
          </cell>
        </row>
        <row r="13">
          <cell r="A13" t="str">
            <v>BOGOTA</v>
          </cell>
          <cell r="B13">
            <v>1653664430220</v>
          </cell>
          <cell r="C13">
            <v>1692320041051</v>
          </cell>
          <cell r="D13">
            <v>0.02337572854841974</v>
          </cell>
          <cell r="E13">
            <v>120880002932</v>
          </cell>
          <cell r="F13">
            <v>93224165144</v>
          </cell>
          <cell r="G13">
            <v>93481331889</v>
          </cell>
          <cell r="H13">
            <v>10050396108</v>
          </cell>
          <cell r="I13">
            <v>103531727997</v>
          </cell>
          <cell r="J13">
            <v>7303212106</v>
          </cell>
          <cell r="K13">
            <v>7437794702</v>
          </cell>
          <cell r="L13">
            <v>14741006808</v>
          </cell>
          <cell r="M13">
            <v>7437794702</v>
          </cell>
          <cell r="P13">
            <v>0.8564835000479019</v>
          </cell>
        </row>
        <row r="14">
          <cell r="A14" t="str">
            <v>BOLIVAR</v>
          </cell>
          <cell r="B14">
            <v>506861654333</v>
          </cell>
          <cell r="C14">
            <v>533639170833</v>
          </cell>
          <cell r="D14">
            <v>0.05283003018888377</v>
          </cell>
          <cell r="E14">
            <v>38117083631</v>
          </cell>
          <cell r="F14">
            <v>29219575973</v>
          </cell>
          <cell r="G14">
            <v>29296409188</v>
          </cell>
          <cell r="H14">
            <v>2730250188</v>
          </cell>
          <cell r="I14">
            <v>32026659376</v>
          </cell>
          <cell r="J14">
            <v>2402225513</v>
          </cell>
          <cell r="K14">
            <v>2332436867</v>
          </cell>
          <cell r="L14">
            <v>4734662380</v>
          </cell>
          <cell r="M14">
            <v>2332436867</v>
          </cell>
          <cell r="P14">
            <v>0.8402179895513633</v>
          </cell>
        </row>
        <row r="15">
          <cell r="A15" t="str">
            <v>BOYACA</v>
          </cell>
          <cell r="B15">
            <v>446744589060</v>
          </cell>
          <cell r="C15">
            <v>453592605059</v>
          </cell>
          <cell r="D15">
            <v>0.0153287049618418</v>
          </cell>
          <cell r="E15">
            <v>32399471790</v>
          </cell>
          <cell r="F15">
            <v>24647296369</v>
          </cell>
          <cell r="G15">
            <v>24711820937</v>
          </cell>
          <cell r="H15">
            <v>5638650094</v>
          </cell>
          <cell r="I15">
            <v>30350471031</v>
          </cell>
          <cell r="J15">
            <v>2021982591</v>
          </cell>
          <cell r="K15">
            <v>1958781520</v>
          </cell>
          <cell r="L15">
            <v>3980764111</v>
          </cell>
          <cell r="M15">
            <v>1958781520</v>
          </cell>
          <cell r="P15">
            <v>0.9367582048164002</v>
          </cell>
        </row>
        <row r="16">
          <cell r="A16" t="str">
            <v>BUCARAMANGA</v>
          </cell>
          <cell r="B16">
            <v>151600768306</v>
          </cell>
          <cell r="C16">
            <v>161587324031</v>
          </cell>
          <cell r="D16">
            <v>0.06587404428480559</v>
          </cell>
          <cell r="E16">
            <v>11541951717</v>
          </cell>
          <cell r="F16">
            <v>8852615971</v>
          </cell>
          <cell r="G16">
            <v>8875729444</v>
          </cell>
          <cell r="H16">
            <v>1778637689</v>
          </cell>
          <cell r="I16">
            <v>10654367133</v>
          </cell>
          <cell r="J16">
            <v>690823419</v>
          </cell>
          <cell r="K16">
            <v>701659015</v>
          </cell>
          <cell r="L16">
            <v>1392482434</v>
          </cell>
          <cell r="M16">
            <v>701659015</v>
          </cell>
          <cell r="P16">
            <v>0.9230992638192476</v>
          </cell>
        </row>
        <row r="17">
          <cell r="A17" t="str">
            <v>BUENAVENTURA</v>
          </cell>
          <cell r="B17">
            <v>117198042867</v>
          </cell>
          <cell r="C17">
            <v>138388790170</v>
          </cell>
          <cell r="D17">
            <v>0.18081144347306144</v>
          </cell>
          <cell r="E17">
            <v>9884913584</v>
          </cell>
          <cell r="F17">
            <v>6522990797</v>
          </cell>
          <cell r="G17">
            <v>6540266272</v>
          </cell>
          <cell r="H17">
            <v>777301878</v>
          </cell>
          <cell r="I17">
            <v>7317568150</v>
          </cell>
          <cell r="J17">
            <v>536372418</v>
          </cell>
          <cell r="K17">
            <v>524434059</v>
          </cell>
          <cell r="L17">
            <v>1060806477</v>
          </cell>
          <cell r="M17">
            <v>524434059</v>
          </cell>
          <cell r="P17">
            <v>0.7402763906651063</v>
          </cell>
        </row>
        <row r="18">
          <cell r="A18" t="str">
            <v>BUGA</v>
          </cell>
          <cell r="B18">
            <v>35963043787</v>
          </cell>
          <cell r="C18">
            <v>37469945004</v>
          </cell>
          <cell r="D18">
            <v>0.04190138148275202</v>
          </cell>
          <cell r="E18">
            <v>2676424643</v>
          </cell>
          <cell r="F18">
            <v>2215038674</v>
          </cell>
          <cell r="G18">
            <v>2220936835</v>
          </cell>
          <cell r="H18">
            <v>402310586</v>
          </cell>
          <cell r="I18">
            <v>2623247421</v>
          </cell>
          <cell r="J18">
            <v>177213157</v>
          </cell>
          <cell r="K18">
            <v>179051312</v>
          </cell>
          <cell r="L18">
            <v>356264469</v>
          </cell>
          <cell r="M18">
            <v>179051312</v>
          </cell>
          <cell r="P18">
            <v>0.9801312463106028</v>
          </cell>
        </row>
        <row r="19">
          <cell r="A19" t="str">
            <v>CALDAS</v>
          </cell>
          <cell r="B19">
            <v>251410923543</v>
          </cell>
          <cell r="C19">
            <v>254187048045</v>
          </cell>
          <cell r="D19">
            <v>0.011042179324897816</v>
          </cell>
          <cell r="E19">
            <v>18156217718</v>
          </cell>
          <cell r="F19">
            <v>14528819990</v>
          </cell>
          <cell r="G19">
            <v>14567280300</v>
          </cell>
          <cell r="H19">
            <v>1026292284</v>
          </cell>
          <cell r="I19">
            <v>15593572584</v>
          </cell>
          <cell r="J19">
            <v>1186928656</v>
          </cell>
          <cell r="K19">
            <v>1167545129</v>
          </cell>
          <cell r="L19">
            <v>2354473785</v>
          </cell>
          <cell r="M19">
            <v>1167545129</v>
          </cell>
          <cell r="P19">
            <v>0.8588557829718354</v>
          </cell>
        </row>
        <row r="20">
          <cell r="A20" t="str">
            <v>CALI</v>
          </cell>
          <cell r="B20">
            <v>485674262496</v>
          </cell>
          <cell r="C20">
            <v>504899602456</v>
          </cell>
          <cell r="D20">
            <v>0.03958484409117391</v>
          </cell>
          <cell r="E20">
            <v>36064257318</v>
          </cell>
          <cell r="F20">
            <v>20300425528</v>
          </cell>
          <cell r="G20">
            <v>20354037456</v>
          </cell>
          <cell r="H20">
            <v>4210076112</v>
          </cell>
          <cell r="I20">
            <v>24564113568</v>
          </cell>
          <cell r="J20">
            <v>1608992503</v>
          </cell>
          <cell r="K20">
            <v>1627504974</v>
          </cell>
          <cell r="L20">
            <v>3236497477</v>
          </cell>
          <cell r="M20">
            <v>1627504974</v>
          </cell>
          <cell r="P20">
            <v>0.681120738225762</v>
          </cell>
        </row>
        <row r="21">
          <cell r="A21" t="str">
            <v>CAQUETA</v>
          </cell>
          <cell r="B21">
            <v>150740988913</v>
          </cell>
          <cell r="C21">
            <v>157486743971</v>
          </cell>
          <cell r="D21">
            <v>0.04475063555469516</v>
          </cell>
          <cell r="E21">
            <v>11249053141</v>
          </cell>
          <cell r="F21">
            <v>8065139335</v>
          </cell>
          <cell r="G21">
            <v>8086652914</v>
          </cell>
          <cell r="H21">
            <v>1491943776</v>
          </cell>
          <cell r="I21">
            <v>9578596690</v>
          </cell>
          <cell r="J21">
            <v>690360923</v>
          </cell>
          <cell r="K21">
            <v>653090813</v>
          </cell>
          <cell r="L21">
            <v>1343451736</v>
          </cell>
          <cell r="M21">
            <v>653090813</v>
          </cell>
          <cell r="P21">
            <v>0.8515024838035833</v>
          </cell>
        </row>
        <row r="22">
          <cell r="A22" t="str">
            <v>CARTAGENA</v>
          </cell>
          <cell r="B22">
            <v>318234618647</v>
          </cell>
          <cell r="C22">
            <v>334823354231</v>
          </cell>
          <cell r="D22">
            <v>0.052127375879243765</v>
          </cell>
          <cell r="E22">
            <v>23915953874</v>
          </cell>
          <cell r="F22">
            <v>14772277008</v>
          </cell>
          <cell r="G22">
            <v>14811199242</v>
          </cell>
          <cell r="H22">
            <v>3847788734</v>
          </cell>
          <cell r="I22">
            <v>18658987976</v>
          </cell>
          <cell r="J22">
            <v>1178319567</v>
          </cell>
          <cell r="K22">
            <v>1181567829</v>
          </cell>
          <cell r="L22">
            <v>2359887396</v>
          </cell>
          <cell r="M22">
            <v>1181567829</v>
          </cell>
          <cell r="P22">
            <v>0.7801899967822291</v>
          </cell>
        </row>
        <row r="23">
          <cell r="A23" t="str">
            <v>CARTAGO</v>
          </cell>
          <cell r="B23">
            <v>41000738209</v>
          </cell>
          <cell r="C23">
            <v>40983572126</v>
          </cell>
          <cell r="D23">
            <v>-0.00041867741289181026</v>
          </cell>
          <cell r="E23">
            <v>2927398009</v>
          </cell>
          <cell r="F23">
            <v>2310124016</v>
          </cell>
          <cell r="G23">
            <v>2316164268</v>
          </cell>
          <cell r="H23">
            <v>508457732</v>
          </cell>
          <cell r="I23">
            <v>2824622000</v>
          </cell>
          <cell r="J23">
            <v>180348376</v>
          </cell>
          <cell r="K23">
            <v>183364802</v>
          </cell>
          <cell r="L23">
            <v>363713178</v>
          </cell>
          <cell r="M23">
            <v>183364802</v>
          </cell>
          <cell r="P23">
            <v>0.9648916858302065</v>
          </cell>
        </row>
        <row r="24">
          <cell r="A24" t="str">
            <v>CASANARE</v>
          </cell>
          <cell r="B24">
            <v>123238106284</v>
          </cell>
          <cell r="C24">
            <v>132646451840</v>
          </cell>
          <cell r="D24">
            <v>0.07634282803988102</v>
          </cell>
          <cell r="E24">
            <v>9474746560</v>
          </cell>
          <cell r="F24">
            <v>7157045704</v>
          </cell>
          <cell r="G24">
            <v>7176045161</v>
          </cell>
          <cell r="H24">
            <v>713308381</v>
          </cell>
          <cell r="I24">
            <v>7889353542</v>
          </cell>
          <cell r="J24">
            <v>592387797</v>
          </cell>
          <cell r="K24">
            <v>576769237</v>
          </cell>
          <cell r="L24">
            <v>1169157034</v>
          </cell>
          <cell r="M24">
            <v>576769237</v>
          </cell>
          <cell r="P24">
            <v>0.8326717228835301</v>
          </cell>
        </row>
        <row r="25">
          <cell r="A25" t="str">
            <v>CAUCA</v>
          </cell>
          <cell r="B25">
            <v>630979635084</v>
          </cell>
          <cell r="C25">
            <v>643684724821</v>
          </cell>
          <cell r="D25">
            <v>0.020135498882319025</v>
          </cell>
          <cell r="E25">
            <v>45977480344</v>
          </cell>
          <cell r="F25">
            <v>29953076106</v>
          </cell>
          <cell r="G25">
            <v>30031693421</v>
          </cell>
          <cell r="H25">
            <v>4015797222</v>
          </cell>
          <cell r="I25">
            <v>34047490643</v>
          </cell>
          <cell r="J25">
            <v>2552276208</v>
          </cell>
          <cell r="K25">
            <v>2386597062</v>
          </cell>
          <cell r="L25">
            <v>4938873270</v>
          </cell>
          <cell r="M25">
            <v>2386597062</v>
          </cell>
          <cell r="P25">
            <v>0.740525369991119</v>
          </cell>
        </row>
        <row r="26">
          <cell r="A26" t="str">
            <v>CESAR</v>
          </cell>
          <cell r="B26">
            <v>318490060258</v>
          </cell>
          <cell r="C26">
            <v>331773771116</v>
          </cell>
          <cell r="D26">
            <v>0.04170840009022325</v>
          </cell>
          <cell r="E26">
            <v>23698126508</v>
          </cell>
          <cell r="F26">
            <v>18270853146</v>
          </cell>
          <cell r="G26">
            <v>18318812239</v>
          </cell>
          <cell r="H26">
            <v>1931091066</v>
          </cell>
          <cell r="I26">
            <v>20249903305</v>
          </cell>
          <cell r="J26">
            <v>1479819790</v>
          </cell>
          <cell r="K26">
            <v>1455901023</v>
          </cell>
          <cell r="L26">
            <v>2935720813</v>
          </cell>
          <cell r="M26">
            <v>1455901023</v>
          </cell>
          <cell r="P26">
            <v>0.8544938477800788</v>
          </cell>
        </row>
        <row r="27">
          <cell r="A27" t="str">
            <v>CHIA</v>
          </cell>
          <cell r="B27">
            <v>26989542789</v>
          </cell>
          <cell r="C27">
            <v>29035753361</v>
          </cell>
          <cell r="D27">
            <v>0.07581494017875556</v>
          </cell>
          <cell r="E27">
            <v>2073982383</v>
          </cell>
          <cell r="F27">
            <v>1758741450</v>
          </cell>
          <cell r="G27">
            <v>1763417631</v>
          </cell>
          <cell r="H27">
            <v>213425307</v>
          </cell>
          <cell r="I27">
            <v>1976842938</v>
          </cell>
          <cell r="J27">
            <v>139277739</v>
          </cell>
          <cell r="K27">
            <v>141955494</v>
          </cell>
          <cell r="L27">
            <v>281233233</v>
          </cell>
          <cell r="M27">
            <v>141955494</v>
          </cell>
          <cell r="P27">
            <v>0.9531628398600529</v>
          </cell>
        </row>
        <row r="28">
          <cell r="A28" t="str">
            <v>CHOCO</v>
          </cell>
          <cell r="B28">
            <v>233143092175</v>
          </cell>
          <cell r="C28">
            <v>243976810791</v>
          </cell>
          <cell r="D28">
            <v>0.04646810898376552</v>
          </cell>
          <cell r="E28">
            <v>17426915057</v>
          </cell>
          <cell r="F28">
            <v>11517350752</v>
          </cell>
          <cell r="G28">
            <v>11547834155</v>
          </cell>
          <cell r="H28">
            <v>1356414109</v>
          </cell>
          <cell r="I28">
            <v>12904248264</v>
          </cell>
          <cell r="J28">
            <v>978625467</v>
          </cell>
          <cell r="K28">
            <v>925389047</v>
          </cell>
          <cell r="L28">
            <v>1904014514</v>
          </cell>
          <cell r="M28">
            <v>925389047</v>
          </cell>
          <cell r="P28">
            <v>0.7404780606201815</v>
          </cell>
        </row>
        <row r="29">
          <cell r="A29" t="str">
            <v>CIENAGA</v>
          </cell>
          <cell r="B29">
            <v>57574582126</v>
          </cell>
          <cell r="C29">
            <v>59328247693</v>
          </cell>
          <cell r="D29">
            <v>0.03045902379564236</v>
          </cell>
          <cell r="E29">
            <v>4237731978</v>
          </cell>
          <cell r="F29">
            <v>2970735782</v>
          </cell>
          <cell r="G29">
            <v>2978565814</v>
          </cell>
          <cell r="H29">
            <v>787639564</v>
          </cell>
          <cell r="I29">
            <v>3766205378</v>
          </cell>
          <cell r="J29">
            <v>238928851</v>
          </cell>
          <cell r="K29">
            <v>237697398</v>
          </cell>
          <cell r="L29">
            <v>476626249</v>
          </cell>
          <cell r="M29">
            <v>237697398</v>
          </cell>
          <cell r="P29">
            <v>0.8887313774330444</v>
          </cell>
        </row>
        <row r="30">
          <cell r="A30" t="str">
            <v>CORDOBA</v>
          </cell>
          <cell r="B30">
            <v>563307720451</v>
          </cell>
          <cell r="C30">
            <v>594300221853</v>
          </cell>
          <cell r="D30">
            <v>0.055018776197824026</v>
          </cell>
          <cell r="E30">
            <v>42450015847</v>
          </cell>
          <cell r="F30">
            <v>31381781076</v>
          </cell>
          <cell r="G30">
            <v>31464040592</v>
          </cell>
          <cell r="H30">
            <v>2625551327</v>
          </cell>
          <cell r="I30">
            <v>34089591919</v>
          </cell>
          <cell r="J30">
            <v>2623288271</v>
          </cell>
          <cell r="K30">
            <v>2497163883</v>
          </cell>
          <cell r="L30">
            <v>5120452154</v>
          </cell>
          <cell r="M30">
            <v>2497163883</v>
          </cell>
          <cell r="P30">
            <v>0.8030525133810794</v>
          </cell>
        </row>
        <row r="31">
          <cell r="A31" t="str">
            <v>CUCUTA</v>
          </cell>
          <cell r="B31">
            <v>233405276171</v>
          </cell>
          <cell r="C31">
            <v>249238291481</v>
          </cell>
          <cell r="D31">
            <v>0.06783486461720023</v>
          </cell>
          <cell r="E31">
            <v>17802735106</v>
          </cell>
          <cell r="F31">
            <v>13331963311</v>
          </cell>
          <cell r="G31">
            <v>13366346088</v>
          </cell>
          <cell r="H31">
            <v>2133290291</v>
          </cell>
          <cell r="I31">
            <v>15499636379</v>
          </cell>
          <cell r="J31">
            <v>1027611056</v>
          </cell>
          <cell r="K31">
            <v>1043762873</v>
          </cell>
          <cell r="L31">
            <v>2071373929</v>
          </cell>
          <cell r="M31">
            <v>1043762873</v>
          </cell>
          <cell r="P31">
            <v>0.8706323094015035</v>
          </cell>
        </row>
        <row r="32">
          <cell r="A32" t="str">
            <v>CUNDINAMARCA</v>
          </cell>
          <cell r="B32">
            <v>526752633316</v>
          </cell>
          <cell r="C32">
            <v>540316468221</v>
          </cell>
          <cell r="D32">
            <v>0.025749913806055957</v>
          </cell>
          <cell r="E32">
            <v>38594033444</v>
          </cell>
          <cell r="F32">
            <v>32785464918</v>
          </cell>
          <cell r="G32">
            <v>32872703581</v>
          </cell>
          <cell r="H32">
            <v>4702858579</v>
          </cell>
          <cell r="I32">
            <v>37575562160</v>
          </cell>
          <cell r="J32">
            <v>2673191627</v>
          </cell>
          <cell r="K32">
            <v>2648316571</v>
          </cell>
          <cell r="L32">
            <v>5321508198</v>
          </cell>
          <cell r="M32">
            <v>2648316571</v>
          </cell>
          <cell r="P32">
            <v>0.9736106544687069</v>
          </cell>
        </row>
        <row r="33">
          <cell r="A33" t="str">
            <v>DOSQUEBRADAS</v>
          </cell>
          <cell r="B33">
            <v>55978111692</v>
          </cell>
          <cell r="C33">
            <v>57253053084</v>
          </cell>
          <cell r="D33">
            <v>0.022775712746705645</v>
          </cell>
          <cell r="E33">
            <v>4089503792</v>
          </cell>
          <cell r="F33">
            <v>3340229130</v>
          </cell>
          <cell r="G33">
            <v>3349026675</v>
          </cell>
          <cell r="H33">
            <v>209591437</v>
          </cell>
          <cell r="I33">
            <v>3558618112</v>
          </cell>
          <cell r="J33">
            <v>262203952</v>
          </cell>
          <cell r="K33">
            <v>267068334</v>
          </cell>
          <cell r="L33">
            <v>529272286</v>
          </cell>
          <cell r="M33">
            <v>267068334</v>
          </cell>
          <cell r="P33">
            <v>0.870183350596585</v>
          </cell>
        </row>
        <row r="34">
          <cell r="A34" t="str">
            <v>DUITAMA</v>
          </cell>
          <cell r="B34">
            <v>44759774124</v>
          </cell>
          <cell r="C34">
            <v>47489134696</v>
          </cell>
          <cell r="D34">
            <v>0.06097797912113512</v>
          </cell>
          <cell r="E34">
            <v>3392081050</v>
          </cell>
          <cell r="F34">
            <v>2402611484</v>
          </cell>
          <cell r="G34">
            <v>2408927825</v>
          </cell>
          <cell r="H34">
            <v>592300488</v>
          </cell>
          <cell r="I34">
            <v>3001228313</v>
          </cell>
          <cell r="J34">
            <v>188258401</v>
          </cell>
          <cell r="K34">
            <v>191746066</v>
          </cell>
          <cell r="L34">
            <v>380004467</v>
          </cell>
          <cell r="M34">
            <v>191746066</v>
          </cell>
          <cell r="P34">
            <v>0.8847749416246997</v>
          </cell>
        </row>
        <row r="35">
          <cell r="A35" t="str">
            <v>ENVIGADO</v>
          </cell>
          <cell r="B35">
            <v>31273135586</v>
          </cell>
          <cell r="C35">
            <v>31362638294</v>
          </cell>
          <cell r="D35">
            <v>0.002861967830308343</v>
          </cell>
          <cell r="E35">
            <v>2240188450</v>
          </cell>
          <cell r="F35">
            <v>2026264699</v>
          </cell>
          <cell r="G35">
            <v>2031724192</v>
          </cell>
          <cell r="H35">
            <v>98492174</v>
          </cell>
          <cell r="I35">
            <v>2130216366</v>
          </cell>
          <cell r="J35">
            <v>162630761</v>
          </cell>
          <cell r="K35">
            <v>165734630</v>
          </cell>
          <cell r="L35">
            <v>328365391</v>
          </cell>
          <cell r="M35">
            <v>165734630</v>
          </cell>
          <cell r="P35">
            <v>0.9509094496045634</v>
          </cell>
        </row>
        <row r="36">
          <cell r="A36" t="str">
            <v>FACATATIVA</v>
          </cell>
          <cell r="B36">
            <v>35243230901</v>
          </cell>
          <cell r="C36">
            <v>36058720188</v>
          </cell>
          <cell r="D36">
            <v>0.023138891246683668</v>
          </cell>
          <cell r="E36">
            <v>2575622871</v>
          </cell>
          <cell r="F36">
            <v>2228983925</v>
          </cell>
          <cell r="G36">
            <v>2234905435</v>
          </cell>
          <cell r="H36">
            <v>363922545</v>
          </cell>
          <cell r="I36">
            <v>2598827980</v>
          </cell>
          <cell r="J36">
            <v>176424380</v>
          </cell>
          <cell r="K36">
            <v>179760148</v>
          </cell>
          <cell r="L36">
            <v>356184528</v>
          </cell>
          <cell r="M36">
            <v>179760148</v>
          </cell>
          <cell r="P36">
            <v>1.009009513489446</v>
          </cell>
        </row>
        <row r="37">
          <cell r="A37" t="str">
            <v>FLORENCIA</v>
          </cell>
          <cell r="B37">
            <v>80676253149</v>
          </cell>
          <cell r="C37">
            <v>81655677151</v>
          </cell>
          <cell r="D37">
            <v>0.012140177112478279</v>
          </cell>
          <cell r="E37">
            <v>5832548368</v>
          </cell>
          <cell r="F37">
            <v>4197513917</v>
          </cell>
          <cell r="G37">
            <v>4208288046</v>
          </cell>
          <cell r="H37">
            <v>682870758</v>
          </cell>
          <cell r="I37">
            <v>4891158804</v>
          </cell>
          <cell r="J37">
            <v>324391248</v>
          </cell>
          <cell r="K37">
            <v>327071758</v>
          </cell>
          <cell r="L37">
            <v>651463006</v>
          </cell>
          <cell r="M37">
            <v>327071758</v>
          </cell>
          <cell r="P37">
            <v>0.8385972126412378</v>
          </cell>
        </row>
        <row r="38">
          <cell r="A38" t="str">
            <v>FLORIDABLANCA</v>
          </cell>
          <cell r="B38">
            <v>59895325494</v>
          </cell>
          <cell r="C38">
            <v>63085566206</v>
          </cell>
          <cell r="D38">
            <v>0.0532636008851739</v>
          </cell>
          <cell r="E38">
            <v>4506111872</v>
          </cell>
          <cell r="F38">
            <v>3832005974</v>
          </cell>
          <cell r="G38">
            <v>3842092022</v>
          </cell>
          <cell r="H38">
            <v>242882718</v>
          </cell>
          <cell r="I38">
            <v>4084974740</v>
          </cell>
          <cell r="J38">
            <v>302834537</v>
          </cell>
          <cell r="K38">
            <v>306183579</v>
          </cell>
          <cell r="L38">
            <v>609018116</v>
          </cell>
          <cell r="M38">
            <v>306183579</v>
          </cell>
          <cell r="P38">
            <v>0.9065409062263069</v>
          </cell>
        </row>
        <row r="39">
          <cell r="A39" t="str">
            <v>FUSAGASUGA</v>
          </cell>
          <cell r="B39">
            <v>38753722080</v>
          </cell>
          <cell r="C39">
            <v>39993298846</v>
          </cell>
          <cell r="D39">
            <v>0.0319860054588077</v>
          </cell>
          <cell r="E39">
            <v>2856664203</v>
          </cell>
          <cell r="F39">
            <v>2476104141</v>
          </cell>
          <cell r="G39">
            <v>2482600576</v>
          </cell>
          <cell r="H39">
            <v>249124631</v>
          </cell>
          <cell r="I39">
            <v>2731725207</v>
          </cell>
          <cell r="J39">
            <v>193531495</v>
          </cell>
          <cell r="K39">
            <v>197213198</v>
          </cell>
          <cell r="L39">
            <v>390744693</v>
          </cell>
          <cell r="M39">
            <v>197213198</v>
          </cell>
          <cell r="P39">
            <v>0.9562640243579235</v>
          </cell>
        </row>
        <row r="40">
          <cell r="A40" t="str">
            <v>GIRARDOT</v>
          </cell>
          <cell r="B40">
            <v>26071792017</v>
          </cell>
          <cell r="C40">
            <v>28153761040</v>
          </cell>
          <cell r="D40">
            <v>0.07985523287553309</v>
          </cell>
          <cell r="E40">
            <v>2010982931</v>
          </cell>
          <cell r="F40">
            <v>1571638344</v>
          </cell>
          <cell r="G40">
            <v>1575742119</v>
          </cell>
          <cell r="H40">
            <v>400574504</v>
          </cell>
          <cell r="I40">
            <v>1976316623</v>
          </cell>
          <cell r="J40">
            <v>122330760</v>
          </cell>
          <cell r="K40">
            <v>124578880</v>
          </cell>
          <cell r="L40">
            <v>246909640</v>
          </cell>
          <cell r="M40">
            <v>124578880</v>
          </cell>
          <cell r="P40">
            <v>0.9827615105699771</v>
          </cell>
        </row>
        <row r="41">
          <cell r="A41" t="str">
            <v>GIRON</v>
          </cell>
          <cell r="B41">
            <v>49291608608</v>
          </cell>
          <cell r="C41">
            <v>52973981015</v>
          </cell>
          <cell r="D41">
            <v>0.07470586801669832</v>
          </cell>
          <cell r="E41">
            <v>3783855787</v>
          </cell>
          <cell r="F41">
            <v>2847267776</v>
          </cell>
          <cell r="G41">
            <v>2854670759</v>
          </cell>
          <cell r="H41">
            <v>385700310</v>
          </cell>
          <cell r="I41">
            <v>3240371069</v>
          </cell>
          <cell r="J41">
            <v>226181005</v>
          </cell>
          <cell r="K41">
            <v>224733427</v>
          </cell>
          <cell r="L41">
            <v>450914432</v>
          </cell>
          <cell r="M41">
            <v>224733427</v>
          </cell>
          <cell r="P41">
            <v>0.8563674863436332</v>
          </cell>
        </row>
        <row r="42">
          <cell r="A42" t="str">
            <v>GUAINIA</v>
          </cell>
          <cell r="B42">
            <v>38133678627</v>
          </cell>
          <cell r="C42">
            <v>42072370581</v>
          </cell>
          <cell r="D42">
            <v>0.10328644116729047</v>
          </cell>
          <cell r="E42">
            <v>3005169327</v>
          </cell>
          <cell r="F42">
            <v>950558305</v>
          </cell>
          <cell r="G42">
            <v>953114272</v>
          </cell>
          <cell r="H42">
            <v>722496885</v>
          </cell>
          <cell r="I42">
            <v>1675611157</v>
          </cell>
          <cell r="J42">
            <v>81176663</v>
          </cell>
          <cell r="K42">
            <v>77591840</v>
          </cell>
          <cell r="L42">
            <v>158768503</v>
          </cell>
          <cell r="M42">
            <v>77591840</v>
          </cell>
          <cell r="P42">
            <v>0.5575762876139592</v>
          </cell>
        </row>
        <row r="43">
          <cell r="A43" t="str">
            <v>GUAVIARE</v>
          </cell>
          <cell r="B43">
            <v>49479450113</v>
          </cell>
          <cell r="C43">
            <v>53428063647</v>
          </cell>
          <cell r="D43">
            <v>0.07980310057978102</v>
          </cell>
          <cell r="E43">
            <v>3816290261</v>
          </cell>
          <cell r="F43">
            <v>2433349062</v>
          </cell>
          <cell r="G43">
            <v>2439751468</v>
          </cell>
          <cell r="H43">
            <v>757544995</v>
          </cell>
          <cell r="I43">
            <v>3197296463</v>
          </cell>
          <cell r="J43">
            <v>203216097</v>
          </cell>
          <cell r="K43">
            <v>194358760</v>
          </cell>
          <cell r="L43">
            <v>397574857</v>
          </cell>
          <cell r="M43">
            <v>194358760</v>
          </cell>
          <cell r="P43">
            <v>0.8378022226648446</v>
          </cell>
        </row>
        <row r="44">
          <cell r="A44" t="str">
            <v>HUILA</v>
          </cell>
          <cell r="B44">
            <v>292987016294</v>
          </cell>
          <cell r="C44">
            <v>303924751206</v>
          </cell>
          <cell r="D44">
            <v>0.03733180756728305</v>
          </cell>
          <cell r="E44">
            <v>21708910800</v>
          </cell>
          <cell r="F44">
            <v>17661784428</v>
          </cell>
          <cell r="G44">
            <v>17708740204</v>
          </cell>
          <cell r="H44">
            <v>1996800552</v>
          </cell>
          <cell r="I44">
            <v>19705540756</v>
          </cell>
          <cell r="J44">
            <v>1483177410</v>
          </cell>
          <cell r="K44">
            <v>1425443195</v>
          </cell>
          <cell r="L44">
            <v>2908620605</v>
          </cell>
          <cell r="M44">
            <v>1425443195</v>
          </cell>
          <cell r="P44">
            <v>0.9077166946579375</v>
          </cell>
        </row>
        <row r="45">
          <cell r="A45" t="str">
            <v>IBAGUE</v>
          </cell>
          <cell r="B45">
            <v>182136410195</v>
          </cell>
          <cell r="C45">
            <v>191977693024</v>
          </cell>
          <cell r="D45">
            <v>0.054032484874735776</v>
          </cell>
          <cell r="E45">
            <v>13712692359</v>
          </cell>
          <cell r="F45">
            <v>10734296075</v>
          </cell>
          <cell r="G45">
            <v>10762124583</v>
          </cell>
          <cell r="H45">
            <v>1269192302</v>
          </cell>
          <cell r="I45">
            <v>12031316885</v>
          </cell>
          <cell r="J45">
            <v>834460918</v>
          </cell>
          <cell r="K45">
            <v>844794001</v>
          </cell>
          <cell r="L45">
            <v>1679254919</v>
          </cell>
          <cell r="M45">
            <v>844794001</v>
          </cell>
          <cell r="P45">
            <v>0.8773854593991187</v>
          </cell>
        </row>
        <row r="46">
          <cell r="A46" t="str">
            <v>IPIALES</v>
          </cell>
          <cell r="B46">
            <v>51039124071</v>
          </cell>
          <cell r="C46">
            <v>52241576339</v>
          </cell>
          <cell r="D46">
            <v>0.02355942210777906</v>
          </cell>
          <cell r="E46">
            <v>3731541167</v>
          </cell>
          <cell r="F46">
            <v>3016217868</v>
          </cell>
          <cell r="G46">
            <v>3024023989</v>
          </cell>
          <cell r="H46">
            <v>506975756</v>
          </cell>
          <cell r="I46">
            <v>3530999745</v>
          </cell>
          <cell r="J46">
            <v>236858806</v>
          </cell>
          <cell r="K46">
            <v>236971548</v>
          </cell>
          <cell r="L46">
            <v>473830354</v>
          </cell>
          <cell r="M46">
            <v>236971548</v>
          </cell>
          <cell r="P46">
            <v>0.946257749003684</v>
          </cell>
        </row>
        <row r="47">
          <cell r="A47" t="str">
            <v>ITAGUI</v>
          </cell>
          <cell r="B47">
            <v>61642832068</v>
          </cell>
          <cell r="C47">
            <v>63219371686</v>
          </cell>
          <cell r="D47">
            <v>0.0255753923872426</v>
          </cell>
          <cell r="E47">
            <v>4515669406</v>
          </cell>
          <cell r="F47">
            <v>3618849481</v>
          </cell>
          <cell r="G47">
            <v>3628567007</v>
          </cell>
          <cell r="H47">
            <v>78979414</v>
          </cell>
          <cell r="I47">
            <v>3707546421</v>
          </cell>
          <cell r="J47">
            <v>289380141</v>
          </cell>
          <cell r="K47">
            <v>294996338</v>
          </cell>
          <cell r="L47">
            <v>584376479</v>
          </cell>
          <cell r="M47">
            <v>294996338</v>
          </cell>
          <cell r="P47">
            <v>0.8210402683761036</v>
          </cell>
        </row>
        <row r="48">
          <cell r="A48" t="str">
            <v>JAMUNDI</v>
          </cell>
          <cell r="B48">
            <v>36278978167</v>
          </cell>
          <cell r="C48">
            <v>38711772046</v>
          </cell>
          <cell r="D48">
            <v>0.06705794931161857</v>
          </cell>
          <cell r="E48">
            <v>2765126575</v>
          </cell>
          <cell r="F48">
            <v>1857486011</v>
          </cell>
          <cell r="G48">
            <v>1862431542</v>
          </cell>
          <cell r="H48">
            <v>459346199</v>
          </cell>
          <cell r="I48">
            <v>2321777741</v>
          </cell>
          <cell r="J48">
            <v>151176824</v>
          </cell>
          <cell r="K48">
            <v>150132186</v>
          </cell>
          <cell r="L48">
            <v>301309010</v>
          </cell>
          <cell r="M48">
            <v>150132186</v>
          </cell>
          <cell r="P48">
            <v>0.8396641810149323</v>
          </cell>
        </row>
        <row r="49">
          <cell r="A49" t="str">
            <v>LA GUAJIRA</v>
          </cell>
          <cell r="B49">
            <v>208288385045</v>
          </cell>
          <cell r="C49">
            <v>228218330908</v>
          </cell>
          <cell r="D49">
            <v>0.09568438421899628</v>
          </cell>
          <cell r="E49">
            <v>16301309351</v>
          </cell>
          <cell r="F49">
            <v>7648456517</v>
          </cell>
          <cell r="G49">
            <v>7668335335</v>
          </cell>
          <cell r="H49">
            <v>1696678480</v>
          </cell>
          <cell r="I49">
            <v>9365013815</v>
          </cell>
          <cell r="J49">
            <v>606634442</v>
          </cell>
          <cell r="K49">
            <v>603464099</v>
          </cell>
          <cell r="L49">
            <v>1210098541</v>
          </cell>
          <cell r="M49">
            <v>603464099</v>
          </cell>
          <cell r="P49">
            <v>0.5744945766841426</v>
          </cell>
        </row>
        <row r="50">
          <cell r="A50" t="str">
            <v>LORICA</v>
          </cell>
          <cell r="B50">
            <v>70776355251</v>
          </cell>
          <cell r="C50">
            <v>69682269443</v>
          </cell>
          <cell r="D50">
            <v>-0.015458351932929437</v>
          </cell>
          <cell r="E50">
            <v>4977304960</v>
          </cell>
          <cell r="F50">
            <v>4001113746</v>
          </cell>
          <cell r="G50">
            <v>4011574833</v>
          </cell>
          <cell r="H50">
            <v>560011585</v>
          </cell>
          <cell r="I50">
            <v>4571586418</v>
          </cell>
          <cell r="J50">
            <v>339117613</v>
          </cell>
          <cell r="K50">
            <v>317568720</v>
          </cell>
          <cell r="L50">
            <v>656686333</v>
          </cell>
          <cell r="M50">
            <v>317568720</v>
          </cell>
          <cell r="P50">
            <v>0.9184863002647923</v>
          </cell>
        </row>
        <row r="51">
          <cell r="A51" t="str">
            <v>MAGANGUE</v>
          </cell>
          <cell r="B51">
            <v>60818071700</v>
          </cell>
          <cell r="C51">
            <v>63725028094</v>
          </cell>
          <cell r="D51">
            <v>0.047797575831395545</v>
          </cell>
          <cell r="E51">
            <v>4551787721</v>
          </cell>
          <cell r="F51">
            <v>3766481630</v>
          </cell>
          <cell r="G51">
            <v>3776321422</v>
          </cell>
          <cell r="H51">
            <v>201442370</v>
          </cell>
          <cell r="I51">
            <v>3977763792</v>
          </cell>
          <cell r="J51">
            <v>306188879</v>
          </cell>
          <cell r="K51">
            <v>298707968</v>
          </cell>
          <cell r="L51">
            <v>604896847</v>
          </cell>
          <cell r="M51">
            <v>298707968</v>
          </cell>
          <cell r="P51">
            <v>0.8738904438904962</v>
          </cell>
        </row>
        <row r="52">
          <cell r="A52" t="str">
            <v>MAGDALENA</v>
          </cell>
          <cell r="B52">
            <v>418683559325</v>
          </cell>
          <cell r="C52">
            <v>449752749157</v>
          </cell>
          <cell r="D52">
            <v>0.07420685417428285</v>
          </cell>
          <cell r="E52">
            <v>32125196368</v>
          </cell>
          <cell r="F52">
            <v>25166696692</v>
          </cell>
          <cell r="G52">
            <v>25233249228</v>
          </cell>
          <cell r="H52">
            <v>1538234139</v>
          </cell>
          <cell r="I52">
            <v>26771483367</v>
          </cell>
          <cell r="J52">
            <v>2123777009</v>
          </cell>
          <cell r="K52">
            <v>2020344839</v>
          </cell>
          <cell r="L52">
            <v>4144121848</v>
          </cell>
          <cell r="M52">
            <v>2020344839</v>
          </cell>
          <cell r="P52">
            <v>0.8333484738996694</v>
          </cell>
        </row>
        <row r="53">
          <cell r="A53" t="str">
            <v>MAICAO</v>
          </cell>
          <cell r="B53">
            <v>98189282321</v>
          </cell>
          <cell r="C53">
            <v>103254858840</v>
          </cell>
          <cell r="D53">
            <v>0.051589912862787246</v>
          </cell>
          <cell r="E53">
            <v>7375347060</v>
          </cell>
          <cell r="F53">
            <v>4261923240</v>
          </cell>
          <cell r="G53">
            <v>4273437093</v>
          </cell>
          <cell r="H53">
            <v>244897714</v>
          </cell>
          <cell r="I53">
            <v>4518334807</v>
          </cell>
          <cell r="J53">
            <v>350123471</v>
          </cell>
          <cell r="K53">
            <v>349527651</v>
          </cell>
          <cell r="L53">
            <v>699651122</v>
          </cell>
          <cell r="M53">
            <v>349527651</v>
          </cell>
          <cell r="P53">
            <v>0.6126267374595928</v>
          </cell>
        </row>
        <row r="54">
          <cell r="A54" t="str">
            <v>MALAMBO</v>
          </cell>
          <cell r="B54">
            <v>35301618045</v>
          </cell>
          <cell r="C54">
            <v>37148408320</v>
          </cell>
          <cell r="D54">
            <v>0.05231460701449553</v>
          </cell>
          <cell r="E54">
            <v>2653457737</v>
          </cell>
          <cell r="F54">
            <v>1725313347</v>
          </cell>
          <cell r="G54">
            <v>1729840277</v>
          </cell>
          <cell r="H54">
            <v>175644438</v>
          </cell>
          <cell r="I54">
            <v>1905484715</v>
          </cell>
          <cell r="J54">
            <v>136028701</v>
          </cell>
          <cell r="K54">
            <v>137424659</v>
          </cell>
          <cell r="L54">
            <v>273453360</v>
          </cell>
          <cell r="M54">
            <v>137424659</v>
          </cell>
          <cell r="P54">
            <v>0.7181138363086731</v>
          </cell>
        </row>
        <row r="55">
          <cell r="A55" t="str">
            <v>MANIZALES</v>
          </cell>
          <cell r="B55">
            <v>126472666394</v>
          </cell>
          <cell r="C55">
            <v>128221545749</v>
          </cell>
          <cell r="D55">
            <v>0.013828121165341045</v>
          </cell>
          <cell r="E55">
            <v>9158681839</v>
          </cell>
          <cell r="F55">
            <v>7481792277</v>
          </cell>
          <cell r="G55">
            <v>7501261514</v>
          </cell>
          <cell r="H55">
            <v>1353661292</v>
          </cell>
          <cell r="I55">
            <v>8854922806</v>
          </cell>
          <cell r="J55">
            <v>584470161</v>
          </cell>
          <cell r="K55">
            <v>591030403</v>
          </cell>
          <cell r="L55">
            <v>1175500564</v>
          </cell>
          <cell r="M55">
            <v>591030403</v>
          </cell>
          <cell r="P55">
            <v>0.9668337607594887</v>
          </cell>
        </row>
        <row r="56">
          <cell r="A56" t="str">
            <v>MEDELLIN</v>
          </cell>
          <cell r="B56">
            <v>571228456524</v>
          </cell>
          <cell r="C56">
            <v>586608937256</v>
          </cell>
          <cell r="D56">
            <v>0.026925270539903234</v>
          </cell>
          <cell r="E56">
            <v>41900638375</v>
          </cell>
          <cell r="F56">
            <v>34101845314</v>
          </cell>
          <cell r="G56">
            <v>34192368860</v>
          </cell>
          <cell r="H56">
            <v>1254057493</v>
          </cell>
          <cell r="I56">
            <v>35446426353</v>
          </cell>
          <cell r="J56">
            <v>2700013635</v>
          </cell>
          <cell r="K56">
            <v>2748036229</v>
          </cell>
          <cell r="L56">
            <v>5448049864</v>
          </cell>
          <cell r="M56">
            <v>2748036229</v>
          </cell>
          <cell r="P56">
            <v>0.8459638737663981</v>
          </cell>
        </row>
        <row r="57">
          <cell r="A57" t="str">
            <v>META</v>
          </cell>
          <cell r="B57">
            <v>190966821865</v>
          </cell>
          <cell r="C57">
            <v>198261409724</v>
          </cell>
          <cell r="D57">
            <v>0.038198194784624606</v>
          </cell>
          <cell r="E57">
            <v>14161529266</v>
          </cell>
          <cell r="F57">
            <v>10859942754</v>
          </cell>
          <cell r="G57">
            <v>10888869386</v>
          </cell>
          <cell r="H57">
            <v>1252315340</v>
          </cell>
          <cell r="I57">
            <v>12141184726</v>
          </cell>
          <cell r="J57">
            <v>894427785</v>
          </cell>
          <cell r="K57">
            <v>878129875</v>
          </cell>
          <cell r="L57">
            <v>1772557660</v>
          </cell>
          <cell r="M57">
            <v>878129875</v>
          </cell>
          <cell r="P57">
            <v>0.8573357084498928</v>
          </cell>
        </row>
        <row r="58">
          <cell r="A58" t="str">
            <v>MONTERIA</v>
          </cell>
          <cell r="B58">
            <v>189575942954</v>
          </cell>
          <cell r="C58">
            <v>198684047923</v>
          </cell>
          <cell r="D58">
            <v>0.04804462437098378</v>
          </cell>
          <cell r="E58">
            <v>14191717709</v>
          </cell>
          <cell r="F58">
            <v>10407602101</v>
          </cell>
          <cell r="G58">
            <v>10434824095</v>
          </cell>
          <cell r="H58">
            <v>2145075320</v>
          </cell>
          <cell r="I58">
            <v>12579899415</v>
          </cell>
          <cell r="J58">
            <v>828160267</v>
          </cell>
          <cell r="K58">
            <v>826381946</v>
          </cell>
          <cell r="L58">
            <v>1654542213</v>
          </cell>
          <cell r="M58">
            <v>826381946</v>
          </cell>
          <cell r="P58">
            <v>0.8864254259385509</v>
          </cell>
        </row>
        <row r="59">
          <cell r="A59" t="str">
            <v>MOSQUERA</v>
          </cell>
          <cell r="B59">
            <v>25814981483</v>
          </cell>
          <cell r="C59">
            <v>27616077440</v>
          </cell>
          <cell r="D59">
            <v>0.06976940727949321</v>
          </cell>
          <cell r="E59">
            <v>1972576960</v>
          </cell>
          <cell r="F59">
            <v>1470989618</v>
          </cell>
          <cell r="G59">
            <v>1474911465</v>
          </cell>
          <cell r="H59">
            <v>223490887</v>
          </cell>
          <cell r="I59">
            <v>1698402352</v>
          </cell>
          <cell r="J59">
            <v>116827812</v>
          </cell>
          <cell r="K59">
            <v>119056077</v>
          </cell>
          <cell r="L59">
            <v>235883889</v>
          </cell>
          <cell r="M59">
            <v>119056077</v>
          </cell>
          <cell r="P59">
            <v>0.8610068891811451</v>
          </cell>
        </row>
        <row r="60">
          <cell r="A60" t="str">
            <v>NARIÑO</v>
          </cell>
          <cell r="B60">
            <v>475884022745</v>
          </cell>
          <cell r="C60">
            <v>479353365335</v>
          </cell>
          <cell r="D60">
            <v>0.007290311135028427</v>
          </cell>
          <cell r="E60">
            <v>34239526095</v>
          </cell>
          <cell r="F60">
            <v>26052014293</v>
          </cell>
          <cell r="G60">
            <v>26119226315</v>
          </cell>
          <cell r="H60">
            <v>4637352207</v>
          </cell>
          <cell r="I60">
            <v>30756578522</v>
          </cell>
          <cell r="J60">
            <v>2154165612</v>
          </cell>
          <cell r="K60">
            <v>2040364942</v>
          </cell>
          <cell r="L60">
            <v>4194530554</v>
          </cell>
          <cell r="M60">
            <v>2040364942</v>
          </cell>
          <cell r="P60">
            <v>0.8982769924053179</v>
          </cell>
        </row>
        <row r="61">
          <cell r="A61" t="str">
            <v>NEIVA</v>
          </cell>
          <cell r="B61">
            <v>130716762332</v>
          </cell>
          <cell r="C61">
            <v>138087690122</v>
          </cell>
          <cell r="D61">
            <v>0.05638854312562458</v>
          </cell>
          <cell r="E61">
            <v>9863406437</v>
          </cell>
          <cell r="F61">
            <v>7896384561</v>
          </cell>
          <cell r="G61">
            <v>7916659337</v>
          </cell>
          <cell r="H61">
            <v>1695027593</v>
          </cell>
          <cell r="I61">
            <v>9611686930</v>
          </cell>
          <cell r="J61">
            <v>606881304</v>
          </cell>
          <cell r="K61">
            <v>615484284</v>
          </cell>
          <cell r="L61">
            <v>1222365588</v>
          </cell>
          <cell r="M61">
            <v>615484284</v>
          </cell>
          <cell r="P61">
            <v>0.9744794550840226</v>
          </cell>
        </row>
        <row r="62">
          <cell r="A62" t="str">
            <v>NORTE DE SANTANDER</v>
          </cell>
          <cell r="B62">
            <v>396468745827</v>
          </cell>
          <cell r="C62">
            <v>419855105699</v>
          </cell>
          <cell r="D62">
            <v>0.05898664174200685</v>
          </cell>
          <cell r="E62">
            <v>29989650407</v>
          </cell>
          <cell r="F62">
            <v>19391615755</v>
          </cell>
          <cell r="G62">
            <v>19486424695</v>
          </cell>
          <cell r="H62">
            <v>2732977815</v>
          </cell>
          <cell r="I62">
            <v>22219402510</v>
          </cell>
          <cell r="J62">
            <v>1480447047</v>
          </cell>
          <cell r="K62">
            <v>1466127053</v>
          </cell>
          <cell r="L62">
            <v>2946574100</v>
          </cell>
          <cell r="M62">
            <v>1466127053</v>
          </cell>
          <cell r="P62">
            <v>0.7409023515930577</v>
          </cell>
        </row>
        <row r="63">
          <cell r="A63" t="str">
            <v>PALMIRA</v>
          </cell>
          <cell r="B63">
            <v>82305011439</v>
          </cell>
          <cell r="C63">
            <v>85292603698</v>
          </cell>
          <cell r="D63">
            <v>0.036299032182435687</v>
          </cell>
          <cell r="E63">
            <v>6092328836</v>
          </cell>
          <cell r="F63">
            <v>5149313596</v>
          </cell>
          <cell r="G63">
            <v>5162948261</v>
          </cell>
          <cell r="H63">
            <v>910100107</v>
          </cell>
          <cell r="I63">
            <v>6073048368</v>
          </cell>
          <cell r="J63">
            <v>413362622</v>
          </cell>
          <cell r="K63">
            <v>413909452</v>
          </cell>
          <cell r="L63">
            <v>827272074</v>
          </cell>
          <cell r="M63">
            <v>413909452</v>
          </cell>
          <cell r="P63">
            <v>0.9968352877004816</v>
          </cell>
        </row>
        <row r="64">
          <cell r="A64" t="str">
            <v>PASTO</v>
          </cell>
          <cell r="B64">
            <v>159476630300</v>
          </cell>
          <cell r="C64">
            <v>160253287650</v>
          </cell>
          <cell r="D64">
            <v>0.004870038629101847</v>
          </cell>
          <cell r="E64">
            <v>11446663404</v>
          </cell>
          <cell r="F64">
            <v>9021123276</v>
          </cell>
          <cell r="G64">
            <v>9044411757</v>
          </cell>
          <cell r="H64">
            <v>1411005884</v>
          </cell>
          <cell r="I64">
            <v>10455417641</v>
          </cell>
          <cell r="J64">
            <v>700637148</v>
          </cell>
          <cell r="K64">
            <v>706971757</v>
          </cell>
          <cell r="L64">
            <v>1407608905</v>
          </cell>
          <cell r="M64">
            <v>706971757</v>
          </cell>
          <cell r="P64">
            <v>0.9134030828010884</v>
          </cell>
        </row>
        <row r="65">
          <cell r="A65" t="str">
            <v>PEREIRA</v>
          </cell>
          <cell r="B65">
            <v>164501949880</v>
          </cell>
          <cell r="C65">
            <v>167265446231</v>
          </cell>
          <cell r="D65">
            <v>0.016799170788041717</v>
          </cell>
          <cell r="E65">
            <v>11947531874</v>
          </cell>
          <cell r="F65">
            <v>9720065706</v>
          </cell>
          <cell r="G65">
            <v>9745596623</v>
          </cell>
          <cell r="H65">
            <v>653395200</v>
          </cell>
          <cell r="I65">
            <v>10398991823</v>
          </cell>
          <cell r="J65">
            <v>763042571</v>
          </cell>
          <cell r="K65">
            <v>775045690</v>
          </cell>
          <cell r="L65">
            <v>1538088261</v>
          </cell>
          <cell r="M65">
            <v>775045690</v>
          </cell>
          <cell r="P65">
            <v>0.8703882887837358</v>
          </cell>
        </row>
        <row r="66">
          <cell r="A66" t="str">
            <v>PIEDECUESTA</v>
          </cell>
          <cell r="B66">
            <v>57504566094</v>
          </cell>
          <cell r="C66">
            <v>61023650225</v>
          </cell>
          <cell r="D66">
            <v>0.06119660350532019</v>
          </cell>
          <cell r="E66">
            <v>4358832159</v>
          </cell>
          <cell r="F66">
            <v>3473460982</v>
          </cell>
          <cell r="G66">
            <v>3482441787</v>
          </cell>
          <cell r="H66">
            <v>757622677</v>
          </cell>
          <cell r="I66">
            <v>4240064464</v>
          </cell>
          <cell r="J66">
            <v>276775118</v>
          </cell>
          <cell r="K66">
            <v>272631596</v>
          </cell>
          <cell r="L66">
            <v>549406714</v>
          </cell>
          <cell r="M66">
            <v>272631596</v>
          </cell>
          <cell r="P66">
            <v>0.972752404619487</v>
          </cell>
        </row>
        <row r="67">
          <cell r="A67" t="str">
            <v>PITALITO</v>
          </cell>
          <cell r="B67">
            <v>54758615342</v>
          </cell>
          <cell r="C67">
            <v>55994411563</v>
          </cell>
          <cell r="D67">
            <v>0.022568069212154374</v>
          </cell>
          <cell r="E67">
            <v>3999600826</v>
          </cell>
          <cell r="F67">
            <v>3318485939</v>
          </cell>
          <cell r="G67">
            <v>3327181221</v>
          </cell>
          <cell r="H67">
            <v>283927341</v>
          </cell>
          <cell r="I67">
            <v>3611108562</v>
          </cell>
          <cell r="J67">
            <v>265010128</v>
          </cell>
          <cell r="K67">
            <v>263963908</v>
          </cell>
          <cell r="L67">
            <v>528974036</v>
          </cell>
          <cell r="M67">
            <v>263963908</v>
          </cell>
          <cell r="P67">
            <v>0.902867240781993</v>
          </cell>
        </row>
        <row r="68">
          <cell r="A68" t="str">
            <v>POPAYAN</v>
          </cell>
          <cell r="B68">
            <v>108288153695</v>
          </cell>
          <cell r="C68">
            <v>110531349691</v>
          </cell>
          <cell r="D68">
            <v>0.02071506364692577</v>
          </cell>
          <cell r="E68">
            <v>7895096407</v>
          </cell>
          <cell r="F68">
            <v>5669880802</v>
          </cell>
          <cell r="G68">
            <v>5684564937</v>
          </cell>
          <cell r="H68">
            <v>1251031767</v>
          </cell>
          <cell r="I68">
            <v>6935596704</v>
          </cell>
          <cell r="J68">
            <v>439754016</v>
          </cell>
          <cell r="K68">
            <v>445768393</v>
          </cell>
          <cell r="L68">
            <v>885522409</v>
          </cell>
          <cell r="M68">
            <v>445768393</v>
          </cell>
          <cell r="P68">
            <v>0.8784689060732327</v>
          </cell>
        </row>
        <row r="69">
          <cell r="A69" t="str">
            <v>PUTUMAYO</v>
          </cell>
          <cell r="B69">
            <v>198795980819</v>
          </cell>
          <cell r="C69">
            <v>216854799279</v>
          </cell>
          <cell r="D69">
            <v>0.09084096361305316</v>
          </cell>
          <cell r="E69">
            <v>15489628520</v>
          </cell>
          <cell r="F69">
            <v>11004953461</v>
          </cell>
          <cell r="G69">
            <v>11033646834</v>
          </cell>
          <cell r="H69">
            <v>2135943450</v>
          </cell>
          <cell r="I69">
            <v>13169590284</v>
          </cell>
          <cell r="J69">
            <v>895989737</v>
          </cell>
          <cell r="K69">
            <v>871048814</v>
          </cell>
          <cell r="L69">
            <v>1767038551</v>
          </cell>
          <cell r="M69">
            <v>871048814</v>
          </cell>
          <cell r="P69">
            <v>0.8502198917808521</v>
          </cell>
        </row>
        <row r="70">
          <cell r="A70" t="str">
            <v>QUIBDO</v>
          </cell>
          <cell r="B70">
            <v>81997465763</v>
          </cell>
          <cell r="C70">
            <v>86073012595</v>
          </cell>
          <cell r="D70">
            <v>0.04970332673182476</v>
          </cell>
          <cell r="E70">
            <v>6148072328</v>
          </cell>
          <cell r="F70">
            <v>5056350031</v>
          </cell>
          <cell r="G70">
            <v>5069113649</v>
          </cell>
          <cell r="H70">
            <v>462205809</v>
          </cell>
          <cell r="I70">
            <v>5531319458</v>
          </cell>
          <cell r="J70">
            <v>383905939</v>
          </cell>
          <cell r="K70">
            <v>387466960</v>
          </cell>
          <cell r="L70">
            <v>771372899</v>
          </cell>
          <cell r="M70">
            <v>387466960</v>
          </cell>
          <cell r="P70">
            <v>0.8996835370346671</v>
          </cell>
        </row>
        <row r="71">
          <cell r="A71" t="str">
            <v>QUINDIO</v>
          </cell>
          <cell r="B71">
            <v>111881358403</v>
          </cell>
          <cell r="C71">
            <v>116795039678</v>
          </cell>
          <cell r="D71">
            <v>0.043918677294753294</v>
          </cell>
          <cell r="E71">
            <v>8342502834</v>
          </cell>
          <cell r="F71">
            <v>6531019387</v>
          </cell>
          <cell r="G71">
            <v>6548128980</v>
          </cell>
          <cell r="H71">
            <v>1737804893</v>
          </cell>
          <cell r="I71">
            <v>8285933873</v>
          </cell>
          <cell r="J71">
            <v>511720104</v>
          </cell>
          <cell r="K71">
            <v>519398364</v>
          </cell>
          <cell r="L71">
            <v>1031118468</v>
          </cell>
          <cell r="M71">
            <v>519398364</v>
          </cell>
          <cell r="P71">
            <v>0.9932191858815496</v>
          </cell>
        </row>
        <row r="72">
          <cell r="A72" t="str">
            <v>RIOHACHA</v>
          </cell>
          <cell r="B72">
            <v>133827934048</v>
          </cell>
          <cell r="C72">
            <v>135070848480</v>
          </cell>
          <cell r="D72">
            <v>0.009287406555601452</v>
          </cell>
          <cell r="E72">
            <v>9647917749</v>
          </cell>
          <cell r="F72">
            <v>4817204969</v>
          </cell>
          <cell r="G72">
            <v>4829969662</v>
          </cell>
          <cell r="H72">
            <v>803192772</v>
          </cell>
          <cell r="I72">
            <v>5633162434</v>
          </cell>
          <cell r="J72">
            <v>395143120</v>
          </cell>
          <cell r="K72">
            <v>387499622</v>
          </cell>
          <cell r="L72">
            <v>782642742</v>
          </cell>
          <cell r="M72">
            <v>387499622</v>
          </cell>
          <cell r="P72">
            <v>0.5838733891138193</v>
          </cell>
        </row>
        <row r="73">
          <cell r="A73" t="str">
            <v>RIONEGRO</v>
          </cell>
          <cell r="B73">
            <v>35295032048</v>
          </cell>
          <cell r="C73">
            <v>35878232789</v>
          </cell>
          <cell r="D73">
            <v>0.016523592901314554</v>
          </cell>
          <cell r="E73">
            <v>2562730914</v>
          </cell>
          <cell r="F73">
            <v>2190174413</v>
          </cell>
          <cell r="G73">
            <v>2195981549</v>
          </cell>
          <cell r="H73">
            <v>71370951</v>
          </cell>
          <cell r="I73">
            <v>2267352500</v>
          </cell>
          <cell r="J73">
            <v>173199080</v>
          </cell>
          <cell r="K73">
            <v>176288063</v>
          </cell>
          <cell r="L73">
            <v>349487143</v>
          </cell>
          <cell r="M73">
            <v>176288063</v>
          </cell>
          <cell r="P73">
            <v>0.8847407613548615</v>
          </cell>
        </row>
        <row r="74">
          <cell r="A74" t="str">
            <v>RISARALDA</v>
          </cell>
          <cell r="B74">
            <v>116679724197</v>
          </cell>
          <cell r="C74">
            <v>118982086979</v>
          </cell>
          <cell r="D74">
            <v>0.019732329655774095</v>
          </cell>
          <cell r="E74">
            <v>8498720499</v>
          </cell>
          <cell r="F74">
            <v>6703227535</v>
          </cell>
          <cell r="G74">
            <v>6721076168</v>
          </cell>
          <cell r="H74">
            <v>1549767502</v>
          </cell>
          <cell r="I74">
            <v>8270843670</v>
          </cell>
          <cell r="J74">
            <v>548720798</v>
          </cell>
          <cell r="K74">
            <v>541833500</v>
          </cell>
          <cell r="L74">
            <v>1090554298</v>
          </cell>
          <cell r="M74">
            <v>541833500</v>
          </cell>
          <cell r="P74">
            <v>0.973186925134576</v>
          </cell>
        </row>
        <row r="75">
          <cell r="A75" t="str">
            <v>SABANETA</v>
          </cell>
          <cell r="B75">
            <v>14827967473</v>
          </cell>
          <cell r="C75">
            <v>15753891118</v>
          </cell>
          <cell r="D75">
            <v>0.06244440761594605</v>
          </cell>
          <cell r="E75">
            <v>1125277937</v>
          </cell>
          <cell r="F75">
            <v>809120665</v>
          </cell>
          <cell r="G75">
            <v>811226381</v>
          </cell>
          <cell r="H75">
            <v>28938353</v>
          </cell>
          <cell r="I75">
            <v>840164734</v>
          </cell>
          <cell r="J75">
            <v>62719095</v>
          </cell>
          <cell r="K75">
            <v>63923514</v>
          </cell>
          <cell r="L75">
            <v>126642609</v>
          </cell>
          <cell r="M75">
            <v>63923514</v>
          </cell>
          <cell r="P75">
            <v>0.7466286384676535</v>
          </cell>
        </row>
        <row r="76">
          <cell r="A76" t="str">
            <v>SAHAGUN</v>
          </cell>
          <cell r="B76">
            <v>53752571936</v>
          </cell>
          <cell r="C76">
            <v>56206269625</v>
          </cell>
          <cell r="D76">
            <v>0.04564800530701074</v>
          </cell>
          <cell r="E76">
            <v>4014733545</v>
          </cell>
          <cell r="F76">
            <v>3059109007</v>
          </cell>
          <cell r="G76">
            <v>3066985279</v>
          </cell>
          <cell r="H76">
            <v>314220475</v>
          </cell>
          <cell r="I76">
            <v>3381205754</v>
          </cell>
          <cell r="J76">
            <v>244214913</v>
          </cell>
          <cell r="K76">
            <v>239101125</v>
          </cell>
          <cell r="L76">
            <v>483316038</v>
          </cell>
          <cell r="M76">
            <v>239101125</v>
          </cell>
          <cell r="P76">
            <v>0.8421992932036539</v>
          </cell>
        </row>
        <row r="77">
          <cell r="A77" t="str">
            <v>SAN ANDRES</v>
          </cell>
          <cell r="B77">
            <v>23368896704</v>
          </cell>
          <cell r="C77">
            <v>25279604173</v>
          </cell>
          <cell r="D77">
            <v>0.08176284457079008</v>
          </cell>
          <cell r="E77">
            <v>1805686012</v>
          </cell>
          <cell r="F77">
            <v>1126448616</v>
          </cell>
          <cell r="G77">
            <v>1129431434</v>
          </cell>
          <cell r="H77">
            <v>456931061</v>
          </cell>
          <cell r="I77">
            <v>1586362495</v>
          </cell>
          <cell r="J77">
            <v>89460940</v>
          </cell>
          <cell r="K77">
            <v>90549836</v>
          </cell>
          <cell r="L77">
            <v>180010776</v>
          </cell>
          <cell r="M77">
            <v>90549836</v>
          </cell>
          <cell r="P77">
            <v>0.8785372896824545</v>
          </cell>
        </row>
        <row r="78">
          <cell r="A78" t="str">
            <v>SANTA MARTA</v>
          </cell>
          <cell r="B78">
            <v>175029598278</v>
          </cell>
          <cell r="C78">
            <v>193139271088</v>
          </cell>
          <cell r="D78">
            <v>0.10346634505345986</v>
          </cell>
          <cell r="E78">
            <v>13795662221</v>
          </cell>
          <cell r="F78">
            <v>10022073408</v>
          </cell>
          <cell r="G78">
            <v>10048873760</v>
          </cell>
          <cell r="H78">
            <v>1771928622</v>
          </cell>
          <cell r="I78">
            <v>11820802382</v>
          </cell>
          <cell r="J78">
            <v>813719674</v>
          </cell>
          <cell r="K78">
            <v>813582127</v>
          </cell>
          <cell r="L78">
            <v>1627301801</v>
          </cell>
          <cell r="M78">
            <v>813582127</v>
          </cell>
          <cell r="P78">
            <v>0.8568492177204924</v>
          </cell>
        </row>
        <row r="79">
          <cell r="A79" t="str">
            <v>SANTANDER</v>
          </cell>
          <cell r="B79">
            <v>411470675827</v>
          </cell>
          <cell r="C79">
            <v>424916732145</v>
          </cell>
          <cell r="D79">
            <v>0.03267804270857266</v>
          </cell>
          <cell r="E79">
            <v>30351195153</v>
          </cell>
          <cell r="F79">
            <v>23477521114</v>
          </cell>
          <cell r="G79">
            <v>23539399610</v>
          </cell>
          <cell r="H79">
            <v>5499098933</v>
          </cell>
          <cell r="I79">
            <v>29038498543</v>
          </cell>
          <cell r="J79">
            <v>1968937691</v>
          </cell>
          <cell r="K79">
            <v>1878454361</v>
          </cell>
          <cell r="L79">
            <v>3847392052</v>
          </cell>
          <cell r="M79">
            <v>1878454361</v>
          </cell>
          <cell r="P79">
            <v>0.9567497555406727</v>
          </cell>
        </row>
        <row r="80">
          <cell r="A80" t="str">
            <v>SINCELEJO</v>
          </cell>
          <cell r="B80">
            <v>116917128274</v>
          </cell>
          <cell r="C80">
            <v>122786816054</v>
          </cell>
          <cell r="D80">
            <v>0.050203831266229404</v>
          </cell>
          <cell r="E80">
            <v>8770486861</v>
          </cell>
          <cell r="F80">
            <v>6755460739</v>
          </cell>
          <cell r="G80">
            <v>6773190206</v>
          </cell>
          <cell r="H80">
            <v>1211428945</v>
          </cell>
          <cell r="I80">
            <v>7984619151</v>
          </cell>
          <cell r="J80">
            <v>529136691</v>
          </cell>
          <cell r="K80">
            <v>538215964</v>
          </cell>
          <cell r="L80">
            <v>1067352655</v>
          </cell>
          <cell r="M80">
            <v>538215964</v>
          </cell>
          <cell r="P80">
            <v>0.910396341451175</v>
          </cell>
        </row>
        <row r="81">
          <cell r="A81" t="str">
            <v>SOACHA</v>
          </cell>
          <cell r="B81">
            <v>115580519229</v>
          </cell>
          <cell r="C81">
            <v>126547543916</v>
          </cell>
          <cell r="D81">
            <v>0.0948864459180272</v>
          </cell>
          <cell r="E81">
            <v>9039110280</v>
          </cell>
          <cell r="F81">
            <v>5783688948</v>
          </cell>
          <cell r="G81">
            <v>5799158370</v>
          </cell>
          <cell r="H81">
            <v>531760781</v>
          </cell>
          <cell r="I81">
            <v>6330919151</v>
          </cell>
          <cell r="J81">
            <v>460868416</v>
          </cell>
          <cell r="K81">
            <v>469607441</v>
          </cell>
          <cell r="L81">
            <v>930475857</v>
          </cell>
          <cell r="M81">
            <v>469607441</v>
          </cell>
          <cell r="P81">
            <v>0.7003918477472099</v>
          </cell>
        </row>
        <row r="82">
          <cell r="A82" t="str">
            <v>SOGAMOSO</v>
          </cell>
          <cell r="B82">
            <v>44462537050</v>
          </cell>
          <cell r="C82">
            <v>45769959583</v>
          </cell>
          <cell r="D82">
            <v>0.029405036683573638</v>
          </cell>
          <cell r="E82">
            <v>3269282827</v>
          </cell>
          <cell r="F82">
            <v>2553299467</v>
          </cell>
          <cell r="G82">
            <v>2560029172</v>
          </cell>
          <cell r="H82">
            <v>293591904</v>
          </cell>
          <cell r="I82">
            <v>2853621076</v>
          </cell>
          <cell r="J82">
            <v>201973646</v>
          </cell>
          <cell r="K82">
            <v>204294630</v>
          </cell>
          <cell r="L82">
            <v>406268276</v>
          </cell>
          <cell r="M82">
            <v>204294630</v>
          </cell>
          <cell r="P82">
            <v>0.8728584301219896</v>
          </cell>
        </row>
        <row r="83">
          <cell r="A83" t="str">
            <v>SOLEDAD</v>
          </cell>
          <cell r="B83">
            <v>124432698822</v>
          </cell>
          <cell r="C83">
            <v>137121847700</v>
          </cell>
          <cell r="D83">
            <v>0.10197599986279915</v>
          </cell>
          <cell r="E83">
            <v>9794417693</v>
          </cell>
          <cell r="F83">
            <v>5237505513</v>
          </cell>
          <cell r="G83">
            <v>5251365710</v>
          </cell>
          <cell r="H83">
            <v>576758197</v>
          </cell>
          <cell r="I83">
            <v>5828123907</v>
          </cell>
          <cell r="J83">
            <v>413318427</v>
          </cell>
          <cell r="K83">
            <v>420755978</v>
          </cell>
          <cell r="L83">
            <v>834074405</v>
          </cell>
          <cell r="M83">
            <v>420755978</v>
          </cell>
          <cell r="P83">
            <v>0.595045472806956</v>
          </cell>
        </row>
        <row r="84">
          <cell r="A84" t="str">
            <v>SUCRE</v>
          </cell>
          <cell r="B84">
            <v>355267096672</v>
          </cell>
          <cell r="C84">
            <v>369351651024</v>
          </cell>
          <cell r="D84">
            <v>0.03964497270909262</v>
          </cell>
          <cell r="E84">
            <v>26382260787</v>
          </cell>
          <cell r="F84">
            <v>21483258801</v>
          </cell>
          <cell r="G84">
            <v>21539232292</v>
          </cell>
          <cell r="H84">
            <v>1849794995</v>
          </cell>
          <cell r="I84">
            <v>23389027287</v>
          </cell>
          <cell r="J84">
            <v>1763698543</v>
          </cell>
          <cell r="K84">
            <v>1699195260</v>
          </cell>
          <cell r="L84">
            <v>3462893803</v>
          </cell>
          <cell r="M84">
            <v>1699195260</v>
          </cell>
          <cell r="P84">
            <v>0.8865437073734435</v>
          </cell>
        </row>
        <row r="85">
          <cell r="A85" t="str">
            <v>TOLIMA</v>
          </cell>
          <cell r="B85">
            <v>400101455189</v>
          </cell>
          <cell r="C85">
            <v>413913211340</v>
          </cell>
          <cell r="D85">
            <v>0.034520634633722125</v>
          </cell>
          <cell r="E85">
            <v>29565229381</v>
          </cell>
          <cell r="F85">
            <v>23122929156</v>
          </cell>
          <cell r="G85">
            <v>23183590759</v>
          </cell>
          <cell r="H85">
            <v>2589633203</v>
          </cell>
          <cell r="I85">
            <v>25773223962</v>
          </cell>
          <cell r="J85">
            <v>1897125351</v>
          </cell>
          <cell r="K85">
            <v>1841512941</v>
          </cell>
          <cell r="L85">
            <v>3738638292</v>
          </cell>
          <cell r="M85">
            <v>1841512941</v>
          </cell>
          <cell r="P85">
            <v>0.8717410451942267</v>
          </cell>
        </row>
        <row r="86">
          <cell r="A86" t="str">
            <v>TULUA</v>
          </cell>
          <cell r="B86">
            <v>61424421766</v>
          </cell>
          <cell r="C86">
            <v>61996166377</v>
          </cell>
          <cell r="D86">
            <v>0.00930809919836273</v>
          </cell>
          <cell r="E86">
            <v>4428297598</v>
          </cell>
          <cell r="F86">
            <v>3665312144</v>
          </cell>
          <cell r="G86">
            <v>3674968550</v>
          </cell>
          <cell r="H86">
            <v>559967886</v>
          </cell>
          <cell r="I86">
            <v>4234936436</v>
          </cell>
          <cell r="J86">
            <v>291232815</v>
          </cell>
          <cell r="K86">
            <v>293140901</v>
          </cell>
          <cell r="L86">
            <v>584373716</v>
          </cell>
          <cell r="M86">
            <v>293140901</v>
          </cell>
          <cell r="P86">
            <v>0.9563351022100841</v>
          </cell>
        </row>
        <row r="87">
          <cell r="A87" t="str">
            <v>TUMACO</v>
          </cell>
          <cell r="B87">
            <v>92688482526</v>
          </cell>
          <cell r="C87">
            <v>99840692384</v>
          </cell>
          <cell r="D87">
            <v>0.0771639546045404</v>
          </cell>
          <cell r="E87">
            <v>7131478027</v>
          </cell>
          <cell r="F87">
            <v>5260064295</v>
          </cell>
          <cell r="G87">
            <v>5274190288</v>
          </cell>
          <cell r="H87">
            <v>583402719</v>
          </cell>
          <cell r="I87">
            <v>5857593007</v>
          </cell>
          <cell r="J87">
            <v>436974487</v>
          </cell>
          <cell r="K87">
            <v>428824791</v>
          </cell>
          <cell r="L87">
            <v>865799278</v>
          </cell>
          <cell r="M87">
            <v>428824791</v>
          </cell>
          <cell r="P87">
            <v>0.8213715284297265</v>
          </cell>
        </row>
        <row r="88">
          <cell r="A88" t="str">
            <v>TUNJA</v>
          </cell>
          <cell r="B88">
            <v>58983397765</v>
          </cell>
          <cell r="C88">
            <v>60112914955</v>
          </cell>
          <cell r="D88">
            <v>0.01914974777309686</v>
          </cell>
          <cell r="E88">
            <v>4293779640</v>
          </cell>
          <cell r="F88">
            <v>2980960182</v>
          </cell>
          <cell r="G88">
            <v>2988609076</v>
          </cell>
          <cell r="H88">
            <v>1158682665</v>
          </cell>
          <cell r="I88">
            <v>4147291741</v>
          </cell>
          <cell r="J88">
            <v>227645348</v>
          </cell>
          <cell r="K88">
            <v>232198560</v>
          </cell>
          <cell r="L88">
            <v>459843908</v>
          </cell>
          <cell r="M88">
            <v>232198560</v>
          </cell>
          <cell r="P88">
            <v>0.9658836942549758</v>
          </cell>
        </row>
        <row r="89">
          <cell r="A89" t="str">
            <v>TURBO</v>
          </cell>
          <cell r="B89">
            <v>80246830829</v>
          </cell>
          <cell r="C89">
            <v>85865424179</v>
          </cell>
          <cell r="D89">
            <v>0.07001638933221921</v>
          </cell>
          <cell r="E89">
            <v>6133244584</v>
          </cell>
          <cell r="F89">
            <v>4423152219</v>
          </cell>
          <cell r="G89">
            <v>4434796440</v>
          </cell>
          <cell r="H89">
            <v>189487986</v>
          </cell>
          <cell r="I89">
            <v>4624284426</v>
          </cell>
          <cell r="J89">
            <v>359324533</v>
          </cell>
          <cell r="K89">
            <v>353485309</v>
          </cell>
          <cell r="L89">
            <v>712809842</v>
          </cell>
          <cell r="M89">
            <v>353485309</v>
          </cell>
          <cell r="P89">
            <v>0.7539703272332438</v>
          </cell>
        </row>
        <row r="90">
          <cell r="A90" t="str">
            <v>URIBIA</v>
          </cell>
          <cell r="B90">
            <v>65666065684</v>
          </cell>
          <cell r="C90">
            <v>72200216009</v>
          </cell>
          <cell r="D90">
            <v>0.09950573796279816</v>
          </cell>
          <cell r="E90">
            <v>5157158286</v>
          </cell>
          <cell r="F90">
            <v>2151170670</v>
          </cell>
          <cell r="G90">
            <v>2157075508</v>
          </cell>
          <cell r="H90">
            <v>121672209</v>
          </cell>
          <cell r="I90">
            <v>2278747717</v>
          </cell>
          <cell r="J90">
            <v>189927746</v>
          </cell>
          <cell r="K90">
            <v>179254019</v>
          </cell>
          <cell r="L90">
            <v>369181765</v>
          </cell>
          <cell r="M90">
            <v>179254019</v>
          </cell>
          <cell r="P90">
            <v>0.44186111626359337</v>
          </cell>
        </row>
        <row r="91">
          <cell r="A91" t="str">
            <v>VALLE DEL CAUCA</v>
          </cell>
          <cell r="B91">
            <v>344029232693</v>
          </cell>
          <cell r="C91">
            <v>352721584006</v>
          </cell>
          <cell r="D91">
            <v>0.02526631601901319</v>
          </cell>
          <cell r="E91">
            <v>25194398858</v>
          </cell>
          <cell r="F91">
            <v>19736125965</v>
          </cell>
          <cell r="G91">
            <v>19853156512</v>
          </cell>
          <cell r="H91">
            <v>4377095881</v>
          </cell>
          <cell r="I91">
            <v>24230252393</v>
          </cell>
          <cell r="J91">
            <v>1546019964</v>
          </cell>
          <cell r="K91">
            <v>1513498122</v>
          </cell>
          <cell r="L91">
            <v>3059518086</v>
          </cell>
          <cell r="M91">
            <v>1513498122</v>
          </cell>
          <cell r="P91">
            <v>0.9617317138450456</v>
          </cell>
        </row>
        <row r="92">
          <cell r="A92" t="str">
            <v>VALLEDUPAR</v>
          </cell>
          <cell r="B92">
            <v>173210156646</v>
          </cell>
          <cell r="C92">
            <v>189231082426</v>
          </cell>
          <cell r="D92">
            <v>0.09249414751551166</v>
          </cell>
          <cell r="E92">
            <v>13516505888</v>
          </cell>
          <cell r="F92">
            <v>8277532507</v>
          </cell>
          <cell r="G92">
            <v>8299162748</v>
          </cell>
          <cell r="H92">
            <v>1249394753</v>
          </cell>
          <cell r="I92">
            <v>9548557501</v>
          </cell>
          <cell r="J92">
            <v>650747625</v>
          </cell>
          <cell r="K92">
            <v>656632324</v>
          </cell>
          <cell r="L92">
            <v>1307379949</v>
          </cell>
          <cell r="M92">
            <v>656632324</v>
          </cell>
          <cell r="P92">
            <v>0.7064368247327323</v>
          </cell>
        </row>
        <row r="93">
          <cell r="A93" t="str">
            <v>VAUPES</v>
          </cell>
          <cell r="B93">
            <v>31207729286</v>
          </cell>
          <cell r="C93">
            <v>34541822048</v>
          </cell>
          <cell r="D93">
            <v>0.10683548076968541</v>
          </cell>
          <cell r="E93">
            <v>2467273003</v>
          </cell>
          <cell r="F93">
            <v>886678650</v>
          </cell>
          <cell r="G93">
            <v>889054326</v>
          </cell>
          <cell r="H93">
            <v>437006376</v>
          </cell>
          <cell r="I93">
            <v>1326060702</v>
          </cell>
          <cell r="J93">
            <v>77934068</v>
          </cell>
          <cell r="K93">
            <v>72118750</v>
          </cell>
          <cell r="L93">
            <v>150052818</v>
          </cell>
          <cell r="M93">
            <v>72118750</v>
          </cell>
          <cell r="P93">
            <v>0.5374600623391168</v>
          </cell>
        </row>
        <row r="94">
          <cell r="A94" t="str">
            <v>VICHADA</v>
          </cell>
          <cell r="B94">
            <v>40587671877</v>
          </cell>
          <cell r="C94">
            <v>44238932055</v>
          </cell>
          <cell r="D94">
            <v>0.08995983285429765</v>
          </cell>
          <cell r="E94">
            <v>3159923718</v>
          </cell>
          <cell r="F94">
            <v>1431274187</v>
          </cell>
          <cell r="G94">
            <v>1435137630</v>
          </cell>
          <cell r="H94">
            <v>531942855</v>
          </cell>
          <cell r="I94">
            <v>1967080485</v>
          </cell>
          <cell r="J94">
            <v>126582002</v>
          </cell>
          <cell r="K94">
            <v>117283074</v>
          </cell>
          <cell r="L94">
            <v>243865076</v>
          </cell>
          <cell r="M94">
            <v>117283074</v>
          </cell>
          <cell r="P94">
            <v>0.6225088516519689</v>
          </cell>
        </row>
        <row r="95">
          <cell r="A95" t="str">
            <v>VILLAVICENCIO</v>
          </cell>
          <cell r="B95">
            <v>167870519130</v>
          </cell>
          <cell r="C95">
            <v>174400514386</v>
          </cell>
          <cell r="D95">
            <v>0.038898999597083206</v>
          </cell>
          <cell r="E95">
            <v>12457179599</v>
          </cell>
          <cell r="F95">
            <v>8879897699</v>
          </cell>
          <cell r="G95">
            <v>8903088988</v>
          </cell>
          <cell r="H95">
            <v>1163090865</v>
          </cell>
          <cell r="I95">
            <v>10066179853</v>
          </cell>
          <cell r="J95">
            <v>694731457</v>
          </cell>
          <cell r="K95">
            <v>704021281</v>
          </cell>
          <cell r="L95">
            <v>1398752738</v>
          </cell>
          <cell r="M95">
            <v>704021281</v>
          </cell>
          <cell r="P95">
            <v>0.8080625131075466</v>
          </cell>
        </row>
        <row r="96">
          <cell r="A96" t="str">
            <v>YOPAL</v>
          </cell>
          <cell r="B96">
            <v>70511431399</v>
          </cell>
          <cell r="C96">
            <v>73310713273</v>
          </cell>
          <cell r="D96">
            <v>0.03969968866693163</v>
          </cell>
          <cell r="E96">
            <v>5236479520</v>
          </cell>
          <cell r="F96">
            <v>4021680561</v>
          </cell>
          <cell r="G96">
            <v>4032206370</v>
          </cell>
          <cell r="H96">
            <v>386859894</v>
          </cell>
          <cell r="I96">
            <v>4419066264</v>
          </cell>
          <cell r="J96">
            <v>318426206</v>
          </cell>
          <cell r="K96">
            <v>319533495</v>
          </cell>
          <cell r="L96">
            <v>637959701</v>
          </cell>
          <cell r="M96">
            <v>319533495</v>
          </cell>
          <cell r="P96">
            <v>0.8439002286024408</v>
          </cell>
        </row>
        <row r="97">
          <cell r="A97" t="str">
            <v>YUMBO</v>
          </cell>
          <cell r="B97">
            <v>37088111417</v>
          </cell>
          <cell r="C97">
            <v>37003144146</v>
          </cell>
          <cell r="D97">
            <v>-0.0022909570682818625</v>
          </cell>
          <cell r="E97">
            <v>2643081725</v>
          </cell>
          <cell r="F97">
            <v>2099782430</v>
          </cell>
          <cell r="G97">
            <v>2105349311</v>
          </cell>
          <cell r="H97">
            <v>221900125</v>
          </cell>
          <cell r="I97">
            <v>2327249436</v>
          </cell>
          <cell r="J97">
            <v>169376883</v>
          </cell>
          <cell r="K97">
            <v>168994617</v>
          </cell>
          <cell r="L97">
            <v>338371500</v>
          </cell>
          <cell r="M97">
            <v>168994617</v>
          </cell>
          <cell r="P97">
            <v>0.8805060448897016</v>
          </cell>
        </row>
        <row r="98">
          <cell r="A98" t="str">
            <v>ZIPAQUIRA</v>
          </cell>
          <cell r="B98">
            <v>29968410026</v>
          </cell>
          <cell r="C98">
            <v>30965759564</v>
          </cell>
          <cell r="D98">
            <v>0.03328002844110589</v>
          </cell>
          <cell r="E98">
            <v>2211839969</v>
          </cell>
          <cell r="F98">
            <v>1964762568</v>
          </cell>
          <cell r="G98">
            <v>1969945686</v>
          </cell>
          <cell r="H98">
            <v>366150218</v>
          </cell>
          <cell r="I98">
            <v>2336095904</v>
          </cell>
          <cell r="J98">
            <v>154306261</v>
          </cell>
          <cell r="K98">
            <v>157344652</v>
          </cell>
          <cell r="L98">
            <v>311650913</v>
          </cell>
          <cell r="M98">
            <v>157344652</v>
          </cell>
          <cell r="P98">
            <v>1.056177633437096</v>
          </cell>
        </row>
        <row r="99">
          <cell r="A99" t="str">
            <v>Totales</v>
          </cell>
          <cell r="B99">
            <v>17481284670195</v>
          </cell>
          <cell r="C99">
            <v>18205974217188</v>
          </cell>
          <cell r="D99">
            <v>0.04145516537629357</v>
          </cell>
          <cell r="E99">
            <v>1300426729802</v>
          </cell>
          <cell r="F99">
            <v>962240545934</v>
          </cell>
          <cell r="G99">
            <v>964892649687</v>
          </cell>
          <cell r="H99">
            <v>131095313238</v>
          </cell>
          <cell r="I99">
            <v>1095987962925</v>
          </cell>
          <cell r="J99">
            <v>77641606286</v>
          </cell>
          <cell r="K99">
            <v>76690023332</v>
          </cell>
          <cell r="L99">
            <v>154331629618</v>
          </cell>
          <cell r="M99">
            <v>76690023332</v>
          </cell>
          <cell r="P99">
            <v>0.8427910145248034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G35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J8" sqref="J8:J9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140625" style="7" customWidth="1"/>
    <col min="4" max="4" width="25.8515625" style="25" bestFit="1" customWidth="1"/>
    <col min="5" max="5" width="22.57421875" style="25" customWidth="1"/>
    <col min="6" max="6" width="27.421875" style="25" bestFit="1" customWidth="1"/>
    <col min="7" max="7" width="27.57421875" style="25" bestFit="1" customWidth="1"/>
    <col min="8" max="8" width="24.421875" style="25" bestFit="1" customWidth="1"/>
    <col min="9" max="9" width="25.57421875" style="25" customWidth="1"/>
    <col min="10" max="10" width="28.8515625" style="25" customWidth="1"/>
    <col min="11" max="11" width="26.28125" style="17" hidden="1" customWidth="1"/>
    <col min="12" max="12" width="23.00390625" style="17" hidden="1" customWidth="1"/>
    <col min="13" max="13" width="25.8515625" style="17" customWidth="1"/>
    <col min="14" max="14" width="29.140625" style="7" customWidth="1"/>
    <col min="15" max="15" width="17.140625" style="7" customWidth="1"/>
    <col min="16" max="16384" width="8.7109375" style="7" customWidth="1"/>
  </cols>
  <sheetData>
    <row r="1" spans="1:13" ht="19.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19.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19.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19.5">
      <c r="A4" s="169" t="s">
        <v>60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9.5">
      <c r="A5" s="169" t="s">
        <v>1233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0" t="s">
        <v>122</v>
      </c>
      <c r="B7" s="183" t="s">
        <v>1259</v>
      </c>
      <c r="C7" s="173" t="s">
        <v>1</v>
      </c>
      <c r="D7" s="181" t="s">
        <v>1255</v>
      </c>
      <c r="E7" s="181"/>
      <c r="F7" s="181"/>
      <c r="G7" s="181"/>
      <c r="H7" s="181"/>
      <c r="I7" s="181"/>
      <c r="J7" s="181"/>
      <c r="K7" s="186" t="s">
        <v>94</v>
      </c>
      <c r="L7" s="186" t="s">
        <v>95</v>
      </c>
      <c r="M7" s="176" t="s">
        <v>2</v>
      </c>
      <c r="N7" s="206" t="s">
        <v>97</v>
      </c>
    </row>
    <row r="8" spans="1:14" s="24" customFormat="1" ht="41.25" customHeight="1">
      <c r="A8" s="171"/>
      <c r="B8" s="184"/>
      <c r="C8" s="174"/>
      <c r="D8" s="178" t="s">
        <v>1256</v>
      </c>
      <c r="E8" s="178"/>
      <c r="F8" s="178"/>
      <c r="G8" s="179" t="s">
        <v>1258</v>
      </c>
      <c r="H8" s="180"/>
      <c r="I8" s="180"/>
      <c r="J8" s="182" t="s">
        <v>1239</v>
      </c>
      <c r="K8" s="187"/>
      <c r="L8" s="187"/>
      <c r="M8" s="177"/>
      <c r="N8" s="207"/>
    </row>
    <row r="9" spans="1:14" ht="41.25" customHeight="1">
      <c r="A9" s="172"/>
      <c r="B9" s="185"/>
      <c r="C9" s="175"/>
      <c r="D9" s="64" t="s">
        <v>1237</v>
      </c>
      <c r="E9" s="64" t="s">
        <v>1238</v>
      </c>
      <c r="F9" s="64" t="s">
        <v>1241</v>
      </c>
      <c r="G9" s="111" t="s">
        <v>121</v>
      </c>
      <c r="H9" s="111" t="s">
        <v>1257</v>
      </c>
      <c r="I9" s="111" t="s">
        <v>1260</v>
      </c>
      <c r="J9" s="182"/>
      <c r="K9" s="187"/>
      <c r="L9" s="187"/>
      <c r="M9" s="177"/>
      <c r="N9" s="208"/>
    </row>
    <row r="10" spans="1:14" ht="27.75" customHeight="1">
      <c r="A10" s="115"/>
      <c r="B10" s="131"/>
      <c r="C10" s="112"/>
      <c r="D10" s="113" t="s">
        <v>61</v>
      </c>
      <c r="E10" s="113" t="s">
        <v>62</v>
      </c>
      <c r="F10" s="113" t="s">
        <v>1242</v>
      </c>
      <c r="G10" s="113" t="s">
        <v>1243</v>
      </c>
      <c r="H10" s="113" t="s">
        <v>63</v>
      </c>
      <c r="I10" s="113" t="s">
        <v>1244</v>
      </c>
      <c r="J10" s="113" t="s">
        <v>1245</v>
      </c>
      <c r="K10" s="114"/>
      <c r="L10" s="114"/>
      <c r="M10" s="113" t="s">
        <v>1246</v>
      </c>
      <c r="N10" s="116" t="s">
        <v>1247</v>
      </c>
    </row>
    <row r="11" spans="1:14" s="8" customFormat="1" ht="15">
      <c r="A11" s="117">
        <v>91</v>
      </c>
      <c r="B11" s="132"/>
      <c r="C11" s="33" t="s">
        <v>20</v>
      </c>
      <c r="D11" s="61">
        <v>2545638131</v>
      </c>
      <c r="E11" s="61">
        <v>444302048</v>
      </c>
      <c r="F11" s="61">
        <f>SUM(D11:E11)</f>
        <v>2989940179</v>
      </c>
      <c r="G11" s="61">
        <v>317610055</v>
      </c>
      <c r="H11" s="61">
        <v>154800974</v>
      </c>
      <c r="I11" s="61">
        <f>SUM(G11:H11)</f>
        <v>472411029</v>
      </c>
      <c r="J11" s="66">
        <f>+I11+F11</f>
        <v>3462351208</v>
      </c>
      <c r="K11" s="65"/>
      <c r="L11" s="32"/>
      <c r="M11" s="166">
        <v>0</v>
      </c>
      <c r="N11" s="167">
        <f>+M11+J11</f>
        <v>3462351208</v>
      </c>
    </row>
    <row r="12" spans="1:14" s="8" customFormat="1" ht="15">
      <c r="A12" s="118">
        <v>5</v>
      </c>
      <c r="B12" s="133"/>
      <c r="C12" s="33" t="s">
        <v>4</v>
      </c>
      <c r="D12" s="61">
        <v>58389452408</v>
      </c>
      <c r="E12" s="61">
        <v>1385842877</v>
      </c>
      <c r="F12" s="61">
        <f aca="true" t="shared" si="0" ref="F11:F42">SUM(D12:E12)</f>
        <v>59775295285</v>
      </c>
      <c r="G12" s="61">
        <v>8672249525</v>
      </c>
      <c r="H12" s="61">
        <v>4291897593</v>
      </c>
      <c r="I12" s="61">
        <f aca="true" t="shared" si="1" ref="I12:I42">SUM(G12:H12)</f>
        <v>12964147118</v>
      </c>
      <c r="J12" s="66">
        <f aca="true" t="shared" si="2" ref="J12:J42">+I12+F12</f>
        <v>72739442403</v>
      </c>
      <c r="K12" s="65"/>
      <c r="L12" s="32"/>
      <c r="M12" s="166">
        <v>2762877812</v>
      </c>
      <c r="N12" s="167">
        <f aca="true" t="shared" si="3" ref="N12:N42">+M12+J12</f>
        <v>75502320215</v>
      </c>
    </row>
    <row r="13" spans="1:14" s="8" customFormat="1" ht="15">
      <c r="A13" s="118">
        <v>81</v>
      </c>
      <c r="B13" s="133"/>
      <c r="C13" s="33" t="s">
        <v>17</v>
      </c>
      <c r="D13" s="61">
        <v>9080681231</v>
      </c>
      <c r="E13" s="61">
        <v>151217321</v>
      </c>
      <c r="F13" s="61">
        <f t="shared" si="0"/>
        <v>9231898552</v>
      </c>
      <c r="G13" s="61">
        <v>1286846544</v>
      </c>
      <c r="H13" s="61">
        <v>636196461</v>
      </c>
      <c r="I13" s="61">
        <f t="shared" si="1"/>
        <v>1923043005</v>
      </c>
      <c r="J13" s="66">
        <f t="shared" si="2"/>
        <v>11154941557</v>
      </c>
      <c r="K13" s="65"/>
      <c r="L13" s="32"/>
      <c r="M13" s="166">
        <v>35483017</v>
      </c>
      <c r="N13" s="167">
        <f t="shared" si="3"/>
        <v>11190424574</v>
      </c>
    </row>
    <row r="14" spans="1:14" s="8" customFormat="1" ht="15">
      <c r="A14" s="118">
        <v>8</v>
      </c>
      <c r="B14" s="133"/>
      <c r="C14" s="33" t="s">
        <v>82</v>
      </c>
      <c r="D14" s="61">
        <v>15014171563</v>
      </c>
      <c r="E14" s="61">
        <v>319674601</v>
      </c>
      <c r="F14" s="61">
        <f t="shared" si="0"/>
        <v>15333846164</v>
      </c>
      <c r="G14" s="61">
        <v>2145223656</v>
      </c>
      <c r="H14" s="61">
        <v>1077543108</v>
      </c>
      <c r="I14" s="61">
        <f t="shared" si="1"/>
        <v>3222766764</v>
      </c>
      <c r="J14" s="66">
        <f t="shared" si="2"/>
        <v>18556612928</v>
      </c>
      <c r="K14" s="65"/>
      <c r="L14" s="32"/>
      <c r="M14" s="166">
        <v>1116272390</v>
      </c>
      <c r="N14" s="167">
        <f t="shared" si="3"/>
        <v>19672885318</v>
      </c>
    </row>
    <row r="15" spans="1:14" s="8" customFormat="1" ht="15">
      <c r="A15" s="118">
        <v>13</v>
      </c>
      <c r="B15" s="133"/>
      <c r="C15" s="33" t="s">
        <v>80</v>
      </c>
      <c r="D15" s="61">
        <v>32026659376</v>
      </c>
      <c r="E15" s="61">
        <v>503365467</v>
      </c>
      <c r="F15" s="61">
        <f t="shared" si="0"/>
        <v>32530024843</v>
      </c>
      <c r="G15" s="61">
        <v>4734662380</v>
      </c>
      <c r="H15" s="61">
        <v>2332436867</v>
      </c>
      <c r="I15" s="61">
        <f t="shared" si="1"/>
        <v>7067099247</v>
      </c>
      <c r="J15" s="66">
        <f t="shared" si="2"/>
        <v>39597124090</v>
      </c>
      <c r="K15" s="65"/>
      <c r="L15" s="32"/>
      <c r="M15" s="166">
        <v>985171409</v>
      </c>
      <c r="N15" s="167">
        <f t="shared" si="3"/>
        <v>40582295499</v>
      </c>
    </row>
    <row r="16" spans="1:14" s="8" customFormat="1" ht="15">
      <c r="A16" s="118">
        <v>15</v>
      </c>
      <c r="B16" s="133"/>
      <c r="C16" s="33" t="s">
        <v>84</v>
      </c>
      <c r="D16" s="61">
        <v>30350471031</v>
      </c>
      <c r="E16" s="61">
        <v>584388343</v>
      </c>
      <c r="F16" s="61">
        <f t="shared" si="0"/>
        <v>30934859374</v>
      </c>
      <c r="G16" s="61">
        <v>3980764111</v>
      </c>
      <c r="H16" s="61">
        <v>1958781520</v>
      </c>
      <c r="I16" s="61">
        <f t="shared" si="1"/>
        <v>5939545631</v>
      </c>
      <c r="J16" s="66">
        <f t="shared" si="2"/>
        <v>36874405005</v>
      </c>
      <c r="K16" s="65"/>
      <c r="L16" s="32"/>
      <c r="M16" s="166">
        <v>1803337580</v>
      </c>
      <c r="N16" s="167">
        <f t="shared" si="3"/>
        <v>38677742585</v>
      </c>
    </row>
    <row r="17" spans="1:14" s="8" customFormat="1" ht="15">
      <c r="A17" s="118">
        <v>17</v>
      </c>
      <c r="B17" s="133"/>
      <c r="C17" s="33" t="s">
        <v>5</v>
      </c>
      <c r="D17" s="61">
        <v>15593572584</v>
      </c>
      <c r="E17" s="61">
        <v>428875575</v>
      </c>
      <c r="F17" s="61">
        <f t="shared" si="0"/>
        <v>16022448159</v>
      </c>
      <c r="G17" s="61">
        <v>2354473785</v>
      </c>
      <c r="H17" s="61">
        <v>1167545129</v>
      </c>
      <c r="I17" s="61">
        <f t="shared" si="1"/>
        <v>3522018914</v>
      </c>
      <c r="J17" s="66">
        <f t="shared" si="2"/>
        <v>19544467073</v>
      </c>
      <c r="K17" s="65"/>
      <c r="L17" s="32"/>
      <c r="M17" s="166">
        <v>0</v>
      </c>
      <c r="N17" s="167">
        <f t="shared" si="3"/>
        <v>19544467073</v>
      </c>
    </row>
    <row r="18" spans="1:14" s="8" customFormat="1" ht="15">
      <c r="A18" s="118">
        <v>18</v>
      </c>
      <c r="B18" s="133"/>
      <c r="C18" s="33" t="s">
        <v>86</v>
      </c>
      <c r="D18" s="61">
        <v>9578596690</v>
      </c>
      <c r="E18" s="61">
        <v>887883336</v>
      </c>
      <c r="F18" s="61">
        <f t="shared" si="0"/>
        <v>10466480026</v>
      </c>
      <c r="G18" s="61">
        <v>1343451736</v>
      </c>
      <c r="H18" s="61">
        <v>653090813</v>
      </c>
      <c r="I18" s="61">
        <f t="shared" si="1"/>
        <v>1996542549</v>
      </c>
      <c r="J18" s="66">
        <f t="shared" si="2"/>
        <v>12463022575</v>
      </c>
      <c r="K18" s="65"/>
      <c r="L18" s="32"/>
      <c r="M18" s="166">
        <v>0</v>
      </c>
      <c r="N18" s="167">
        <f t="shared" si="3"/>
        <v>12463022575</v>
      </c>
    </row>
    <row r="19" spans="1:14" s="8" customFormat="1" ht="15">
      <c r="A19" s="118">
        <v>85</v>
      </c>
      <c r="B19" s="133"/>
      <c r="C19" s="33" t="s">
        <v>18</v>
      </c>
      <c r="D19" s="61">
        <v>7889353542</v>
      </c>
      <c r="E19" s="61">
        <v>368023993</v>
      </c>
      <c r="F19" s="61">
        <f t="shared" si="0"/>
        <v>8257377535</v>
      </c>
      <c r="G19" s="61">
        <v>1169157034</v>
      </c>
      <c r="H19" s="61">
        <v>576769237</v>
      </c>
      <c r="I19" s="61">
        <f t="shared" si="1"/>
        <v>1745926271</v>
      </c>
      <c r="J19" s="66">
        <f t="shared" si="2"/>
        <v>10003303806</v>
      </c>
      <c r="K19" s="65"/>
      <c r="L19" s="32"/>
      <c r="M19" s="166">
        <v>62294604</v>
      </c>
      <c r="N19" s="167">
        <f t="shared" si="3"/>
        <v>10065598410</v>
      </c>
    </row>
    <row r="20" spans="1:14" s="8" customFormat="1" ht="15">
      <c r="A20" s="118">
        <v>19</v>
      </c>
      <c r="B20" s="133"/>
      <c r="C20" s="33" t="s">
        <v>6</v>
      </c>
      <c r="D20" s="61">
        <v>34047490643</v>
      </c>
      <c r="E20" s="61">
        <v>704497864</v>
      </c>
      <c r="F20" s="61">
        <f t="shared" si="0"/>
        <v>34751988507</v>
      </c>
      <c r="G20" s="61">
        <v>4938873270</v>
      </c>
      <c r="H20" s="61">
        <v>2386597062</v>
      </c>
      <c r="I20" s="61">
        <f t="shared" si="1"/>
        <v>7325470332</v>
      </c>
      <c r="J20" s="66">
        <f t="shared" si="2"/>
        <v>42077458839</v>
      </c>
      <c r="K20" s="65"/>
      <c r="L20" s="32"/>
      <c r="M20" s="166">
        <v>837384827</v>
      </c>
      <c r="N20" s="167">
        <f t="shared" si="3"/>
        <v>42914843666</v>
      </c>
    </row>
    <row r="21" spans="1:14" s="8" customFormat="1" ht="15">
      <c r="A21" s="118">
        <v>20</v>
      </c>
      <c r="B21" s="133"/>
      <c r="C21" s="33" t="s">
        <v>7</v>
      </c>
      <c r="D21" s="61">
        <v>20249903305</v>
      </c>
      <c r="E21" s="61">
        <v>360033206</v>
      </c>
      <c r="F21" s="61">
        <f t="shared" si="0"/>
        <v>20609936511</v>
      </c>
      <c r="G21" s="61">
        <v>2935720813</v>
      </c>
      <c r="H21" s="61">
        <v>1455901023</v>
      </c>
      <c r="I21" s="61">
        <f t="shared" si="1"/>
        <v>4391621836</v>
      </c>
      <c r="J21" s="66">
        <f t="shared" si="2"/>
        <v>25001558347</v>
      </c>
      <c r="K21" s="65"/>
      <c r="L21" s="32"/>
      <c r="M21" s="166">
        <v>227779843</v>
      </c>
      <c r="N21" s="167">
        <f t="shared" si="3"/>
        <v>25229338190</v>
      </c>
    </row>
    <row r="22" spans="1:14" s="8" customFormat="1" ht="15">
      <c r="A22" s="118">
        <v>27</v>
      </c>
      <c r="B22" s="133"/>
      <c r="C22" s="33" t="s">
        <v>87</v>
      </c>
      <c r="D22" s="61">
        <v>12904248264</v>
      </c>
      <c r="E22" s="61">
        <v>194066399</v>
      </c>
      <c r="F22" s="61">
        <f t="shared" si="0"/>
        <v>13098314663</v>
      </c>
      <c r="G22" s="61">
        <v>1904014514</v>
      </c>
      <c r="H22" s="61">
        <v>925389047</v>
      </c>
      <c r="I22" s="61">
        <f t="shared" si="1"/>
        <v>2829403561</v>
      </c>
      <c r="J22" s="66">
        <f t="shared" si="2"/>
        <v>15927718224</v>
      </c>
      <c r="K22" s="65"/>
      <c r="L22" s="32"/>
      <c r="M22" s="166">
        <v>591168652</v>
      </c>
      <c r="N22" s="167">
        <f t="shared" si="3"/>
        <v>16518886876</v>
      </c>
    </row>
    <row r="23" spans="1:14" s="8" customFormat="1" ht="15">
      <c r="A23" s="118">
        <v>23</v>
      </c>
      <c r="B23" s="133"/>
      <c r="C23" s="34" t="s">
        <v>83</v>
      </c>
      <c r="D23" s="61">
        <v>34089591919</v>
      </c>
      <c r="E23" s="61">
        <v>381128749</v>
      </c>
      <c r="F23" s="61">
        <f t="shared" si="0"/>
        <v>34470720668</v>
      </c>
      <c r="G23" s="61">
        <v>5120452154</v>
      </c>
      <c r="H23" s="61">
        <v>2497163883</v>
      </c>
      <c r="I23" s="61">
        <f t="shared" si="1"/>
        <v>7617616037</v>
      </c>
      <c r="J23" s="66">
        <f t="shared" si="2"/>
        <v>42088336705</v>
      </c>
      <c r="K23" s="65"/>
      <c r="L23" s="32"/>
      <c r="M23" s="166">
        <v>508966832</v>
      </c>
      <c r="N23" s="167">
        <f t="shared" si="3"/>
        <v>42597303537</v>
      </c>
    </row>
    <row r="24" spans="1:14" s="8" customFormat="1" ht="15">
      <c r="A24" s="118">
        <v>25</v>
      </c>
      <c r="B24" s="133"/>
      <c r="C24" s="33" t="s">
        <v>8</v>
      </c>
      <c r="D24" s="61">
        <v>37575562160</v>
      </c>
      <c r="E24" s="61">
        <v>652157325</v>
      </c>
      <c r="F24" s="61">
        <f t="shared" si="0"/>
        <v>38227719485</v>
      </c>
      <c r="G24" s="61">
        <v>5321508198</v>
      </c>
      <c r="H24" s="61">
        <v>2648316571</v>
      </c>
      <c r="I24" s="61">
        <f t="shared" si="1"/>
        <v>7969824769</v>
      </c>
      <c r="J24" s="66">
        <f t="shared" si="2"/>
        <v>46197544254</v>
      </c>
      <c r="K24" s="65"/>
      <c r="L24" s="32"/>
      <c r="M24" s="166">
        <v>3339633797</v>
      </c>
      <c r="N24" s="167">
        <f t="shared" si="3"/>
        <v>49537178051</v>
      </c>
    </row>
    <row r="25" spans="1:14" s="8" customFormat="1" ht="15">
      <c r="A25" s="118">
        <v>94</v>
      </c>
      <c r="B25" s="133"/>
      <c r="C25" s="33" t="s">
        <v>90</v>
      </c>
      <c r="D25" s="61">
        <v>1675611157</v>
      </c>
      <c r="E25" s="61">
        <v>1199695701</v>
      </c>
      <c r="F25" s="61">
        <f t="shared" si="0"/>
        <v>2875306858</v>
      </c>
      <c r="G25" s="61">
        <v>158768503</v>
      </c>
      <c r="H25" s="61">
        <v>77591840</v>
      </c>
      <c r="I25" s="61">
        <f t="shared" si="1"/>
        <v>236360343</v>
      </c>
      <c r="J25" s="66">
        <f t="shared" si="2"/>
        <v>3111667201</v>
      </c>
      <c r="K25" s="65"/>
      <c r="L25" s="32"/>
      <c r="M25" s="166">
        <v>15146835</v>
      </c>
      <c r="N25" s="167">
        <f t="shared" si="3"/>
        <v>3126814036</v>
      </c>
    </row>
    <row r="26" spans="1:14" s="8" customFormat="1" ht="15">
      <c r="A26" s="118">
        <v>95</v>
      </c>
      <c r="B26" s="133"/>
      <c r="C26" s="33" t="s">
        <v>21</v>
      </c>
      <c r="D26" s="61">
        <v>3197296463</v>
      </c>
      <c r="E26" s="61">
        <v>596690422</v>
      </c>
      <c r="F26" s="61">
        <f t="shared" si="0"/>
        <v>3793986885</v>
      </c>
      <c r="G26" s="61">
        <v>397574857</v>
      </c>
      <c r="H26" s="61">
        <v>194358760</v>
      </c>
      <c r="I26" s="61">
        <f t="shared" si="1"/>
        <v>591933617</v>
      </c>
      <c r="J26" s="66">
        <f t="shared" si="2"/>
        <v>4385920502</v>
      </c>
      <c r="K26" s="65"/>
      <c r="L26" s="32"/>
      <c r="M26" s="166">
        <v>9575745</v>
      </c>
      <c r="N26" s="167">
        <f t="shared" si="3"/>
        <v>4395496247</v>
      </c>
    </row>
    <row r="27" spans="1:14" s="8" customFormat="1" ht="15">
      <c r="A27" s="118">
        <v>41</v>
      </c>
      <c r="B27" s="133"/>
      <c r="C27" s="33" t="s">
        <v>9</v>
      </c>
      <c r="D27" s="61">
        <v>19705540756</v>
      </c>
      <c r="E27" s="61">
        <v>341579749</v>
      </c>
      <c r="F27" s="61">
        <f t="shared" si="0"/>
        <v>20047120505</v>
      </c>
      <c r="G27" s="61">
        <v>2908620605</v>
      </c>
      <c r="H27" s="61">
        <v>1425443195</v>
      </c>
      <c r="I27" s="61">
        <f t="shared" si="1"/>
        <v>4334063800</v>
      </c>
      <c r="J27" s="66">
        <f t="shared" si="2"/>
        <v>24381184305</v>
      </c>
      <c r="K27" s="65"/>
      <c r="L27" s="32"/>
      <c r="M27" s="166">
        <v>537128221</v>
      </c>
      <c r="N27" s="167">
        <f t="shared" si="3"/>
        <v>24918312526</v>
      </c>
    </row>
    <row r="28" spans="1:14" s="8" customFormat="1" ht="15">
      <c r="A28" s="118">
        <v>44</v>
      </c>
      <c r="B28" s="133"/>
      <c r="C28" s="35" t="s">
        <v>78</v>
      </c>
      <c r="D28" s="61">
        <v>9365013815</v>
      </c>
      <c r="E28" s="61">
        <v>514782153</v>
      </c>
      <c r="F28" s="61">
        <f t="shared" si="0"/>
        <v>9879795968</v>
      </c>
      <c r="G28" s="61">
        <v>1210098541</v>
      </c>
      <c r="H28" s="61">
        <v>603464099</v>
      </c>
      <c r="I28" s="61">
        <f t="shared" si="1"/>
        <v>1813562640</v>
      </c>
      <c r="J28" s="66">
        <f t="shared" si="2"/>
        <v>11693358608</v>
      </c>
      <c r="K28" s="65"/>
      <c r="L28" s="32"/>
      <c r="M28" s="166">
        <v>142898927</v>
      </c>
      <c r="N28" s="167">
        <f t="shared" si="3"/>
        <v>11836257535</v>
      </c>
    </row>
    <row r="29" spans="1:14" s="8" customFormat="1" ht="15">
      <c r="A29" s="118">
        <v>47</v>
      </c>
      <c r="B29" s="133"/>
      <c r="C29" s="33" t="s">
        <v>10</v>
      </c>
      <c r="D29" s="61">
        <v>26771483367</v>
      </c>
      <c r="E29" s="61">
        <v>340076774</v>
      </c>
      <c r="F29" s="61">
        <f t="shared" si="0"/>
        <v>27111560141</v>
      </c>
      <c r="G29" s="61">
        <v>4144121848</v>
      </c>
      <c r="H29" s="61">
        <v>2020344839</v>
      </c>
      <c r="I29" s="61">
        <f t="shared" si="1"/>
        <v>6164466687</v>
      </c>
      <c r="J29" s="66">
        <f t="shared" si="2"/>
        <v>33276026828</v>
      </c>
      <c r="K29" s="65"/>
      <c r="L29" s="32"/>
      <c r="M29" s="166">
        <v>600431291</v>
      </c>
      <c r="N29" s="167">
        <f t="shared" si="3"/>
        <v>33876458119</v>
      </c>
    </row>
    <row r="30" spans="1:14" s="8" customFormat="1" ht="15">
      <c r="A30" s="118">
        <v>50</v>
      </c>
      <c r="B30" s="133"/>
      <c r="C30" s="33" t="s">
        <v>11</v>
      </c>
      <c r="D30" s="61">
        <v>12141184726</v>
      </c>
      <c r="E30" s="61">
        <v>730878723</v>
      </c>
      <c r="F30" s="61">
        <f t="shared" si="0"/>
        <v>12872063449</v>
      </c>
      <c r="G30" s="61">
        <v>1772557660</v>
      </c>
      <c r="H30" s="61">
        <v>878129875</v>
      </c>
      <c r="I30" s="61">
        <f t="shared" si="1"/>
        <v>2650687535</v>
      </c>
      <c r="J30" s="66">
        <f t="shared" si="2"/>
        <v>15522750984</v>
      </c>
      <c r="K30" s="65"/>
      <c r="L30" s="32"/>
      <c r="M30" s="166">
        <v>262233485</v>
      </c>
      <c r="N30" s="167">
        <f t="shared" si="3"/>
        <v>15784984469</v>
      </c>
    </row>
    <row r="31" spans="1:14" s="8" customFormat="1" ht="15">
      <c r="A31" s="118">
        <v>52</v>
      </c>
      <c r="B31" s="133"/>
      <c r="C31" s="35" t="s">
        <v>12</v>
      </c>
      <c r="D31" s="61">
        <v>30756578522</v>
      </c>
      <c r="E31" s="61">
        <v>648104243</v>
      </c>
      <c r="F31" s="61">
        <f t="shared" si="0"/>
        <v>31404682765</v>
      </c>
      <c r="G31" s="61">
        <v>4194530554</v>
      </c>
      <c r="H31" s="61">
        <v>2040364942</v>
      </c>
      <c r="I31" s="61">
        <f t="shared" si="1"/>
        <v>6234895496</v>
      </c>
      <c r="J31" s="66">
        <f t="shared" si="2"/>
        <v>37639578261</v>
      </c>
      <c r="K31" s="65"/>
      <c r="L31" s="32"/>
      <c r="M31" s="166">
        <v>1025228897</v>
      </c>
      <c r="N31" s="167">
        <f t="shared" si="3"/>
        <v>38664807158</v>
      </c>
    </row>
    <row r="32" spans="1:14" s="8" customFormat="1" ht="15">
      <c r="A32" s="118">
        <v>54</v>
      </c>
      <c r="B32" s="133"/>
      <c r="C32" s="35" t="s">
        <v>119</v>
      </c>
      <c r="D32" s="61">
        <v>22219402510</v>
      </c>
      <c r="E32" s="61">
        <v>383972849</v>
      </c>
      <c r="F32" s="61">
        <f t="shared" si="0"/>
        <v>22603375359</v>
      </c>
      <c r="G32" s="61">
        <v>2946574100</v>
      </c>
      <c r="H32" s="61">
        <v>1466127053</v>
      </c>
      <c r="I32" s="61">
        <f t="shared" si="1"/>
        <v>4412701153</v>
      </c>
      <c r="J32" s="66">
        <f t="shared" si="2"/>
        <v>27016076512</v>
      </c>
      <c r="K32" s="65"/>
      <c r="L32" s="32"/>
      <c r="M32" s="166">
        <v>1114881956</v>
      </c>
      <c r="N32" s="167">
        <f t="shared" si="3"/>
        <v>28130958468</v>
      </c>
    </row>
    <row r="33" spans="1:14" s="8" customFormat="1" ht="15">
      <c r="A33" s="118">
        <v>86</v>
      </c>
      <c r="B33" s="133"/>
      <c r="C33" s="33" t="s">
        <v>19</v>
      </c>
      <c r="D33" s="61">
        <v>13169590284</v>
      </c>
      <c r="E33" s="61">
        <v>716277810</v>
      </c>
      <c r="F33" s="61">
        <f t="shared" si="0"/>
        <v>13885868094</v>
      </c>
      <c r="G33" s="61">
        <v>1767038551</v>
      </c>
      <c r="H33" s="61">
        <v>871048814</v>
      </c>
      <c r="I33" s="61">
        <f t="shared" si="1"/>
        <v>2638087365</v>
      </c>
      <c r="J33" s="66">
        <f t="shared" si="2"/>
        <v>16523955459</v>
      </c>
      <c r="K33" s="65"/>
      <c r="L33" s="32"/>
      <c r="M33" s="166">
        <v>90380151</v>
      </c>
      <c r="N33" s="167">
        <f t="shared" si="3"/>
        <v>16614335610</v>
      </c>
    </row>
    <row r="34" spans="1:14" s="8" customFormat="1" ht="15">
      <c r="A34" s="118">
        <v>63</v>
      </c>
      <c r="B34" s="133"/>
      <c r="C34" s="33" t="s">
        <v>88</v>
      </c>
      <c r="D34" s="61">
        <v>8285933873</v>
      </c>
      <c r="E34" s="61">
        <v>317310565</v>
      </c>
      <c r="F34" s="61">
        <f t="shared" si="0"/>
        <v>8603244438</v>
      </c>
      <c r="G34" s="61">
        <v>1031118468</v>
      </c>
      <c r="H34" s="61">
        <v>519398364</v>
      </c>
      <c r="I34" s="61">
        <f t="shared" si="1"/>
        <v>1550516832</v>
      </c>
      <c r="J34" s="66">
        <f t="shared" si="2"/>
        <v>10153761270</v>
      </c>
      <c r="K34" s="65"/>
      <c r="L34" s="32"/>
      <c r="M34" s="166">
        <v>0</v>
      </c>
      <c r="N34" s="167">
        <f t="shared" si="3"/>
        <v>10153761270</v>
      </c>
    </row>
    <row r="35" spans="1:14" s="8" customFormat="1" ht="15">
      <c r="A35" s="118">
        <v>66</v>
      </c>
      <c r="B35" s="133"/>
      <c r="C35" s="33" t="s">
        <v>13</v>
      </c>
      <c r="D35" s="61">
        <v>8270843670</v>
      </c>
      <c r="E35" s="61">
        <v>233650029</v>
      </c>
      <c r="F35" s="61">
        <f t="shared" si="0"/>
        <v>8504493699</v>
      </c>
      <c r="G35" s="61">
        <v>1090554298</v>
      </c>
      <c r="H35" s="61">
        <v>541833500</v>
      </c>
      <c r="I35" s="61">
        <f t="shared" si="1"/>
        <v>1632387798</v>
      </c>
      <c r="J35" s="66">
        <f t="shared" si="2"/>
        <v>10136881497</v>
      </c>
      <c r="K35" s="65"/>
      <c r="L35" s="32"/>
      <c r="M35" s="166">
        <v>544946956</v>
      </c>
      <c r="N35" s="167">
        <f t="shared" si="3"/>
        <v>10681828453</v>
      </c>
    </row>
    <row r="36" spans="1:14" s="8" customFormat="1" ht="15">
      <c r="A36" s="118">
        <v>88</v>
      </c>
      <c r="B36" s="133"/>
      <c r="C36" s="33" t="s">
        <v>81</v>
      </c>
      <c r="D36" s="61">
        <v>1586362495</v>
      </c>
      <c r="E36" s="61">
        <v>16715643</v>
      </c>
      <c r="F36" s="61">
        <f t="shared" si="0"/>
        <v>1603078138</v>
      </c>
      <c r="G36" s="61">
        <v>180010776</v>
      </c>
      <c r="H36" s="61">
        <v>90549836</v>
      </c>
      <c r="I36" s="61">
        <f t="shared" si="1"/>
        <v>270560612</v>
      </c>
      <c r="J36" s="66">
        <f t="shared" si="2"/>
        <v>1873638750</v>
      </c>
      <c r="K36" s="65"/>
      <c r="L36" s="32"/>
      <c r="M36" s="166">
        <v>128164044</v>
      </c>
      <c r="N36" s="167">
        <f t="shared" si="3"/>
        <v>2001802794</v>
      </c>
    </row>
    <row r="37" spans="1:14" s="8" customFormat="1" ht="15">
      <c r="A37" s="118">
        <v>68</v>
      </c>
      <c r="B37" s="133"/>
      <c r="C37" s="33" t="s">
        <v>14</v>
      </c>
      <c r="D37" s="61">
        <v>29038498543</v>
      </c>
      <c r="E37" s="61">
        <v>544258805</v>
      </c>
      <c r="F37" s="61">
        <f t="shared" si="0"/>
        <v>29582757348</v>
      </c>
      <c r="G37" s="61">
        <v>3847392052</v>
      </c>
      <c r="H37" s="61">
        <v>1878454361</v>
      </c>
      <c r="I37" s="61">
        <f t="shared" si="1"/>
        <v>5725846413</v>
      </c>
      <c r="J37" s="66">
        <f t="shared" si="2"/>
        <v>35308603761</v>
      </c>
      <c r="K37" s="65"/>
      <c r="L37" s="32"/>
      <c r="M37" s="166">
        <v>1555200516</v>
      </c>
      <c r="N37" s="167">
        <f t="shared" si="3"/>
        <v>36863804277</v>
      </c>
    </row>
    <row r="38" spans="1:14" s="8" customFormat="1" ht="15">
      <c r="A38" s="118">
        <v>70</v>
      </c>
      <c r="B38" s="133"/>
      <c r="C38" s="33" t="s">
        <v>15</v>
      </c>
      <c r="D38" s="61">
        <v>23389027287</v>
      </c>
      <c r="E38" s="61">
        <v>274201753</v>
      </c>
      <c r="F38" s="61">
        <f t="shared" si="0"/>
        <v>23663229040</v>
      </c>
      <c r="G38" s="61">
        <v>3462893803</v>
      </c>
      <c r="H38" s="61">
        <v>1699195260</v>
      </c>
      <c r="I38" s="61">
        <f t="shared" si="1"/>
        <v>5162089063</v>
      </c>
      <c r="J38" s="66">
        <f t="shared" si="2"/>
        <v>28825318103</v>
      </c>
      <c r="K38" s="65"/>
      <c r="L38" s="32"/>
      <c r="M38" s="166">
        <v>0</v>
      </c>
      <c r="N38" s="167">
        <f t="shared" si="3"/>
        <v>28825318103</v>
      </c>
    </row>
    <row r="39" spans="1:14" s="8" customFormat="1" ht="15">
      <c r="A39" s="118">
        <v>73</v>
      </c>
      <c r="B39" s="133"/>
      <c r="C39" s="33" t="s">
        <v>16</v>
      </c>
      <c r="D39" s="61">
        <v>25773223962</v>
      </c>
      <c r="E39" s="61">
        <v>446242686</v>
      </c>
      <c r="F39" s="61">
        <f t="shared" si="0"/>
        <v>26219466648</v>
      </c>
      <c r="G39" s="61">
        <v>3738638292</v>
      </c>
      <c r="H39" s="61">
        <v>1841512941</v>
      </c>
      <c r="I39" s="61">
        <f t="shared" si="1"/>
        <v>5580151233</v>
      </c>
      <c r="J39" s="66">
        <f t="shared" si="2"/>
        <v>31799617881</v>
      </c>
      <c r="K39" s="65"/>
      <c r="L39" s="32"/>
      <c r="M39" s="166">
        <v>2658897930</v>
      </c>
      <c r="N39" s="167">
        <f t="shared" si="3"/>
        <v>34458515811</v>
      </c>
    </row>
    <row r="40" spans="1:14" s="8" customFormat="1" ht="15">
      <c r="A40" s="118">
        <v>76</v>
      </c>
      <c r="B40" s="133"/>
      <c r="C40" s="35" t="s">
        <v>120</v>
      </c>
      <c r="D40" s="61">
        <v>24230252393</v>
      </c>
      <c r="E40" s="61">
        <v>474297937</v>
      </c>
      <c r="F40" s="61">
        <f t="shared" si="0"/>
        <v>24704550330</v>
      </c>
      <c r="G40" s="61">
        <v>3059518086</v>
      </c>
      <c r="H40" s="61">
        <v>1513498122</v>
      </c>
      <c r="I40" s="61">
        <f t="shared" si="1"/>
        <v>4573016208</v>
      </c>
      <c r="J40" s="66">
        <f t="shared" si="2"/>
        <v>29277566538</v>
      </c>
      <c r="K40" s="65"/>
      <c r="L40" s="32"/>
      <c r="M40" s="166">
        <v>3421314966</v>
      </c>
      <c r="N40" s="167">
        <f t="shared" si="3"/>
        <v>32698881504</v>
      </c>
    </row>
    <row r="41" spans="1:14" s="8" customFormat="1" ht="15">
      <c r="A41" s="118">
        <v>97</v>
      </c>
      <c r="B41" s="133"/>
      <c r="C41" s="33" t="s">
        <v>91</v>
      </c>
      <c r="D41" s="61">
        <v>1326060702</v>
      </c>
      <c r="E41" s="61">
        <v>1264169315</v>
      </c>
      <c r="F41" s="61">
        <f t="shared" si="0"/>
        <v>2590230017</v>
      </c>
      <c r="G41" s="61">
        <v>150052818</v>
      </c>
      <c r="H41" s="61">
        <v>72118750</v>
      </c>
      <c r="I41" s="61">
        <f t="shared" si="1"/>
        <v>222171568</v>
      </c>
      <c r="J41" s="66">
        <f t="shared" si="2"/>
        <v>2812401585</v>
      </c>
      <c r="K41" s="65"/>
      <c r="L41" s="32"/>
      <c r="M41" s="166">
        <v>9017382</v>
      </c>
      <c r="N41" s="167">
        <f t="shared" si="3"/>
        <v>2821418967</v>
      </c>
    </row>
    <row r="42" spans="1:14" s="8" customFormat="1" ht="15.75" thickBot="1">
      <c r="A42" s="119">
        <v>99</v>
      </c>
      <c r="B42" s="134"/>
      <c r="C42" s="120" t="s">
        <v>22</v>
      </c>
      <c r="D42" s="61">
        <v>1967080485</v>
      </c>
      <c r="E42" s="61">
        <v>488172101</v>
      </c>
      <c r="F42" s="61">
        <f t="shared" si="0"/>
        <v>2455252586</v>
      </c>
      <c r="G42" s="61">
        <v>243865076</v>
      </c>
      <c r="H42" s="61">
        <v>117283074</v>
      </c>
      <c r="I42" s="61">
        <f t="shared" si="1"/>
        <v>361148150</v>
      </c>
      <c r="J42" s="66">
        <f t="shared" si="2"/>
        <v>2816400736</v>
      </c>
      <c r="K42" s="121"/>
      <c r="L42" s="122"/>
      <c r="M42" s="166">
        <v>22666318</v>
      </c>
      <c r="N42" s="167">
        <f t="shared" si="3"/>
        <v>2839067054</v>
      </c>
    </row>
    <row r="43" spans="1:14" ht="12.7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582204377857</v>
      </c>
      <c r="E44" s="56">
        <f aca="true" t="shared" si="4" ref="E44:N44">SUM(E11:E43)</f>
        <v>16896534362</v>
      </c>
      <c r="F44" s="56">
        <f t="shared" si="4"/>
        <v>599100912219</v>
      </c>
      <c r="G44" s="56">
        <f t="shared" si="4"/>
        <v>82528936663</v>
      </c>
      <c r="H44" s="56">
        <f t="shared" si="4"/>
        <v>40613146913</v>
      </c>
      <c r="I44" s="56">
        <f t="shared" si="4"/>
        <v>123142083576</v>
      </c>
      <c r="J44" s="56">
        <f t="shared" si="4"/>
        <v>722242995795</v>
      </c>
      <c r="K44" s="56">
        <f t="shared" si="4"/>
        <v>0</v>
      </c>
      <c r="L44" s="56">
        <f t="shared" si="4"/>
        <v>0</v>
      </c>
      <c r="M44" s="56">
        <f t="shared" si="4"/>
        <v>24408484383</v>
      </c>
      <c r="N44" s="56">
        <f t="shared" si="4"/>
        <v>746651480178</v>
      </c>
    </row>
    <row r="45" ht="12">
      <c r="C45" s="17"/>
    </row>
    <row r="46" spans="1:12" ht="17.25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7.25">
      <c r="L47" s="49"/>
    </row>
    <row r="90" ht="12">
      <c r="H90" s="25">
        <f>+N11+Dptos!M44</f>
        <v>27870835591</v>
      </c>
    </row>
  </sheetData>
  <sheetProtection/>
  <autoFilter ref="A9:N42"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0" zoomScaleNormal="80" zoomScalePageLayoutView="0" workbookViewId="0" topLeftCell="A1">
      <pane xSplit="3" ySplit="10" topLeftCell="G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M77" sqref="M77"/>
    </sheetView>
  </sheetViews>
  <sheetFormatPr defaultColWidth="11.421875" defaultRowHeight="12.75"/>
  <cols>
    <col min="1" max="1" width="11.421875" style="140" customWidth="1"/>
    <col min="2" max="2" width="9.140625" style="140" hidden="1" customWidth="1"/>
    <col min="3" max="3" width="23.8515625" style="139" customWidth="1"/>
    <col min="4" max="4" width="22.140625" style="50" customWidth="1"/>
    <col min="5" max="5" width="20.8515625" style="50" customWidth="1"/>
    <col min="6" max="6" width="23.140625" style="50" customWidth="1"/>
    <col min="7" max="7" width="24.57421875" style="50" customWidth="1"/>
    <col min="8" max="8" width="24.28125" style="44" customWidth="1"/>
    <col min="9" max="9" width="22.140625" style="44" customWidth="1"/>
    <col min="10" max="10" width="24.140625" style="44" customWidth="1"/>
    <col min="11" max="11" width="19.8515625" style="44" customWidth="1"/>
    <col min="12" max="12" width="20.00390625" style="68" customWidth="1"/>
    <col min="13" max="13" width="24.57421875" style="139" customWidth="1"/>
    <col min="14" max="14" width="55.7109375" style="139" customWidth="1"/>
    <col min="15" max="16384" width="11.421875" style="139" customWidth="1"/>
  </cols>
  <sheetData>
    <row r="1" spans="1:11" ht="15">
      <c r="A1" s="137" t="s">
        <v>59</v>
      </c>
      <c r="B1" s="137"/>
      <c r="C1" s="1"/>
      <c r="D1" s="138"/>
      <c r="E1" s="138"/>
      <c r="F1" s="138"/>
      <c r="G1" s="138"/>
      <c r="H1" s="13"/>
      <c r="I1" s="13"/>
      <c r="J1" s="13"/>
      <c r="K1" s="13"/>
    </row>
    <row r="2" spans="1:11" ht="15">
      <c r="A2" s="137" t="s">
        <v>67</v>
      </c>
      <c r="B2" s="137"/>
      <c r="C2" s="1"/>
      <c r="D2" s="138"/>
      <c r="E2" s="138"/>
      <c r="F2" s="138"/>
      <c r="G2" s="138"/>
      <c r="H2" s="13"/>
      <c r="I2" s="13"/>
      <c r="J2" s="13"/>
      <c r="K2" s="13"/>
    </row>
    <row r="3" spans="3:11" ht="15">
      <c r="C3" s="1"/>
      <c r="D3" s="138"/>
      <c r="E3" s="138"/>
      <c r="F3" s="138"/>
      <c r="G3" s="138"/>
      <c r="H3" s="13"/>
      <c r="I3" s="13"/>
      <c r="J3" s="13"/>
      <c r="K3" s="13"/>
    </row>
    <row r="4" spans="1:13" ht="15">
      <c r="A4" s="188" t="s">
        <v>60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">
      <c r="A5" s="188" t="s">
        <v>1234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1" ht="15.75" thickBot="1">
      <c r="A6" s="141"/>
      <c r="B6" s="141"/>
      <c r="C6" s="11"/>
      <c r="D6" s="142"/>
      <c r="E6" s="142"/>
      <c r="F6" s="142"/>
      <c r="G6" s="142"/>
      <c r="H6" s="143"/>
      <c r="I6" s="143"/>
      <c r="J6" s="143"/>
      <c r="K6" s="143"/>
    </row>
    <row r="7" spans="1:14" ht="16.5" customHeight="1">
      <c r="A7" s="195" t="s">
        <v>0</v>
      </c>
      <c r="B7" s="183" t="s">
        <v>1259</v>
      </c>
      <c r="C7" s="198" t="s">
        <v>69</v>
      </c>
      <c r="D7" s="181" t="s">
        <v>1249</v>
      </c>
      <c r="E7" s="181"/>
      <c r="F7" s="181"/>
      <c r="G7" s="181"/>
      <c r="H7" s="181"/>
      <c r="I7" s="181"/>
      <c r="J7" s="181"/>
      <c r="K7" s="192" t="s">
        <v>96</v>
      </c>
      <c r="L7" s="189" t="s">
        <v>2</v>
      </c>
      <c r="M7" s="206" t="s">
        <v>97</v>
      </c>
      <c r="N7" s="201" t="s">
        <v>118</v>
      </c>
    </row>
    <row r="8" spans="1:14" ht="32.25" customHeight="1">
      <c r="A8" s="196"/>
      <c r="B8" s="184"/>
      <c r="C8" s="199"/>
      <c r="D8" s="178" t="s">
        <v>1256</v>
      </c>
      <c r="E8" s="178"/>
      <c r="F8" s="178"/>
      <c r="G8" s="179" t="s">
        <v>1258</v>
      </c>
      <c r="H8" s="180"/>
      <c r="I8" s="180"/>
      <c r="J8" s="182" t="s">
        <v>1250</v>
      </c>
      <c r="K8" s="193"/>
      <c r="L8" s="190"/>
      <c r="M8" s="207"/>
      <c r="N8" s="202"/>
    </row>
    <row r="9" spans="1:14" ht="37.5" customHeight="1" thickBot="1">
      <c r="A9" s="197"/>
      <c r="B9" s="185"/>
      <c r="C9" s="200"/>
      <c r="D9" s="64" t="s">
        <v>1237</v>
      </c>
      <c r="E9" s="64" t="s">
        <v>1238</v>
      </c>
      <c r="F9" s="64" t="s">
        <v>1241</v>
      </c>
      <c r="G9" s="111" t="s">
        <v>121</v>
      </c>
      <c r="H9" s="111" t="s">
        <v>1257</v>
      </c>
      <c r="I9" s="111" t="s">
        <v>1240</v>
      </c>
      <c r="J9" s="182"/>
      <c r="K9" s="194"/>
      <c r="L9" s="191"/>
      <c r="M9" s="210"/>
      <c r="N9" s="203"/>
    </row>
    <row r="10" spans="1:14" ht="19.5" customHeight="1">
      <c r="A10" s="144"/>
      <c r="B10" s="145"/>
      <c r="C10" s="146"/>
      <c r="D10" s="147" t="s">
        <v>61</v>
      </c>
      <c r="E10" s="147" t="s">
        <v>62</v>
      </c>
      <c r="F10" s="147" t="s">
        <v>1242</v>
      </c>
      <c r="G10" s="147" t="s">
        <v>1243</v>
      </c>
      <c r="H10" s="147" t="s">
        <v>63</v>
      </c>
      <c r="I10" s="147" t="s">
        <v>1244</v>
      </c>
      <c r="J10" s="147" t="s">
        <v>1245</v>
      </c>
      <c r="K10" s="147" t="s">
        <v>1246</v>
      </c>
      <c r="L10" s="147" t="s">
        <v>93</v>
      </c>
      <c r="M10" s="147" t="s">
        <v>1248</v>
      </c>
      <c r="N10" s="148"/>
    </row>
    <row r="11" spans="1:14" s="151" customFormat="1" ht="15">
      <c r="A11" s="127">
        <v>11001</v>
      </c>
      <c r="B11" s="135"/>
      <c r="C11" s="30" t="s">
        <v>98</v>
      </c>
      <c r="D11" s="61">
        <v>103531727997</v>
      </c>
      <c r="E11" s="61">
        <v>2041995958</v>
      </c>
      <c r="F11" s="61">
        <f>SUM(D11:E11)</f>
        <v>105573723955</v>
      </c>
      <c r="G11" s="61">
        <f>VLOOKUP($C11,'[2]Calmensualnóm2018'!$A$4:$P$99,12,FALSE)</f>
        <v>14741006808</v>
      </c>
      <c r="H11" s="61">
        <f>VLOOKUP($C11,'[2]Calmensualnóm2018'!$A$4:$P$99,13,FALSE)</f>
        <v>7437794702</v>
      </c>
      <c r="I11" s="168">
        <f>SUM(G11:H11)</f>
        <v>22178801510</v>
      </c>
      <c r="J11" s="149">
        <f>+I11+F11</f>
        <v>127752525465</v>
      </c>
      <c r="K11" s="54"/>
      <c r="L11" s="59">
        <v>3721053169</v>
      </c>
      <c r="M11" s="54">
        <f>SUM(J11:L11)</f>
        <v>131473578634</v>
      </c>
      <c r="N11" s="150"/>
    </row>
    <row r="12" spans="1:14" s="151" customFormat="1" ht="15">
      <c r="A12" s="127">
        <v>8001</v>
      </c>
      <c r="B12" s="135"/>
      <c r="C12" s="30" t="s">
        <v>75</v>
      </c>
      <c r="D12" s="61">
        <v>24114427894</v>
      </c>
      <c r="E12" s="61">
        <v>315671072</v>
      </c>
      <c r="F12" s="61">
        <f aca="true" t="shared" si="0" ref="F12:F73">SUM(D12:E12)</f>
        <v>24430098966</v>
      </c>
      <c r="G12" s="61">
        <f>VLOOKUP($C12,'[2]Calmensualnóm2018'!$A$4:$P$99,12,FALSE)</f>
        <v>3577279621</v>
      </c>
      <c r="H12" s="61">
        <f>VLOOKUP($C12,'[2]Calmensualnóm2018'!$A$4:$P$99,13,FALSE)</f>
        <v>1804912674</v>
      </c>
      <c r="I12" s="168">
        <f aca="true" t="shared" si="1" ref="I12:I73">SUM(G12:H12)</f>
        <v>5382192295</v>
      </c>
      <c r="J12" s="149">
        <f aca="true" t="shared" si="2" ref="J12:J73">+I12+F12</f>
        <v>29812291261</v>
      </c>
      <c r="K12" s="54"/>
      <c r="L12" s="54"/>
      <c r="M12" s="54">
        <f aca="true" t="shared" si="3" ref="M12:M73">SUM(J12:L12)</f>
        <v>29812291261</v>
      </c>
      <c r="N12" s="150"/>
    </row>
    <row r="13" spans="1:14" s="151" customFormat="1" ht="15">
      <c r="A13" s="127">
        <v>13001</v>
      </c>
      <c r="B13" s="135"/>
      <c r="C13" s="30" t="s">
        <v>76</v>
      </c>
      <c r="D13" s="61">
        <v>18658987976</v>
      </c>
      <c r="E13" s="61">
        <v>390099048</v>
      </c>
      <c r="F13" s="61">
        <f t="shared" si="0"/>
        <v>19049087024</v>
      </c>
      <c r="G13" s="61">
        <f>VLOOKUP($C13,'[2]Calmensualnóm2018'!$A$4:$P$99,12,FALSE)</f>
        <v>2359887396</v>
      </c>
      <c r="H13" s="61">
        <f>VLOOKUP($C13,'[2]Calmensualnóm2018'!$A$4:$P$99,13,FALSE)</f>
        <v>1181567829</v>
      </c>
      <c r="I13" s="168">
        <f t="shared" si="1"/>
        <v>3541455225</v>
      </c>
      <c r="J13" s="149">
        <f t="shared" si="2"/>
        <v>22590542249</v>
      </c>
      <c r="K13" s="54"/>
      <c r="L13" s="54"/>
      <c r="M13" s="54">
        <f t="shared" si="3"/>
        <v>22590542249</v>
      </c>
      <c r="N13" s="152" t="s">
        <v>1228</v>
      </c>
    </row>
    <row r="14" spans="1:14" s="151" customFormat="1" ht="15">
      <c r="A14" s="127">
        <v>47001</v>
      </c>
      <c r="B14" s="135"/>
      <c r="C14" s="30" t="s">
        <v>77</v>
      </c>
      <c r="D14" s="61">
        <v>11820802382</v>
      </c>
      <c r="E14" s="61">
        <v>221256788</v>
      </c>
      <c r="F14" s="61">
        <f t="shared" si="0"/>
        <v>12042059170</v>
      </c>
      <c r="G14" s="61">
        <f>VLOOKUP($C14,'[2]Calmensualnóm2018'!$A$4:$P$99,12,FALSE)</f>
        <v>1627301801</v>
      </c>
      <c r="H14" s="61">
        <f>VLOOKUP($C14,'[2]Calmensualnóm2018'!$A$4:$P$99,13,FALSE)</f>
        <v>813582127</v>
      </c>
      <c r="I14" s="168">
        <f t="shared" si="1"/>
        <v>2440883928</v>
      </c>
      <c r="J14" s="149">
        <f t="shared" si="2"/>
        <v>14482943098</v>
      </c>
      <c r="K14" s="54"/>
      <c r="L14" s="54"/>
      <c r="M14" s="54">
        <f t="shared" si="3"/>
        <v>14482943098</v>
      </c>
      <c r="N14" s="150"/>
    </row>
    <row r="15" spans="1:14" s="151" customFormat="1" ht="15">
      <c r="A15" s="127">
        <v>63001</v>
      </c>
      <c r="B15" s="135"/>
      <c r="C15" s="30" t="s">
        <v>41</v>
      </c>
      <c r="D15" s="61">
        <v>6819819052</v>
      </c>
      <c r="E15" s="61">
        <v>285275822</v>
      </c>
      <c r="F15" s="61">
        <f t="shared" si="0"/>
        <v>7105094874</v>
      </c>
      <c r="G15" s="61">
        <f>VLOOKUP($C15,'[2]Calmensualnóm2018'!$A$4:$P$99,12,FALSE)</f>
        <v>845680165</v>
      </c>
      <c r="H15" s="61">
        <f>VLOOKUP($C15,'[2]Calmensualnóm2018'!$A$4:$P$99,13,FALSE)</f>
        <v>426801048</v>
      </c>
      <c r="I15" s="168">
        <f t="shared" si="1"/>
        <v>1272481213</v>
      </c>
      <c r="J15" s="149">
        <f t="shared" si="2"/>
        <v>8377576087</v>
      </c>
      <c r="K15" s="54"/>
      <c r="L15" s="54"/>
      <c r="M15" s="54">
        <f t="shared" si="3"/>
        <v>8377576087</v>
      </c>
      <c r="N15" s="150"/>
    </row>
    <row r="16" spans="1:14" s="151" customFormat="1" ht="15">
      <c r="A16" s="127">
        <v>68081</v>
      </c>
      <c r="B16" s="135"/>
      <c r="C16" s="30" t="s">
        <v>74</v>
      </c>
      <c r="D16" s="61">
        <v>5411598015</v>
      </c>
      <c r="E16" s="61">
        <v>109779614</v>
      </c>
      <c r="F16" s="61">
        <f t="shared" si="0"/>
        <v>5521377629</v>
      </c>
      <c r="G16" s="61">
        <f>VLOOKUP($C16,'[2]Calmensualnóm2018'!$A$4:$P$99,12,FALSE)</f>
        <v>711926887</v>
      </c>
      <c r="H16" s="61">
        <f>VLOOKUP($C16,'[2]Calmensualnóm2018'!$A$4:$P$99,13,FALSE)</f>
        <v>358344767</v>
      </c>
      <c r="I16" s="168">
        <f t="shared" si="1"/>
        <v>1070271654</v>
      </c>
      <c r="J16" s="149">
        <f t="shared" si="2"/>
        <v>6591649283</v>
      </c>
      <c r="K16" s="54"/>
      <c r="L16" s="54"/>
      <c r="M16" s="54">
        <f t="shared" si="3"/>
        <v>6591649283</v>
      </c>
      <c r="N16" s="150"/>
    </row>
    <row r="17" spans="1:14" s="151" customFormat="1" ht="15">
      <c r="A17" s="127">
        <v>5088</v>
      </c>
      <c r="B17" s="135"/>
      <c r="C17" s="52" t="s">
        <v>25</v>
      </c>
      <c r="D17" s="61">
        <v>6249096014</v>
      </c>
      <c r="E17" s="61">
        <v>191262711</v>
      </c>
      <c r="F17" s="61">
        <f t="shared" si="0"/>
        <v>6440358725</v>
      </c>
      <c r="G17" s="61">
        <f>VLOOKUP($C17,'[2]Calmensualnóm2018'!$A$4:$P$99,12,FALSE)</f>
        <v>847939324</v>
      </c>
      <c r="H17" s="61">
        <f>VLOOKUP($C17,'[2]Calmensualnóm2018'!$A$4:$P$99,13,FALSE)</f>
        <v>427563890</v>
      </c>
      <c r="I17" s="168">
        <f t="shared" si="1"/>
        <v>1275503214</v>
      </c>
      <c r="J17" s="149">
        <f t="shared" si="2"/>
        <v>7715861939</v>
      </c>
      <c r="K17" s="54"/>
      <c r="L17" s="54"/>
      <c r="M17" s="54">
        <f t="shared" si="3"/>
        <v>7715861939</v>
      </c>
      <c r="N17" s="150"/>
    </row>
    <row r="18" spans="1:14" s="151" customFormat="1" ht="15">
      <c r="A18" s="127">
        <v>68001</v>
      </c>
      <c r="B18" s="135"/>
      <c r="C18" s="30" t="s">
        <v>44</v>
      </c>
      <c r="D18" s="61">
        <v>10654367133</v>
      </c>
      <c r="E18" s="61">
        <v>200269694</v>
      </c>
      <c r="F18" s="61">
        <f t="shared" si="0"/>
        <v>10854636827</v>
      </c>
      <c r="G18" s="61">
        <f>VLOOKUP($C18,'[2]Calmensualnóm2018'!$A$4:$P$99,12,FALSE)</f>
        <v>1392482434</v>
      </c>
      <c r="H18" s="61">
        <f>VLOOKUP($C18,'[2]Calmensualnóm2018'!$A$4:$P$99,13,FALSE)</f>
        <v>701659015</v>
      </c>
      <c r="I18" s="168">
        <f t="shared" si="1"/>
        <v>2094141449</v>
      </c>
      <c r="J18" s="149">
        <f t="shared" si="2"/>
        <v>12948778276</v>
      </c>
      <c r="K18" s="54"/>
      <c r="L18" s="54"/>
      <c r="M18" s="54">
        <f t="shared" si="3"/>
        <v>12948778276</v>
      </c>
      <c r="N18" s="150"/>
    </row>
    <row r="19" spans="1:14" s="151" customFormat="1" ht="15">
      <c r="A19" s="127">
        <v>76109</v>
      </c>
      <c r="B19" s="135"/>
      <c r="C19" s="30" t="s">
        <v>47</v>
      </c>
      <c r="D19" s="61">
        <v>7317568150</v>
      </c>
      <c r="E19" s="61">
        <v>90430638</v>
      </c>
      <c r="F19" s="61">
        <f t="shared" si="0"/>
        <v>7407998788</v>
      </c>
      <c r="G19" s="61">
        <f>VLOOKUP($C19,'[2]Calmensualnóm2018'!$A$4:$P$99,12,FALSE)</f>
        <v>1060806477</v>
      </c>
      <c r="H19" s="61">
        <f>VLOOKUP($C19,'[2]Calmensualnóm2018'!$A$4:$P$99,13,FALSE)</f>
        <v>524434059</v>
      </c>
      <c r="I19" s="168">
        <f t="shared" si="1"/>
        <v>1585240536</v>
      </c>
      <c r="J19" s="149">
        <f t="shared" si="2"/>
        <v>8993239324</v>
      </c>
      <c r="K19" s="54"/>
      <c r="L19" s="54"/>
      <c r="M19" s="54">
        <f t="shared" si="3"/>
        <v>8993239324</v>
      </c>
      <c r="N19" s="152" t="s">
        <v>1227</v>
      </c>
    </row>
    <row r="20" spans="1:14" s="151" customFormat="1" ht="15">
      <c r="A20" s="127">
        <v>76111</v>
      </c>
      <c r="B20" s="135"/>
      <c r="C20" s="30" t="s">
        <v>48</v>
      </c>
      <c r="D20" s="61">
        <v>2623247421</v>
      </c>
      <c r="E20" s="61">
        <v>75628052</v>
      </c>
      <c r="F20" s="61">
        <f t="shared" si="0"/>
        <v>2698875473</v>
      </c>
      <c r="G20" s="61">
        <f>VLOOKUP($C20,'[2]Calmensualnóm2018'!$A$4:$P$99,12,FALSE)</f>
        <v>356264469</v>
      </c>
      <c r="H20" s="61">
        <f>VLOOKUP($C20,'[2]Calmensualnóm2018'!$A$4:$P$99,13,FALSE)</f>
        <v>179051312</v>
      </c>
      <c r="I20" s="168">
        <f t="shared" si="1"/>
        <v>535315781</v>
      </c>
      <c r="J20" s="149">
        <f t="shared" si="2"/>
        <v>3234191254</v>
      </c>
      <c r="K20" s="54"/>
      <c r="L20" s="54"/>
      <c r="M20" s="54">
        <f t="shared" si="3"/>
        <v>3234191254</v>
      </c>
      <c r="N20" s="150"/>
    </row>
    <row r="21" spans="1:14" s="151" customFormat="1" ht="15">
      <c r="A21" s="127">
        <v>76001</v>
      </c>
      <c r="B21" s="135"/>
      <c r="C21" s="30" t="s">
        <v>68</v>
      </c>
      <c r="D21" s="61">
        <v>24564113568</v>
      </c>
      <c r="E21" s="61">
        <v>469702187</v>
      </c>
      <c r="F21" s="61">
        <f t="shared" si="0"/>
        <v>25033815755</v>
      </c>
      <c r="G21" s="61">
        <f>VLOOKUP($C21,'[2]Calmensualnóm2018'!$A$4:$P$99,12,FALSE)</f>
        <v>3236497477</v>
      </c>
      <c r="H21" s="61">
        <f>VLOOKUP($C21,'[2]Calmensualnóm2018'!$A$4:$P$99,13,FALSE)</f>
        <v>1627504974</v>
      </c>
      <c r="I21" s="168">
        <f t="shared" si="1"/>
        <v>4864002451</v>
      </c>
      <c r="J21" s="149">
        <f t="shared" si="2"/>
        <v>29897818206</v>
      </c>
      <c r="K21" s="54"/>
      <c r="L21" s="54"/>
      <c r="M21" s="54">
        <f t="shared" si="3"/>
        <v>29897818206</v>
      </c>
      <c r="N21" s="150"/>
    </row>
    <row r="22" spans="1:14" s="151" customFormat="1" ht="15">
      <c r="A22" s="127">
        <v>76147</v>
      </c>
      <c r="B22" s="135"/>
      <c r="C22" s="30" t="s">
        <v>49</v>
      </c>
      <c r="D22" s="61">
        <v>2824622000</v>
      </c>
      <c r="E22" s="61">
        <v>103426709</v>
      </c>
      <c r="F22" s="61">
        <f t="shared" si="0"/>
        <v>2928048709</v>
      </c>
      <c r="G22" s="61">
        <f>VLOOKUP($C22,'[2]Calmensualnóm2018'!$A$4:$P$99,12,FALSE)</f>
        <v>363713178</v>
      </c>
      <c r="H22" s="61">
        <f>VLOOKUP($C22,'[2]Calmensualnóm2018'!$A$4:$P$99,13,FALSE)</f>
        <v>183364802</v>
      </c>
      <c r="I22" s="168">
        <f t="shared" si="1"/>
        <v>547077980</v>
      </c>
      <c r="J22" s="149">
        <f t="shared" si="2"/>
        <v>3475126689</v>
      </c>
      <c r="K22" s="54"/>
      <c r="L22" s="54"/>
      <c r="M22" s="54">
        <f t="shared" si="3"/>
        <v>3475126689</v>
      </c>
      <c r="N22" s="150"/>
    </row>
    <row r="23" spans="1:14" s="151" customFormat="1" ht="15">
      <c r="A23" s="127">
        <v>47189</v>
      </c>
      <c r="B23" s="135"/>
      <c r="C23" s="31" t="s">
        <v>85</v>
      </c>
      <c r="D23" s="61">
        <v>3766205378</v>
      </c>
      <c r="E23" s="61">
        <v>75478410</v>
      </c>
      <c r="F23" s="61">
        <f t="shared" si="0"/>
        <v>3841683788</v>
      </c>
      <c r="G23" s="61">
        <f>VLOOKUP($C23,'[2]Calmensualnóm2018'!$A$4:$P$99,12,FALSE)</f>
        <v>476626249</v>
      </c>
      <c r="H23" s="61">
        <f>VLOOKUP($C23,'[2]Calmensualnóm2018'!$A$4:$P$99,13,FALSE)</f>
        <v>237697398</v>
      </c>
      <c r="I23" s="168">
        <f t="shared" si="1"/>
        <v>714323647</v>
      </c>
      <c r="J23" s="149">
        <f t="shared" si="2"/>
        <v>4556007435</v>
      </c>
      <c r="K23" s="54"/>
      <c r="L23" s="54"/>
      <c r="M23" s="54">
        <f t="shared" si="3"/>
        <v>4556007435</v>
      </c>
      <c r="N23" s="150"/>
    </row>
    <row r="24" spans="1:14" s="151" customFormat="1" ht="15">
      <c r="A24" s="127">
        <v>54001</v>
      </c>
      <c r="B24" s="135"/>
      <c r="C24" s="31" t="s">
        <v>99</v>
      </c>
      <c r="D24" s="61">
        <v>15499636379</v>
      </c>
      <c r="E24" s="61">
        <v>238114358</v>
      </c>
      <c r="F24" s="61">
        <f t="shared" si="0"/>
        <v>15737750737</v>
      </c>
      <c r="G24" s="61">
        <f>VLOOKUP($C24,'[2]Calmensualnóm2018'!$A$4:$P$99,12,FALSE)</f>
        <v>2071373929</v>
      </c>
      <c r="H24" s="61">
        <f>VLOOKUP($C24,'[2]Calmensualnóm2018'!$A$4:$P$99,13,FALSE)</f>
        <v>1043762873</v>
      </c>
      <c r="I24" s="168">
        <f t="shared" si="1"/>
        <v>3115136802</v>
      </c>
      <c r="J24" s="149">
        <f t="shared" si="2"/>
        <v>18852887539</v>
      </c>
      <c r="K24" s="54"/>
      <c r="L24" s="54"/>
      <c r="M24" s="54">
        <f t="shared" si="3"/>
        <v>18852887539</v>
      </c>
      <c r="N24" s="150"/>
    </row>
    <row r="25" spans="1:14" s="151" customFormat="1" ht="15">
      <c r="A25" s="127">
        <v>66170</v>
      </c>
      <c r="B25" s="135"/>
      <c r="C25" s="30" t="s">
        <v>43</v>
      </c>
      <c r="D25" s="61">
        <v>3558618112</v>
      </c>
      <c r="E25" s="61">
        <v>104511628</v>
      </c>
      <c r="F25" s="61">
        <f t="shared" si="0"/>
        <v>3663129740</v>
      </c>
      <c r="G25" s="61">
        <f>VLOOKUP($C25,'[2]Calmensualnóm2018'!$A$4:$P$99,12,FALSE)</f>
        <v>529272286</v>
      </c>
      <c r="H25" s="61">
        <f>VLOOKUP($C25,'[2]Calmensualnóm2018'!$A$4:$P$99,13,FALSE)</f>
        <v>267068334</v>
      </c>
      <c r="I25" s="168">
        <f t="shared" si="1"/>
        <v>796340620</v>
      </c>
      <c r="J25" s="149">
        <f t="shared" si="2"/>
        <v>4459470360</v>
      </c>
      <c r="K25" s="54"/>
      <c r="L25" s="54"/>
      <c r="M25" s="54">
        <f t="shared" si="3"/>
        <v>4459470360</v>
      </c>
      <c r="N25" s="150"/>
    </row>
    <row r="26" spans="1:14" s="151" customFormat="1" ht="15">
      <c r="A26" s="127">
        <v>15238</v>
      </c>
      <c r="B26" s="135"/>
      <c r="C26" s="30" t="s">
        <v>28</v>
      </c>
      <c r="D26" s="61">
        <v>3001228313</v>
      </c>
      <c r="E26" s="61">
        <v>91050509</v>
      </c>
      <c r="F26" s="61">
        <f t="shared" si="0"/>
        <v>3092278822</v>
      </c>
      <c r="G26" s="61">
        <f>VLOOKUP($C26,'[2]Calmensualnóm2018'!$A$4:$P$99,12,FALSE)</f>
        <v>380004467</v>
      </c>
      <c r="H26" s="61">
        <f>VLOOKUP($C26,'[2]Calmensualnóm2018'!$A$4:$P$99,13,FALSE)</f>
        <v>191746066</v>
      </c>
      <c r="I26" s="168">
        <f t="shared" si="1"/>
        <v>571750533</v>
      </c>
      <c r="J26" s="149">
        <f t="shared" si="2"/>
        <v>3664029355</v>
      </c>
      <c r="K26" s="54"/>
      <c r="L26" s="54"/>
      <c r="M26" s="54">
        <f t="shared" si="3"/>
        <v>3664029355</v>
      </c>
      <c r="N26" s="150"/>
    </row>
    <row r="27" spans="1:14" s="151" customFormat="1" ht="15">
      <c r="A27" s="127">
        <v>5266</v>
      </c>
      <c r="B27" s="135"/>
      <c r="C27" s="30" t="s">
        <v>26</v>
      </c>
      <c r="D27" s="61">
        <v>2130216366</v>
      </c>
      <c r="E27" s="61">
        <v>95794453</v>
      </c>
      <c r="F27" s="61">
        <f t="shared" si="0"/>
        <v>2226010819</v>
      </c>
      <c r="G27" s="61">
        <f>VLOOKUP($C27,'[2]Calmensualnóm2018'!$A$4:$P$99,12,FALSE)</f>
        <v>328365391</v>
      </c>
      <c r="H27" s="61">
        <f>VLOOKUP($C27,'[2]Calmensualnóm2018'!$A$4:$P$99,13,FALSE)</f>
        <v>165734630</v>
      </c>
      <c r="I27" s="168">
        <f t="shared" si="1"/>
        <v>494100021</v>
      </c>
      <c r="J27" s="149">
        <f t="shared" si="2"/>
        <v>2720110840</v>
      </c>
      <c r="K27" s="54"/>
      <c r="L27" s="54"/>
      <c r="M27" s="54">
        <f t="shared" si="3"/>
        <v>2720110840</v>
      </c>
      <c r="N27" s="150"/>
    </row>
    <row r="28" spans="1:14" s="151" customFormat="1" ht="15">
      <c r="A28" s="127">
        <v>18001</v>
      </c>
      <c r="B28" s="135"/>
      <c r="C28" s="30" t="s">
        <v>31</v>
      </c>
      <c r="D28" s="61">
        <v>4891158804</v>
      </c>
      <c r="E28" s="61">
        <v>174626254</v>
      </c>
      <c r="F28" s="61">
        <f t="shared" si="0"/>
        <v>5065785058</v>
      </c>
      <c r="G28" s="61">
        <f>VLOOKUP($C28,'[2]Calmensualnóm2018'!$A$4:$P$99,12,FALSE)</f>
        <v>651463006</v>
      </c>
      <c r="H28" s="61">
        <f>VLOOKUP($C28,'[2]Calmensualnóm2018'!$A$4:$P$99,13,FALSE)</f>
        <v>327071758</v>
      </c>
      <c r="I28" s="168">
        <f t="shared" si="1"/>
        <v>978534764</v>
      </c>
      <c r="J28" s="149">
        <f t="shared" si="2"/>
        <v>6044319822</v>
      </c>
      <c r="K28" s="54"/>
      <c r="L28" s="54"/>
      <c r="M28" s="54">
        <f t="shared" si="3"/>
        <v>6044319822</v>
      </c>
      <c r="N28" s="150"/>
    </row>
    <row r="29" spans="1:14" s="151" customFormat="1" ht="15">
      <c r="A29" s="127">
        <v>68276</v>
      </c>
      <c r="B29" s="135"/>
      <c r="C29" s="30" t="s">
        <v>45</v>
      </c>
      <c r="D29" s="61">
        <v>4084974740</v>
      </c>
      <c r="E29" s="61">
        <v>73309331</v>
      </c>
      <c r="F29" s="61">
        <f t="shared" si="0"/>
        <v>4158284071</v>
      </c>
      <c r="G29" s="61">
        <f>VLOOKUP($C29,'[2]Calmensualnóm2018'!$A$4:$P$99,12,FALSE)</f>
        <v>609018116</v>
      </c>
      <c r="H29" s="61">
        <f>VLOOKUP($C29,'[2]Calmensualnóm2018'!$A$4:$P$99,13,FALSE)</f>
        <v>306183579</v>
      </c>
      <c r="I29" s="168">
        <f t="shared" si="1"/>
        <v>915201695</v>
      </c>
      <c r="J29" s="149">
        <f t="shared" si="2"/>
        <v>5073485766</v>
      </c>
      <c r="K29" s="54"/>
      <c r="L29" s="54"/>
      <c r="M29" s="54">
        <f t="shared" si="3"/>
        <v>5073485766</v>
      </c>
      <c r="N29" s="150"/>
    </row>
    <row r="30" spans="1:14" s="151" customFormat="1" ht="15">
      <c r="A30" s="127">
        <v>25290</v>
      </c>
      <c r="B30" s="135"/>
      <c r="C30" s="30" t="s">
        <v>100</v>
      </c>
      <c r="D30" s="61">
        <v>2731725207</v>
      </c>
      <c r="E30" s="61">
        <v>89232918</v>
      </c>
      <c r="F30" s="61">
        <f t="shared" si="0"/>
        <v>2820958125</v>
      </c>
      <c r="G30" s="61">
        <f>VLOOKUP($C30,'[2]Calmensualnóm2018'!$A$4:$P$99,12,FALSE)</f>
        <v>390744693</v>
      </c>
      <c r="H30" s="61">
        <f>VLOOKUP($C30,'[2]Calmensualnóm2018'!$A$4:$P$99,13,FALSE)</f>
        <v>197213198</v>
      </c>
      <c r="I30" s="168">
        <f t="shared" si="1"/>
        <v>587957891</v>
      </c>
      <c r="J30" s="149">
        <f t="shared" si="2"/>
        <v>3408916016</v>
      </c>
      <c r="K30" s="54"/>
      <c r="L30" s="54"/>
      <c r="M30" s="54">
        <f t="shared" si="3"/>
        <v>3408916016</v>
      </c>
      <c r="N30" s="150"/>
    </row>
    <row r="31" spans="1:14" s="151" customFormat="1" ht="15">
      <c r="A31" s="127">
        <v>25307</v>
      </c>
      <c r="B31" s="135"/>
      <c r="C31" s="30" t="s">
        <v>34</v>
      </c>
      <c r="D31" s="61">
        <v>1976316623</v>
      </c>
      <c r="E31" s="61">
        <v>66560956</v>
      </c>
      <c r="F31" s="61">
        <f t="shared" si="0"/>
        <v>2042877579</v>
      </c>
      <c r="G31" s="61">
        <f>VLOOKUP($C31,'[2]Calmensualnóm2018'!$A$4:$P$99,12,FALSE)</f>
        <v>246909640</v>
      </c>
      <c r="H31" s="61">
        <f>VLOOKUP($C31,'[2]Calmensualnóm2018'!$A$4:$P$99,13,FALSE)</f>
        <v>124578880</v>
      </c>
      <c r="I31" s="168">
        <f t="shared" si="1"/>
        <v>371488520</v>
      </c>
      <c r="J31" s="149">
        <f t="shared" si="2"/>
        <v>2414366099</v>
      </c>
      <c r="K31" s="54"/>
      <c r="L31" s="54"/>
      <c r="M31" s="54">
        <f t="shared" si="3"/>
        <v>2414366099</v>
      </c>
      <c r="N31" s="150"/>
    </row>
    <row r="32" spans="1:14" s="151" customFormat="1" ht="15">
      <c r="A32" s="127">
        <v>68307</v>
      </c>
      <c r="B32" s="135"/>
      <c r="C32" s="30" t="s">
        <v>101</v>
      </c>
      <c r="D32" s="61">
        <v>3240371069</v>
      </c>
      <c r="E32" s="61">
        <v>69084331</v>
      </c>
      <c r="F32" s="61">
        <f t="shared" si="0"/>
        <v>3309455400</v>
      </c>
      <c r="G32" s="61">
        <f>VLOOKUP($C32,'[2]Calmensualnóm2018'!$A$4:$P$99,12,FALSE)</f>
        <v>450914432</v>
      </c>
      <c r="H32" s="61">
        <f>VLOOKUP($C32,'[2]Calmensualnóm2018'!$A$4:$P$99,13,FALSE)</f>
        <v>224733427</v>
      </c>
      <c r="I32" s="168">
        <f t="shared" si="1"/>
        <v>675647859</v>
      </c>
      <c r="J32" s="149">
        <f t="shared" si="2"/>
        <v>3985103259</v>
      </c>
      <c r="K32" s="54"/>
      <c r="L32" s="54"/>
      <c r="M32" s="54">
        <f t="shared" si="3"/>
        <v>3985103259</v>
      </c>
      <c r="N32" s="150"/>
    </row>
    <row r="33" spans="1:14" s="151" customFormat="1" ht="15">
      <c r="A33" s="127">
        <v>73001</v>
      </c>
      <c r="B33" s="135"/>
      <c r="C33" s="30" t="s">
        <v>102</v>
      </c>
      <c r="D33" s="61">
        <v>12031316885</v>
      </c>
      <c r="E33" s="61">
        <v>154036739</v>
      </c>
      <c r="F33" s="61">
        <f t="shared" si="0"/>
        <v>12185353624</v>
      </c>
      <c r="G33" s="61">
        <f>VLOOKUP($C33,'[2]Calmensualnóm2018'!$A$4:$P$99,12,FALSE)</f>
        <v>1679254919</v>
      </c>
      <c r="H33" s="61">
        <f>VLOOKUP($C33,'[2]Calmensualnóm2018'!$A$4:$P$99,13,FALSE)</f>
        <v>844794001</v>
      </c>
      <c r="I33" s="168">
        <f t="shared" si="1"/>
        <v>2524048920</v>
      </c>
      <c r="J33" s="149">
        <f t="shared" si="2"/>
        <v>14709402544</v>
      </c>
      <c r="K33" s="54"/>
      <c r="L33" s="54"/>
      <c r="M33" s="54">
        <f t="shared" si="3"/>
        <v>14709402544</v>
      </c>
      <c r="N33" s="150"/>
    </row>
    <row r="34" spans="1:14" s="151" customFormat="1" ht="15">
      <c r="A34" s="127">
        <v>5360</v>
      </c>
      <c r="B34" s="135"/>
      <c r="C34" s="30" t="s">
        <v>103</v>
      </c>
      <c r="D34" s="61">
        <v>3707546421</v>
      </c>
      <c r="E34" s="61">
        <v>108395210</v>
      </c>
      <c r="F34" s="61">
        <f t="shared" si="0"/>
        <v>3815941631</v>
      </c>
      <c r="G34" s="61">
        <f>VLOOKUP($C34,'[2]Calmensualnóm2018'!$A$4:$P$99,12,FALSE)</f>
        <v>584376479</v>
      </c>
      <c r="H34" s="61">
        <f>VLOOKUP($C34,'[2]Calmensualnóm2018'!$A$4:$P$99,13,FALSE)</f>
        <v>294996338</v>
      </c>
      <c r="I34" s="168">
        <f t="shared" si="1"/>
        <v>879372817</v>
      </c>
      <c r="J34" s="149">
        <f t="shared" si="2"/>
        <v>4695314448</v>
      </c>
      <c r="K34" s="54"/>
      <c r="L34" s="54"/>
      <c r="M34" s="54">
        <f t="shared" si="3"/>
        <v>4695314448</v>
      </c>
      <c r="N34" s="150"/>
    </row>
    <row r="35" spans="1:14" s="151" customFormat="1" ht="15">
      <c r="A35" s="127">
        <v>23417</v>
      </c>
      <c r="B35" s="135"/>
      <c r="C35" s="30" t="s">
        <v>33</v>
      </c>
      <c r="D35" s="61">
        <v>4571586418</v>
      </c>
      <c r="E35" s="61">
        <v>58582647</v>
      </c>
      <c r="F35" s="61">
        <f t="shared" si="0"/>
        <v>4630169065</v>
      </c>
      <c r="G35" s="61">
        <f>VLOOKUP($C35,'[2]Calmensualnóm2018'!$A$4:$P$99,12,FALSE)</f>
        <v>656686333</v>
      </c>
      <c r="H35" s="61">
        <f>VLOOKUP($C35,'[2]Calmensualnóm2018'!$A$4:$P$99,13,FALSE)</f>
        <v>317568720</v>
      </c>
      <c r="I35" s="168">
        <f t="shared" si="1"/>
        <v>974255053</v>
      </c>
      <c r="J35" s="149">
        <f t="shared" si="2"/>
        <v>5604424118</v>
      </c>
      <c r="K35" s="54"/>
      <c r="L35" s="54"/>
      <c r="M35" s="54">
        <f t="shared" si="3"/>
        <v>5604424118</v>
      </c>
      <c r="N35" s="150"/>
    </row>
    <row r="36" spans="1:14" s="151" customFormat="1" ht="15">
      <c r="A36" s="127">
        <v>13430</v>
      </c>
      <c r="B36" s="135"/>
      <c r="C36" s="30" t="s">
        <v>104</v>
      </c>
      <c r="D36" s="61">
        <v>3977763792</v>
      </c>
      <c r="E36" s="61">
        <v>74422874</v>
      </c>
      <c r="F36" s="61">
        <f t="shared" si="0"/>
        <v>4052186666</v>
      </c>
      <c r="G36" s="61">
        <f>VLOOKUP($C36,'[2]Calmensualnóm2018'!$A$4:$P$99,12,FALSE)</f>
        <v>604896847</v>
      </c>
      <c r="H36" s="61">
        <f>VLOOKUP($C36,'[2]Calmensualnóm2018'!$A$4:$P$99,13,FALSE)</f>
        <v>298707968</v>
      </c>
      <c r="I36" s="168">
        <f t="shared" si="1"/>
        <v>903604815</v>
      </c>
      <c r="J36" s="149">
        <f t="shared" si="2"/>
        <v>4955791481</v>
      </c>
      <c r="K36" s="54"/>
      <c r="L36" s="54"/>
      <c r="M36" s="54">
        <f t="shared" si="3"/>
        <v>4955791481</v>
      </c>
      <c r="N36" s="150"/>
    </row>
    <row r="37" spans="1:14" s="151" customFormat="1" ht="15">
      <c r="A37" s="127">
        <v>44430</v>
      </c>
      <c r="B37" s="135"/>
      <c r="C37" s="30" t="s">
        <v>37</v>
      </c>
      <c r="D37" s="61">
        <v>4518334807</v>
      </c>
      <c r="E37" s="61">
        <v>78051480</v>
      </c>
      <c r="F37" s="61">
        <f t="shared" si="0"/>
        <v>4596386287</v>
      </c>
      <c r="G37" s="61">
        <f>VLOOKUP($C37,'[2]Calmensualnóm2018'!$A$4:$P$99,12,FALSE)</f>
        <v>699651122</v>
      </c>
      <c r="H37" s="61">
        <f>VLOOKUP($C37,'[2]Calmensualnóm2018'!$A$4:$P$99,13,FALSE)</f>
        <v>349527651</v>
      </c>
      <c r="I37" s="168">
        <f t="shared" si="1"/>
        <v>1049178773</v>
      </c>
      <c r="J37" s="149">
        <f t="shared" si="2"/>
        <v>5645565060</v>
      </c>
      <c r="K37" s="54"/>
      <c r="L37" s="54"/>
      <c r="M37" s="54">
        <f t="shared" si="3"/>
        <v>5645565060</v>
      </c>
      <c r="N37" s="150"/>
    </row>
    <row r="38" spans="1:14" s="151" customFormat="1" ht="15">
      <c r="A38" s="127">
        <v>17001</v>
      </c>
      <c r="B38" s="135"/>
      <c r="C38" s="30" t="s">
        <v>30</v>
      </c>
      <c r="D38" s="61">
        <v>8854922806</v>
      </c>
      <c r="E38" s="61">
        <v>581717664</v>
      </c>
      <c r="F38" s="61">
        <f t="shared" si="0"/>
        <v>9436640470</v>
      </c>
      <c r="G38" s="61">
        <f>VLOOKUP($C38,'[2]Calmensualnóm2018'!$A$4:$P$99,12,FALSE)</f>
        <v>1175500564</v>
      </c>
      <c r="H38" s="61">
        <f>VLOOKUP($C38,'[2]Calmensualnóm2018'!$A$4:$P$99,13,FALSE)</f>
        <v>591030403</v>
      </c>
      <c r="I38" s="168">
        <f t="shared" si="1"/>
        <v>1766530967</v>
      </c>
      <c r="J38" s="149">
        <f t="shared" si="2"/>
        <v>11203171437</v>
      </c>
      <c r="K38" s="54"/>
      <c r="L38" s="54"/>
      <c r="M38" s="54">
        <f t="shared" si="3"/>
        <v>11203171437</v>
      </c>
      <c r="N38" s="150"/>
    </row>
    <row r="39" spans="1:14" s="151" customFormat="1" ht="15">
      <c r="A39" s="127">
        <v>5001</v>
      </c>
      <c r="B39" s="135"/>
      <c r="C39" s="30" t="s">
        <v>105</v>
      </c>
      <c r="D39" s="61">
        <v>35446426353</v>
      </c>
      <c r="E39" s="61">
        <v>1171423528</v>
      </c>
      <c r="F39" s="61">
        <f t="shared" si="0"/>
        <v>36617849881</v>
      </c>
      <c r="G39" s="61">
        <f>VLOOKUP($C39,'[2]Calmensualnóm2018'!$A$4:$P$99,12,FALSE)</f>
        <v>5448049864</v>
      </c>
      <c r="H39" s="61">
        <f>VLOOKUP($C39,'[2]Calmensualnóm2018'!$A$4:$P$99,13,FALSE)</f>
        <v>2748036229</v>
      </c>
      <c r="I39" s="168">
        <f t="shared" si="1"/>
        <v>8196086093</v>
      </c>
      <c r="J39" s="149">
        <f t="shared" si="2"/>
        <v>44813935974</v>
      </c>
      <c r="K39" s="54"/>
      <c r="L39" s="54"/>
      <c r="M39" s="54">
        <f t="shared" si="3"/>
        <v>44813935974</v>
      </c>
      <c r="N39" s="150"/>
    </row>
    <row r="40" spans="1:14" s="151" customFormat="1" ht="15">
      <c r="A40" s="127">
        <v>23001</v>
      </c>
      <c r="B40" s="135"/>
      <c r="C40" s="30" t="s">
        <v>106</v>
      </c>
      <c r="D40" s="61">
        <v>12579899415</v>
      </c>
      <c r="E40" s="61">
        <v>171766845</v>
      </c>
      <c r="F40" s="61">
        <f t="shared" si="0"/>
        <v>12751666260</v>
      </c>
      <c r="G40" s="61">
        <f>VLOOKUP($C40,'[2]Calmensualnóm2018'!$A$4:$P$99,12,FALSE)</f>
        <v>1654542213</v>
      </c>
      <c r="H40" s="61">
        <f>VLOOKUP($C40,'[2]Calmensualnóm2018'!$A$4:$P$99,13,FALSE)</f>
        <v>826381946</v>
      </c>
      <c r="I40" s="168">
        <f t="shared" si="1"/>
        <v>2480924159</v>
      </c>
      <c r="J40" s="149">
        <f t="shared" si="2"/>
        <v>15232590419</v>
      </c>
      <c r="K40" s="54"/>
      <c r="L40" s="54"/>
      <c r="M40" s="54">
        <f t="shared" si="3"/>
        <v>15232590419</v>
      </c>
      <c r="N40" s="150"/>
    </row>
    <row r="41" spans="1:14" s="151" customFormat="1" ht="15">
      <c r="A41" s="127">
        <v>41001</v>
      </c>
      <c r="B41" s="135"/>
      <c r="C41" s="30" t="s">
        <v>36</v>
      </c>
      <c r="D41" s="61">
        <v>9611686930</v>
      </c>
      <c r="E41" s="61">
        <v>142697568</v>
      </c>
      <c r="F41" s="61">
        <f t="shared" si="0"/>
        <v>9754384498</v>
      </c>
      <c r="G41" s="61">
        <f>VLOOKUP($C41,'[2]Calmensualnóm2018'!$A$4:$P$99,12,FALSE)</f>
        <v>1222365588</v>
      </c>
      <c r="H41" s="61">
        <f>VLOOKUP($C41,'[2]Calmensualnóm2018'!$A$4:$P$99,13,FALSE)</f>
        <v>615484284</v>
      </c>
      <c r="I41" s="168">
        <f t="shared" si="1"/>
        <v>1837849872</v>
      </c>
      <c r="J41" s="149">
        <f t="shared" si="2"/>
        <v>11592234370</v>
      </c>
      <c r="K41" s="54"/>
      <c r="L41" s="54"/>
      <c r="M41" s="54">
        <f t="shared" si="3"/>
        <v>11592234370</v>
      </c>
      <c r="N41" s="150"/>
    </row>
    <row r="42" spans="1:14" s="151" customFormat="1" ht="15">
      <c r="A42" s="127">
        <v>76520</v>
      </c>
      <c r="B42" s="135"/>
      <c r="C42" s="30" t="s">
        <v>50</v>
      </c>
      <c r="D42" s="61">
        <v>6073048368</v>
      </c>
      <c r="E42" s="61">
        <v>89039398</v>
      </c>
      <c r="F42" s="61">
        <f t="shared" si="0"/>
        <v>6162087766</v>
      </c>
      <c r="G42" s="61">
        <f>VLOOKUP($C42,'[2]Calmensualnóm2018'!$A$4:$P$99,12,FALSE)</f>
        <v>827272074</v>
      </c>
      <c r="H42" s="61">
        <f>VLOOKUP($C42,'[2]Calmensualnóm2018'!$A$4:$P$99,13,FALSE)</f>
        <v>413909452</v>
      </c>
      <c r="I42" s="168">
        <f t="shared" si="1"/>
        <v>1241181526</v>
      </c>
      <c r="J42" s="149">
        <f t="shared" si="2"/>
        <v>7403269292</v>
      </c>
      <c r="K42" s="54"/>
      <c r="L42" s="54"/>
      <c r="M42" s="54">
        <f t="shared" si="3"/>
        <v>7403269292</v>
      </c>
      <c r="N42" s="150"/>
    </row>
    <row r="43" spans="1:14" s="151" customFormat="1" ht="15">
      <c r="A43" s="127">
        <v>52001</v>
      </c>
      <c r="B43" s="135"/>
      <c r="C43" s="30" t="s">
        <v>39</v>
      </c>
      <c r="D43" s="61">
        <v>10455417641</v>
      </c>
      <c r="E43" s="61">
        <v>339545569</v>
      </c>
      <c r="F43" s="61">
        <f t="shared" si="0"/>
        <v>10794963210</v>
      </c>
      <c r="G43" s="61">
        <f>VLOOKUP($C43,'[2]Calmensualnóm2018'!$A$4:$P$99,12,FALSE)</f>
        <v>1407608905</v>
      </c>
      <c r="H43" s="61">
        <f>VLOOKUP($C43,'[2]Calmensualnóm2018'!$A$4:$P$99,13,FALSE)</f>
        <v>706971757</v>
      </c>
      <c r="I43" s="168">
        <f t="shared" si="1"/>
        <v>2114580662</v>
      </c>
      <c r="J43" s="149">
        <f t="shared" si="2"/>
        <v>12909543872</v>
      </c>
      <c r="K43" s="54"/>
      <c r="L43" s="54"/>
      <c r="M43" s="54">
        <f t="shared" si="3"/>
        <v>12909543872</v>
      </c>
      <c r="N43" s="150"/>
    </row>
    <row r="44" spans="1:14" s="151" customFormat="1" ht="15">
      <c r="A44" s="127">
        <v>66001</v>
      </c>
      <c r="B44" s="135"/>
      <c r="C44" s="30" t="s">
        <v>42</v>
      </c>
      <c r="D44" s="61">
        <v>10398991823</v>
      </c>
      <c r="E44" s="61">
        <v>583741396</v>
      </c>
      <c r="F44" s="61">
        <f t="shared" si="0"/>
        <v>10982733219</v>
      </c>
      <c r="G44" s="61">
        <f>VLOOKUP($C44,'[2]Calmensualnóm2018'!$A$4:$P$99,12,FALSE)</f>
        <v>1538088261</v>
      </c>
      <c r="H44" s="61">
        <f>VLOOKUP($C44,'[2]Calmensualnóm2018'!$A$4:$P$99,13,FALSE)</f>
        <v>775045690</v>
      </c>
      <c r="I44" s="168">
        <f t="shared" si="1"/>
        <v>2313133951</v>
      </c>
      <c r="J44" s="149">
        <f t="shared" si="2"/>
        <v>13295867170</v>
      </c>
      <c r="K44" s="54"/>
      <c r="L44" s="54"/>
      <c r="M44" s="54">
        <f t="shared" si="3"/>
        <v>13295867170</v>
      </c>
      <c r="N44" s="150"/>
    </row>
    <row r="45" spans="1:14" s="151" customFormat="1" ht="15">
      <c r="A45" s="127">
        <v>19001</v>
      </c>
      <c r="B45" s="135"/>
      <c r="C45" s="30" t="s">
        <v>107</v>
      </c>
      <c r="D45" s="61">
        <v>6935596704</v>
      </c>
      <c r="E45" s="61">
        <v>173482529</v>
      </c>
      <c r="F45" s="61">
        <f t="shared" si="0"/>
        <v>7109079233</v>
      </c>
      <c r="G45" s="61">
        <f>VLOOKUP($C45,'[2]Calmensualnóm2018'!$A$4:$P$99,12,FALSE)</f>
        <v>885522409</v>
      </c>
      <c r="H45" s="61">
        <f>VLOOKUP($C45,'[2]Calmensualnóm2018'!$A$4:$P$99,13,FALSE)</f>
        <v>445768393</v>
      </c>
      <c r="I45" s="168">
        <f t="shared" si="1"/>
        <v>1331290802</v>
      </c>
      <c r="J45" s="149">
        <f t="shared" si="2"/>
        <v>8440370035</v>
      </c>
      <c r="K45" s="54"/>
      <c r="L45" s="54"/>
      <c r="M45" s="54">
        <f t="shared" si="3"/>
        <v>8440370035</v>
      </c>
      <c r="N45" s="150"/>
    </row>
    <row r="46" spans="1:14" s="151" customFormat="1" ht="15">
      <c r="A46" s="127">
        <v>23660</v>
      </c>
      <c r="B46" s="135"/>
      <c r="C46" s="30" t="s">
        <v>108</v>
      </c>
      <c r="D46" s="61">
        <v>3381205754</v>
      </c>
      <c r="E46" s="61">
        <v>51691483</v>
      </c>
      <c r="F46" s="61">
        <f t="shared" si="0"/>
        <v>3432897237</v>
      </c>
      <c r="G46" s="61">
        <f>VLOOKUP($C46,'[2]Calmensualnóm2018'!$A$4:$P$99,12,FALSE)</f>
        <v>483316038</v>
      </c>
      <c r="H46" s="61">
        <f>VLOOKUP($C46,'[2]Calmensualnóm2018'!$A$4:$P$99,13,FALSE)</f>
        <v>239101125</v>
      </c>
      <c r="I46" s="168">
        <f t="shared" si="1"/>
        <v>722417163</v>
      </c>
      <c r="J46" s="149">
        <f t="shared" si="2"/>
        <v>4155314400</v>
      </c>
      <c r="K46" s="54"/>
      <c r="L46" s="54"/>
      <c r="M46" s="54">
        <f t="shared" si="3"/>
        <v>4155314400</v>
      </c>
      <c r="N46" s="150"/>
    </row>
    <row r="47" spans="1:14" s="151" customFormat="1" ht="15">
      <c r="A47" s="127">
        <v>70001</v>
      </c>
      <c r="B47" s="135"/>
      <c r="C47" s="30" t="s">
        <v>46</v>
      </c>
      <c r="D47" s="61">
        <v>7984619151</v>
      </c>
      <c r="E47" s="61">
        <v>135364006</v>
      </c>
      <c r="F47" s="61">
        <f t="shared" si="0"/>
        <v>8119983157</v>
      </c>
      <c r="G47" s="61">
        <f>VLOOKUP($C47,'[2]Calmensualnóm2018'!$A$4:$P$99,12,FALSE)</f>
        <v>1067352655</v>
      </c>
      <c r="H47" s="61">
        <f>VLOOKUP($C47,'[2]Calmensualnóm2018'!$A$4:$P$99,13,FALSE)</f>
        <v>538215964</v>
      </c>
      <c r="I47" s="168">
        <f t="shared" si="1"/>
        <v>1605568619</v>
      </c>
      <c r="J47" s="149">
        <f t="shared" si="2"/>
        <v>9725551776</v>
      </c>
      <c r="K47" s="54"/>
      <c r="L47" s="54"/>
      <c r="M47" s="54">
        <f t="shared" si="3"/>
        <v>9725551776</v>
      </c>
      <c r="N47" s="150"/>
    </row>
    <row r="48" spans="1:14" s="151" customFormat="1" ht="15">
      <c r="A48" s="127">
        <v>25754</v>
      </c>
      <c r="B48" s="135"/>
      <c r="C48" s="30" t="s">
        <v>35</v>
      </c>
      <c r="D48" s="61">
        <v>6330919151</v>
      </c>
      <c r="E48" s="61">
        <v>228950213</v>
      </c>
      <c r="F48" s="61">
        <f t="shared" si="0"/>
        <v>6559869364</v>
      </c>
      <c r="G48" s="61">
        <f>VLOOKUP($C48,'[2]Calmensualnóm2018'!$A$4:$P$99,12,FALSE)</f>
        <v>930475857</v>
      </c>
      <c r="H48" s="61">
        <f>VLOOKUP($C48,'[2]Calmensualnóm2018'!$A$4:$P$99,13,FALSE)</f>
        <v>469607441</v>
      </c>
      <c r="I48" s="168">
        <f t="shared" si="1"/>
        <v>1400083298</v>
      </c>
      <c r="J48" s="149">
        <f t="shared" si="2"/>
        <v>7959952662</v>
      </c>
      <c r="K48" s="54"/>
      <c r="L48" s="54"/>
      <c r="M48" s="54">
        <f t="shared" si="3"/>
        <v>7959952662</v>
      </c>
      <c r="N48" s="153"/>
    </row>
    <row r="49" spans="1:14" s="151" customFormat="1" ht="15">
      <c r="A49" s="127">
        <v>15759</v>
      </c>
      <c r="B49" s="135"/>
      <c r="C49" s="30" t="s">
        <v>29</v>
      </c>
      <c r="D49" s="61">
        <v>2853621076</v>
      </c>
      <c r="E49" s="61">
        <v>44684580</v>
      </c>
      <c r="F49" s="61">
        <f t="shared" si="0"/>
        <v>2898305656</v>
      </c>
      <c r="G49" s="61">
        <f>VLOOKUP($C49,'[2]Calmensualnóm2018'!$A$4:$P$99,12,FALSE)</f>
        <v>406268276</v>
      </c>
      <c r="H49" s="61">
        <f>VLOOKUP($C49,'[2]Calmensualnóm2018'!$A$4:$P$99,13,FALSE)</f>
        <v>204294630</v>
      </c>
      <c r="I49" s="168">
        <f t="shared" si="1"/>
        <v>610562906</v>
      </c>
      <c r="J49" s="149">
        <f t="shared" si="2"/>
        <v>3508868562</v>
      </c>
      <c r="K49" s="54"/>
      <c r="L49" s="54"/>
      <c r="M49" s="54">
        <f t="shared" si="3"/>
        <v>3508868562</v>
      </c>
      <c r="N49" s="153"/>
    </row>
    <row r="50" spans="1:14" s="151" customFormat="1" ht="15">
      <c r="A50" s="127">
        <v>8758</v>
      </c>
      <c r="B50" s="135"/>
      <c r="C50" s="30" t="s">
        <v>27</v>
      </c>
      <c r="D50" s="61">
        <v>5828123907</v>
      </c>
      <c r="E50" s="61">
        <v>147685723</v>
      </c>
      <c r="F50" s="61">
        <f t="shared" si="0"/>
        <v>5975809630</v>
      </c>
      <c r="G50" s="61">
        <f>VLOOKUP($C50,'[2]Calmensualnóm2018'!$A$4:$P$99,12,FALSE)</f>
        <v>834074405</v>
      </c>
      <c r="H50" s="61">
        <f>VLOOKUP($C50,'[2]Calmensualnóm2018'!$A$4:$P$99,13,FALSE)</f>
        <v>420755978</v>
      </c>
      <c r="I50" s="168">
        <f t="shared" si="1"/>
        <v>1254830383</v>
      </c>
      <c r="J50" s="149">
        <f t="shared" si="2"/>
        <v>7230640013</v>
      </c>
      <c r="K50" s="54"/>
      <c r="L50" s="54"/>
      <c r="M50" s="54">
        <f t="shared" si="3"/>
        <v>7230640013</v>
      </c>
      <c r="N50" s="153"/>
    </row>
    <row r="51" spans="1:14" s="151" customFormat="1" ht="15">
      <c r="A51" s="127">
        <v>76834</v>
      </c>
      <c r="B51" s="135"/>
      <c r="C51" s="30" t="s">
        <v>109</v>
      </c>
      <c r="D51" s="61">
        <v>4234936436</v>
      </c>
      <c r="E51" s="61">
        <v>175888467</v>
      </c>
      <c r="F51" s="61">
        <f t="shared" si="0"/>
        <v>4410824903</v>
      </c>
      <c r="G51" s="61">
        <f>VLOOKUP($C51,'[2]Calmensualnóm2018'!$A$4:$P$99,12,FALSE)</f>
        <v>584373716</v>
      </c>
      <c r="H51" s="61">
        <f>VLOOKUP($C51,'[2]Calmensualnóm2018'!$A$4:$P$99,13,FALSE)</f>
        <v>293140901</v>
      </c>
      <c r="I51" s="168">
        <f t="shared" si="1"/>
        <v>877514617</v>
      </c>
      <c r="J51" s="149">
        <f t="shared" si="2"/>
        <v>5288339520</v>
      </c>
      <c r="K51" s="54"/>
      <c r="L51" s="54"/>
      <c r="M51" s="54">
        <f t="shared" si="3"/>
        <v>5288339520</v>
      </c>
      <c r="N51" s="153"/>
    </row>
    <row r="52" spans="1:14" s="151" customFormat="1" ht="15">
      <c r="A52" s="127">
        <v>52835</v>
      </c>
      <c r="B52" s="135"/>
      <c r="C52" s="30" t="s">
        <v>40</v>
      </c>
      <c r="D52" s="61">
        <v>5857593007</v>
      </c>
      <c r="E52" s="61">
        <v>64321189</v>
      </c>
      <c r="F52" s="61">
        <f t="shared" si="0"/>
        <v>5921914196</v>
      </c>
      <c r="G52" s="61">
        <f>VLOOKUP($C52,'[2]Calmensualnóm2018'!$A$4:$P$99,12,FALSE)</f>
        <v>865799278</v>
      </c>
      <c r="H52" s="61">
        <f>VLOOKUP($C52,'[2]Calmensualnóm2018'!$A$4:$P$99,13,FALSE)</f>
        <v>428824791</v>
      </c>
      <c r="I52" s="168">
        <f t="shared" si="1"/>
        <v>1294624069</v>
      </c>
      <c r="J52" s="149">
        <f t="shared" si="2"/>
        <v>7216538265</v>
      </c>
      <c r="K52" s="54"/>
      <c r="L52" s="54"/>
      <c r="M52" s="54">
        <f t="shared" si="3"/>
        <v>7216538265</v>
      </c>
      <c r="N52" s="153"/>
    </row>
    <row r="53" spans="1:14" s="151" customFormat="1" ht="15">
      <c r="A53" s="127">
        <v>15001</v>
      </c>
      <c r="B53" s="135"/>
      <c r="C53" s="30" t="s">
        <v>73</v>
      </c>
      <c r="D53" s="61">
        <v>4147291741</v>
      </c>
      <c r="E53" s="61">
        <v>118424968</v>
      </c>
      <c r="F53" s="61">
        <f t="shared" si="0"/>
        <v>4265716709</v>
      </c>
      <c r="G53" s="61">
        <f>VLOOKUP($C53,'[2]Calmensualnóm2018'!$A$4:$P$99,12,FALSE)</f>
        <v>459843908</v>
      </c>
      <c r="H53" s="61">
        <f>VLOOKUP($C53,'[2]Calmensualnóm2018'!$A$4:$P$99,13,FALSE)</f>
        <v>232198560</v>
      </c>
      <c r="I53" s="168">
        <f t="shared" si="1"/>
        <v>692042468</v>
      </c>
      <c r="J53" s="149">
        <f t="shared" si="2"/>
        <v>4957759177</v>
      </c>
      <c r="K53" s="54"/>
      <c r="L53" s="54"/>
      <c r="M53" s="54">
        <f t="shared" si="3"/>
        <v>4957759177</v>
      </c>
      <c r="N53" s="153"/>
    </row>
    <row r="54" spans="1:14" s="151" customFormat="1" ht="15">
      <c r="A54" s="127">
        <v>5837</v>
      </c>
      <c r="B54" s="135"/>
      <c r="C54" s="30" t="s">
        <v>72</v>
      </c>
      <c r="D54" s="61">
        <v>4624284426</v>
      </c>
      <c r="E54" s="61">
        <v>79098404</v>
      </c>
      <c r="F54" s="61">
        <f t="shared" si="0"/>
        <v>4703382830</v>
      </c>
      <c r="G54" s="61">
        <f>VLOOKUP($C54,'[2]Calmensualnóm2018'!$A$4:$P$99,12,FALSE)</f>
        <v>712809842</v>
      </c>
      <c r="H54" s="61">
        <f>VLOOKUP($C54,'[2]Calmensualnóm2018'!$A$4:$P$99,13,FALSE)</f>
        <v>353485309</v>
      </c>
      <c r="I54" s="168">
        <f t="shared" si="1"/>
        <v>1066295151</v>
      </c>
      <c r="J54" s="149">
        <f t="shared" si="2"/>
        <v>5769677981</v>
      </c>
      <c r="K54" s="54"/>
      <c r="L54" s="54"/>
      <c r="M54" s="54">
        <f t="shared" si="3"/>
        <v>5769677981</v>
      </c>
      <c r="N54" s="153"/>
    </row>
    <row r="55" spans="1:14" s="151" customFormat="1" ht="15">
      <c r="A55" s="127">
        <v>20001</v>
      </c>
      <c r="B55" s="135"/>
      <c r="C55" s="30" t="s">
        <v>32</v>
      </c>
      <c r="D55" s="61">
        <v>9548557501</v>
      </c>
      <c r="E55" s="61">
        <v>169246858</v>
      </c>
      <c r="F55" s="61">
        <f t="shared" si="0"/>
        <v>9717804359</v>
      </c>
      <c r="G55" s="61">
        <f>VLOOKUP($C55,'[2]Calmensualnóm2018'!$A$4:$P$99,12,FALSE)</f>
        <v>1307379949</v>
      </c>
      <c r="H55" s="61">
        <f>VLOOKUP($C55,'[2]Calmensualnóm2018'!$A$4:$P$99,13,FALSE)</f>
        <v>656632324</v>
      </c>
      <c r="I55" s="168">
        <f t="shared" si="1"/>
        <v>1964012273</v>
      </c>
      <c r="J55" s="149">
        <f t="shared" si="2"/>
        <v>11681816632</v>
      </c>
      <c r="K55" s="54"/>
      <c r="L55" s="54"/>
      <c r="M55" s="54">
        <f t="shared" si="3"/>
        <v>11681816632</v>
      </c>
      <c r="N55" s="153"/>
    </row>
    <row r="56" spans="1:14" s="151" customFormat="1" ht="15">
      <c r="A56" s="127">
        <v>50001</v>
      </c>
      <c r="B56" s="135"/>
      <c r="C56" s="30" t="s">
        <v>38</v>
      </c>
      <c r="D56" s="61">
        <v>10066179853</v>
      </c>
      <c r="E56" s="61">
        <v>228153551</v>
      </c>
      <c r="F56" s="61">
        <f t="shared" si="0"/>
        <v>10294333404</v>
      </c>
      <c r="G56" s="61">
        <f>VLOOKUP($C56,'[2]Calmensualnóm2018'!$A$4:$P$99,12,FALSE)</f>
        <v>1398752738</v>
      </c>
      <c r="H56" s="61">
        <f>VLOOKUP($C56,'[2]Calmensualnóm2018'!$A$4:$P$99,13,FALSE)</f>
        <v>704021281</v>
      </c>
      <c r="I56" s="168">
        <f t="shared" si="1"/>
        <v>2102774019</v>
      </c>
      <c r="J56" s="149">
        <f t="shared" si="2"/>
        <v>12397107423</v>
      </c>
      <c r="K56" s="54"/>
      <c r="L56" s="54"/>
      <c r="M56" s="54">
        <f t="shared" si="3"/>
        <v>12397107423</v>
      </c>
      <c r="N56" s="153"/>
    </row>
    <row r="57" spans="1:14" s="151" customFormat="1" ht="15">
      <c r="A57" s="127">
        <v>27001</v>
      </c>
      <c r="B57" s="135"/>
      <c r="C57" s="30" t="s">
        <v>110</v>
      </c>
      <c r="D57" s="61">
        <v>5531319458</v>
      </c>
      <c r="E57" s="61">
        <v>80732259</v>
      </c>
      <c r="F57" s="61">
        <f t="shared" si="0"/>
        <v>5612051717</v>
      </c>
      <c r="G57" s="61">
        <f>VLOOKUP($C57,'[2]Calmensualnóm2018'!$A$4:$P$99,12,FALSE)</f>
        <v>771372899</v>
      </c>
      <c r="H57" s="61">
        <f>VLOOKUP($C57,'[2]Calmensualnóm2018'!$A$4:$P$99,13,FALSE)</f>
        <v>387466960</v>
      </c>
      <c r="I57" s="168">
        <f t="shared" si="1"/>
        <v>1158839859</v>
      </c>
      <c r="J57" s="149">
        <f t="shared" si="2"/>
        <v>6770891576</v>
      </c>
      <c r="K57" s="54"/>
      <c r="L57" s="54"/>
      <c r="M57" s="54">
        <f t="shared" si="3"/>
        <v>6770891576</v>
      </c>
      <c r="N57" s="153"/>
    </row>
    <row r="58" spans="1:14" s="151" customFormat="1" ht="15">
      <c r="A58" s="127">
        <v>44847</v>
      </c>
      <c r="B58" s="135"/>
      <c r="C58" s="30" t="s">
        <v>111</v>
      </c>
      <c r="D58" s="61">
        <v>2278747717</v>
      </c>
      <c r="E58" s="61">
        <v>294227763</v>
      </c>
      <c r="F58" s="61">
        <f t="shared" si="0"/>
        <v>2572975480</v>
      </c>
      <c r="G58" s="61">
        <f>VLOOKUP($C58,'[2]Calmensualnóm2018'!$A$4:$P$99,12,FALSE)</f>
        <v>369181765</v>
      </c>
      <c r="H58" s="61">
        <f>VLOOKUP($C58,'[2]Calmensualnóm2018'!$A$4:$P$99,13,FALSE)</f>
        <v>179254019</v>
      </c>
      <c r="I58" s="168">
        <f t="shared" si="1"/>
        <v>548435784</v>
      </c>
      <c r="J58" s="149">
        <f t="shared" si="2"/>
        <v>3121411264</v>
      </c>
      <c r="K58" s="54"/>
      <c r="L58" s="54"/>
      <c r="M58" s="54">
        <f t="shared" si="3"/>
        <v>3121411264</v>
      </c>
      <c r="N58" s="153"/>
    </row>
    <row r="59" spans="1:14" s="151" customFormat="1" ht="15">
      <c r="A59" s="127">
        <v>5045</v>
      </c>
      <c r="B59" s="135"/>
      <c r="C59" s="30" t="s">
        <v>112</v>
      </c>
      <c r="D59" s="61">
        <v>2776219165</v>
      </c>
      <c r="E59" s="61">
        <v>102519339</v>
      </c>
      <c r="F59" s="61">
        <f t="shared" si="0"/>
        <v>2878738504</v>
      </c>
      <c r="G59" s="61">
        <f>VLOOKUP($C59,'[2]Calmensualnóm2018'!$A$4:$P$99,12,FALSE)</f>
        <v>425368073</v>
      </c>
      <c r="H59" s="61">
        <f>VLOOKUP($C59,'[2]Calmensualnóm2018'!$A$4:$P$99,13,FALSE)</f>
        <v>213803383</v>
      </c>
      <c r="I59" s="168">
        <f t="shared" si="1"/>
        <v>639171456</v>
      </c>
      <c r="J59" s="149">
        <f t="shared" si="2"/>
        <v>3517909960</v>
      </c>
      <c r="K59" s="54"/>
      <c r="L59" s="54"/>
      <c r="M59" s="54">
        <f t="shared" si="3"/>
        <v>3517909960</v>
      </c>
      <c r="N59" s="153"/>
    </row>
    <row r="60" spans="1:14" s="151" customFormat="1" ht="15">
      <c r="A60" s="127">
        <v>25269</v>
      </c>
      <c r="B60" s="135"/>
      <c r="C60" s="30" t="s">
        <v>113</v>
      </c>
      <c r="D60" s="61">
        <v>2598827980</v>
      </c>
      <c r="E60" s="61">
        <v>26976346</v>
      </c>
      <c r="F60" s="61">
        <f t="shared" si="0"/>
        <v>2625804326</v>
      </c>
      <c r="G60" s="61">
        <f>VLOOKUP($C60,'[2]Calmensualnóm2018'!$A$4:$P$99,12,FALSE)</f>
        <v>356184528</v>
      </c>
      <c r="H60" s="61">
        <f>VLOOKUP($C60,'[2]Calmensualnóm2018'!$A$4:$P$99,13,FALSE)</f>
        <v>179760148</v>
      </c>
      <c r="I60" s="168">
        <f t="shared" si="1"/>
        <v>535944676</v>
      </c>
      <c r="J60" s="149">
        <f t="shared" si="2"/>
        <v>3161749002</v>
      </c>
      <c r="K60" s="54"/>
      <c r="L60" s="54"/>
      <c r="M60" s="54">
        <f t="shared" si="3"/>
        <v>3161749002</v>
      </c>
      <c r="N60" s="153"/>
    </row>
    <row r="61" spans="1:14" s="151" customFormat="1" ht="15">
      <c r="A61" s="127">
        <v>44001</v>
      </c>
      <c r="B61" s="135"/>
      <c r="C61" s="60" t="s">
        <v>55</v>
      </c>
      <c r="D61" s="61">
        <v>5633162434</v>
      </c>
      <c r="E61" s="61">
        <v>99919222</v>
      </c>
      <c r="F61" s="61">
        <f t="shared" si="0"/>
        <v>5733081656</v>
      </c>
      <c r="G61" s="61">
        <f>VLOOKUP($C61,'[2]Calmensualnóm2018'!$A$4:$P$99,12,FALSE)</f>
        <v>782642742</v>
      </c>
      <c r="H61" s="61">
        <f>VLOOKUP($C61,'[2]Calmensualnóm2018'!$A$4:$P$99,13,FALSE)</f>
        <v>387499622</v>
      </c>
      <c r="I61" s="168">
        <f t="shared" si="1"/>
        <v>1170142364</v>
      </c>
      <c r="J61" s="149">
        <f t="shared" si="2"/>
        <v>6903224020</v>
      </c>
      <c r="K61" s="54"/>
      <c r="L61" s="54"/>
      <c r="M61" s="54">
        <f t="shared" si="3"/>
        <v>6903224020</v>
      </c>
      <c r="N61" s="153"/>
    </row>
    <row r="62" spans="1:14" s="151" customFormat="1" ht="15">
      <c r="A62" s="127">
        <v>5615</v>
      </c>
      <c r="B62" s="135"/>
      <c r="C62" s="60" t="s">
        <v>51</v>
      </c>
      <c r="D62" s="61">
        <v>2267352500</v>
      </c>
      <c r="E62" s="61">
        <v>75473051</v>
      </c>
      <c r="F62" s="61">
        <f t="shared" si="0"/>
        <v>2342825551</v>
      </c>
      <c r="G62" s="61">
        <f>VLOOKUP($C62,'[2]Calmensualnóm2018'!$A$4:$P$99,12,FALSE)</f>
        <v>349487143</v>
      </c>
      <c r="H62" s="61">
        <f>VLOOKUP($C62,'[2]Calmensualnóm2018'!$A$4:$P$99,13,FALSE)</f>
        <v>176288063</v>
      </c>
      <c r="I62" s="168">
        <f t="shared" si="1"/>
        <v>525775206</v>
      </c>
      <c r="J62" s="149">
        <f t="shared" si="2"/>
        <v>2868600757</v>
      </c>
      <c r="K62" s="54"/>
      <c r="L62" s="54"/>
      <c r="M62" s="54">
        <f t="shared" si="3"/>
        <v>2868600757</v>
      </c>
      <c r="N62" s="153"/>
    </row>
    <row r="63" spans="1:14" s="151" customFormat="1" ht="15">
      <c r="A63" s="127">
        <v>25175</v>
      </c>
      <c r="B63" s="135"/>
      <c r="C63" s="60" t="s">
        <v>114</v>
      </c>
      <c r="D63" s="61">
        <v>1976842938</v>
      </c>
      <c r="E63" s="61">
        <v>31199206</v>
      </c>
      <c r="F63" s="61">
        <f t="shared" si="0"/>
        <v>2008042144</v>
      </c>
      <c r="G63" s="61">
        <f>VLOOKUP($C63,'[2]Calmensualnóm2018'!$A$4:$P$99,12,FALSE)</f>
        <v>281233233</v>
      </c>
      <c r="H63" s="61">
        <f>VLOOKUP($C63,'[2]Calmensualnóm2018'!$A$4:$P$99,13,FALSE)</f>
        <v>141955494</v>
      </c>
      <c r="I63" s="168">
        <f t="shared" si="1"/>
        <v>423188727</v>
      </c>
      <c r="J63" s="149">
        <f t="shared" si="2"/>
        <v>2431230871</v>
      </c>
      <c r="K63" s="54"/>
      <c r="L63" s="54"/>
      <c r="M63" s="54">
        <f t="shared" si="3"/>
        <v>2431230871</v>
      </c>
      <c r="N63" s="153"/>
    </row>
    <row r="64" spans="1:14" s="151" customFormat="1" ht="15">
      <c r="A64" s="127">
        <v>52356</v>
      </c>
      <c r="B64" s="135"/>
      <c r="C64" s="32" t="s">
        <v>56</v>
      </c>
      <c r="D64" s="61">
        <v>3530999745</v>
      </c>
      <c r="E64" s="61">
        <v>109589025</v>
      </c>
      <c r="F64" s="61">
        <f t="shared" si="0"/>
        <v>3640588770</v>
      </c>
      <c r="G64" s="61">
        <f>VLOOKUP($C64,'[2]Calmensualnóm2018'!$A$4:$P$99,12,FALSE)</f>
        <v>473830354</v>
      </c>
      <c r="H64" s="61">
        <f>VLOOKUP($C64,'[2]Calmensualnóm2018'!$A$4:$P$99,13,FALSE)</f>
        <v>236971548</v>
      </c>
      <c r="I64" s="168">
        <f t="shared" si="1"/>
        <v>710801902</v>
      </c>
      <c r="J64" s="149">
        <f t="shared" si="2"/>
        <v>4351390672</v>
      </c>
      <c r="K64" s="54"/>
      <c r="L64" s="54"/>
      <c r="M64" s="54">
        <f t="shared" si="3"/>
        <v>4351390672</v>
      </c>
      <c r="N64" s="150"/>
    </row>
    <row r="65" spans="1:14" s="151" customFormat="1" ht="15">
      <c r="A65" s="127">
        <v>76364</v>
      </c>
      <c r="B65" s="135"/>
      <c r="C65" s="32" t="s">
        <v>115</v>
      </c>
      <c r="D65" s="61">
        <v>2321777741</v>
      </c>
      <c r="E65" s="61">
        <v>63708281</v>
      </c>
      <c r="F65" s="61">
        <f t="shared" si="0"/>
        <v>2385486022</v>
      </c>
      <c r="G65" s="61">
        <f>VLOOKUP($C65,'[2]Calmensualnóm2018'!$A$4:$P$99,12,FALSE)</f>
        <v>301309010</v>
      </c>
      <c r="H65" s="61">
        <f>VLOOKUP($C65,'[2]Calmensualnóm2018'!$A$4:$P$99,13,FALSE)</f>
        <v>150132186</v>
      </c>
      <c r="I65" s="168">
        <f t="shared" si="1"/>
        <v>451441196</v>
      </c>
      <c r="J65" s="149">
        <f t="shared" si="2"/>
        <v>2836927218</v>
      </c>
      <c r="K65" s="54"/>
      <c r="L65" s="54"/>
      <c r="M65" s="54">
        <f t="shared" si="3"/>
        <v>2836927218</v>
      </c>
      <c r="N65" s="150"/>
    </row>
    <row r="66" spans="1:14" s="151" customFormat="1" ht="15">
      <c r="A66" s="127">
        <v>8433</v>
      </c>
      <c r="B66" s="135"/>
      <c r="C66" s="60" t="s">
        <v>52</v>
      </c>
      <c r="D66" s="61">
        <v>1905484715</v>
      </c>
      <c r="E66" s="61">
        <v>91706785</v>
      </c>
      <c r="F66" s="61">
        <f t="shared" si="0"/>
        <v>1997191500</v>
      </c>
      <c r="G66" s="61">
        <f>VLOOKUP($C66,'[2]Calmensualnóm2018'!$A$4:$P$99,12,FALSE)</f>
        <v>273453360</v>
      </c>
      <c r="H66" s="61">
        <f>VLOOKUP($C66,'[2]Calmensualnóm2018'!$A$4:$P$99,13,FALSE)</f>
        <v>137424659</v>
      </c>
      <c r="I66" s="168">
        <f t="shared" si="1"/>
        <v>410878019</v>
      </c>
      <c r="J66" s="149">
        <f t="shared" si="2"/>
        <v>2408069519</v>
      </c>
      <c r="K66" s="54"/>
      <c r="L66" s="54"/>
      <c r="M66" s="54">
        <f t="shared" si="3"/>
        <v>2408069519</v>
      </c>
      <c r="N66" s="150"/>
    </row>
    <row r="67" spans="1:14" s="151" customFormat="1" ht="15">
      <c r="A67" s="127">
        <v>25473</v>
      </c>
      <c r="B67" s="135"/>
      <c r="C67" s="60" t="s">
        <v>53</v>
      </c>
      <c r="D67" s="61">
        <v>1698402352</v>
      </c>
      <c r="E67" s="61">
        <v>35110256</v>
      </c>
      <c r="F67" s="61">
        <f t="shared" si="0"/>
        <v>1733512608</v>
      </c>
      <c r="G67" s="61">
        <f>VLOOKUP($C67,'[2]Calmensualnóm2018'!$A$4:$P$99,12,FALSE)</f>
        <v>235883889</v>
      </c>
      <c r="H67" s="61">
        <f>VLOOKUP($C67,'[2]Calmensualnóm2018'!$A$4:$P$99,13,FALSE)</f>
        <v>119056077</v>
      </c>
      <c r="I67" s="168">
        <f t="shared" si="1"/>
        <v>354939966</v>
      </c>
      <c r="J67" s="149">
        <f t="shared" si="2"/>
        <v>2088452574</v>
      </c>
      <c r="K67" s="54"/>
      <c r="L67" s="54"/>
      <c r="M67" s="54">
        <f t="shared" si="3"/>
        <v>2088452574</v>
      </c>
      <c r="N67" s="150"/>
    </row>
    <row r="68" spans="1:14" s="151" customFormat="1" ht="15">
      <c r="A68" s="127">
        <v>68547</v>
      </c>
      <c r="B68" s="135"/>
      <c r="C68" s="30" t="s">
        <v>57</v>
      </c>
      <c r="D68" s="61">
        <v>4240064464</v>
      </c>
      <c r="E68" s="61">
        <v>151364276</v>
      </c>
      <c r="F68" s="61">
        <f t="shared" si="0"/>
        <v>4391428740</v>
      </c>
      <c r="G68" s="61">
        <f>VLOOKUP($C68,'[2]Calmensualnóm2018'!$A$4:$P$99,12,FALSE)</f>
        <v>549406714</v>
      </c>
      <c r="H68" s="61">
        <f>VLOOKUP($C68,'[2]Calmensualnóm2018'!$A$4:$P$99,13,FALSE)</f>
        <v>272631596</v>
      </c>
      <c r="I68" s="168">
        <f t="shared" si="1"/>
        <v>822038310</v>
      </c>
      <c r="J68" s="149">
        <f t="shared" si="2"/>
        <v>5213467050</v>
      </c>
      <c r="K68" s="54"/>
      <c r="L68" s="54"/>
      <c r="M68" s="54">
        <f t="shared" si="3"/>
        <v>5213467050</v>
      </c>
      <c r="N68" s="150"/>
    </row>
    <row r="69" spans="1:14" s="151" customFormat="1" ht="15">
      <c r="A69" s="127">
        <v>41551</v>
      </c>
      <c r="B69" s="135"/>
      <c r="C69" s="30" t="s">
        <v>54</v>
      </c>
      <c r="D69" s="61">
        <v>3611108562</v>
      </c>
      <c r="E69" s="61">
        <v>44394334</v>
      </c>
      <c r="F69" s="61">
        <f t="shared" si="0"/>
        <v>3655502896</v>
      </c>
      <c r="G69" s="61">
        <f>VLOOKUP($C69,'[2]Calmensualnóm2018'!$A$4:$P$99,12,FALSE)</f>
        <v>528974036</v>
      </c>
      <c r="H69" s="61">
        <f>VLOOKUP($C69,'[2]Calmensualnóm2018'!$A$4:$P$99,13,FALSE)</f>
        <v>263963908</v>
      </c>
      <c r="I69" s="168">
        <f t="shared" si="1"/>
        <v>792937944</v>
      </c>
      <c r="J69" s="149">
        <f t="shared" si="2"/>
        <v>4448440840</v>
      </c>
      <c r="K69" s="54"/>
      <c r="L69" s="54"/>
      <c r="M69" s="54">
        <f t="shared" si="3"/>
        <v>4448440840</v>
      </c>
      <c r="N69" s="150"/>
    </row>
    <row r="70" spans="1:14" s="151" customFormat="1" ht="15">
      <c r="A70" s="127">
        <v>5631</v>
      </c>
      <c r="B70" s="135"/>
      <c r="C70" s="30" t="s">
        <v>79</v>
      </c>
      <c r="D70" s="61">
        <v>840164734</v>
      </c>
      <c r="E70" s="61">
        <v>64881472</v>
      </c>
      <c r="F70" s="61">
        <f t="shared" si="0"/>
        <v>905046206</v>
      </c>
      <c r="G70" s="61">
        <f>VLOOKUP($C70,'[2]Calmensualnóm2018'!$A$4:$P$99,12,FALSE)</f>
        <v>126642609</v>
      </c>
      <c r="H70" s="61">
        <f>VLOOKUP($C70,'[2]Calmensualnóm2018'!$A$4:$P$99,13,FALSE)</f>
        <v>63923514</v>
      </c>
      <c r="I70" s="168">
        <f t="shared" si="1"/>
        <v>190566123</v>
      </c>
      <c r="J70" s="149">
        <f t="shared" si="2"/>
        <v>1095612329</v>
      </c>
      <c r="K70" s="54"/>
      <c r="L70" s="54"/>
      <c r="M70" s="54">
        <f t="shared" si="3"/>
        <v>1095612329</v>
      </c>
      <c r="N70" s="150"/>
    </row>
    <row r="71" spans="1:14" s="151" customFormat="1" ht="15">
      <c r="A71" s="127">
        <v>85001</v>
      </c>
      <c r="B71" s="135"/>
      <c r="C71" s="30" t="s">
        <v>58</v>
      </c>
      <c r="D71" s="61">
        <v>4419066264</v>
      </c>
      <c r="E71" s="61">
        <v>115485610</v>
      </c>
      <c r="F71" s="61">
        <f t="shared" si="0"/>
        <v>4534551874</v>
      </c>
      <c r="G71" s="61">
        <f>VLOOKUP($C71,'[2]Calmensualnóm2018'!$A$4:$P$99,12,FALSE)</f>
        <v>637959701</v>
      </c>
      <c r="H71" s="61">
        <f>VLOOKUP($C71,'[2]Calmensualnóm2018'!$A$4:$P$99,13,FALSE)</f>
        <v>319533495</v>
      </c>
      <c r="I71" s="168">
        <f t="shared" si="1"/>
        <v>957493196</v>
      </c>
      <c r="J71" s="149">
        <f t="shared" si="2"/>
        <v>5492045070</v>
      </c>
      <c r="K71" s="54"/>
      <c r="L71" s="54"/>
      <c r="M71" s="54">
        <f t="shared" si="3"/>
        <v>5492045070</v>
      </c>
      <c r="N71" s="150"/>
    </row>
    <row r="72" spans="1:14" s="151" customFormat="1" ht="15">
      <c r="A72" s="127">
        <v>25899</v>
      </c>
      <c r="B72" s="135"/>
      <c r="C72" s="30" t="s">
        <v>116</v>
      </c>
      <c r="D72" s="61">
        <v>2336095904</v>
      </c>
      <c r="E72" s="61">
        <v>33076594</v>
      </c>
      <c r="F72" s="61">
        <f t="shared" si="0"/>
        <v>2369172498</v>
      </c>
      <c r="G72" s="61">
        <f>VLOOKUP($C72,'[2]Calmensualnóm2018'!$A$4:$P$99,12,FALSE)</f>
        <v>311650913</v>
      </c>
      <c r="H72" s="61">
        <f>VLOOKUP($C72,'[2]Calmensualnóm2018'!$A$4:$P$99,13,FALSE)</f>
        <v>157344652</v>
      </c>
      <c r="I72" s="168">
        <f t="shared" si="1"/>
        <v>468995565</v>
      </c>
      <c r="J72" s="149">
        <f t="shared" si="2"/>
        <v>2838168063</v>
      </c>
      <c r="K72" s="54"/>
      <c r="L72" s="54"/>
      <c r="M72" s="54">
        <f t="shared" si="3"/>
        <v>2838168063</v>
      </c>
      <c r="N72" s="150"/>
    </row>
    <row r="73" spans="1:14" s="151" customFormat="1" ht="15.75" customHeight="1" thickBot="1">
      <c r="A73" s="128" t="s">
        <v>117</v>
      </c>
      <c r="B73" s="136"/>
      <c r="C73" s="129" t="s">
        <v>89</v>
      </c>
      <c r="D73" s="61">
        <v>2327249436</v>
      </c>
      <c r="E73" s="61">
        <v>53880434</v>
      </c>
      <c r="F73" s="61">
        <f t="shared" si="0"/>
        <v>2381129870</v>
      </c>
      <c r="G73" s="61">
        <f>VLOOKUP($C73,'[2]Calmensualnóm2018'!$A$4:$P$99,12,FALSE)</f>
        <v>338371500</v>
      </c>
      <c r="H73" s="61">
        <f>VLOOKUP($C73,'[2]Calmensualnóm2018'!$A$4:$P$99,13,FALSE)</f>
        <v>168994617</v>
      </c>
      <c r="I73" s="168">
        <f t="shared" si="1"/>
        <v>507366117</v>
      </c>
      <c r="J73" s="149">
        <f t="shared" si="2"/>
        <v>2888495987</v>
      </c>
      <c r="K73" s="130"/>
      <c r="L73" s="130"/>
      <c r="M73" s="54">
        <f t="shared" si="3"/>
        <v>2888495987</v>
      </c>
      <c r="N73" s="154"/>
    </row>
    <row r="74" spans="1:13" ht="15.75" thickBot="1">
      <c r="A74" s="155"/>
      <c r="B74" s="155"/>
      <c r="C74" s="156"/>
      <c r="D74" s="157"/>
      <c r="E74" s="157"/>
      <c r="F74" s="157"/>
      <c r="G74" s="158"/>
      <c r="H74" s="159"/>
      <c r="I74" s="159"/>
      <c r="J74" s="159"/>
      <c r="K74" s="159"/>
      <c r="L74" s="160"/>
      <c r="M74" s="160"/>
    </row>
    <row r="75" spans="1:13" s="163" customFormat="1" ht="30.75" customHeight="1" thickBot="1">
      <c r="A75" s="161"/>
      <c r="B75" s="161"/>
      <c r="C75" s="162" t="s">
        <v>23</v>
      </c>
      <c r="D75" s="69">
        <f>SUM(D11:D74)</f>
        <v>513783585068</v>
      </c>
      <c r="E75" s="69">
        <f>SUM(E11:E74)</f>
        <v>12217218583</v>
      </c>
      <c r="F75" s="69">
        <f>SUM(F11:F74)</f>
        <v>526000803651</v>
      </c>
      <c r="G75" s="69">
        <f aca="true" t="shared" si="4" ref="G75:M75">SUM(G11:G74)</f>
        <v>71802692955</v>
      </c>
      <c r="H75" s="57">
        <f t="shared" si="4"/>
        <v>36076876419</v>
      </c>
      <c r="I75" s="57">
        <f t="shared" si="4"/>
        <v>107879569374</v>
      </c>
      <c r="J75" s="57">
        <f t="shared" si="4"/>
        <v>633880373025</v>
      </c>
      <c r="K75" s="57">
        <f t="shared" si="4"/>
        <v>0</v>
      </c>
      <c r="L75" s="57">
        <f t="shared" si="4"/>
        <v>3721053169</v>
      </c>
      <c r="M75" s="57">
        <f t="shared" si="4"/>
        <v>637601426194</v>
      </c>
    </row>
    <row r="76" spans="1:2" ht="15">
      <c r="A76" s="164"/>
      <c r="B76" s="164"/>
    </row>
    <row r="77" spans="1:13" ht="15">
      <c r="A77" s="165"/>
      <c r="B77" s="165"/>
      <c r="H77" s="50"/>
      <c r="I77" s="50"/>
      <c r="J77" s="50"/>
      <c r="M77" s="209"/>
    </row>
  </sheetData>
  <sheetProtection/>
  <autoFilter ref="A10:N73"/>
  <mergeCells count="13"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  <mergeCell ref="A4:M4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8515625" style="78" bestFit="1" customWidth="1"/>
    <col min="2" max="2" width="22.8515625" style="76" customWidth="1"/>
    <col min="3" max="3" width="29.421875" style="76" customWidth="1"/>
    <col min="4" max="4" width="15.140625" style="76" customWidth="1"/>
    <col min="5" max="5" width="20.1406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04" t="s">
        <v>60</v>
      </c>
      <c r="B4" s="204"/>
      <c r="C4" s="204"/>
      <c r="D4" s="204"/>
      <c r="E4" s="204"/>
      <c r="F4" s="204"/>
    </row>
    <row r="5" spans="1:6" ht="12.75">
      <c r="A5" s="204" t="s">
        <v>1235</v>
      </c>
      <c r="B5" s="204"/>
      <c r="C5" s="204"/>
      <c r="D5" s="204"/>
      <c r="E5" s="204"/>
      <c r="F5" s="204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6">
        <v>5604</v>
      </c>
      <c r="B85" s="107" t="s">
        <v>4</v>
      </c>
      <c r="C85" s="107" t="s">
        <v>201</v>
      </c>
      <c r="D85" s="108">
        <v>8909843124</v>
      </c>
      <c r="E85" s="109"/>
      <c r="F85" s="109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5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6">
        <v>68077</v>
      </c>
      <c r="B809" s="107" t="s">
        <v>14</v>
      </c>
      <c r="C809" s="107" t="s">
        <v>139</v>
      </c>
      <c r="D809" s="110" t="s">
        <v>931</v>
      </c>
      <c r="E809" s="109"/>
      <c r="F809" s="109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6">
        <v>85139</v>
      </c>
      <c r="B1004" s="107" t="s">
        <v>18</v>
      </c>
      <c r="C1004" s="107" t="s">
        <v>1185</v>
      </c>
      <c r="D1004" s="108">
        <v>8000084563</v>
      </c>
      <c r="E1004" s="109"/>
      <c r="F1004" s="109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7">
      <selection activeCell="E19" sqref="E19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1406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188" t="s">
        <v>60</v>
      </c>
      <c r="B4" s="188"/>
      <c r="C4" s="188"/>
      <c r="D4" s="188"/>
      <c r="E4" s="188"/>
      <c r="F4" s="11"/>
      <c r="G4" s="1"/>
    </row>
    <row r="5" spans="1:7" ht="15">
      <c r="A5" s="205" t="s">
        <v>1236</v>
      </c>
      <c r="B5" s="205"/>
      <c r="C5" s="205"/>
      <c r="D5" s="205"/>
      <c r="E5" s="205"/>
      <c r="F5" s="18"/>
      <c r="G5" s="6"/>
    </row>
    <row r="6" spans="1:7" ht="12">
      <c r="A6" s="7"/>
      <c r="B6" s="14"/>
      <c r="C6" s="14"/>
      <c r="D6" s="14"/>
      <c r="E6" s="14"/>
      <c r="F6" s="14"/>
      <c r="G6" s="4"/>
    </row>
    <row r="7" ht="12.7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7" t="s">
        <v>64</v>
      </c>
      <c r="B10" s="36">
        <f>SUM(B11:B14)</f>
        <v>722242995795</v>
      </c>
      <c r="C10" s="36">
        <f>SUM(C11:C14)</f>
        <v>633880373025</v>
      </c>
      <c r="D10" s="36">
        <f>SUM(D11:D14)</f>
        <v>0</v>
      </c>
      <c r="E10" s="36">
        <f>SUM(E11:E14)</f>
        <v>1356123368820</v>
      </c>
      <c r="F10" s="19"/>
      <c r="G10" s="19"/>
      <c r="H10" s="53"/>
      <c r="I10" s="4"/>
      <c r="J10" s="4"/>
    </row>
    <row r="11" spans="1:10" ht="15">
      <c r="A11" s="123" t="s">
        <v>1251</v>
      </c>
      <c r="B11" s="37">
        <f>+Dptos!D44</f>
        <v>582204377857</v>
      </c>
      <c r="C11" s="37">
        <f>+Distymuniccertf!D75</f>
        <v>513783585068</v>
      </c>
      <c r="D11" s="37">
        <v>0</v>
      </c>
      <c r="E11" s="72">
        <f aca="true" t="shared" si="0" ref="E11:E16">SUM(B11:D11)</f>
        <v>1095987962925</v>
      </c>
      <c r="F11" s="19"/>
      <c r="G11" s="71"/>
      <c r="H11" s="4"/>
      <c r="I11" s="4"/>
      <c r="J11" s="4"/>
    </row>
    <row r="12" spans="1:10" ht="15">
      <c r="A12" s="123" t="s">
        <v>1252</v>
      </c>
      <c r="B12" s="37">
        <f>+Dptos!E44</f>
        <v>16896534362</v>
      </c>
      <c r="C12" s="37">
        <f>+Distymuniccertf!E75</f>
        <v>12217218583</v>
      </c>
      <c r="D12" s="37">
        <v>0</v>
      </c>
      <c r="E12" s="72">
        <f t="shared" si="0"/>
        <v>29113752945</v>
      </c>
      <c r="F12" s="19"/>
      <c r="G12" s="71"/>
      <c r="H12" s="4"/>
      <c r="I12" s="4"/>
      <c r="J12" s="4"/>
    </row>
    <row r="13" spans="1:10" ht="15">
      <c r="A13" s="124" t="s">
        <v>1253</v>
      </c>
      <c r="B13" s="43">
        <f>+Dptos!G44</f>
        <v>82528936663</v>
      </c>
      <c r="C13" s="43">
        <f>+Distymuniccertf!G75</f>
        <v>71802692955</v>
      </c>
      <c r="D13" s="43">
        <v>0</v>
      </c>
      <c r="E13" s="73">
        <f t="shared" si="0"/>
        <v>154331629618</v>
      </c>
      <c r="F13" s="19"/>
      <c r="G13" s="58"/>
      <c r="H13" s="4"/>
      <c r="I13" s="4"/>
      <c r="J13" s="4"/>
    </row>
    <row r="14" spans="1:10" ht="15">
      <c r="A14" s="124" t="s">
        <v>1254</v>
      </c>
      <c r="B14" s="43">
        <f>+Dptos!H44</f>
        <v>40613146913</v>
      </c>
      <c r="C14" s="43">
        <f>+Distymuniccertf!H75</f>
        <v>36076876419</v>
      </c>
      <c r="D14" s="43">
        <v>0</v>
      </c>
      <c r="E14" s="73">
        <f t="shared" si="0"/>
        <v>76690023332</v>
      </c>
      <c r="F14" s="19"/>
      <c r="G14" s="70"/>
      <c r="H14" s="7"/>
      <c r="I14" s="4"/>
      <c r="J14" s="4"/>
    </row>
    <row r="15" spans="1:10" ht="15">
      <c r="A15" s="29" t="s">
        <v>24</v>
      </c>
      <c r="B15" s="125">
        <v>0</v>
      </c>
      <c r="C15" s="125">
        <f>+Distymuniccertf!K75</f>
        <v>0</v>
      </c>
      <c r="D15" s="125">
        <f>+'Munc no certf'!E1050</f>
        <v>0</v>
      </c>
      <c r="E15" s="126">
        <f t="shared" si="0"/>
        <v>0</v>
      </c>
      <c r="F15" s="19"/>
      <c r="G15" s="70"/>
      <c r="H15" s="7"/>
      <c r="I15" s="4"/>
      <c r="J15" s="4"/>
    </row>
    <row r="16" spans="1:10" ht="15">
      <c r="A16" s="29" t="s">
        <v>2</v>
      </c>
      <c r="B16" s="38">
        <f>+Dptos!M44</f>
        <v>24408484383</v>
      </c>
      <c r="C16" s="38">
        <f>+Distymuniccertf!L75</f>
        <v>3721053169</v>
      </c>
      <c r="D16" s="38">
        <f>+'Munc no certf'!E1050</f>
        <v>0</v>
      </c>
      <c r="E16" s="103">
        <f t="shared" si="0"/>
        <v>28129537552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39">
        <f>+B10+SUM(B16:B16)</f>
        <v>746651480178</v>
      </c>
      <c r="C17" s="39">
        <f>+C10+SUM(C16:C16)</f>
        <v>637601426194</v>
      </c>
      <c r="D17" s="39">
        <f>+D10+SUM(D16:D16)</f>
        <v>0</v>
      </c>
      <c r="E17" s="39">
        <f>+E10+SUM(E16:E16)</f>
        <v>1384252906372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01"/>
      <c r="G18" s="4"/>
    </row>
    <row r="19" spans="2:7" ht="15">
      <c r="B19"/>
      <c r="C19" s="48"/>
      <c r="D19" s="17"/>
      <c r="E19" s="102"/>
      <c r="G19" s="2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2018-01-30T21:24:00Z</cp:lastPrinted>
  <dcterms:created xsi:type="dcterms:W3CDTF">2004-01-24T23:46:15Z</dcterms:created>
  <dcterms:modified xsi:type="dcterms:W3CDTF">2018-01-30T23:32:34Z</dcterms:modified>
  <cp:category/>
  <cp:version/>
  <cp:contentType/>
  <cp:contentStatus/>
</cp:coreProperties>
</file>