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C:\Users\Rosa\OneDrive\OneDrive - mineducacion.gov.co\2020 Cobertura\2020 Cobertura\Evaluación indicador gestion\"/>
    </mc:Choice>
  </mc:AlternateContent>
  <bookViews>
    <workbookView xWindow="0" yWindow="0" windowWidth="20490" windowHeight="8940" activeTab="2"/>
  </bookViews>
  <sheets>
    <sheet name="Tablero Secretarías 2019" sheetId="20" r:id="rId1"/>
    <sheet name=" Tablero Secretarías 2020" sheetId="23" r:id="rId2"/>
    <sheet name="Gráficos Indicador" sheetId="3" r:id="rId3"/>
  </sheets>
  <definedNames>
    <definedName name="_xlnm._FilterDatabase" localSheetId="1" hidden="1">' Tablero Secretarías 2020'!$A$4:$R$101</definedName>
    <definedName name="_xlnm._FilterDatabase" localSheetId="0" hidden="1">'Tablero Secretarías 2019'!$A$4:$R$100</definedName>
    <definedName name="Z_1DCED5F6_D619_4BC6_93E6_6BF2417453BB_.wvu.Cols" localSheetId="1" hidden="1">' Tablero Secretarías 2020'!#REF!</definedName>
    <definedName name="Z_1DCED5F6_D619_4BC6_93E6_6BF2417453BB_.wvu.Cols" localSheetId="0" hidden="1">'Tablero Secretarías 2019'!#REF!</definedName>
    <definedName name="Z_1DCED5F6_D619_4BC6_93E6_6BF2417453BB_.wvu.FilterData" localSheetId="1" hidden="1">' Tablero Secretarías 2020'!$A$4:$R$104</definedName>
    <definedName name="Z_1DCED5F6_D619_4BC6_93E6_6BF2417453BB_.wvu.FilterData" localSheetId="0" hidden="1">'Tablero Secretarías 2019'!$A$4:$R$103</definedName>
    <definedName name="Z_2996052F_7BC5_44D3_8FA6_D4460DF2978D_.wvu.Cols" localSheetId="1" hidden="1">' Tablero Secretarías 2020'!#REF!</definedName>
    <definedName name="Z_2996052F_7BC5_44D3_8FA6_D4460DF2978D_.wvu.Cols" localSheetId="0" hidden="1">'Tablero Secretarías 2019'!#REF!</definedName>
    <definedName name="Z_2996052F_7BC5_44D3_8FA6_D4460DF2978D_.wvu.FilterData" localSheetId="1" hidden="1">' Tablero Secretarías 2020'!$A$4:$L$4</definedName>
    <definedName name="Z_2996052F_7BC5_44D3_8FA6_D4460DF2978D_.wvu.FilterData" localSheetId="0" hidden="1">'Tablero Secretarías 2019'!$A$4:$L$4</definedName>
    <definedName name="Z_3B793F34_A03D_4648_84EF_1C5883B7E2D9_.wvu.Cols" localSheetId="1" hidden="1">' Tablero Secretarías 2020'!#REF!,' Tablero Secretarías 2020'!#REF!</definedName>
    <definedName name="Z_3B793F34_A03D_4648_84EF_1C5883B7E2D9_.wvu.Cols" localSheetId="0" hidden="1">'Tablero Secretarías 2019'!#REF!,'Tablero Secretarías 2019'!#REF!</definedName>
    <definedName name="Z_3B793F34_A03D_4648_84EF_1C5883B7E2D9_.wvu.FilterData" localSheetId="1" hidden="1">' Tablero Secretarías 2020'!$A$4:$L$4</definedName>
    <definedName name="Z_3B793F34_A03D_4648_84EF_1C5883B7E2D9_.wvu.FilterData" localSheetId="0" hidden="1">'Tablero Secretarías 2019'!$A$4:$L$4</definedName>
    <definedName name="Z_3E926AD9_1173_4FB2_9249_CE6C2389DFC7_.wvu.Cols" localSheetId="1" hidden="1">' Tablero Secretarías 2020'!#REF!</definedName>
    <definedName name="Z_3E926AD9_1173_4FB2_9249_CE6C2389DFC7_.wvu.Cols" localSheetId="0" hidden="1">'Tablero Secretarías 2019'!#REF!</definedName>
    <definedName name="Z_3E926AD9_1173_4FB2_9249_CE6C2389DFC7_.wvu.FilterData" localSheetId="1" hidden="1">' Tablero Secretarías 2020'!$A$4:$L$4</definedName>
    <definedName name="Z_3E926AD9_1173_4FB2_9249_CE6C2389DFC7_.wvu.FilterData" localSheetId="0" hidden="1">'Tablero Secretarías 2019'!$A$4:$L$4</definedName>
    <definedName name="Z_431BA833_0B09_4B53_BDC6_2DE3581A49A5_.wvu.Cols" localSheetId="1" hidden="1">' Tablero Secretarías 2020'!#REF!</definedName>
    <definedName name="Z_431BA833_0B09_4B53_BDC6_2DE3581A49A5_.wvu.Cols" localSheetId="0" hidden="1">'Tablero Secretarías 2019'!#REF!</definedName>
    <definedName name="Z_431BA833_0B09_4B53_BDC6_2DE3581A49A5_.wvu.FilterData" localSheetId="1" hidden="1">' Tablero Secretarías 2020'!$A$4:$L$4</definedName>
    <definedName name="Z_431BA833_0B09_4B53_BDC6_2DE3581A49A5_.wvu.FilterData" localSheetId="0" hidden="1">'Tablero Secretarías 2019'!$A$4:$L$4</definedName>
    <definedName name="Z_4BD644A7_2F18_41C0_8F77_51E7EA8FE31D_.wvu.Cols" localSheetId="1" hidden="1">' Tablero Secretarías 2020'!#REF!</definedName>
    <definedName name="Z_4BD644A7_2F18_41C0_8F77_51E7EA8FE31D_.wvu.Cols" localSheetId="0" hidden="1">'Tablero Secretarías 2019'!#REF!</definedName>
    <definedName name="Z_4BD644A7_2F18_41C0_8F77_51E7EA8FE31D_.wvu.FilterData" localSheetId="1" hidden="1">' Tablero Secretarías 2020'!$A$3:$A$101</definedName>
    <definedName name="Z_4BD644A7_2F18_41C0_8F77_51E7EA8FE31D_.wvu.FilterData" localSheetId="0" hidden="1">'Tablero Secretarías 2019'!$A$3:$A$100</definedName>
    <definedName name="Z_97566774_6D84_4578_A87C_90E40F167F4F_.wvu.Cols" localSheetId="1" hidden="1">' Tablero Secretarías 2020'!#REF!</definedName>
    <definedName name="Z_97566774_6D84_4578_A87C_90E40F167F4F_.wvu.Cols" localSheetId="0" hidden="1">'Tablero Secretarías 2019'!#REF!</definedName>
    <definedName name="Z_97566774_6D84_4578_A87C_90E40F167F4F_.wvu.FilterData" localSheetId="1" hidden="1">' Tablero Secretarías 2020'!$A$3:$A$101</definedName>
    <definedName name="Z_97566774_6D84_4578_A87C_90E40F167F4F_.wvu.FilterData" localSheetId="0" hidden="1">'Tablero Secretarías 2019'!$A$3:$A$100</definedName>
    <definedName name="Z_9C98189F_F8B0_43B3_8C85_50588CFCBB6F_.wvu.Cols" localSheetId="1" hidden="1">' Tablero Secretarías 2020'!#REF!</definedName>
    <definedName name="Z_9C98189F_F8B0_43B3_8C85_50588CFCBB6F_.wvu.Cols" localSheetId="0" hidden="1">'Tablero Secretarías 2019'!#REF!</definedName>
    <definedName name="Z_9C98189F_F8B0_43B3_8C85_50588CFCBB6F_.wvu.FilterData" localSheetId="1" hidden="1">' Tablero Secretarías 2020'!$A$3:$A$101</definedName>
    <definedName name="Z_9C98189F_F8B0_43B3_8C85_50588CFCBB6F_.wvu.FilterData" localSheetId="0" hidden="1">'Tablero Secretarías 2019'!$A$3:$A$100</definedName>
    <definedName name="Z_9E8BCBB2_5643_42FF_91EA_C2DFFCDD59B3_.wvu.Cols" localSheetId="1" hidden="1">' Tablero Secretarías 2020'!#REF!</definedName>
    <definedName name="Z_9E8BCBB2_5643_42FF_91EA_C2DFFCDD59B3_.wvu.Cols" localSheetId="0" hidden="1">'Tablero Secretarías 2019'!#REF!</definedName>
    <definedName name="Z_9E8BCBB2_5643_42FF_91EA_C2DFFCDD59B3_.wvu.FilterData" localSheetId="1" hidden="1">' Tablero Secretarías 2020'!$A$4:$L$4</definedName>
    <definedName name="Z_9E8BCBB2_5643_42FF_91EA_C2DFFCDD59B3_.wvu.FilterData" localSheetId="0" hidden="1">'Tablero Secretarías 2019'!$A$4:$L$4</definedName>
    <definedName name="Z_A848AA7D_3A41_48D8_A97E_DE1C43BB3B9C_.wvu.Cols" localSheetId="1" hidden="1">' Tablero Secretarías 2020'!#REF!</definedName>
    <definedName name="Z_A848AA7D_3A41_48D8_A97E_DE1C43BB3B9C_.wvu.Cols" localSheetId="0" hidden="1">'Tablero Secretarías 2019'!#REF!</definedName>
    <definedName name="Z_A848AA7D_3A41_48D8_A97E_DE1C43BB3B9C_.wvu.FilterData" localSheetId="1" hidden="1">' Tablero Secretarías 2020'!$A$4:$L$4</definedName>
    <definedName name="Z_A848AA7D_3A41_48D8_A97E_DE1C43BB3B9C_.wvu.FilterData" localSheetId="0" hidden="1">'Tablero Secretarías 2019'!$A$4:$L$4</definedName>
    <definedName name="Z_B2FB9182_C085_4DA0_A714_7084C6150828_.wvu.Cols" localSheetId="1" hidden="1">' Tablero Secretarías 2020'!#REF!</definedName>
    <definedName name="Z_B2FB9182_C085_4DA0_A714_7084C6150828_.wvu.Cols" localSheetId="0" hidden="1">'Tablero Secretarías 2019'!#REF!</definedName>
    <definedName name="Z_B2FB9182_C085_4DA0_A714_7084C6150828_.wvu.FilterData" localSheetId="1" hidden="1">' Tablero Secretarías 2020'!$A$3:$A$101</definedName>
    <definedName name="Z_B2FB9182_C085_4DA0_A714_7084C6150828_.wvu.FilterData" localSheetId="0" hidden="1">'Tablero Secretarías 2019'!$A$3:$A$100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10" i="23" l="1"/>
  <c r="K110" i="23"/>
  <c r="D111" i="23"/>
  <c r="C111" i="23"/>
  <c r="F110" i="23"/>
  <c r="E110" i="23"/>
  <c r="D110" i="23"/>
  <c r="C110" i="23"/>
  <c r="G111" i="23" l="1"/>
  <c r="M110" i="23"/>
  <c r="G110" i="23" l="1"/>
  <c r="B103" i="23"/>
  <c r="C109" i="20" l="1"/>
  <c r="E109" i="20"/>
  <c r="C110" i="20"/>
  <c r="K109" i="20"/>
  <c r="D109" i="20"/>
  <c r="F109" i="20"/>
  <c r="D110" i="20"/>
  <c r="L109" i="20"/>
  <c r="G110" i="20"/>
  <c r="M109" i="20" l="1"/>
  <c r="B102" i="20"/>
  <c r="G109" i="20"/>
</calcChain>
</file>

<file path=xl/sharedStrings.xml><?xml version="1.0" encoding="utf-8"?>
<sst xmlns="http://schemas.openxmlformats.org/spreadsheetml/2006/main" count="264" uniqueCount="124">
  <si>
    <t>SECRETARIA</t>
  </si>
  <si>
    <t>OPORTUNIDAD ENTREGA DE PRODUCTOS</t>
  </si>
  <si>
    <t>CONFIABILIDAD</t>
  </si>
  <si>
    <t>REPORTE DE MATRÍCULA INDICE</t>
  </si>
  <si>
    <t>TOTALES</t>
  </si>
  <si>
    <t xml:space="preserve">Acto administrativo </t>
  </si>
  <si>
    <t>Reporte proyección cupos</t>
  </si>
  <si>
    <t xml:space="preserve">
Reporte de solicitud de cupo
</t>
  </si>
  <si>
    <t xml:space="preserve">Reporte inscripción de alumnos nuevos </t>
  </si>
  <si>
    <t>Promedio IND</t>
  </si>
  <si>
    <t>Matrícula Oficial</t>
  </si>
  <si>
    <t>Matrícula No Oficial</t>
  </si>
  <si>
    <t>AMAZONAS</t>
  </si>
  <si>
    <t>ANTIOQUIA</t>
  </si>
  <si>
    <t>APARTADO</t>
  </si>
  <si>
    <t>ARAUCA</t>
  </si>
  <si>
    <t>ARMENIA</t>
  </si>
  <si>
    <t>ATLANTICO</t>
  </si>
  <si>
    <t>BARRANCABERMEJA</t>
  </si>
  <si>
    <t>BARRANQUILLA</t>
  </si>
  <si>
    <t>BELLO</t>
  </si>
  <si>
    <t>BOGOTA</t>
  </si>
  <si>
    <t>BOLIVAR</t>
  </si>
  <si>
    <t>BOYACA</t>
  </si>
  <si>
    <t>BUCARAMANGA</t>
  </si>
  <si>
    <t>BUENAVENTURA</t>
  </si>
  <si>
    <t>BUGA</t>
  </si>
  <si>
    <t>CALDAS</t>
  </si>
  <si>
    <t>CALI</t>
  </si>
  <si>
    <t>CAQUETA</t>
  </si>
  <si>
    <t>CARTAGENA</t>
  </si>
  <si>
    <t>CARTAGO</t>
  </si>
  <si>
    <t>CASANARE</t>
  </si>
  <si>
    <t>CAUCA</t>
  </si>
  <si>
    <t>CESAR</t>
  </si>
  <si>
    <t>CHIA</t>
  </si>
  <si>
    <t>CHOCO</t>
  </si>
  <si>
    <t>CIENAGA</t>
  </si>
  <si>
    <t>CORDOBA</t>
  </si>
  <si>
    <t>CUCUTA</t>
  </si>
  <si>
    <t>CUNDINAMARCA</t>
  </si>
  <si>
    <t>DOSQUEBRADAS</t>
  </si>
  <si>
    <t>DUITAMA</t>
  </si>
  <si>
    <t>ENVIGADO</t>
  </si>
  <si>
    <t>FACATATIVA</t>
  </si>
  <si>
    <t>FLORENCIA</t>
  </si>
  <si>
    <t>FLORIDABLANCA</t>
  </si>
  <si>
    <t>FUSAGASUGA</t>
  </si>
  <si>
    <t>GIRARDOT</t>
  </si>
  <si>
    <t>GIRON</t>
  </si>
  <si>
    <t>GUAINIA</t>
  </si>
  <si>
    <t>GUAVIARE</t>
  </si>
  <si>
    <t>HUILA</t>
  </si>
  <si>
    <t>IBAGUE</t>
  </si>
  <si>
    <t>IPIALES</t>
  </si>
  <si>
    <t>ITAGUI</t>
  </si>
  <si>
    <t>JAMUNDI</t>
  </si>
  <si>
    <t>LA GUAJIRA</t>
  </si>
  <si>
    <t>LORICA</t>
  </si>
  <si>
    <t>MAGANGUE</t>
  </si>
  <si>
    <t>MAGDALENA</t>
  </si>
  <si>
    <t>MAICAO</t>
  </si>
  <si>
    <t>MALAMBO</t>
  </si>
  <si>
    <t>MANIZALES</t>
  </si>
  <si>
    <t>MEDELLIN</t>
  </si>
  <si>
    <t>META</t>
  </si>
  <si>
    <t>MONTERIA</t>
  </si>
  <si>
    <t>MOSQUERA</t>
  </si>
  <si>
    <t>NARIÑO</t>
  </si>
  <si>
    <t>NEIVA</t>
  </si>
  <si>
    <t>NORTE DE SANTANDER</t>
  </si>
  <si>
    <t>PALMIRA</t>
  </si>
  <si>
    <t>PASTO</t>
  </si>
  <si>
    <t>PEREIRA</t>
  </si>
  <si>
    <t>PIEDECUESTA</t>
  </si>
  <si>
    <t>PITALITO</t>
  </si>
  <si>
    <t>POPAYAN</t>
  </si>
  <si>
    <t>PUTUMAYO</t>
  </si>
  <si>
    <t>QUIBDO</t>
  </si>
  <si>
    <t>QUINDIO</t>
  </si>
  <si>
    <t>RIOHACHA</t>
  </si>
  <si>
    <t>RIONEGRO</t>
  </si>
  <si>
    <t>RISARALDA</t>
  </si>
  <si>
    <t>SABANETA</t>
  </si>
  <si>
    <t>SAHAGUN</t>
  </si>
  <si>
    <t>SAN ANDRES</t>
  </si>
  <si>
    <t>SANTA MARTA</t>
  </si>
  <si>
    <t>SANTANDER</t>
  </si>
  <si>
    <t>SINCELEJO</t>
  </si>
  <si>
    <t>SOACHA</t>
  </si>
  <si>
    <t>SOGAMOSO</t>
  </si>
  <si>
    <t>SOLEDAD</t>
  </si>
  <si>
    <t>SUCRE</t>
  </si>
  <si>
    <t>TOLIMA</t>
  </si>
  <si>
    <t>TULUA</t>
  </si>
  <si>
    <t>TUMACO</t>
  </si>
  <si>
    <t>TUNJA</t>
  </si>
  <si>
    <t>TURBO</t>
  </si>
  <si>
    <t>URIBIA</t>
  </si>
  <si>
    <t>VALLE</t>
  </si>
  <si>
    <t>VALLEDUPAR</t>
  </si>
  <si>
    <t>VAUPES</t>
  </si>
  <si>
    <t>VICHADA</t>
  </si>
  <si>
    <t>VILLAVICENCIO</t>
  </si>
  <si>
    <t>YOPAL</t>
  </si>
  <si>
    <t>YUMBO</t>
  </si>
  <si>
    <t>ZIPAQUIRA</t>
  </si>
  <si>
    <t>TOTAL</t>
  </si>
  <si>
    <t>PROMEDIO COLOMBIA</t>
  </si>
  <si>
    <t xml:space="preserve">  Seleccione la ET, para la cual quiera visualizar información</t>
  </si>
  <si>
    <t>INDICADOR</t>
  </si>
  <si>
    <t>Proyección cupos</t>
  </si>
  <si>
    <t>Solicitud de cupo</t>
  </si>
  <si>
    <t xml:space="preserve">Inscripción de alumnos nuevos </t>
  </si>
  <si>
    <t>Promedio IND - productos</t>
  </si>
  <si>
    <t>Matrícula Total</t>
  </si>
  <si>
    <t>Oportunidad entrega (Oficialización) de Productos</t>
  </si>
  <si>
    <t>Reporte de Matrícula</t>
  </si>
  <si>
    <t>Confiabilidad  productos</t>
  </si>
  <si>
    <t>NA</t>
  </si>
  <si>
    <t>IMPLEMENTACIÓN PROCESO NACIONAL DE COBERTURA DEL SERVICIO EDUCATIVO 2019</t>
  </si>
  <si>
    <t>FUNZA</t>
  </si>
  <si>
    <t>IMPLEMENTACIÓN PROCESO NACIONAL DE COBERTURA DEL SERVICIO EDUCATIVO 2020</t>
  </si>
  <si>
    <t>RESUMEN NACIONAL PROCESO DE GESTION DE COBERTURA 2019 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</si>
</sst>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0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name val="Century Gothic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B7F084"/>
        <bgColor indexed="64"/>
      </patternFill>
    </fill>
    <fill>
      <patternFill patternType="solid">
        <fgColor rgb="FF9CF66A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11" fillId="6" borderId="1" applyBorder="0" applyAlignment="0">
      <alignment horizontal="center" vertical="center"/>
    </xf>
    <xf numFmtId="0" fontId="11" fillId="7" borderId="1" applyBorder="0" applyAlignment="0">
      <alignment horizontal="center" vertical="center"/>
    </xf>
    <xf numFmtId="0" fontId="1" fillId="0" borderId="0"/>
    <xf numFmtId="0" fontId="1" fillId="0" borderId="0"/>
    <xf numFmtId="0" fontId="12" fillId="0" borderId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76">
    <xf numFmtId="0" fontId="0" fillId="0" borderId="0" xfId="0"/>
    <xf numFmtId="164" fontId="6" fillId="2" borderId="11" xfId="0" applyNumberFormat="1" applyFont="1" applyFill="1" applyBorder="1" applyAlignment="1">
      <alignment horizontal="center" vertical="center" wrapText="1"/>
    </xf>
    <xf numFmtId="164" fontId="6" fillId="2" borderId="12" xfId="0" applyNumberFormat="1" applyFont="1" applyFill="1" applyBorder="1" applyAlignment="1">
      <alignment horizontal="center" vertical="center" wrapText="1"/>
    </xf>
    <xf numFmtId="164" fontId="6" fillId="2" borderId="13" xfId="0" applyNumberFormat="1" applyFont="1" applyFill="1" applyBorder="1" applyAlignment="1">
      <alignment horizontal="center" vertical="center" wrapText="1"/>
    </xf>
    <xf numFmtId="0" fontId="0" fillId="0" borderId="14" xfId="0" applyBorder="1" applyAlignment="1">
      <alignment wrapText="1"/>
    </xf>
    <xf numFmtId="10" fontId="0" fillId="0" borderId="15" xfId="0" applyNumberFormat="1" applyBorder="1"/>
    <xf numFmtId="10" fontId="0" fillId="0" borderId="16" xfId="0" applyNumberFormat="1" applyBorder="1"/>
    <xf numFmtId="10" fontId="0" fillId="0" borderId="17" xfId="0" applyNumberFormat="1" applyBorder="1"/>
    <xf numFmtId="10" fontId="0" fillId="0" borderId="14" xfId="0" applyNumberFormat="1" applyBorder="1"/>
    <xf numFmtId="10" fontId="0" fillId="0" borderId="0" xfId="0" applyNumberFormat="1"/>
    <xf numFmtId="0" fontId="0" fillId="0" borderId="18" xfId="0" applyBorder="1" applyAlignment="1">
      <alignment wrapText="1"/>
    </xf>
    <xf numFmtId="10" fontId="0" fillId="0" borderId="19" xfId="0" applyNumberFormat="1" applyBorder="1"/>
    <xf numFmtId="10" fontId="0" fillId="0" borderId="20" xfId="0" applyNumberFormat="1" applyBorder="1"/>
    <xf numFmtId="10" fontId="0" fillId="0" borderId="21" xfId="0" applyNumberFormat="1" applyBorder="1"/>
    <xf numFmtId="164" fontId="0" fillId="0" borderId="20" xfId="0" applyNumberFormat="1" applyBorder="1"/>
    <xf numFmtId="164" fontId="0" fillId="0" borderId="21" xfId="0" applyNumberFormat="1" applyBorder="1"/>
    <xf numFmtId="164" fontId="0" fillId="0" borderId="16" xfId="0" applyNumberFormat="1" applyBorder="1"/>
    <xf numFmtId="0" fontId="2" fillId="3" borderId="22" xfId="0" applyFont="1" applyFill="1" applyBorder="1" applyAlignment="1">
      <alignment wrapText="1"/>
    </xf>
    <xf numFmtId="10" fontId="4" fillId="3" borderId="11" xfId="0" applyNumberFormat="1" applyFont="1" applyFill="1" applyBorder="1"/>
    <xf numFmtId="10" fontId="4" fillId="3" borderId="12" xfId="0" applyNumberFormat="1" applyFont="1" applyFill="1" applyBorder="1"/>
    <xf numFmtId="10" fontId="4" fillId="3" borderId="13" xfId="0" applyNumberFormat="1" applyFont="1" applyFill="1" applyBorder="1"/>
    <xf numFmtId="0" fontId="3" fillId="0" borderId="0" xfId="0" applyFont="1" applyFill="1" applyBorder="1" applyAlignment="1">
      <alignment wrapText="1"/>
    </xf>
    <xf numFmtId="10" fontId="0" fillId="4" borderId="0" xfId="0" applyNumberFormat="1" applyFill="1" applyBorder="1"/>
    <xf numFmtId="0" fontId="8" fillId="3" borderId="0" xfId="0" applyFont="1" applyFill="1" applyBorder="1" applyAlignment="1">
      <alignment vertical="center" wrapText="1"/>
    </xf>
    <xf numFmtId="10" fontId="8" fillId="3" borderId="0" xfId="0" applyNumberFormat="1" applyFont="1" applyFill="1" applyAlignment="1">
      <alignment vertical="center"/>
    </xf>
    <xf numFmtId="0" fontId="0" fillId="0" borderId="0" xfId="0" applyProtection="1">
      <protection locked="0"/>
    </xf>
    <xf numFmtId="0" fontId="6" fillId="2" borderId="19" xfId="0" applyFont="1" applyFill="1" applyBorder="1" applyAlignment="1">
      <alignment horizontal="center" vertical="center" wrapText="1"/>
    </xf>
    <xf numFmtId="0" fontId="3" fillId="0" borderId="0" xfId="0" applyFont="1" applyProtection="1">
      <protection locked="0"/>
    </xf>
    <xf numFmtId="10" fontId="3" fillId="0" borderId="19" xfId="0" applyNumberFormat="1" applyFont="1" applyBorder="1" applyAlignment="1">
      <alignment vertical="center"/>
    </xf>
    <xf numFmtId="10" fontId="0" fillId="0" borderId="0" xfId="1" applyNumberFormat="1" applyFont="1" applyProtection="1">
      <protection locked="0"/>
    </xf>
    <xf numFmtId="10" fontId="3" fillId="0" borderId="12" xfId="0" applyNumberFormat="1" applyFont="1" applyBorder="1" applyAlignment="1">
      <alignment vertical="center"/>
    </xf>
    <xf numFmtId="0" fontId="3" fillId="0" borderId="0" xfId="0" applyFont="1" applyBorder="1" applyAlignment="1">
      <alignment horizontal="left"/>
    </xf>
    <xf numFmtId="10" fontId="0" fillId="0" borderId="0" xfId="0" applyNumberFormat="1" applyBorder="1"/>
    <xf numFmtId="0" fontId="6" fillId="2" borderId="8" xfId="0" applyFont="1" applyFill="1" applyBorder="1" applyAlignment="1">
      <alignment horizontal="center" vertical="center" wrapText="1"/>
    </xf>
    <xf numFmtId="10" fontId="3" fillId="0" borderId="19" xfId="0" applyNumberFormat="1" applyFont="1" applyBorder="1" applyAlignment="1">
      <alignment horizontal="right" vertical="center"/>
    </xf>
    <xf numFmtId="0" fontId="0" fillId="0" borderId="18" xfId="0" applyFill="1" applyBorder="1" applyAlignment="1">
      <alignment wrapText="1"/>
    </xf>
    <xf numFmtId="10" fontId="0" fillId="0" borderId="15" xfId="0" applyNumberFormat="1" applyFill="1" applyBorder="1"/>
    <xf numFmtId="10" fontId="0" fillId="0" borderId="19" xfId="0" applyNumberFormat="1" applyFill="1" applyBorder="1"/>
    <xf numFmtId="10" fontId="0" fillId="0" borderId="20" xfId="0" applyNumberFormat="1" applyFill="1" applyBorder="1"/>
    <xf numFmtId="10" fontId="0" fillId="0" borderId="17" xfId="0" applyNumberFormat="1" applyFill="1" applyBorder="1"/>
    <xf numFmtId="10" fontId="0" fillId="0" borderId="21" xfId="0" applyNumberFormat="1" applyFill="1" applyBorder="1"/>
    <xf numFmtId="10" fontId="0" fillId="0" borderId="16" xfId="0" applyNumberFormat="1" applyFill="1" applyBorder="1"/>
    <xf numFmtId="10" fontId="0" fillId="0" borderId="14" xfId="0" applyNumberFormat="1" applyFill="1" applyBorder="1"/>
    <xf numFmtId="0" fontId="0" fillId="0" borderId="0" xfId="0" applyBorder="1"/>
    <xf numFmtId="10" fontId="3" fillId="0" borderId="19" xfId="0" applyNumberFormat="1" applyFont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164" fontId="7" fillId="2" borderId="3" xfId="0" applyNumberFormat="1" applyFont="1" applyFill="1" applyBorder="1" applyAlignment="1">
      <alignment horizontal="center" vertical="center" wrapText="1"/>
    </xf>
    <xf numFmtId="164" fontId="7" fillId="2" borderId="10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164" fontId="6" fillId="2" borderId="4" xfId="0" applyNumberFormat="1" applyFont="1" applyFill="1" applyBorder="1" applyAlignment="1">
      <alignment horizontal="center" vertical="center" wrapText="1"/>
    </xf>
    <xf numFmtId="164" fontId="6" fillId="2" borderId="5" xfId="0" applyNumberFormat="1" applyFont="1" applyFill="1" applyBorder="1" applyAlignment="1">
      <alignment horizontal="center" vertical="center" wrapText="1"/>
    </xf>
    <xf numFmtId="164" fontId="6" fillId="2" borderId="6" xfId="0" applyNumberFormat="1" applyFont="1" applyFill="1" applyBorder="1" applyAlignment="1">
      <alignment horizontal="center" vertical="center" wrapText="1"/>
    </xf>
    <xf numFmtId="164" fontId="6" fillId="2" borderId="7" xfId="0" applyNumberFormat="1" applyFont="1" applyFill="1" applyBorder="1" applyAlignment="1">
      <alignment horizontal="center" vertical="center" wrapText="1"/>
    </xf>
    <xf numFmtId="164" fontId="6" fillId="2" borderId="8" xfId="0" applyNumberFormat="1" applyFont="1" applyFill="1" applyBorder="1" applyAlignment="1">
      <alignment horizontal="center" vertical="center" wrapText="1"/>
    </xf>
    <xf numFmtId="164" fontId="6" fillId="2" borderId="9" xfId="0" applyNumberFormat="1" applyFont="1" applyFill="1" applyBorder="1" applyAlignment="1">
      <alignment horizontal="center" vertical="center" wrapText="1"/>
    </xf>
    <xf numFmtId="0" fontId="3" fillId="0" borderId="24" xfId="0" applyFont="1" applyBorder="1" applyAlignment="1">
      <alignment horizontal="left" vertical="center"/>
    </xf>
    <xf numFmtId="0" fontId="0" fillId="0" borderId="25" xfId="0" applyBorder="1" applyAlignment="1">
      <alignment vertical="center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0" fontId="3" fillId="5" borderId="2" xfId="0" applyFont="1" applyFill="1" applyBorder="1" applyAlignment="1" applyProtection="1">
      <alignment horizontal="center" vertical="center" wrapText="1"/>
      <protection locked="0"/>
    </xf>
    <xf numFmtId="0" fontId="9" fillId="3" borderId="23" xfId="0" applyFont="1" applyFill="1" applyBorder="1" applyAlignment="1">
      <alignment horizontal="center"/>
    </xf>
    <xf numFmtId="0" fontId="9" fillId="3" borderId="0" xfId="0" applyFont="1" applyFill="1" applyAlignment="1">
      <alignment horizontal="center"/>
    </xf>
    <xf numFmtId="0" fontId="3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</cellXfs>
  <cellStyles count="10">
    <cellStyle name="Estilo 1" xfId="2"/>
    <cellStyle name="Estilo_cober" xfId="3"/>
    <cellStyle name="Normal" xfId="0" builtinId="0"/>
    <cellStyle name="Normal 2" xfId="4"/>
    <cellStyle name="Normal 3" xfId="5"/>
    <cellStyle name="Normal 4" xfId="6"/>
    <cellStyle name="Porcentaje" xfId="1" builtinId="5"/>
    <cellStyle name="Porcentaje 2" xfId="7"/>
    <cellStyle name="Porcentaje 3" xfId="8"/>
    <cellStyle name="Porcentaje 3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lang="es-CO" sz="1400"/>
            </a:pPr>
            <a:r>
              <a:rPr lang="en-US" sz="1400"/>
              <a:t>Indicadores</a:t>
            </a:r>
            <a:r>
              <a:rPr lang="en-US" sz="1400" baseline="0"/>
              <a:t> Productos - Resolución  7797</a:t>
            </a:r>
            <a:endParaRPr lang="en-US" sz="1400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1"/>
          <c:order val="0"/>
          <c:tx>
            <c:strRef>
              <c:f>'Tablero Secretarías 2019'!$A$109</c:f>
              <c:strCache>
                <c:ptCount val="1"/>
                <c:pt idx="0">
                  <c:v>Oportunidad entrega (Oficialización) de Productos</c:v>
                </c:pt>
              </c:strCache>
            </c:strRef>
          </c:tx>
          <c:invertIfNegative val="0"/>
          <c:cat>
            <c:strRef>
              <c:f>'Tablero Secretarías 2019'!$B$108:$G$108</c:f>
              <c:strCache>
                <c:ptCount val="6"/>
                <c:pt idx="1">
                  <c:v>Acto administrativo </c:v>
                </c:pt>
                <c:pt idx="2">
                  <c:v>Proyección cupos</c:v>
                </c:pt>
                <c:pt idx="3">
                  <c:v>Solicitud de cupo</c:v>
                </c:pt>
                <c:pt idx="4">
                  <c:v>Inscripción de alumnos nuevos </c:v>
                </c:pt>
                <c:pt idx="5">
                  <c:v>Promedio IND - productos</c:v>
                </c:pt>
              </c:strCache>
            </c:strRef>
          </c:cat>
          <c:val>
            <c:numRef>
              <c:f>'Tablero Secretarías 2019'!$B$109:$G$109</c:f>
              <c:numCache>
                <c:formatCode>0.00%</c:formatCode>
                <c:ptCount val="6"/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7C-4552-B7B8-ECE84AACB866}"/>
            </c:ext>
          </c:extLst>
        </c:ser>
        <c:ser>
          <c:idx val="2"/>
          <c:order val="1"/>
          <c:tx>
            <c:strRef>
              <c:f>'Tablero Secretarías 2019'!$A$110</c:f>
              <c:strCache>
                <c:ptCount val="1"/>
                <c:pt idx="0">
                  <c:v>Confiabilidad  productos</c:v>
                </c:pt>
              </c:strCache>
            </c:strRef>
          </c:tx>
          <c:invertIfNegative val="0"/>
          <c:cat>
            <c:strRef>
              <c:f>'Tablero Secretarías 2019'!$B$108:$G$108</c:f>
              <c:strCache>
                <c:ptCount val="6"/>
                <c:pt idx="1">
                  <c:v>Acto administrativo </c:v>
                </c:pt>
                <c:pt idx="2">
                  <c:v>Proyección cupos</c:v>
                </c:pt>
                <c:pt idx="3">
                  <c:v>Solicitud de cupo</c:v>
                </c:pt>
                <c:pt idx="4">
                  <c:v>Inscripción de alumnos nuevos </c:v>
                </c:pt>
                <c:pt idx="5">
                  <c:v>Promedio IND - productos</c:v>
                </c:pt>
              </c:strCache>
            </c:strRef>
          </c:cat>
          <c:val>
            <c:numRef>
              <c:f>'Tablero Secretarías 2019'!$B$110:$G$110</c:f>
              <c:numCache>
                <c:formatCode>0.00%</c:formatCode>
                <c:ptCount val="6"/>
                <c:pt idx="1">
                  <c:v>1</c:v>
                </c:pt>
                <c:pt idx="2">
                  <c:v>0.8</c:v>
                </c:pt>
                <c:pt idx="3">
                  <c:v>0</c:v>
                </c:pt>
                <c:pt idx="4">
                  <c:v>0</c:v>
                </c:pt>
                <c:pt idx="5">
                  <c:v>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7C-4552-B7B8-ECE84AACB8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91353856"/>
        <c:axId val="91355392"/>
        <c:axId val="0"/>
      </c:bar3DChart>
      <c:catAx>
        <c:axId val="913538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CO" sz="900" b="1"/>
            </a:pPr>
            <a:endParaRPr lang="es-ES"/>
          </a:p>
        </c:txPr>
        <c:crossAx val="91355392"/>
        <c:crosses val="autoZero"/>
        <c:auto val="1"/>
        <c:lblAlgn val="ctr"/>
        <c:lblOffset val="100"/>
        <c:noMultiLvlLbl val="0"/>
      </c:catAx>
      <c:valAx>
        <c:axId val="91355392"/>
        <c:scaling>
          <c:orientation val="minMax"/>
        </c:scaling>
        <c:delete val="0"/>
        <c:axPos val="l"/>
        <c:majorGridlines/>
        <c:numFmt formatCode="0.00%" sourceLinked="0"/>
        <c:majorTickMark val="none"/>
        <c:minorTickMark val="none"/>
        <c:tickLblPos val="nextTo"/>
        <c:txPr>
          <a:bodyPr/>
          <a:lstStyle/>
          <a:p>
            <a:pPr>
              <a:defRPr lang="es-CO" sz="900"/>
            </a:pPr>
            <a:endParaRPr lang="es-ES"/>
          </a:p>
        </c:txPr>
        <c:crossAx val="91353856"/>
        <c:crosses val="autoZero"/>
        <c:crossBetween val="between"/>
        <c:majorUnit val="0.2"/>
        <c:minorUnit val="2.0000000000000011E-2"/>
      </c:valAx>
    </c:plotArea>
    <c:legend>
      <c:legendPos val="b"/>
      <c:overlay val="0"/>
      <c:txPr>
        <a:bodyPr/>
        <a:lstStyle/>
        <a:p>
          <a:pPr>
            <a:defRPr lang="es-CO" b="1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000000000000733" l="0.70000000000000062" r="0.70000000000000062" t="0.750000000000007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lang="es-CO"/>
            </a:pPr>
            <a:r>
              <a:rPr lang="en-US"/>
              <a:t>Indicadores Reporte de Matrícula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'Tablero Secretarías 2019'!$I$109</c:f>
              <c:strCache>
                <c:ptCount val="1"/>
                <c:pt idx="0">
                  <c:v>Reporte de Matrícula</c:v>
                </c:pt>
              </c:strCache>
            </c:strRef>
          </c:tx>
          <c:invertIfNegative val="0"/>
          <c:cat>
            <c:strRef>
              <c:f>'Tablero Secretarías 2019'!$K$108:$M$108</c:f>
              <c:strCache>
                <c:ptCount val="3"/>
                <c:pt idx="0">
                  <c:v>Matrícula Oficial</c:v>
                </c:pt>
                <c:pt idx="1">
                  <c:v>Matrícula No Oficial</c:v>
                </c:pt>
                <c:pt idx="2">
                  <c:v>Matrícula Total</c:v>
                </c:pt>
              </c:strCache>
            </c:strRef>
          </c:cat>
          <c:val>
            <c:numRef>
              <c:f>'Tablero Secretarías 2019'!$K$109:$M$109</c:f>
              <c:numCache>
                <c:formatCode>0.00%</c:formatCode>
                <c:ptCount val="3"/>
                <c:pt idx="0">
                  <c:v>1</c:v>
                </c:pt>
                <c:pt idx="1">
                  <c:v>0.87221414369231687</c:v>
                </c:pt>
                <c:pt idx="2">
                  <c:v>0.97444282873846344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F5-4AC6-A789-6C48AD57D7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91446272"/>
        <c:axId val="91448064"/>
        <c:axId val="0"/>
      </c:bar3DChart>
      <c:catAx>
        <c:axId val="914462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CO" b="1"/>
            </a:pPr>
            <a:endParaRPr lang="es-ES"/>
          </a:p>
        </c:txPr>
        <c:crossAx val="91448064"/>
        <c:crosses val="autoZero"/>
        <c:auto val="1"/>
        <c:lblAlgn val="ctr"/>
        <c:lblOffset val="100"/>
        <c:noMultiLvlLbl val="0"/>
      </c:catAx>
      <c:valAx>
        <c:axId val="91448064"/>
        <c:scaling>
          <c:orientation val="minMax"/>
        </c:scaling>
        <c:delete val="0"/>
        <c:axPos val="l"/>
        <c:majorGridlines/>
        <c:numFmt formatCode="0.00%" sourceLinked="0"/>
        <c:majorTickMark val="none"/>
        <c:minorTickMark val="none"/>
        <c:tickLblPos val="nextTo"/>
        <c:txPr>
          <a:bodyPr/>
          <a:lstStyle/>
          <a:p>
            <a:pPr>
              <a:defRPr lang="es-CO"/>
            </a:pPr>
            <a:endParaRPr lang="es-ES"/>
          </a:p>
        </c:txPr>
        <c:crossAx val="91446272"/>
        <c:crosses val="autoZero"/>
        <c:crossBetween val="between"/>
        <c:majorUnit val="0.2"/>
        <c:minorUnit val="2.0000000000000011E-2"/>
      </c:valAx>
    </c:plotArea>
    <c:legend>
      <c:legendPos val="b"/>
      <c:overlay val="0"/>
      <c:txPr>
        <a:bodyPr/>
        <a:lstStyle/>
        <a:p>
          <a:pPr>
            <a:defRPr lang="es-CO" b="1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000000000000799" l="0.70000000000000062" r="0.70000000000000062" t="0.7500000000000079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lang="es-CO" sz="1400"/>
            </a:pPr>
            <a:r>
              <a:rPr lang="en-US" sz="1400"/>
              <a:t>Indicadores</a:t>
            </a:r>
            <a:r>
              <a:rPr lang="en-US" sz="1400" baseline="0"/>
              <a:t> Productos - Resolución  7797</a:t>
            </a:r>
            <a:endParaRPr lang="en-US" sz="1400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1"/>
          <c:order val="0"/>
          <c:tx>
            <c:strRef>
              <c:f>' Tablero Secretarías 2020'!$A$110</c:f>
              <c:strCache>
                <c:ptCount val="1"/>
                <c:pt idx="0">
                  <c:v>Oportunidad entrega (Oficialización) de Productos</c:v>
                </c:pt>
              </c:strCache>
            </c:strRef>
          </c:tx>
          <c:invertIfNegative val="0"/>
          <c:cat>
            <c:strRef>
              <c:f>' Tablero Secretarías 2020'!$B$109:$G$109</c:f>
              <c:strCache>
                <c:ptCount val="6"/>
                <c:pt idx="1">
                  <c:v>Acto administrativo </c:v>
                </c:pt>
                <c:pt idx="2">
                  <c:v>Proyección cupos</c:v>
                </c:pt>
                <c:pt idx="3">
                  <c:v>Solicitud de cupo</c:v>
                </c:pt>
                <c:pt idx="4">
                  <c:v>Inscripción de alumnos nuevos </c:v>
                </c:pt>
                <c:pt idx="5">
                  <c:v>Promedio IND - productos</c:v>
                </c:pt>
              </c:strCache>
            </c:strRef>
          </c:cat>
          <c:val>
            <c:numRef>
              <c:f>' Tablero Secretarías 2020'!$B$110:$G$110</c:f>
              <c:numCache>
                <c:formatCode>0.00%</c:formatCode>
                <c:ptCount val="6"/>
                <c:pt idx="1">
                  <c:v>1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D5-4E05-84E9-DA86C69FE8F4}"/>
            </c:ext>
          </c:extLst>
        </c:ser>
        <c:ser>
          <c:idx val="2"/>
          <c:order val="1"/>
          <c:tx>
            <c:strRef>
              <c:f>' Tablero Secretarías 2020'!$A$111</c:f>
              <c:strCache>
                <c:ptCount val="1"/>
                <c:pt idx="0">
                  <c:v>Confiabilidad  productos</c:v>
                </c:pt>
              </c:strCache>
            </c:strRef>
          </c:tx>
          <c:invertIfNegative val="0"/>
          <c:cat>
            <c:strRef>
              <c:f>' Tablero Secretarías 2020'!$B$109:$G$109</c:f>
              <c:strCache>
                <c:ptCount val="6"/>
                <c:pt idx="1">
                  <c:v>Acto administrativo </c:v>
                </c:pt>
                <c:pt idx="2">
                  <c:v>Proyección cupos</c:v>
                </c:pt>
                <c:pt idx="3">
                  <c:v>Solicitud de cupo</c:v>
                </c:pt>
                <c:pt idx="4">
                  <c:v>Inscripción de alumnos nuevos </c:v>
                </c:pt>
                <c:pt idx="5">
                  <c:v>Promedio IND - productos</c:v>
                </c:pt>
              </c:strCache>
            </c:strRef>
          </c:cat>
          <c:val>
            <c:numRef>
              <c:f>' Tablero Secretarías 2020'!$B$111:$G$111</c:f>
              <c:numCache>
                <c:formatCode>0.00%</c:formatCode>
                <c:ptCount val="6"/>
                <c:pt idx="1">
                  <c:v>1</c:v>
                </c:pt>
                <c:pt idx="2">
                  <c:v>0.9</c:v>
                </c:pt>
                <c:pt idx="3">
                  <c:v>0</c:v>
                </c:pt>
                <c:pt idx="4">
                  <c:v>0</c:v>
                </c:pt>
                <c:pt idx="5">
                  <c:v>0.95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D5-4E05-84E9-DA86C69FE8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192977920"/>
        <c:axId val="197051904"/>
        <c:axId val="0"/>
      </c:bar3DChart>
      <c:catAx>
        <c:axId val="1929779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CO" sz="900" b="1"/>
            </a:pPr>
            <a:endParaRPr lang="es-ES"/>
          </a:p>
        </c:txPr>
        <c:crossAx val="197051904"/>
        <c:crosses val="autoZero"/>
        <c:auto val="1"/>
        <c:lblAlgn val="ctr"/>
        <c:lblOffset val="100"/>
        <c:noMultiLvlLbl val="0"/>
      </c:catAx>
      <c:valAx>
        <c:axId val="197051904"/>
        <c:scaling>
          <c:orientation val="minMax"/>
        </c:scaling>
        <c:delete val="0"/>
        <c:axPos val="l"/>
        <c:majorGridlines/>
        <c:numFmt formatCode="0.00%" sourceLinked="0"/>
        <c:majorTickMark val="none"/>
        <c:minorTickMark val="none"/>
        <c:tickLblPos val="nextTo"/>
        <c:txPr>
          <a:bodyPr/>
          <a:lstStyle/>
          <a:p>
            <a:pPr>
              <a:defRPr lang="es-CO" sz="900"/>
            </a:pPr>
            <a:endParaRPr lang="es-ES"/>
          </a:p>
        </c:txPr>
        <c:crossAx val="192977920"/>
        <c:crosses val="autoZero"/>
        <c:crossBetween val="between"/>
        <c:majorUnit val="0.2"/>
        <c:minorUnit val="2.0000000000000011E-2"/>
      </c:valAx>
    </c:plotArea>
    <c:legend>
      <c:legendPos val="b"/>
      <c:overlay val="0"/>
      <c:txPr>
        <a:bodyPr/>
        <a:lstStyle/>
        <a:p>
          <a:pPr>
            <a:defRPr lang="es-CO" b="1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000000000000733" l="0.70000000000000062" r="0.70000000000000062" t="0.750000000000007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lang="es-CO"/>
            </a:pPr>
            <a:r>
              <a:rPr lang="en-US"/>
              <a:t>Indicadores Reporte de Matrícula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 Tablero Secretarías 2020'!$I$110</c:f>
              <c:strCache>
                <c:ptCount val="1"/>
                <c:pt idx="0">
                  <c:v>Reporte de Matrícula</c:v>
                </c:pt>
              </c:strCache>
            </c:strRef>
          </c:tx>
          <c:invertIfNegative val="0"/>
          <c:cat>
            <c:strRef>
              <c:f>' Tablero Secretarías 2020'!$K$109:$M$109</c:f>
              <c:strCache>
                <c:ptCount val="3"/>
                <c:pt idx="0">
                  <c:v>Matrícula Oficial</c:v>
                </c:pt>
                <c:pt idx="1">
                  <c:v>Matrícula No Oficial</c:v>
                </c:pt>
                <c:pt idx="2">
                  <c:v>Matrícula Total</c:v>
                </c:pt>
              </c:strCache>
            </c:strRef>
          </c:cat>
          <c:val>
            <c:numRef>
              <c:f>' Tablero Secretarías 2020'!$K$110:$M$110</c:f>
              <c:numCache>
                <c:formatCode>0.00%</c:formatCode>
                <c:ptCount val="3"/>
                <c:pt idx="0">
                  <c:v>1</c:v>
                </c:pt>
                <c:pt idx="1">
                  <c:v>0.80014149274849777</c:v>
                </c:pt>
                <c:pt idx="2">
                  <c:v>0.96002829854969962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DD-46E6-88C9-5FF868D6AC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200273920"/>
        <c:axId val="200275456"/>
        <c:axId val="0"/>
      </c:bar3DChart>
      <c:catAx>
        <c:axId val="2002739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CO" b="1"/>
            </a:pPr>
            <a:endParaRPr lang="es-ES"/>
          </a:p>
        </c:txPr>
        <c:crossAx val="200275456"/>
        <c:crosses val="autoZero"/>
        <c:auto val="1"/>
        <c:lblAlgn val="ctr"/>
        <c:lblOffset val="100"/>
        <c:noMultiLvlLbl val="0"/>
      </c:catAx>
      <c:valAx>
        <c:axId val="200275456"/>
        <c:scaling>
          <c:orientation val="minMax"/>
        </c:scaling>
        <c:delete val="0"/>
        <c:axPos val="l"/>
        <c:majorGridlines/>
        <c:numFmt formatCode="0.00%" sourceLinked="0"/>
        <c:majorTickMark val="none"/>
        <c:minorTickMark val="none"/>
        <c:tickLblPos val="nextTo"/>
        <c:txPr>
          <a:bodyPr/>
          <a:lstStyle/>
          <a:p>
            <a:pPr>
              <a:defRPr lang="es-CO"/>
            </a:pPr>
            <a:endParaRPr lang="es-ES"/>
          </a:p>
        </c:txPr>
        <c:crossAx val="200273920"/>
        <c:crosses val="autoZero"/>
        <c:crossBetween val="between"/>
        <c:majorUnit val="0.2"/>
        <c:minorUnit val="2.0000000000000011E-2"/>
      </c:valAx>
    </c:plotArea>
    <c:legend>
      <c:legendPos val="b"/>
      <c:overlay val="0"/>
      <c:txPr>
        <a:bodyPr/>
        <a:lstStyle/>
        <a:p>
          <a:pPr>
            <a:defRPr lang="es-CO" b="1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000000000000799" l="0.70000000000000062" r="0.70000000000000062" t="0.750000000000007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Gr&#225;ficos Indicador'!A1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Gr&#225;ficos Indicador'!A1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 Tablero Secretar&#237;as 2020'!A1"/><Relationship Id="rId2" Type="http://schemas.openxmlformats.org/officeDocument/2006/relationships/hyperlink" Target="#'Tablero Secretar&#237;as 2019'!A1"/><Relationship Id="rId1" Type="http://schemas.openxmlformats.org/officeDocument/2006/relationships/hyperlink" Target="#'Gr&#225;ficos Indicador'!A1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110</xdr:row>
      <xdr:rowOff>123825</xdr:rowOff>
    </xdr:from>
    <xdr:to>
      <xdr:col>6</xdr:col>
      <xdr:colOff>752473</xdr:colOff>
      <xdr:row>127</xdr:row>
      <xdr:rowOff>9525</xdr:rowOff>
    </xdr:to>
    <xdr:graphicFrame macro="">
      <xdr:nvGraphicFramePr>
        <xdr:cNvPr id="5" name="10 Gráfico">
          <a:extLst>
            <a:ext uri="{FF2B5EF4-FFF2-40B4-BE49-F238E27FC236}">
              <a16:creationId xmlns:a16="http://schemas.microsoft.com/office/drawing/2014/main" id="{85E29A6A-FDA1-45DD-887B-5B28601606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466725</xdr:colOff>
      <xdr:row>111</xdr:row>
      <xdr:rowOff>133350</xdr:rowOff>
    </xdr:from>
    <xdr:to>
      <xdr:col>13</xdr:col>
      <xdr:colOff>0</xdr:colOff>
      <xdr:row>128</xdr:row>
      <xdr:rowOff>0</xdr:rowOff>
    </xdr:to>
    <xdr:graphicFrame macro="">
      <xdr:nvGraphicFramePr>
        <xdr:cNvPr id="6" name="6 Gráfico">
          <a:extLst>
            <a:ext uri="{FF2B5EF4-FFF2-40B4-BE49-F238E27FC236}">
              <a16:creationId xmlns:a16="http://schemas.microsoft.com/office/drawing/2014/main" id="{C4674677-F997-4A1F-A3FE-40DDBB6232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147355</xdr:colOff>
      <xdr:row>0</xdr:row>
      <xdr:rowOff>66675</xdr:rowOff>
    </xdr:from>
    <xdr:to>
      <xdr:col>12</xdr:col>
      <xdr:colOff>721658</xdr:colOff>
      <xdr:row>1</xdr:row>
      <xdr:rowOff>9525</xdr:rowOff>
    </xdr:to>
    <xdr:grpSp>
      <xdr:nvGrpSpPr>
        <xdr:cNvPr id="11" name="1 Grup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pSpPr/>
      </xdr:nvGrpSpPr>
      <xdr:grpSpPr>
        <a:xfrm flipH="1">
          <a:off x="10221443" y="66675"/>
          <a:ext cx="1392333" cy="547968"/>
          <a:chOff x="2426" y="197642"/>
          <a:chExt cx="2955738" cy="1148434"/>
        </a:xfrm>
        <a:scene3d>
          <a:camera prst="orthographicFront"/>
          <a:lightRig rig="flat" dir="t"/>
        </a:scene3d>
      </xdr:grpSpPr>
      <xdr:sp macro="" textlink="">
        <xdr:nvSpPr>
          <xdr:cNvPr id="12" name="2 Pentágono">
            <a:extLst>
              <a:ext uri="{FF2B5EF4-FFF2-40B4-BE49-F238E27FC236}">
                <a16:creationId xmlns:a16="http://schemas.microsoft.com/office/drawing/2014/main" id="{00000000-0008-0000-0300-000003000000}"/>
              </a:ext>
            </a:extLst>
          </xdr:cNvPr>
          <xdr:cNvSpPr/>
        </xdr:nvSpPr>
        <xdr:spPr>
          <a:xfrm>
            <a:off x="2426" y="197642"/>
            <a:ext cx="2955738" cy="1148434"/>
          </a:xfrm>
          <a:prstGeom prst="homePlate">
            <a:avLst/>
          </a:prstGeom>
          <a:sp3d prstMaterial="plastic">
            <a:bevelT w="120900" h="88900"/>
            <a:bevelB w="88900" h="31750" prst="angle"/>
          </a:sp3d>
        </xdr:spPr>
        <xdr:style>
          <a:lnRef idx="0">
            <a:schemeClr val="accent1"/>
          </a:lnRef>
          <a:fillRef idx="3">
            <a:schemeClr val="accent1"/>
          </a:fillRef>
          <a:effectRef idx="3">
            <a:schemeClr val="accent1"/>
          </a:effectRef>
          <a:fontRef idx="minor">
            <a:schemeClr val="lt1"/>
          </a:fontRef>
        </xdr:style>
      </xdr:sp>
      <xdr:sp macro="" textlink="">
        <xdr:nvSpPr>
          <xdr:cNvPr id="13" name="Pentágono 4">
            <a:extLst>
              <a:ext uri="{FF2B5EF4-FFF2-40B4-BE49-F238E27FC236}">
                <a16:creationId xmlns:a16="http://schemas.microsoft.com/office/drawing/2014/main" id="{00000000-0008-0000-0300-000004000000}"/>
              </a:ext>
            </a:extLst>
          </xdr:cNvPr>
          <xdr:cNvSpPr/>
        </xdr:nvSpPr>
        <xdr:spPr>
          <a:xfrm>
            <a:off x="2426" y="197642"/>
            <a:ext cx="2668628" cy="1148434"/>
          </a:xfrm>
          <a:prstGeom prst="rect">
            <a:avLst/>
          </a:prstGeom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lt1"/>
          </a:fontRef>
        </xdr:style>
        <xdr:txBody>
          <a:bodyPr spcFirstLastPara="0" vert="horz" wrap="square" lIns="48006" tIns="16002" rIns="16002" bIns="16002" numCol="1" spcCol="1270" anchor="ctr" anchorCtr="0">
            <a:noAutofit/>
          </a:bodyPr>
          <a:lstStyle/>
          <a:p>
            <a:pPr lvl="0" algn="ctr" defTabSz="5334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s-CO" sz="800" b="1" kern="1200">
                <a:solidFill>
                  <a:schemeClr val="bg1"/>
                </a:solidFill>
                <a:effectLst>
                  <a:outerShdw blurRad="38100" dist="38100" dir="2700000" algn="tl">
                    <a:srgbClr val="000000">
                      <a:alpha val="43137"/>
                    </a:srgbClr>
                  </a:outerShdw>
                </a:effectLst>
                <a:latin typeface="Arial" pitchFamily="34" charset="0"/>
                <a:cs typeface="Arial" pitchFamily="34" charset="0"/>
              </a:rPr>
              <a:t>VOLVER AL GRAFICO</a:t>
            </a:r>
            <a:endParaRPr lang="es-CO" sz="800" kern="1200"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111</xdr:row>
      <xdr:rowOff>123825</xdr:rowOff>
    </xdr:from>
    <xdr:to>
      <xdr:col>6</xdr:col>
      <xdr:colOff>752473</xdr:colOff>
      <xdr:row>128</xdr:row>
      <xdr:rowOff>9525</xdr:rowOff>
    </xdr:to>
    <xdr:graphicFrame macro="">
      <xdr:nvGraphicFramePr>
        <xdr:cNvPr id="5" name="10 Gráfico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466725</xdr:colOff>
      <xdr:row>111</xdr:row>
      <xdr:rowOff>145677</xdr:rowOff>
    </xdr:from>
    <xdr:to>
      <xdr:col>13</xdr:col>
      <xdr:colOff>0</xdr:colOff>
      <xdr:row>128</xdr:row>
      <xdr:rowOff>11206</xdr:rowOff>
    </xdr:to>
    <xdr:graphicFrame macro="">
      <xdr:nvGraphicFramePr>
        <xdr:cNvPr id="6" name="6 Gráfico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147355</xdr:colOff>
      <xdr:row>0</xdr:row>
      <xdr:rowOff>66675</xdr:rowOff>
    </xdr:from>
    <xdr:to>
      <xdr:col>12</xdr:col>
      <xdr:colOff>721658</xdr:colOff>
      <xdr:row>1</xdr:row>
      <xdr:rowOff>9525</xdr:rowOff>
    </xdr:to>
    <xdr:grpSp>
      <xdr:nvGrpSpPr>
        <xdr:cNvPr id="7" name="1 Grup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pSpPr/>
      </xdr:nvGrpSpPr>
      <xdr:grpSpPr>
        <a:xfrm flipH="1">
          <a:off x="10413188" y="66675"/>
          <a:ext cx="1389220" cy="556683"/>
          <a:chOff x="2426" y="197642"/>
          <a:chExt cx="2955738" cy="1148434"/>
        </a:xfrm>
        <a:scene3d>
          <a:camera prst="orthographicFront"/>
          <a:lightRig rig="flat" dir="t"/>
        </a:scene3d>
      </xdr:grpSpPr>
      <xdr:sp macro="" textlink="">
        <xdr:nvSpPr>
          <xdr:cNvPr id="8" name="2 Pentágono">
            <a:extLst>
              <a:ext uri="{FF2B5EF4-FFF2-40B4-BE49-F238E27FC236}">
                <a16:creationId xmlns:a16="http://schemas.microsoft.com/office/drawing/2014/main" id="{00000000-0008-0000-0300-000003000000}"/>
              </a:ext>
            </a:extLst>
          </xdr:cNvPr>
          <xdr:cNvSpPr/>
        </xdr:nvSpPr>
        <xdr:spPr>
          <a:xfrm>
            <a:off x="2426" y="197642"/>
            <a:ext cx="2955738" cy="1148434"/>
          </a:xfrm>
          <a:prstGeom prst="homePlate">
            <a:avLst/>
          </a:prstGeom>
          <a:sp3d prstMaterial="plastic">
            <a:bevelT w="120900" h="88900"/>
            <a:bevelB w="88900" h="31750" prst="angle"/>
          </a:sp3d>
        </xdr:spPr>
        <xdr:style>
          <a:lnRef idx="0">
            <a:schemeClr val="accent1"/>
          </a:lnRef>
          <a:fillRef idx="3">
            <a:schemeClr val="accent1"/>
          </a:fillRef>
          <a:effectRef idx="3">
            <a:schemeClr val="accent1"/>
          </a:effectRef>
          <a:fontRef idx="minor">
            <a:schemeClr val="lt1"/>
          </a:fontRef>
        </xdr:style>
      </xdr:sp>
      <xdr:sp macro="" textlink="">
        <xdr:nvSpPr>
          <xdr:cNvPr id="9" name="Pentágono 4">
            <a:extLst>
              <a:ext uri="{FF2B5EF4-FFF2-40B4-BE49-F238E27FC236}">
                <a16:creationId xmlns:a16="http://schemas.microsoft.com/office/drawing/2014/main" id="{00000000-0008-0000-0300-000004000000}"/>
              </a:ext>
            </a:extLst>
          </xdr:cNvPr>
          <xdr:cNvSpPr/>
        </xdr:nvSpPr>
        <xdr:spPr>
          <a:xfrm>
            <a:off x="2426" y="197642"/>
            <a:ext cx="2668628" cy="1148434"/>
          </a:xfrm>
          <a:prstGeom prst="rect">
            <a:avLst/>
          </a:prstGeom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lt1"/>
          </a:fontRef>
        </xdr:style>
        <xdr:txBody>
          <a:bodyPr spcFirstLastPara="0" vert="horz" wrap="square" lIns="48006" tIns="16002" rIns="16002" bIns="16002" numCol="1" spcCol="1270" anchor="ctr" anchorCtr="0">
            <a:noAutofit/>
          </a:bodyPr>
          <a:lstStyle/>
          <a:p>
            <a:pPr lvl="0" algn="ctr" defTabSz="5334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s-CO" sz="800" b="1" kern="1200">
                <a:solidFill>
                  <a:schemeClr val="bg1"/>
                </a:solidFill>
                <a:effectLst>
                  <a:outerShdw blurRad="38100" dist="38100" dir="2700000" algn="tl">
                    <a:srgbClr val="000000">
                      <a:alpha val="43137"/>
                    </a:srgbClr>
                  </a:outerShdw>
                </a:effectLst>
                <a:latin typeface="Arial" pitchFamily="34" charset="0"/>
                <a:cs typeface="Arial" pitchFamily="34" charset="0"/>
              </a:rPr>
              <a:t>VOLVER</a:t>
            </a:r>
            <a:r>
              <a:rPr lang="es-CO" sz="800" b="1" kern="1200" baseline="0">
                <a:solidFill>
                  <a:schemeClr val="bg1"/>
                </a:solidFill>
                <a:effectLst>
                  <a:outerShdw blurRad="38100" dist="38100" dir="2700000" algn="tl">
                    <a:srgbClr val="000000">
                      <a:alpha val="43137"/>
                    </a:srgbClr>
                  </a:outerShdw>
                </a:effectLst>
                <a:latin typeface="Arial" pitchFamily="34" charset="0"/>
                <a:cs typeface="Arial" pitchFamily="34" charset="0"/>
              </a:rPr>
              <a:t> A</a:t>
            </a:r>
            <a:r>
              <a:rPr lang="es-CO" sz="800" b="1" kern="1200">
                <a:solidFill>
                  <a:schemeClr val="bg1"/>
                </a:solidFill>
                <a:effectLst>
                  <a:outerShdw blurRad="38100" dist="38100" dir="2700000" algn="tl">
                    <a:srgbClr val="000000">
                      <a:alpha val="43137"/>
                    </a:srgbClr>
                  </a:outerShdw>
                </a:effectLst>
                <a:latin typeface="Arial" pitchFamily="34" charset="0"/>
                <a:cs typeface="Arial" pitchFamily="34" charset="0"/>
              </a:rPr>
              <a:t>L GRAFICO</a:t>
            </a:r>
            <a:endParaRPr lang="es-CO" sz="800" kern="1200"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683559</xdr:colOff>
      <xdr:row>3</xdr:row>
      <xdr:rowOff>8283</xdr:rowOff>
    </xdr:from>
    <xdr:to>
      <xdr:col>13</xdr:col>
      <xdr:colOff>435906</xdr:colOff>
      <xdr:row>5</xdr:row>
      <xdr:rowOff>9525</xdr:rowOff>
    </xdr:to>
    <xdr:grpSp>
      <xdr:nvGrpSpPr>
        <xdr:cNvPr id="11" name="1 Grup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pSpPr/>
      </xdr:nvGrpSpPr>
      <xdr:grpSpPr>
        <a:xfrm flipH="1">
          <a:off x="9065559" y="871136"/>
          <a:ext cx="1052229" cy="382242"/>
          <a:chOff x="2426" y="197642"/>
          <a:chExt cx="2955738" cy="1148434"/>
        </a:xfrm>
        <a:scene3d>
          <a:camera prst="orthographicFront"/>
          <a:lightRig rig="flat" dir="t"/>
        </a:scene3d>
      </xdr:grpSpPr>
      <xdr:sp macro="" textlink="">
        <xdr:nvSpPr>
          <xdr:cNvPr id="12" name="2 Pentágono">
            <a:extLst>
              <a:ext uri="{FF2B5EF4-FFF2-40B4-BE49-F238E27FC236}">
                <a16:creationId xmlns:a16="http://schemas.microsoft.com/office/drawing/2014/main" id="{00000000-0008-0000-0300-000003000000}"/>
              </a:ext>
            </a:extLst>
          </xdr:cNvPr>
          <xdr:cNvSpPr/>
        </xdr:nvSpPr>
        <xdr:spPr>
          <a:xfrm>
            <a:off x="2426" y="197642"/>
            <a:ext cx="2955738" cy="1148434"/>
          </a:xfrm>
          <a:prstGeom prst="homePlate">
            <a:avLst/>
          </a:prstGeom>
          <a:sp3d prstMaterial="plastic">
            <a:bevelT w="120900" h="88900"/>
            <a:bevelB w="88900" h="31750" prst="angle"/>
          </a:sp3d>
        </xdr:spPr>
        <xdr:style>
          <a:lnRef idx="0">
            <a:schemeClr val="accent1"/>
          </a:lnRef>
          <a:fillRef idx="3">
            <a:schemeClr val="accent1"/>
          </a:fillRef>
          <a:effectRef idx="3">
            <a:schemeClr val="accent1"/>
          </a:effectRef>
          <a:fontRef idx="minor">
            <a:schemeClr val="lt1"/>
          </a:fontRef>
        </xdr:style>
      </xdr:sp>
      <xdr:sp macro="" textlink="">
        <xdr:nvSpPr>
          <xdr:cNvPr id="13" name="Pentágono 4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300-000004000000}"/>
              </a:ext>
            </a:extLst>
          </xdr:cNvPr>
          <xdr:cNvSpPr/>
        </xdr:nvSpPr>
        <xdr:spPr>
          <a:xfrm>
            <a:off x="2426" y="197642"/>
            <a:ext cx="2668628" cy="1148434"/>
          </a:xfrm>
          <a:prstGeom prst="rect">
            <a:avLst/>
          </a:prstGeom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lt1"/>
          </a:fontRef>
        </xdr:style>
        <xdr:txBody>
          <a:bodyPr spcFirstLastPara="0" vert="horz" wrap="square" lIns="48006" tIns="16002" rIns="16002" bIns="16002" numCol="1" spcCol="1270" anchor="ctr" anchorCtr="0">
            <a:noAutofit/>
          </a:bodyPr>
          <a:lstStyle/>
          <a:p>
            <a:pPr lvl="0" algn="ctr" defTabSz="5334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s-CO" sz="800" b="1" kern="1200">
                <a:solidFill>
                  <a:schemeClr val="bg1"/>
                </a:solidFill>
                <a:effectLst>
                  <a:outerShdw blurRad="38100" dist="38100" dir="2700000" algn="tl">
                    <a:srgbClr val="000000">
                      <a:alpha val="43137"/>
                    </a:srgbClr>
                  </a:outerShdw>
                </a:effectLst>
                <a:latin typeface="Arial" pitchFamily="34" charset="0"/>
                <a:cs typeface="Arial" pitchFamily="34" charset="0"/>
              </a:rPr>
              <a:t>VOLVER AL TABLERO 2019</a:t>
            </a:r>
            <a:endParaRPr lang="es-CO" sz="800" kern="1200"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11</xdr:col>
      <xdr:colOff>704021</xdr:colOff>
      <xdr:row>27</xdr:row>
      <xdr:rowOff>8283</xdr:rowOff>
    </xdr:from>
    <xdr:to>
      <xdr:col>14</xdr:col>
      <xdr:colOff>2952</xdr:colOff>
      <xdr:row>29</xdr:row>
      <xdr:rowOff>9525</xdr:rowOff>
    </xdr:to>
    <xdr:grpSp>
      <xdr:nvGrpSpPr>
        <xdr:cNvPr id="18" name="1 Grup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pSpPr/>
      </xdr:nvGrpSpPr>
      <xdr:grpSpPr>
        <a:xfrm flipH="1">
          <a:off x="9086021" y="5521577"/>
          <a:ext cx="1035843" cy="382242"/>
          <a:chOff x="2426" y="197642"/>
          <a:chExt cx="2955738" cy="1148434"/>
        </a:xfrm>
        <a:scene3d>
          <a:camera prst="orthographicFront"/>
          <a:lightRig rig="flat" dir="t"/>
        </a:scene3d>
      </xdr:grpSpPr>
      <xdr:sp macro="" textlink="">
        <xdr:nvSpPr>
          <xdr:cNvPr id="19" name="2 Pentágono">
            <a:extLst>
              <a:ext uri="{FF2B5EF4-FFF2-40B4-BE49-F238E27FC236}">
                <a16:creationId xmlns:a16="http://schemas.microsoft.com/office/drawing/2014/main" id="{00000000-0008-0000-0300-000003000000}"/>
              </a:ext>
            </a:extLst>
          </xdr:cNvPr>
          <xdr:cNvSpPr/>
        </xdr:nvSpPr>
        <xdr:spPr>
          <a:xfrm>
            <a:off x="2426" y="197642"/>
            <a:ext cx="2955738" cy="1148434"/>
          </a:xfrm>
          <a:prstGeom prst="homePlate">
            <a:avLst/>
          </a:prstGeom>
          <a:sp3d prstMaterial="plastic">
            <a:bevelT w="120900" h="88900"/>
            <a:bevelB w="88900" h="31750" prst="angle"/>
          </a:sp3d>
        </xdr:spPr>
        <xdr:style>
          <a:lnRef idx="0">
            <a:schemeClr val="accent1"/>
          </a:lnRef>
          <a:fillRef idx="3">
            <a:schemeClr val="accent1"/>
          </a:fillRef>
          <a:effectRef idx="3">
            <a:schemeClr val="accent1"/>
          </a:effectRef>
          <a:fontRef idx="minor">
            <a:schemeClr val="lt1"/>
          </a:fontRef>
        </xdr:style>
      </xdr:sp>
      <xdr:sp macro="" textlink="">
        <xdr:nvSpPr>
          <xdr:cNvPr id="20" name="Pentágon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300-000004000000}"/>
              </a:ext>
            </a:extLst>
          </xdr:cNvPr>
          <xdr:cNvSpPr/>
        </xdr:nvSpPr>
        <xdr:spPr>
          <a:xfrm>
            <a:off x="2426" y="197642"/>
            <a:ext cx="2668628" cy="1148434"/>
          </a:xfrm>
          <a:prstGeom prst="rect">
            <a:avLst/>
          </a:prstGeom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lt1"/>
          </a:fontRef>
        </xdr:style>
        <xdr:txBody>
          <a:bodyPr spcFirstLastPara="0" vert="horz" wrap="square" lIns="48006" tIns="16002" rIns="16002" bIns="16002" numCol="1" spcCol="1270" anchor="ctr" anchorCtr="0">
            <a:noAutofit/>
          </a:bodyPr>
          <a:lstStyle/>
          <a:p>
            <a:pPr lvl="0" algn="ctr" defTabSz="5334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s-CO" sz="800" b="1" kern="1200">
                <a:solidFill>
                  <a:schemeClr val="bg1"/>
                </a:solidFill>
                <a:effectLst>
                  <a:outerShdw blurRad="38100" dist="38100" dir="2700000" algn="tl">
                    <a:srgbClr val="000000">
                      <a:alpha val="43137"/>
                    </a:srgbClr>
                  </a:outerShdw>
                </a:effectLst>
                <a:latin typeface="Arial" pitchFamily="34" charset="0"/>
                <a:cs typeface="Arial" pitchFamily="34" charset="0"/>
              </a:rPr>
              <a:t>VOLVER AL TABLERO 2020</a:t>
            </a:r>
            <a:endParaRPr lang="es-CO" sz="800" kern="1200"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 editAs="oneCell">
    <xdr:from>
      <xdr:col>0</xdr:col>
      <xdr:colOff>0</xdr:colOff>
      <xdr:row>1</xdr:row>
      <xdr:rowOff>11206</xdr:rowOff>
    </xdr:from>
    <xdr:to>
      <xdr:col>11</xdr:col>
      <xdr:colOff>500642</xdr:colOff>
      <xdr:row>24</xdr:row>
      <xdr:rowOff>61882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280147"/>
          <a:ext cx="8882642" cy="443217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11</xdr:col>
      <xdr:colOff>494545</xdr:colOff>
      <xdr:row>49</xdr:row>
      <xdr:rowOff>50676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5322794"/>
          <a:ext cx="8876545" cy="44321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R124"/>
  <sheetViews>
    <sheetView showGridLines="0" zoomScale="85" zoomScaleNormal="85" workbookViewId="0">
      <pane xSplit="1" ySplit="4" topLeftCell="B97" activePane="bottomRight" state="frozen"/>
      <selection activeCell="C22" sqref="C22:C24"/>
      <selection pane="topRight" activeCell="C22" sqref="C22:C24"/>
      <selection pane="bottomLeft" activeCell="C22" sqref="C22:C24"/>
      <selection pane="bottomRight" activeCell="B102" sqref="B102"/>
    </sheetView>
  </sheetViews>
  <sheetFormatPr baseColWidth="10" defaultRowHeight="15" x14ac:dyDescent="0.25"/>
  <cols>
    <col min="1" max="1" width="21.28515625" bestFit="1" customWidth="1"/>
    <col min="2" max="2" width="13.42578125" customWidth="1"/>
    <col min="3" max="3" width="14.140625" customWidth="1"/>
    <col min="4" max="4" width="11" bestFit="1" customWidth="1"/>
    <col min="5" max="6" width="14.140625" bestFit="1" customWidth="1"/>
    <col min="7" max="7" width="14.28515625" customWidth="1"/>
    <col min="8" max="8" width="12.140625" customWidth="1"/>
    <col min="9" max="9" width="11" bestFit="1" customWidth="1"/>
    <col min="10" max="10" width="14.140625" bestFit="1" customWidth="1"/>
    <col min="11" max="11" width="11.5703125" bestFit="1" customWidth="1"/>
    <col min="12" max="12" width="12.28515625" bestFit="1" customWidth="1"/>
    <col min="13" max="13" width="14.28515625" bestFit="1" customWidth="1"/>
    <col min="14" max="14" width="11.5703125" bestFit="1" customWidth="1"/>
    <col min="15" max="17" width="11.5703125" customWidth="1"/>
    <col min="18" max="18" width="12" customWidth="1"/>
  </cols>
  <sheetData>
    <row r="1" spans="1:14" ht="48" customHeight="1" x14ac:dyDescent="0.25">
      <c r="A1" s="45" t="s">
        <v>120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4" ht="15.75" thickBot="1" x14ac:dyDescent="0.3"/>
    <row r="3" spans="1:14" ht="25.5" customHeight="1" x14ac:dyDescent="0.25">
      <c r="A3" s="49" t="s">
        <v>0</v>
      </c>
      <c r="B3" s="51" t="s">
        <v>1</v>
      </c>
      <c r="C3" s="52"/>
      <c r="D3" s="52"/>
      <c r="E3" s="52"/>
      <c r="F3" s="53"/>
      <c r="G3" s="51" t="s">
        <v>2</v>
      </c>
      <c r="H3" s="52"/>
      <c r="I3" s="53"/>
      <c r="J3" s="54" t="s">
        <v>3</v>
      </c>
      <c r="K3" s="55"/>
      <c r="L3" s="56"/>
      <c r="M3" s="47" t="s">
        <v>4</v>
      </c>
    </row>
    <row r="4" spans="1:14" ht="57" thickBot="1" x14ac:dyDescent="0.3">
      <c r="A4" s="50"/>
      <c r="B4" s="1" t="s">
        <v>5</v>
      </c>
      <c r="C4" s="2" t="s">
        <v>6</v>
      </c>
      <c r="D4" s="2" t="s">
        <v>7</v>
      </c>
      <c r="E4" s="2" t="s">
        <v>8</v>
      </c>
      <c r="F4" s="3" t="s">
        <v>9</v>
      </c>
      <c r="G4" s="1" t="s">
        <v>5</v>
      </c>
      <c r="H4" s="2" t="s">
        <v>6</v>
      </c>
      <c r="I4" s="3" t="s">
        <v>9</v>
      </c>
      <c r="J4" s="1" t="s">
        <v>10</v>
      </c>
      <c r="K4" s="2" t="s">
        <v>11</v>
      </c>
      <c r="L4" s="3" t="s">
        <v>9</v>
      </c>
      <c r="M4" s="48"/>
    </row>
    <row r="5" spans="1:14" x14ac:dyDescent="0.25">
      <c r="A5" s="4" t="s">
        <v>12</v>
      </c>
      <c r="B5" s="5">
        <v>1</v>
      </c>
      <c r="C5" s="5">
        <v>0.4</v>
      </c>
      <c r="D5" s="5">
        <v>0.5</v>
      </c>
      <c r="E5" s="5">
        <v>0.5</v>
      </c>
      <c r="F5" s="6">
        <v>0.6</v>
      </c>
      <c r="G5" s="7">
        <v>1</v>
      </c>
      <c r="H5" s="5">
        <v>0.8</v>
      </c>
      <c r="I5" s="6">
        <v>0.9</v>
      </c>
      <c r="J5" s="7">
        <v>1</v>
      </c>
      <c r="K5" s="5">
        <v>0.86951631046119238</v>
      </c>
      <c r="L5" s="6">
        <v>0.97390326209223854</v>
      </c>
      <c r="M5" s="8">
        <v>0.83217097862767164</v>
      </c>
      <c r="N5" s="9"/>
    </row>
    <row r="6" spans="1:14" x14ac:dyDescent="0.25">
      <c r="A6" s="10" t="s">
        <v>13</v>
      </c>
      <c r="B6" s="5">
        <v>1</v>
      </c>
      <c r="C6" s="5">
        <v>1</v>
      </c>
      <c r="D6" s="11">
        <v>1</v>
      </c>
      <c r="E6" s="11">
        <v>1</v>
      </c>
      <c r="F6" s="12">
        <v>1</v>
      </c>
      <c r="G6" s="7">
        <v>1</v>
      </c>
      <c r="H6" s="5">
        <v>0.8</v>
      </c>
      <c r="I6" s="12">
        <v>0.9</v>
      </c>
      <c r="J6" s="13">
        <v>1</v>
      </c>
      <c r="K6" s="11">
        <v>0.87221414369231687</v>
      </c>
      <c r="L6" s="6">
        <v>0.97444282873846344</v>
      </c>
      <c r="M6" s="8">
        <v>0.952332848621539</v>
      </c>
    </row>
    <row r="7" spans="1:14" x14ac:dyDescent="0.25">
      <c r="A7" s="10" t="s">
        <v>14</v>
      </c>
      <c r="B7" s="5">
        <v>1</v>
      </c>
      <c r="C7" s="5">
        <v>1</v>
      </c>
      <c r="D7" s="11">
        <v>1</v>
      </c>
      <c r="E7" s="11">
        <v>1</v>
      </c>
      <c r="F7" s="12">
        <v>1</v>
      </c>
      <c r="G7" s="7">
        <v>1</v>
      </c>
      <c r="H7" s="5">
        <v>0.8</v>
      </c>
      <c r="I7" s="12">
        <v>0.9</v>
      </c>
      <c r="J7" s="13">
        <v>1</v>
      </c>
      <c r="K7" s="11">
        <v>1</v>
      </c>
      <c r="L7" s="6">
        <v>1</v>
      </c>
      <c r="M7" s="8">
        <v>0.96</v>
      </c>
    </row>
    <row r="8" spans="1:14" x14ac:dyDescent="0.25">
      <c r="A8" s="10" t="s">
        <v>15</v>
      </c>
      <c r="B8" s="5">
        <v>1</v>
      </c>
      <c r="C8" s="5">
        <v>1</v>
      </c>
      <c r="D8" s="11">
        <v>1</v>
      </c>
      <c r="E8" s="11">
        <v>1</v>
      </c>
      <c r="F8" s="12">
        <v>1</v>
      </c>
      <c r="G8" s="7">
        <v>1</v>
      </c>
      <c r="H8" s="5">
        <v>1</v>
      </c>
      <c r="I8" s="12">
        <v>1</v>
      </c>
      <c r="J8" s="13">
        <v>1</v>
      </c>
      <c r="K8" s="11">
        <v>0.87130574959699092</v>
      </c>
      <c r="L8" s="6">
        <v>0.97426114991939827</v>
      </c>
      <c r="M8" s="8">
        <v>0.99227834497581946</v>
      </c>
    </row>
    <row r="9" spans="1:14" x14ac:dyDescent="0.25">
      <c r="A9" s="10" t="s">
        <v>16</v>
      </c>
      <c r="B9" s="5">
        <v>1</v>
      </c>
      <c r="C9" s="5">
        <v>1</v>
      </c>
      <c r="D9" s="11">
        <v>1</v>
      </c>
      <c r="E9" s="11">
        <v>1</v>
      </c>
      <c r="F9" s="12">
        <v>1</v>
      </c>
      <c r="G9" s="7">
        <v>1</v>
      </c>
      <c r="H9" s="5">
        <v>0.8</v>
      </c>
      <c r="I9" s="12">
        <v>0.9</v>
      </c>
      <c r="J9" s="13">
        <v>1</v>
      </c>
      <c r="K9" s="11">
        <v>0.89328909343893825</v>
      </c>
      <c r="L9" s="6">
        <v>0.97865781868778767</v>
      </c>
      <c r="M9" s="8">
        <v>0.95359734560633624</v>
      </c>
    </row>
    <row r="10" spans="1:14" x14ac:dyDescent="0.25">
      <c r="A10" s="10" t="s">
        <v>17</v>
      </c>
      <c r="B10" s="5">
        <v>1</v>
      </c>
      <c r="C10" s="5">
        <v>0.4</v>
      </c>
      <c r="D10" s="11">
        <v>0.5</v>
      </c>
      <c r="E10" s="11">
        <v>0.5</v>
      </c>
      <c r="F10" s="12">
        <v>0.6</v>
      </c>
      <c r="G10" s="7">
        <v>1</v>
      </c>
      <c r="H10" s="5">
        <v>0.8</v>
      </c>
      <c r="I10" s="12">
        <v>0.9</v>
      </c>
      <c r="J10" s="13">
        <v>1</v>
      </c>
      <c r="K10" s="11">
        <v>1</v>
      </c>
      <c r="L10" s="6">
        <v>1</v>
      </c>
      <c r="M10" s="8">
        <v>0.84000000000000008</v>
      </c>
    </row>
    <row r="11" spans="1:14" x14ac:dyDescent="0.25">
      <c r="A11" s="10" t="s">
        <v>18</v>
      </c>
      <c r="B11" s="5">
        <v>1</v>
      </c>
      <c r="C11" s="5">
        <v>0.4</v>
      </c>
      <c r="D11" s="11">
        <v>0.5</v>
      </c>
      <c r="E11" s="11">
        <v>1</v>
      </c>
      <c r="F11" s="12">
        <v>0.72499999999999998</v>
      </c>
      <c r="G11" s="7">
        <v>1</v>
      </c>
      <c r="H11" s="5">
        <v>0.8</v>
      </c>
      <c r="I11" s="12">
        <v>0.9</v>
      </c>
      <c r="J11" s="13">
        <v>1</v>
      </c>
      <c r="K11" s="11">
        <v>0.82137926022818109</v>
      </c>
      <c r="L11" s="6">
        <v>0.96427585204563626</v>
      </c>
      <c r="M11" s="8">
        <v>0.86678275561369089</v>
      </c>
    </row>
    <row r="12" spans="1:14" x14ac:dyDescent="0.25">
      <c r="A12" s="10" t="s">
        <v>19</v>
      </c>
      <c r="B12" s="5">
        <v>1</v>
      </c>
      <c r="C12" s="5">
        <v>1</v>
      </c>
      <c r="D12" s="11">
        <v>1</v>
      </c>
      <c r="E12" s="11">
        <v>1</v>
      </c>
      <c r="F12" s="12">
        <v>1</v>
      </c>
      <c r="G12" s="7">
        <v>1</v>
      </c>
      <c r="H12" s="5">
        <v>1</v>
      </c>
      <c r="I12" s="12">
        <v>1</v>
      </c>
      <c r="J12" s="13">
        <v>1</v>
      </c>
      <c r="K12" s="11">
        <v>1</v>
      </c>
      <c r="L12" s="6">
        <v>1</v>
      </c>
      <c r="M12" s="8">
        <v>1</v>
      </c>
    </row>
    <row r="13" spans="1:14" x14ac:dyDescent="0.25">
      <c r="A13" s="10" t="s">
        <v>20</v>
      </c>
      <c r="B13" s="5">
        <v>1</v>
      </c>
      <c r="C13" s="5">
        <v>1</v>
      </c>
      <c r="D13" s="11">
        <v>0.5</v>
      </c>
      <c r="E13" s="11">
        <v>0.5</v>
      </c>
      <c r="F13" s="12">
        <v>0.75</v>
      </c>
      <c r="G13" s="7">
        <v>1</v>
      </c>
      <c r="H13" s="5">
        <v>1</v>
      </c>
      <c r="I13" s="12">
        <v>1</v>
      </c>
      <c r="J13" s="13">
        <v>0.81608622333015612</v>
      </c>
      <c r="K13" s="11">
        <v>1</v>
      </c>
      <c r="L13" s="6">
        <v>0.85286897866412503</v>
      </c>
      <c r="M13" s="8">
        <v>0.88086069359923758</v>
      </c>
    </row>
    <row r="14" spans="1:14" x14ac:dyDescent="0.25">
      <c r="A14" s="10" t="s">
        <v>21</v>
      </c>
      <c r="B14" s="5">
        <v>1</v>
      </c>
      <c r="C14" s="5">
        <v>1</v>
      </c>
      <c r="D14" s="11">
        <v>1</v>
      </c>
      <c r="E14" s="11">
        <v>1</v>
      </c>
      <c r="F14" s="12">
        <v>1</v>
      </c>
      <c r="G14" s="7">
        <v>1</v>
      </c>
      <c r="H14" s="5">
        <v>1</v>
      </c>
      <c r="I14" s="12">
        <v>1</v>
      </c>
      <c r="J14" s="13">
        <v>1</v>
      </c>
      <c r="K14" s="11">
        <v>0.86851667817234235</v>
      </c>
      <c r="L14" s="6">
        <v>0.97370333563446854</v>
      </c>
      <c r="M14" s="8">
        <v>0.99211100069034053</v>
      </c>
    </row>
    <row r="15" spans="1:14" x14ac:dyDescent="0.25">
      <c r="A15" s="10" t="s">
        <v>22</v>
      </c>
      <c r="B15" s="5">
        <v>1</v>
      </c>
      <c r="C15" s="5">
        <v>1</v>
      </c>
      <c r="D15" s="11">
        <v>1</v>
      </c>
      <c r="E15" s="11">
        <v>1</v>
      </c>
      <c r="F15" s="12">
        <v>1</v>
      </c>
      <c r="G15" s="7">
        <v>1</v>
      </c>
      <c r="H15" s="5">
        <v>0.8</v>
      </c>
      <c r="I15" s="12">
        <v>0.9</v>
      </c>
      <c r="J15" s="13">
        <v>1</v>
      </c>
      <c r="K15" s="11">
        <v>0.8614166300043995</v>
      </c>
      <c r="L15" s="6">
        <v>0.97228332600087997</v>
      </c>
      <c r="M15" s="8">
        <v>0.95168499780026394</v>
      </c>
    </row>
    <row r="16" spans="1:14" x14ac:dyDescent="0.25">
      <c r="A16" s="10" t="s">
        <v>23</v>
      </c>
      <c r="B16" s="5">
        <v>1</v>
      </c>
      <c r="C16" s="5">
        <v>1</v>
      </c>
      <c r="D16" s="11">
        <v>1</v>
      </c>
      <c r="E16" s="11">
        <v>1</v>
      </c>
      <c r="F16" s="12">
        <v>1</v>
      </c>
      <c r="G16" s="7">
        <v>0.9</v>
      </c>
      <c r="H16" s="5">
        <v>1</v>
      </c>
      <c r="I16" s="12">
        <v>0.95</v>
      </c>
      <c r="J16" s="13">
        <v>1</v>
      </c>
      <c r="K16" s="11">
        <v>1</v>
      </c>
      <c r="L16" s="6">
        <v>1</v>
      </c>
      <c r="M16" s="8">
        <v>0.98</v>
      </c>
    </row>
    <row r="17" spans="1:13" x14ac:dyDescent="0.25">
      <c r="A17" s="10" t="s">
        <v>24</v>
      </c>
      <c r="B17" s="5">
        <v>1</v>
      </c>
      <c r="C17" s="5">
        <v>1</v>
      </c>
      <c r="D17" s="11">
        <v>1</v>
      </c>
      <c r="E17" s="11">
        <v>1</v>
      </c>
      <c r="F17" s="12">
        <v>1</v>
      </c>
      <c r="G17" s="7">
        <v>1</v>
      </c>
      <c r="H17" s="5">
        <v>1</v>
      </c>
      <c r="I17" s="12">
        <v>1</v>
      </c>
      <c r="J17" s="13">
        <v>1</v>
      </c>
      <c r="K17" s="11">
        <v>0.8128150739649046</v>
      </c>
      <c r="L17" s="6">
        <v>0.96256301479298101</v>
      </c>
      <c r="M17" s="8">
        <v>0.98876890443789422</v>
      </c>
    </row>
    <row r="18" spans="1:13" x14ac:dyDescent="0.25">
      <c r="A18" s="10" t="s">
        <v>25</v>
      </c>
      <c r="B18" s="5">
        <v>1</v>
      </c>
      <c r="C18" s="5">
        <v>0</v>
      </c>
      <c r="D18" s="11">
        <v>1</v>
      </c>
      <c r="E18" s="11">
        <v>1</v>
      </c>
      <c r="F18" s="12">
        <v>0.75</v>
      </c>
      <c r="G18" s="7">
        <v>1</v>
      </c>
      <c r="H18" s="5">
        <v>0.2</v>
      </c>
      <c r="I18" s="12">
        <v>0.6</v>
      </c>
      <c r="J18" s="13">
        <v>0.86654610130479626</v>
      </c>
      <c r="K18" s="11">
        <v>1</v>
      </c>
      <c r="L18" s="6">
        <v>0.89323688104383714</v>
      </c>
      <c r="M18" s="8">
        <v>0.73297106431315107</v>
      </c>
    </row>
    <row r="19" spans="1:13" x14ac:dyDescent="0.25">
      <c r="A19" s="10" t="s">
        <v>26</v>
      </c>
      <c r="B19" s="5">
        <v>1</v>
      </c>
      <c r="C19" s="5">
        <v>1</v>
      </c>
      <c r="D19" s="11">
        <v>0.5</v>
      </c>
      <c r="E19" s="11">
        <v>0.5</v>
      </c>
      <c r="F19" s="12">
        <v>0.75</v>
      </c>
      <c r="G19" s="7">
        <v>1</v>
      </c>
      <c r="H19" s="5">
        <v>1</v>
      </c>
      <c r="I19" s="12">
        <v>1</v>
      </c>
      <c r="J19" s="13">
        <v>1</v>
      </c>
      <c r="K19" s="11">
        <v>1</v>
      </c>
      <c r="L19" s="6">
        <v>1</v>
      </c>
      <c r="M19" s="8">
        <v>0.92500000000000004</v>
      </c>
    </row>
    <row r="20" spans="1:13" x14ac:dyDescent="0.25">
      <c r="A20" s="10" t="s">
        <v>27</v>
      </c>
      <c r="B20" s="5">
        <v>1</v>
      </c>
      <c r="C20" s="5">
        <v>1</v>
      </c>
      <c r="D20" s="11">
        <v>0.5</v>
      </c>
      <c r="E20" s="11">
        <v>0.5</v>
      </c>
      <c r="F20" s="12">
        <v>0.75</v>
      </c>
      <c r="G20" s="7">
        <v>1</v>
      </c>
      <c r="H20" s="5">
        <v>0.6</v>
      </c>
      <c r="I20" s="12">
        <v>0.8</v>
      </c>
      <c r="J20" s="13">
        <v>1</v>
      </c>
      <c r="K20" s="11">
        <v>0.80930076948812313</v>
      </c>
      <c r="L20" s="6">
        <v>0.96186015389762469</v>
      </c>
      <c r="M20" s="8">
        <v>0.83355804616928741</v>
      </c>
    </row>
    <row r="21" spans="1:13" x14ac:dyDescent="0.25">
      <c r="A21" s="10" t="s">
        <v>28</v>
      </c>
      <c r="B21" s="5">
        <v>1</v>
      </c>
      <c r="C21" s="5">
        <v>1</v>
      </c>
      <c r="D21" s="11">
        <v>1</v>
      </c>
      <c r="E21" s="11">
        <v>1</v>
      </c>
      <c r="F21" s="12">
        <v>1</v>
      </c>
      <c r="G21" s="7">
        <v>1</v>
      </c>
      <c r="H21" s="5">
        <v>0.6</v>
      </c>
      <c r="I21" s="12">
        <v>0.8</v>
      </c>
      <c r="J21" s="13">
        <v>0.89799688917052778</v>
      </c>
      <c r="K21" s="11">
        <v>1</v>
      </c>
      <c r="L21" s="6">
        <v>0.91839751133642222</v>
      </c>
      <c r="M21" s="8">
        <v>0.89551925340092675</v>
      </c>
    </row>
    <row r="22" spans="1:13" x14ac:dyDescent="0.25">
      <c r="A22" s="10" t="s">
        <v>29</v>
      </c>
      <c r="B22" s="5">
        <v>1</v>
      </c>
      <c r="C22" s="5">
        <v>1</v>
      </c>
      <c r="D22" s="11">
        <v>1</v>
      </c>
      <c r="E22" s="11">
        <v>1</v>
      </c>
      <c r="F22" s="12">
        <v>1</v>
      </c>
      <c r="G22" s="7">
        <v>1</v>
      </c>
      <c r="H22" s="5">
        <v>0.8</v>
      </c>
      <c r="I22" s="12">
        <v>0.9</v>
      </c>
      <c r="J22" s="13">
        <v>1</v>
      </c>
      <c r="K22" s="11">
        <v>1</v>
      </c>
      <c r="L22" s="6">
        <v>1</v>
      </c>
      <c r="M22" s="8">
        <v>0.96</v>
      </c>
    </row>
    <row r="23" spans="1:13" x14ac:dyDescent="0.25">
      <c r="A23" s="10" t="s">
        <v>30</v>
      </c>
      <c r="B23" s="5">
        <v>1</v>
      </c>
      <c r="C23" s="5">
        <v>1</v>
      </c>
      <c r="D23" s="11">
        <v>1</v>
      </c>
      <c r="E23" s="11">
        <v>1</v>
      </c>
      <c r="F23" s="12">
        <v>1</v>
      </c>
      <c r="G23" s="7">
        <v>1</v>
      </c>
      <c r="H23" s="5">
        <v>0.8</v>
      </c>
      <c r="I23" s="12">
        <v>0.9</v>
      </c>
      <c r="J23" s="13">
        <v>0.86115653085848964</v>
      </c>
      <c r="K23" s="11">
        <v>0.6857665447289657</v>
      </c>
      <c r="L23" s="6">
        <v>0.82607853363258488</v>
      </c>
      <c r="M23" s="8">
        <v>0.90782356008977549</v>
      </c>
    </row>
    <row r="24" spans="1:13" x14ac:dyDescent="0.25">
      <c r="A24" s="10" t="s">
        <v>31</v>
      </c>
      <c r="B24" s="5">
        <v>1</v>
      </c>
      <c r="C24" s="5">
        <v>1</v>
      </c>
      <c r="D24" s="11">
        <v>1</v>
      </c>
      <c r="E24" s="11">
        <v>1</v>
      </c>
      <c r="F24" s="12">
        <v>1</v>
      </c>
      <c r="G24" s="7">
        <v>1</v>
      </c>
      <c r="H24" s="5">
        <v>1</v>
      </c>
      <c r="I24" s="12">
        <v>1</v>
      </c>
      <c r="J24" s="13">
        <v>1</v>
      </c>
      <c r="K24" s="11">
        <v>1</v>
      </c>
      <c r="L24" s="6">
        <v>1</v>
      </c>
      <c r="M24" s="8">
        <v>1</v>
      </c>
    </row>
    <row r="25" spans="1:13" x14ac:dyDescent="0.25">
      <c r="A25" s="10" t="s">
        <v>32</v>
      </c>
      <c r="B25" s="5">
        <v>1</v>
      </c>
      <c r="C25" s="5">
        <v>1</v>
      </c>
      <c r="D25" s="11">
        <v>1</v>
      </c>
      <c r="E25" s="11">
        <v>1</v>
      </c>
      <c r="F25" s="12">
        <v>1</v>
      </c>
      <c r="G25" s="7">
        <v>1</v>
      </c>
      <c r="H25" s="5">
        <v>0.8</v>
      </c>
      <c r="I25" s="12">
        <v>0.9</v>
      </c>
      <c r="J25" s="13">
        <v>1</v>
      </c>
      <c r="K25" s="11">
        <v>0.84079601990049746</v>
      </c>
      <c r="L25" s="6">
        <v>0.96815920398009958</v>
      </c>
      <c r="M25" s="8">
        <v>0.95044776119402985</v>
      </c>
    </row>
    <row r="26" spans="1:13" x14ac:dyDescent="0.25">
      <c r="A26" s="10" t="s">
        <v>33</v>
      </c>
      <c r="B26" s="5">
        <v>1</v>
      </c>
      <c r="C26" s="5">
        <v>0.4</v>
      </c>
      <c r="D26" s="11">
        <v>0.5</v>
      </c>
      <c r="E26" s="11">
        <v>0.5</v>
      </c>
      <c r="F26" s="12">
        <v>0.6</v>
      </c>
      <c r="G26" s="7">
        <v>1</v>
      </c>
      <c r="H26" s="5">
        <v>0.8</v>
      </c>
      <c r="I26" s="12">
        <v>0.9</v>
      </c>
      <c r="J26" s="13">
        <v>1</v>
      </c>
      <c r="K26" s="11">
        <v>0.86077657807308972</v>
      </c>
      <c r="L26" s="6">
        <v>0.97215531561461799</v>
      </c>
      <c r="M26" s="8">
        <v>0.8316465946843854</v>
      </c>
    </row>
    <row r="27" spans="1:13" x14ac:dyDescent="0.25">
      <c r="A27" s="10" t="s">
        <v>34</v>
      </c>
      <c r="B27" s="5">
        <v>1</v>
      </c>
      <c r="C27" s="5">
        <v>1</v>
      </c>
      <c r="D27" s="11">
        <v>1</v>
      </c>
      <c r="E27" s="11">
        <v>1</v>
      </c>
      <c r="F27" s="12">
        <v>1</v>
      </c>
      <c r="G27" s="7">
        <v>1</v>
      </c>
      <c r="H27" s="5">
        <v>1</v>
      </c>
      <c r="I27" s="12">
        <v>1</v>
      </c>
      <c r="J27" s="13">
        <v>1</v>
      </c>
      <c r="K27" s="11">
        <v>0.8708438971387179</v>
      </c>
      <c r="L27" s="6">
        <v>0.9741687794277436</v>
      </c>
      <c r="M27" s="8">
        <v>0.99225063382832301</v>
      </c>
    </row>
    <row r="28" spans="1:13" x14ac:dyDescent="0.25">
      <c r="A28" s="10" t="s">
        <v>35</v>
      </c>
      <c r="B28" s="5">
        <v>1</v>
      </c>
      <c r="C28" s="5">
        <v>1</v>
      </c>
      <c r="D28" s="11">
        <v>1</v>
      </c>
      <c r="E28" s="11">
        <v>1</v>
      </c>
      <c r="F28" s="12">
        <v>1</v>
      </c>
      <c r="G28" s="7">
        <v>1</v>
      </c>
      <c r="H28" s="5">
        <v>1</v>
      </c>
      <c r="I28" s="12">
        <v>1</v>
      </c>
      <c r="J28" s="13">
        <v>1</v>
      </c>
      <c r="K28" s="11">
        <v>1</v>
      </c>
      <c r="L28" s="6">
        <v>1</v>
      </c>
      <c r="M28" s="8">
        <v>1</v>
      </c>
    </row>
    <row r="29" spans="1:13" x14ac:dyDescent="0.25">
      <c r="A29" s="10" t="s">
        <v>36</v>
      </c>
      <c r="B29" s="5">
        <v>1</v>
      </c>
      <c r="C29" s="5">
        <v>1</v>
      </c>
      <c r="D29" s="11">
        <v>1</v>
      </c>
      <c r="E29" s="11">
        <v>1</v>
      </c>
      <c r="F29" s="12">
        <v>1</v>
      </c>
      <c r="G29" s="7">
        <v>1</v>
      </c>
      <c r="H29" s="5">
        <v>0.8</v>
      </c>
      <c r="I29" s="12">
        <v>0.9</v>
      </c>
      <c r="J29" s="13">
        <v>1</v>
      </c>
      <c r="K29" s="11">
        <v>0.51270207852193994</v>
      </c>
      <c r="L29" s="6">
        <v>0.90254041570438803</v>
      </c>
      <c r="M29" s="8">
        <v>0.93076212471131647</v>
      </c>
    </row>
    <row r="30" spans="1:13" x14ac:dyDescent="0.25">
      <c r="A30" s="10" t="s">
        <v>37</v>
      </c>
      <c r="B30" s="5">
        <v>1</v>
      </c>
      <c r="C30" s="5">
        <v>1</v>
      </c>
      <c r="D30" s="11">
        <v>0.5</v>
      </c>
      <c r="E30" s="11">
        <v>0.5</v>
      </c>
      <c r="F30" s="12">
        <v>0.75</v>
      </c>
      <c r="G30" s="7">
        <v>1</v>
      </c>
      <c r="H30" s="5">
        <v>1</v>
      </c>
      <c r="I30" s="12">
        <v>1</v>
      </c>
      <c r="J30" s="13">
        <v>1</v>
      </c>
      <c r="K30" s="11">
        <v>0.86703431372549022</v>
      </c>
      <c r="L30" s="6">
        <v>0.97340686274509813</v>
      </c>
      <c r="M30" s="8">
        <v>0.91702205882352938</v>
      </c>
    </row>
    <row r="31" spans="1:13" x14ac:dyDescent="0.25">
      <c r="A31" s="10" t="s">
        <v>38</v>
      </c>
      <c r="B31" s="5">
        <v>1</v>
      </c>
      <c r="C31" s="5">
        <v>1</v>
      </c>
      <c r="D31" s="11">
        <v>1</v>
      </c>
      <c r="E31" s="11">
        <v>1</v>
      </c>
      <c r="F31" s="12">
        <v>1</v>
      </c>
      <c r="G31" s="7">
        <v>1</v>
      </c>
      <c r="H31" s="5">
        <v>0.6</v>
      </c>
      <c r="I31" s="12">
        <v>0.8</v>
      </c>
      <c r="J31" s="13">
        <v>1</v>
      </c>
      <c r="K31" s="11">
        <v>0.81571831648248294</v>
      </c>
      <c r="L31" s="6">
        <v>0.9631436632964967</v>
      </c>
      <c r="M31" s="8">
        <v>0.90894309898894909</v>
      </c>
    </row>
    <row r="32" spans="1:13" x14ac:dyDescent="0.25">
      <c r="A32" s="10" t="s">
        <v>39</v>
      </c>
      <c r="B32" s="5">
        <v>1</v>
      </c>
      <c r="C32" s="5">
        <v>1</v>
      </c>
      <c r="D32" s="11">
        <v>1</v>
      </c>
      <c r="E32" s="11">
        <v>1</v>
      </c>
      <c r="F32" s="12">
        <v>1</v>
      </c>
      <c r="G32" s="7">
        <v>1</v>
      </c>
      <c r="H32" s="5">
        <v>1</v>
      </c>
      <c r="I32" s="14">
        <v>1</v>
      </c>
      <c r="J32" s="15">
        <v>1</v>
      </c>
      <c r="K32" s="11">
        <v>0.73715843608649856</v>
      </c>
      <c r="L32" s="16">
        <v>0.94743168721729976</v>
      </c>
      <c r="M32" s="8">
        <v>0.98422950616518989</v>
      </c>
    </row>
    <row r="33" spans="1:13" x14ac:dyDescent="0.25">
      <c r="A33" s="10" t="s">
        <v>40</v>
      </c>
      <c r="B33" s="5">
        <v>1</v>
      </c>
      <c r="C33" s="5">
        <v>1</v>
      </c>
      <c r="D33" s="11">
        <v>1</v>
      </c>
      <c r="E33" s="11">
        <v>1</v>
      </c>
      <c r="F33" s="12">
        <v>1</v>
      </c>
      <c r="G33" s="7">
        <v>1</v>
      </c>
      <c r="H33" s="5">
        <v>0.6</v>
      </c>
      <c r="I33" s="12">
        <v>0.8</v>
      </c>
      <c r="J33" s="13">
        <v>1</v>
      </c>
      <c r="K33" s="11">
        <v>1</v>
      </c>
      <c r="L33" s="6">
        <v>1</v>
      </c>
      <c r="M33" s="8">
        <v>0.92000000000000015</v>
      </c>
    </row>
    <row r="34" spans="1:13" x14ac:dyDescent="0.25">
      <c r="A34" s="10" t="s">
        <v>41</v>
      </c>
      <c r="B34" s="5">
        <v>1</v>
      </c>
      <c r="C34" s="5">
        <v>1</v>
      </c>
      <c r="D34" s="11">
        <v>1</v>
      </c>
      <c r="E34" s="11">
        <v>1</v>
      </c>
      <c r="F34" s="12">
        <v>1</v>
      </c>
      <c r="G34" s="7">
        <v>1</v>
      </c>
      <c r="H34" s="5">
        <v>0.8</v>
      </c>
      <c r="I34" s="12">
        <v>0.9</v>
      </c>
      <c r="J34" s="13">
        <v>1</v>
      </c>
      <c r="K34" s="11">
        <v>0.86371514101150149</v>
      </c>
      <c r="L34" s="6">
        <v>0.97274302820230041</v>
      </c>
      <c r="M34" s="8">
        <v>0.95182290846069018</v>
      </c>
    </row>
    <row r="35" spans="1:13" x14ac:dyDescent="0.25">
      <c r="A35" s="10" t="s">
        <v>42</v>
      </c>
      <c r="B35" s="5">
        <v>1</v>
      </c>
      <c r="C35" s="5">
        <v>0.4</v>
      </c>
      <c r="D35" s="11">
        <v>1</v>
      </c>
      <c r="E35" s="11">
        <v>1</v>
      </c>
      <c r="F35" s="12">
        <v>0.85</v>
      </c>
      <c r="G35" s="7">
        <v>1</v>
      </c>
      <c r="H35" s="5">
        <v>0.8</v>
      </c>
      <c r="I35" s="12">
        <v>0.9</v>
      </c>
      <c r="J35" s="13">
        <v>1</v>
      </c>
      <c r="K35" s="11">
        <v>1</v>
      </c>
      <c r="L35" s="6">
        <v>1</v>
      </c>
      <c r="M35" s="8">
        <v>0.91500000000000004</v>
      </c>
    </row>
    <row r="36" spans="1:13" x14ac:dyDescent="0.25">
      <c r="A36" s="10" t="s">
        <v>43</v>
      </c>
      <c r="B36" s="5">
        <v>1</v>
      </c>
      <c r="C36" s="5">
        <v>1</v>
      </c>
      <c r="D36" s="11">
        <v>1</v>
      </c>
      <c r="E36" s="11">
        <v>1</v>
      </c>
      <c r="F36" s="12">
        <v>1</v>
      </c>
      <c r="G36" s="7">
        <v>1</v>
      </c>
      <c r="H36" s="5">
        <v>0.8</v>
      </c>
      <c r="I36" s="12">
        <v>0.9</v>
      </c>
      <c r="J36" s="13">
        <v>1</v>
      </c>
      <c r="K36" s="11">
        <v>1</v>
      </c>
      <c r="L36" s="6">
        <v>1</v>
      </c>
      <c r="M36" s="8">
        <v>0.96</v>
      </c>
    </row>
    <row r="37" spans="1:13" x14ac:dyDescent="0.25">
      <c r="A37" s="10" t="s">
        <v>44</v>
      </c>
      <c r="B37" s="5">
        <v>1</v>
      </c>
      <c r="C37" s="5">
        <v>1</v>
      </c>
      <c r="D37" s="11">
        <v>0.5</v>
      </c>
      <c r="E37" s="11">
        <v>0.5</v>
      </c>
      <c r="F37" s="12">
        <v>0.75</v>
      </c>
      <c r="G37" s="7">
        <v>1</v>
      </c>
      <c r="H37" s="5">
        <v>0.8</v>
      </c>
      <c r="I37" s="12">
        <v>0.9</v>
      </c>
      <c r="J37" s="13">
        <v>1</v>
      </c>
      <c r="K37" s="11">
        <v>0.82307049317358594</v>
      </c>
      <c r="L37" s="6">
        <v>0.96461409863471725</v>
      </c>
      <c r="M37" s="8">
        <v>0.87438422959041517</v>
      </c>
    </row>
    <row r="38" spans="1:13" x14ac:dyDescent="0.25">
      <c r="A38" s="10" t="s">
        <v>45</v>
      </c>
      <c r="B38" s="5">
        <v>1</v>
      </c>
      <c r="C38" s="5">
        <v>1</v>
      </c>
      <c r="D38" s="11">
        <v>1</v>
      </c>
      <c r="E38" s="11">
        <v>1</v>
      </c>
      <c r="F38" s="12">
        <v>1</v>
      </c>
      <c r="G38" s="7">
        <v>1</v>
      </c>
      <c r="H38" s="5">
        <v>0.8</v>
      </c>
      <c r="I38" s="12">
        <v>0.9</v>
      </c>
      <c r="J38" s="13">
        <v>1</v>
      </c>
      <c r="K38" s="11">
        <v>0.69520987654320987</v>
      </c>
      <c r="L38" s="6">
        <v>0.93904197530864209</v>
      </c>
      <c r="M38" s="8">
        <v>0.94171259259259266</v>
      </c>
    </row>
    <row r="39" spans="1:13" x14ac:dyDescent="0.25">
      <c r="A39" s="10" t="s">
        <v>46</v>
      </c>
      <c r="B39" s="5">
        <v>1</v>
      </c>
      <c r="C39" s="5">
        <v>0.5</v>
      </c>
      <c r="D39" s="11">
        <v>0.5</v>
      </c>
      <c r="E39" s="11">
        <v>0.5</v>
      </c>
      <c r="F39" s="12">
        <v>0.625</v>
      </c>
      <c r="G39" s="7">
        <v>1</v>
      </c>
      <c r="H39" s="5">
        <v>1</v>
      </c>
      <c r="I39" s="12">
        <v>1</v>
      </c>
      <c r="J39" s="13">
        <v>1</v>
      </c>
      <c r="K39" s="11">
        <v>0.86706599411517449</v>
      </c>
      <c r="L39" s="6">
        <v>0.97341319882303501</v>
      </c>
      <c r="M39" s="8">
        <v>0.87952395964691044</v>
      </c>
    </row>
    <row r="40" spans="1:13" x14ac:dyDescent="0.25">
      <c r="A40" s="10" t="s">
        <v>47</v>
      </c>
      <c r="B40" s="5">
        <v>1</v>
      </c>
      <c r="C40" s="5">
        <v>1</v>
      </c>
      <c r="D40" s="11">
        <v>1</v>
      </c>
      <c r="E40" s="11">
        <v>1</v>
      </c>
      <c r="F40" s="12">
        <v>1</v>
      </c>
      <c r="G40" s="7">
        <v>1</v>
      </c>
      <c r="H40" s="5">
        <v>0.8</v>
      </c>
      <c r="I40" s="12">
        <v>0.9</v>
      </c>
      <c r="J40" s="13">
        <v>1</v>
      </c>
      <c r="K40" s="11">
        <v>0.82441685041197632</v>
      </c>
      <c r="L40" s="6">
        <v>0.96488337008239533</v>
      </c>
      <c r="M40" s="8">
        <v>0.9494650110247187</v>
      </c>
    </row>
    <row r="41" spans="1:13" x14ac:dyDescent="0.25">
      <c r="A41" s="10" t="s">
        <v>48</v>
      </c>
      <c r="B41" s="5">
        <v>1</v>
      </c>
      <c r="C41" s="5">
        <v>1</v>
      </c>
      <c r="D41" s="11">
        <v>1</v>
      </c>
      <c r="E41" s="11">
        <v>1</v>
      </c>
      <c r="F41" s="12">
        <v>1</v>
      </c>
      <c r="G41" s="7">
        <v>1</v>
      </c>
      <c r="H41" s="5">
        <v>0.8</v>
      </c>
      <c r="I41" s="12">
        <v>0.9</v>
      </c>
      <c r="J41" s="13">
        <v>1</v>
      </c>
      <c r="K41" s="11">
        <v>0.72528363047001621</v>
      </c>
      <c r="L41" s="6">
        <v>0.94505672609400326</v>
      </c>
      <c r="M41" s="8">
        <v>0.94351701782820108</v>
      </c>
    </row>
    <row r="42" spans="1:13" x14ac:dyDescent="0.25">
      <c r="A42" s="10" t="s">
        <v>49</v>
      </c>
      <c r="B42" s="5">
        <v>1</v>
      </c>
      <c r="C42" s="5">
        <v>1</v>
      </c>
      <c r="D42" s="11">
        <v>1</v>
      </c>
      <c r="E42" s="11">
        <v>1</v>
      </c>
      <c r="F42" s="12">
        <v>1</v>
      </c>
      <c r="G42" s="7">
        <v>1</v>
      </c>
      <c r="H42" s="5">
        <v>1</v>
      </c>
      <c r="I42" s="12">
        <v>1</v>
      </c>
      <c r="J42" s="13">
        <v>1</v>
      </c>
      <c r="K42" s="11">
        <v>0.81250902787808754</v>
      </c>
      <c r="L42" s="6">
        <v>0.9625018055756176</v>
      </c>
      <c r="M42" s="8">
        <v>0.98875054167268517</v>
      </c>
    </row>
    <row r="43" spans="1:13" x14ac:dyDescent="0.25">
      <c r="A43" s="10" t="s">
        <v>50</v>
      </c>
      <c r="B43" s="5">
        <v>1</v>
      </c>
      <c r="C43" s="5">
        <v>0.4</v>
      </c>
      <c r="D43" s="11">
        <v>0.5</v>
      </c>
      <c r="E43" s="11">
        <v>0.5</v>
      </c>
      <c r="F43" s="12">
        <v>0.6</v>
      </c>
      <c r="G43" s="7">
        <v>1</v>
      </c>
      <c r="H43" s="5">
        <v>0.8</v>
      </c>
      <c r="I43" s="12">
        <v>0.9</v>
      </c>
      <c r="J43" s="13">
        <v>0.86665011174571638</v>
      </c>
      <c r="K43" s="11">
        <v>0.78048780487804881</v>
      </c>
      <c r="L43" s="6">
        <v>0.84941765037218298</v>
      </c>
      <c r="M43" s="8">
        <v>0.79482529511165489</v>
      </c>
    </row>
    <row r="44" spans="1:13" x14ac:dyDescent="0.25">
      <c r="A44" s="10" t="s">
        <v>51</v>
      </c>
      <c r="B44" s="5">
        <v>1</v>
      </c>
      <c r="C44" s="5">
        <v>0.5</v>
      </c>
      <c r="D44" s="11">
        <v>0.5</v>
      </c>
      <c r="E44" s="11">
        <v>0.5</v>
      </c>
      <c r="F44" s="12">
        <v>0.625</v>
      </c>
      <c r="G44" s="7">
        <v>1</v>
      </c>
      <c r="H44" s="5">
        <v>1</v>
      </c>
      <c r="I44" s="12">
        <v>1</v>
      </c>
      <c r="J44" s="13">
        <v>1</v>
      </c>
      <c r="K44" s="11">
        <v>0.668364099299809</v>
      </c>
      <c r="L44" s="6">
        <v>0.93367281985996187</v>
      </c>
      <c r="M44" s="8">
        <v>0.86760184595798862</v>
      </c>
    </row>
    <row r="45" spans="1:13" x14ac:dyDescent="0.25">
      <c r="A45" s="10" t="s">
        <v>52</v>
      </c>
      <c r="B45" s="5">
        <v>1</v>
      </c>
      <c r="C45" s="5">
        <v>1</v>
      </c>
      <c r="D45" s="11">
        <v>1</v>
      </c>
      <c r="E45" s="11">
        <v>1</v>
      </c>
      <c r="F45" s="12">
        <v>1</v>
      </c>
      <c r="G45" s="7">
        <v>1</v>
      </c>
      <c r="H45" s="5">
        <v>0.8</v>
      </c>
      <c r="I45" s="12">
        <v>0.9</v>
      </c>
      <c r="J45" s="13">
        <v>1</v>
      </c>
      <c r="K45" s="11">
        <v>0.8667879306655254</v>
      </c>
      <c r="L45" s="6">
        <v>0.97335758613310519</v>
      </c>
      <c r="M45" s="8">
        <v>0.95200727583993161</v>
      </c>
    </row>
    <row r="46" spans="1:13" x14ac:dyDescent="0.25">
      <c r="A46" s="10" t="s">
        <v>53</v>
      </c>
      <c r="B46" s="5">
        <v>1</v>
      </c>
      <c r="C46" s="5">
        <v>1</v>
      </c>
      <c r="D46" s="11">
        <v>1</v>
      </c>
      <c r="E46" s="11">
        <v>1</v>
      </c>
      <c r="F46" s="12">
        <v>1</v>
      </c>
      <c r="G46" s="7">
        <v>1</v>
      </c>
      <c r="H46" s="5">
        <v>0.6</v>
      </c>
      <c r="I46" s="12">
        <v>0.8</v>
      </c>
      <c r="J46" s="13">
        <v>1</v>
      </c>
      <c r="K46" s="11">
        <v>0.83684721547957552</v>
      </c>
      <c r="L46" s="6">
        <v>0.96736944309591522</v>
      </c>
      <c r="M46" s="8">
        <v>0.91021083292877458</v>
      </c>
    </row>
    <row r="47" spans="1:13" x14ac:dyDescent="0.25">
      <c r="A47" s="10" t="s">
        <v>54</v>
      </c>
      <c r="B47" s="5">
        <v>1</v>
      </c>
      <c r="C47" s="5">
        <v>0.3</v>
      </c>
      <c r="D47" s="11">
        <v>0.5</v>
      </c>
      <c r="E47" s="11">
        <v>0.5</v>
      </c>
      <c r="F47" s="12">
        <v>0.57499999999999996</v>
      </c>
      <c r="G47" s="7">
        <v>1</v>
      </c>
      <c r="H47" s="5">
        <v>0.6</v>
      </c>
      <c r="I47" s="12">
        <v>0.8</v>
      </c>
      <c r="J47" s="13">
        <v>1</v>
      </c>
      <c r="K47" s="11">
        <v>0.79524644457432303</v>
      </c>
      <c r="L47" s="6">
        <v>0.95904928891486463</v>
      </c>
      <c r="M47" s="8">
        <v>0.78021478667445943</v>
      </c>
    </row>
    <row r="48" spans="1:13" x14ac:dyDescent="0.25">
      <c r="A48" s="10" t="s">
        <v>55</v>
      </c>
      <c r="B48" s="5">
        <v>1</v>
      </c>
      <c r="C48" s="5">
        <v>1</v>
      </c>
      <c r="D48" s="11">
        <v>1</v>
      </c>
      <c r="E48" s="11">
        <v>1</v>
      </c>
      <c r="F48" s="12">
        <v>1</v>
      </c>
      <c r="G48" s="7">
        <v>1</v>
      </c>
      <c r="H48" s="5">
        <v>0.8</v>
      </c>
      <c r="I48" s="12">
        <v>0.9</v>
      </c>
      <c r="J48" s="13">
        <v>1</v>
      </c>
      <c r="K48" s="11">
        <v>1</v>
      </c>
      <c r="L48" s="6">
        <v>1</v>
      </c>
      <c r="M48" s="8">
        <v>0.96</v>
      </c>
    </row>
    <row r="49" spans="1:13" x14ac:dyDescent="0.25">
      <c r="A49" s="10" t="s">
        <v>56</v>
      </c>
      <c r="B49" s="5">
        <v>1</v>
      </c>
      <c r="C49" s="5">
        <v>1</v>
      </c>
      <c r="D49" s="11">
        <v>1</v>
      </c>
      <c r="E49" s="11">
        <v>1</v>
      </c>
      <c r="F49" s="12">
        <v>1</v>
      </c>
      <c r="G49" s="7">
        <v>1</v>
      </c>
      <c r="H49" s="5">
        <v>0.8</v>
      </c>
      <c r="I49" s="12">
        <v>0.9</v>
      </c>
      <c r="J49" s="13">
        <v>0.84387750316559584</v>
      </c>
      <c r="K49" s="11">
        <v>0.88225662399523663</v>
      </c>
      <c r="L49" s="6">
        <v>0.85155332733152411</v>
      </c>
      <c r="M49" s="8">
        <v>0.91546599819945729</v>
      </c>
    </row>
    <row r="50" spans="1:13" x14ac:dyDescent="0.25">
      <c r="A50" s="10" t="s">
        <v>57</v>
      </c>
      <c r="B50" s="5">
        <v>1</v>
      </c>
      <c r="C50" s="5">
        <v>1</v>
      </c>
      <c r="D50" s="11">
        <v>1</v>
      </c>
      <c r="E50" s="11">
        <v>1</v>
      </c>
      <c r="F50" s="12">
        <v>1</v>
      </c>
      <c r="G50" s="7">
        <v>1</v>
      </c>
      <c r="H50" s="5">
        <v>0.6</v>
      </c>
      <c r="I50" s="12">
        <v>0.8</v>
      </c>
      <c r="J50" s="13">
        <v>1</v>
      </c>
      <c r="K50" s="11">
        <v>0.88824583161085846</v>
      </c>
      <c r="L50" s="6">
        <v>0.9776491663221718</v>
      </c>
      <c r="M50" s="8">
        <v>0.91329474989665171</v>
      </c>
    </row>
    <row r="51" spans="1:13" x14ac:dyDescent="0.25">
      <c r="A51" s="10" t="s">
        <v>58</v>
      </c>
      <c r="B51" s="5">
        <v>1</v>
      </c>
      <c r="C51" s="5">
        <v>1</v>
      </c>
      <c r="D51" s="11">
        <v>0.5</v>
      </c>
      <c r="E51" s="11">
        <v>0.5</v>
      </c>
      <c r="F51" s="12">
        <v>0.75</v>
      </c>
      <c r="G51" s="7">
        <v>1</v>
      </c>
      <c r="H51" s="5">
        <v>0.8</v>
      </c>
      <c r="I51" s="12">
        <v>0.9</v>
      </c>
      <c r="J51" s="13">
        <v>1</v>
      </c>
      <c r="K51" s="11">
        <v>1</v>
      </c>
      <c r="L51" s="6">
        <v>1</v>
      </c>
      <c r="M51" s="8">
        <v>0.88500000000000001</v>
      </c>
    </row>
    <row r="52" spans="1:13" x14ac:dyDescent="0.25">
      <c r="A52" s="10" t="s">
        <v>59</v>
      </c>
      <c r="B52" s="5">
        <v>1</v>
      </c>
      <c r="C52" s="5">
        <v>0.5</v>
      </c>
      <c r="D52" s="11">
        <v>0.5</v>
      </c>
      <c r="E52" s="11">
        <v>0.5</v>
      </c>
      <c r="F52" s="12">
        <v>0.625</v>
      </c>
      <c r="G52" s="7">
        <v>1</v>
      </c>
      <c r="H52" s="5">
        <v>1</v>
      </c>
      <c r="I52" s="12">
        <v>1</v>
      </c>
      <c r="J52" s="13">
        <v>1</v>
      </c>
      <c r="K52" s="11">
        <v>0.67853509664292977</v>
      </c>
      <c r="L52" s="6">
        <v>0.93570701932858602</v>
      </c>
      <c r="M52" s="8">
        <v>0.86821210579857588</v>
      </c>
    </row>
    <row r="53" spans="1:13" x14ac:dyDescent="0.25">
      <c r="A53" s="10" t="s">
        <v>60</v>
      </c>
      <c r="B53" s="5">
        <v>1</v>
      </c>
      <c r="C53" s="5">
        <v>1</v>
      </c>
      <c r="D53" s="11">
        <v>0.5</v>
      </c>
      <c r="E53" s="11">
        <v>0.5</v>
      </c>
      <c r="F53" s="12">
        <v>0.75</v>
      </c>
      <c r="G53" s="7">
        <v>1</v>
      </c>
      <c r="H53" s="5">
        <v>0.8</v>
      </c>
      <c r="I53" s="12">
        <v>0.9</v>
      </c>
      <c r="J53" s="13">
        <v>1</v>
      </c>
      <c r="K53" s="11">
        <v>0.80506265242620467</v>
      </c>
      <c r="L53" s="6">
        <v>0.96101253048524105</v>
      </c>
      <c r="M53" s="8">
        <v>0.87330375914557234</v>
      </c>
    </row>
    <row r="54" spans="1:13" x14ac:dyDescent="0.25">
      <c r="A54" s="10" t="s">
        <v>61</v>
      </c>
      <c r="B54" s="5">
        <v>1</v>
      </c>
      <c r="C54" s="5">
        <v>1</v>
      </c>
      <c r="D54" s="11">
        <v>1</v>
      </c>
      <c r="E54" s="11">
        <v>1</v>
      </c>
      <c r="F54" s="12">
        <v>1</v>
      </c>
      <c r="G54" s="7">
        <v>1</v>
      </c>
      <c r="H54" s="5">
        <v>1</v>
      </c>
      <c r="I54" s="12">
        <v>1</v>
      </c>
      <c r="J54" s="13">
        <v>1</v>
      </c>
      <c r="K54" s="11">
        <v>0.54327424400417101</v>
      </c>
      <c r="L54" s="6">
        <v>0.90865484880083425</v>
      </c>
      <c r="M54" s="8">
        <v>0.97259645464025024</v>
      </c>
    </row>
    <row r="55" spans="1:13" x14ac:dyDescent="0.25">
      <c r="A55" s="10" t="s">
        <v>62</v>
      </c>
      <c r="B55" s="5">
        <v>1</v>
      </c>
      <c r="C55" s="5">
        <v>0.3</v>
      </c>
      <c r="D55" s="11">
        <v>0.5</v>
      </c>
      <c r="E55" s="11">
        <v>0.5</v>
      </c>
      <c r="F55" s="12">
        <v>0.57499999999999996</v>
      </c>
      <c r="G55" s="7">
        <v>1</v>
      </c>
      <c r="H55" s="5">
        <v>0.6</v>
      </c>
      <c r="I55" s="12">
        <v>0.8</v>
      </c>
      <c r="J55" s="13">
        <v>0.7087870822380774</v>
      </c>
      <c r="K55" s="11">
        <v>1</v>
      </c>
      <c r="L55" s="6">
        <v>0.76702966579046206</v>
      </c>
      <c r="M55" s="8">
        <v>0.72260889973713871</v>
      </c>
    </row>
    <row r="56" spans="1:13" x14ac:dyDescent="0.25">
      <c r="A56" s="10" t="s">
        <v>63</v>
      </c>
      <c r="B56" s="5">
        <v>1</v>
      </c>
      <c r="C56" s="5">
        <v>1</v>
      </c>
      <c r="D56" s="11">
        <v>0.5</v>
      </c>
      <c r="E56" s="11">
        <v>0.5</v>
      </c>
      <c r="F56" s="12">
        <v>0.75</v>
      </c>
      <c r="G56" s="7">
        <v>1</v>
      </c>
      <c r="H56" s="5">
        <v>0.6</v>
      </c>
      <c r="I56" s="12">
        <v>0.8</v>
      </c>
      <c r="J56" s="13">
        <v>1</v>
      </c>
      <c r="K56" s="11">
        <v>1</v>
      </c>
      <c r="L56" s="6">
        <v>1</v>
      </c>
      <c r="M56" s="8">
        <v>0.84499999999999997</v>
      </c>
    </row>
    <row r="57" spans="1:13" x14ac:dyDescent="0.25">
      <c r="A57" s="10" t="s">
        <v>64</v>
      </c>
      <c r="B57" s="5">
        <v>1</v>
      </c>
      <c r="C57" s="5">
        <v>1</v>
      </c>
      <c r="D57" s="11">
        <v>1</v>
      </c>
      <c r="E57" s="11">
        <v>1</v>
      </c>
      <c r="F57" s="12">
        <v>1</v>
      </c>
      <c r="G57" s="7">
        <v>1</v>
      </c>
      <c r="H57" s="5">
        <v>1</v>
      </c>
      <c r="I57" s="12">
        <v>1</v>
      </c>
      <c r="J57" s="13">
        <v>1</v>
      </c>
      <c r="K57" s="11">
        <v>0.87101217287719168</v>
      </c>
      <c r="L57" s="6">
        <v>0.97420243457543843</v>
      </c>
      <c r="M57" s="8">
        <v>0.99226073037263141</v>
      </c>
    </row>
    <row r="58" spans="1:13" x14ac:dyDescent="0.25">
      <c r="A58" s="10" t="s">
        <v>65</v>
      </c>
      <c r="B58" s="5">
        <v>1</v>
      </c>
      <c r="C58" s="5">
        <v>1</v>
      </c>
      <c r="D58" s="11">
        <v>1</v>
      </c>
      <c r="E58" s="11">
        <v>1</v>
      </c>
      <c r="F58" s="12">
        <v>1</v>
      </c>
      <c r="G58" s="7">
        <v>1</v>
      </c>
      <c r="H58" s="5">
        <v>1</v>
      </c>
      <c r="I58" s="12">
        <v>1</v>
      </c>
      <c r="J58" s="13">
        <v>1</v>
      </c>
      <c r="K58" s="11">
        <v>0.76551996836694347</v>
      </c>
      <c r="L58" s="6">
        <v>0.95310399367338872</v>
      </c>
      <c r="M58" s="8">
        <v>0.98593119810201657</v>
      </c>
    </row>
    <row r="59" spans="1:13" x14ac:dyDescent="0.25">
      <c r="A59" s="10" t="s">
        <v>66</v>
      </c>
      <c r="B59" s="5">
        <v>1</v>
      </c>
      <c r="C59" s="5">
        <v>1</v>
      </c>
      <c r="D59" s="11">
        <v>1</v>
      </c>
      <c r="E59" s="11">
        <v>1</v>
      </c>
      <c r="F59" s="12">
        <v>1</v>
      </c>
      <c r="G59" s="7">
        <v>1</v>
      </c>
      <c r="H59" s="5">
        <v>1</v>
      </c>
      <c r="I59" s="12">
        <v>1</v>
      </c>
      <c r="J59" s="13">
        <v>1</v>
      </c>
      <c r="K59" s="11">
        <v>1</v>
      </c>
      <c r="L59" s="6">
        <v>1</v>
      </c>
      <c r="M59" s="8">
        <v>1</v>
      </c>
    </row>
    <row r="60" spans="1:13" x14ac:dyDescent="0.25">
      <c r="A60" s="10" t="s">
        <v>67</v>
      </c>
      <c r="B60" s="5">
        <v>1</v>
      </c>
      <c r="C60" s="5">
        <v>1</v>
      </c>
      <c r="D60" s="11">
        <v>0.5</v>
      </c>
      <c r="E60" s="11">
        <v>0.5</v>
      </c>
      <c r="F60" s="12">
        <v>0.75</v>
      </c>
      <c r="G60" s="7">
        <v>1</v>
      </c>
      <c r="H60" s="5">
        <v>1</v>
      </c>
      <c r="I60" s="12">
        <v>1</v>
      </c>
      <c r="J60" s="13">
        <v>1</v>
      </c>
      <c r="K60" s="11">
        <v>1</v>
      </c>
      <c r="L60" s="6">
        <v>1</v>
      </c>
      <c r="M60" s="8">
        <v>0.92500000000000004</v>
      </c>
    </row>
    <row r="61" spans="1:13" x14ac:dyDescent="0.25">
      <c r="A61" s="10" t="s">
        <v>68</v>
      </c>
      <c r="B61" s="5">
        <v>1</v>
      </c>
      <c r="C61" s="5">
        <v>1</v>
      </c>
      <c r="D61" s="11">
        <v>1</v>
      </c>
      <c r="E61" s="11">
        <v>1</v>
      </c>
      <c r="F61" s="12">
        <v>1</v>
      </c>
      <c r="G61" s="7">
        <v>1</v>
      </c>
      <c r="H61" s="5">
        <v>0.8</v>
      </c>
      <c r="I61" s="12">
        <v>0.9</v>
      </c>
      <c r="J61" s="13">
        <v>1</v>
      </c>
      <c r="K61" s="11">
        <v>0.55577047066408769</v>
      </c>
      <c r="L61" s="6">
        <v>0.91115409413281756</v>
      </c>
      <c r="M61" s="8">
        <v>0.93334622823984525</v>
      </c>
    </row>
    <row r="62" spans="1:13" x14ac:dyDescent="0.25">
      <c r="A62" s="10" t="s">
        <v>69</v>
      </c>
      <c r="B62" s="5">
        <v>1</v>
      </c>
      <c r="C62" s="5">
        <v>1</v>
      </c>
      <c r="D62" s="11">
        <v>1</v>
      </c>
      <c r="E62" s="11">
        <v>1</v>
      </c>
      <c r="F62" s="12">
        <v>1</v>
      </c>
      <c r="G62" s="7">
        <v>1</v>
      </c>
      <c r="H62" s="5">
        <v>1</v>
      </c>
      <c r="I62" s="12">
        <v>1</v>
      </c>
      <c r="J62" s="13">
        <v>1</v>
      </c>
      <c r="K62" s="11">
        <v>0.7811104910714286</v>
      </c>
      <c r="L62" s="6">
        <v>0.95622209821428572</v>
      </c>
      <c r="M62" s="8">
        <v>0.98686662946428561</v>
      </c>
    </row>
    <row r="63" spans="1:13" x14ac:dyDescent="0.25">
      <c r="A63" s="10" t="s">
        <v>70</v>
      </c>
      <c r="B63" s="5">
        <v>1</v>
      </c>
      <c r="C63" s="5">
        <v>1</v>
      </c>
      <c r="D63" s="11">
        <v>0.5</v>
      </c>
      <c r="E63" s="11">
        <v>0.5</v>
      </c>
      <c r="F63" s="12">
        <v>0.75</v>
      </c>
      <c r="G63" s="7">
        <v>1</v>
      </c>
      <c r="H63" s="5">
        <v>0.8</v>
      </c>
      <c r="I63" s="12">
        <v>0.9</v>
      </c>
      <c r="J63" s="13">
        <v>1</v>
      </c>
      <c r="K63" s="11">
        <v>0.8009799682951434</v>
      </c>
      <c r="L63" s="6">
        <v>0.96019599365902875</v>
      </c>
      <c r="M63" s="8">
        <v>0.87305879809770859</v>
      </c>
    </row>
    <row r="64" spans="1:13" x14ac:dyDescent="0.25">
      <c r="A64" s="10" t="s">
        <v>71</v>
      </c>
      <c r="B64" s="5">
        <v>1</v>
      </c>
      <c r="C64" s="5">
        <v>1</v>
      </c>
      <c r="D64" s="11">
        <v>1</v>
      </c>
      <c r="E64" s="11">
        <v>1</v>
      </c>
      <c r="F64" s="12">
        <v>1</v>
      </c>
      <c r="G64" s="7">
        <v>1</v>
      </c>
      <c r="H64" s="5">
        <v>1</v>
      </c>
      <c r="I64" s="12">
        <v>1</v>
      </c>
      <c r="J64" s="13">
        <v>1</v>
      </c>
      <c r="K64" s="11">
        <v>1</v>
      </c>
      <c r="L64" s="6">
        <v>1</v>
      </c>
      <c r="M64" s="8">
        <v>1</v>
      </c>
    </row>
    <row r="65" spans="1:13" x14ac:dyDescent="0.25">
      <c r="A65" s="10" t="s">
        <v>72</v>
      </c>
      <c r="B65" s="5">
        <v>1</v>
      </c>
      <c r="C65" s="5">
        <v>1</v>
      </c>
      <c r="D65" s="11">
        <v>1</v>
      </c>
      <c r="E65" s="11">
        <v>1</v>
      </c>
      <c r="F65" s="12">
        <v>1</v>
      </c>
      <c r="G65" s="7">
        <v>1</v>
      </c>
      <c r="H65" s="5">
        <v>0.6</v>
      </c>
      <c r="I65" s="12">
        <v>0.8</v>
      </c>
      <c r="J65" s="13">
        <v>0.81553105501985257</v>
      </c>
      <c r="K65" s="11">
        <v>1</v>
      </c>
      <c r="L65" s="6">
        <v>0.85242484401588214</v>
      </c>
      <c r="M65" s="8">
        <v>0.87572745320476475</v>
      </c>
    </row>
    <row r="66" spans="1:13" x14ac:dyDescent="0.25">
      <c r="A66" s="10" t="s">
        <v>73</v>
      </c>
      <c r="B66" s="5">
        <v>1</v>
      </c>
      <c r="C66" s="5">
        <v>1</v>
      </c>
      <c r="D66" s="11">
        <v>1</v>
      </c>
      <c r="E66" s="11">
        <v>1</v>
      </c>
      <c r="F66" s="12">
        <v>1</v>
      </c>
      <c r="G66" s="7">
        <v>1</v>
      </c>
      <c r="H66" s="5">
        <v>1</v>
      </c>
      <c r="I66" s="12">
        <v>1</v>
      </c>
      <c r="J66" s="13">
        <v>1</v>
      </c>
      <c r="K66" s="11">
        <v>0.89393517228568775</v>
      </c>
      <c r="L66" s="6">
        <v>0.97878703445713766</v>
      </c>
      <c r="M66" s="8">
        <v>0.99363611033714117</v>
      </c>
    </row>
    <row r="67" spans="1:13" x14ac:dyDescent="0.25">
      <c r="A67" s="10" t="s">
        <v>74</v>
      </c>
      <c r="B67" s="5">
        <v>0</v>
      </c>
      <c r="C67" s="5">
        <v>1</v>
      </c>
      <c r="D67" s="11">
        <v>0.5</v>
      </c>
      <c r="E67" s="11">
        <v>0.5</v>
      </c>
      <c r="F67" s="12">
        <v>0.5</v>
      </c>
      <c r="G67" s="7">
        <v>1</v>
      </c>
      <c r="H67" s="5">
        <v>0.8</v>
      </c>
      <c r="I67" s="12">
        <v>0.9</v>
      </c>
      <c r="J67" s="13">
        <v>1</v>
      </c>
      <c r="K67" s="11">
        <v>0.85348404635856345</v>
      </c>
      <c r="L67" s="6">
        <v>0.97069680927171276</v>
      </c>
      <c r="M67" s="8">
        <v>0.80120904278151384</v>
      </c>
    </row>
    <row r="68" spans="1:13" x14ac:dyDescent="0.25">
      <c r="A68" s="10" t="s">
        <v>75</v>
      </c>
      <c r="B68" s="5">
        <v>1</v>
      </c>
      <c r="C68" s="5">
        <v>1</v>
      </c>
      <c r="D68" s="11">
        <v>1</v>
      </c>
      <c r="E68" s="11">
        <v>1</v>
      </c>
      <c r="F68" s="12">
        <v>1</v>
      </c>
      <c r="G68" s="7">
        <v>1</v>
      </c>
      <c r="H68" s="5">
        <v>0.8</v>
      </c>
      <c r="I68" s="12">
        <v>0.9</v>
      </c>
      <c r="J68" s="13">
        <v>1</v>
      </c>
      <c r="K68" s="11">
        <v>0.88776912505726069</v>
      </c>
      <c r="L68" s="6">
        <v>0.97755382501145216</v>
      </c>
      <c r="M68" s="8">
        <v>0.95326614750343563</v>
      </c>
    </row>
    <row r="69" spans="1:13" x14ac:dyDescent="0.25">
      <c r="A69" s="10" t="s">
        <v>76</v>
      </c>
      <c r="B69" s="5">
        <v>1</v>
      </c>
      <c r="C69" s="5">
        <v>1</v>
      </c>
      <c r="D69" s="11">
        <v>0.5</v>
      </c>
      <c r="E69" s="11">
        <v>0.5</v>
      </c>
      <c r="F69" s="12">
        <v>0.75</v>
      </c>
      <c r="G69" s="7">
        <v>1</v>
      </c>
      <c r="H69" s="5">
        <v>1</v>
      </c>
      <c r="I69" s="12">
        <v>1</v>
      </c>
      <c r="J69" s="13">
        <v>1</v>
      </c>
      <c r="K69" s="11">
        <v>1</v>
      </c>
      <c r="L69" s="6">
        <v>1</v>
      </c>
      <c r="M69" s="8">
        <v>0.92500000000000004</v>
      </c>
    </row>
    <row r="70" spans="1:13" x14ac:dyDescent="0.25">
      <c r="A70" s="10" t="s">
        <v>77</v>
      </c>
      <c r="B70" s="5">
        <v>1</v>
      </c>
      <c r="C70" s="5">
        <v>1</v>
      </c>
      <c r="D70" s="11">
        <v>1</v>
      </c>
      <c r="E70" s="11">
        <v>1</v>
      </c>
      <c r="F70" s="12">
        <v>1</v>
      </c>
      <c r="G70" s="7">
        <v>1</v>
      </c>
      <c r="H70" s="5">
        <v>0.8</v>
      </c>
      <c r="I70" s="12">
        <v>0.9</v>
      </c>
      <c r="J70" s="13">
        <v>1</v>
      </c>
      <c r="K70" s="11">
        <v>0.73818181818181816</v>
      </c>
      <c r="L70" s="6">
        <v>0.94763636363636372</v>
      </c>
      <c r="M70" s="8">
        <v>0.94429090909090907</v>
      </c>
    </row>
    <row r="71" spans="1:13" x14ac:dyDescent="0.25">
      <c r="A71" s="10" t="s">
        <v>78</v>
      </c>
      <c r="B71" s="5">
        <v>1</v>
      </c>
      <c r="C71" s="5">
        <v>1</v>
      </c>
      <c r="D71" s="11">
        <v>0.5</v>
      </c>
      <c r="E71" s="11">
        <v>0.5</v>
      </c>
      <c r="F71" s="12">
        <v>0.75</v>
      </c>
      <c r="G71" s="7">
        <v>1</v>
      </c>
      <c r="H71" s="5">
        <v>0.6</v>
      </c>
      <c r="I71" s="12">
        <v>0.8</v>
      </c>
      <c r="J71" s="13">
        <v>1</v>
      </c>
      <c r="K71" s="11">
        <v>1</v>
      </c>
      <c r="L71" s="6">
        <v>1</v>
      </c>
      <c r="M71" s="8">
        <v>0.84499999999999997</v>
      </c>
    </row>
    <row r="72" spans="1:13" x14ac:dyDescent="0.25">
      <c r="A72" s="10" t="s">
        <v>79</v>
      </c>
      <c r="B72" s="5">
        <v>1</v>
      </c>
      <c r="C72" s="5">
        <v>1</v>
      </c>
      <c r="D72" s="11">
        <v>1</v>
      </c>
      <c r="E72" s="11">
        <v>1</v>
      </c>
      <c r="F72" s="12">
        <v>1</v>
      </c>
      <c r="G72" s="7">
        <v>1</v>
      </c>
      <c r="H72" s="5">
        <v>1</v>
      </c>
      <c r="I72" s="12">
        <v>1</v>
      </c>
      <c r="J72" s="13">
        <v>1</v>
      </c>
      <c r="K72" s="11">
        <v>1</v>
      </c>
      <c r="L72" s="6">
        <v>1</v>
      </c>
      <c r="M72" s="8">
        <v>1</v>
      </c>
    </row>
    <row r="73" spans="1:13" x14ac:dyDescent="0.25">
      <c r="A73" s="10" t="s">
        <v>80</v>
      </c>
      <c r="B73" s="5">
        <v>1</v>
      </c>
      <c r="C73" s="5">
        <v>0.5</v>
      </c>
      <c r="D73" s="11">
        <v>0.5</v>
      </c>
      <c r="E73" s="11">
        <v>1</v>
      </c>
      <c r="F73" s="12">
        <v>0.75</v>
      </c>
      <c r="G73" s="7">
        <v>1</v>
      </c>
      <c r="H73" s="5">
        <v>1</v>
      </c>
      <c r="I73" s="12">
        <v>1</v>
      </c>
      <c r="J73" s="13">
        <v>1</v>
      </c>
      <c r="K73" s="11">
        <v>0.58771929824561409</v>
      </c>
      <c r="L73" s="6">
        <v>0.91754385964912288</v>
      </c>
      <c r="M73" s="8">
        <v>0.90026315789473688</v>
      </c>
    </row>
    <row r="74" spans="1:13" x14ac:dyDescent="0.25">
      <c r="A74" s="10" t="s">
        <v>81</v>
      </c>
      <c r="B74" s="5">
        <v>1</v>
      </c>
      <c r="C74" s="5">
        <v>1</v>
      </c>
      <c r="D74" s="11">
        <v>1</v>
      </c>
      <c r="E74" s="11">
        <v>1</v>
      </c>
      <c r="F74" s="12">
        <v>1</v>
      </c>
      <c r="G74" s="7">
        <v>1</v>
      </c>
      <c r="H74" s="5">
        <v>1</v>
      </c>
      <c r="I74" s="12">
        <v>1</v>
      </c>
      <c r="J74" s="13">
        <v>1</v>
      </c>
      <c r="K74" s="11">
        <v>1</v>
      </c>
      <c r="L74" s="6">
        <v>1</v>
      </c>
      <c r="M74" s="8">
        <v>1</v>
      </c>
    </row>
    <row r="75" spans="1:13" x14ac:dyDescent="0.25">
      <c r="A75" s="10" t="s">
        <v>82</v>
      </c>
      <c r="B75" s="5">
        <v>1</v>
      </c>
      <c r="C75" s="5">
        <v>0.4</v>
      </c>
      <c r="D75" s="11">
        <v>0.5</v>
      </c>
      <c r="E75" s="11">
        <v>0.5</v>
      </c>
      <c r="F75" s="12">
        <v>0.6</v>
      </c>
      <c r="G75" s="7">
        <v>1</v>
      </c>
      <c r="H75" s="5">
        <v>0.8</v>
      </c>
      <c r="I75" s="12">
        <v>0.9</v>
      </c>
      <c r="J75" s="13">
        <v>1</v>
      </c>
      <c r="K75" s="11">
        <v>0.8601895734597157</v>
      </c>
      <c r="L75" s="6">
        <v>0.97203791469194323</v>
      </c>
      <c r="M75" s="8">
        <v>0.83161137440758304</v>
      </c>
    </row>
    <row r="76" spans="1:13" x14ac:dyDescent="0.25">
      <c r="A76" s="10" t="s">
        <v>83</v>
      </c>
      <c r="B76" s="5">
        <v>1</v>
      </c>
      <c r="C76" s="5">
        <v>1</v>
      </c>
      <c r="D76" s="11">
        <v>1</v>
      </c>
      <c r="E76" s="11">
        <v>1</v>
      </c>
      <c r="F76" s="12">
        <v>1</v>
      </c>
      <c r="G76" s="7">
        <v>1</v>
      </c>
      <c r="H76" s="5">
        <v>1</v>
      </c>
      <c r="I76" s="12">
        <v>1</v>
      </c>
      <c r="J76" s="13">
        <v>1</v>
      </c>
      <c r="K76" s="11">
        <v>0.88466287972338853</v>
      </c>
      <c r="L76" s="6">
        <v>0.97693257594467775</v>
      </c>
      <c r="M76" s="8">
        <v>0.99307977278340331</v>
      </c>
    </row>
    <row r="77" spans="1:13" x14ac:dyDescent="0.25">
      <c r="A77" s="10" t="s">
        <v>84</v>
      </c>
      <c r="B77" s="5">
        <v>1</v>
      </c>
      <c r="C77" s="5">
        <v>1</v>
      </c>
      <c r="D77" s="11">
        <v>0.5</v>
      </c>
      <c r="E77" s="11">
        <v>0.5</v>
      </c>
      <c r="F77" s="12">
        <v>0.75</v>
      </c>
      <c r="G77" s="7">
        <v>1</v>
      </c>
      <c r="H77" s="5">
        <v>0.8</v>
      </c>
      <c r="I77" s="12">
        <v>0.9</v>
      </c>
      <c r="J77" s="13">
        <v>0.82705570291777186</v>
      </c>
      <c r="K77" s="11">
        <v>1</v>
      </c>
      <c r="L77" s="6">
        <v>0.86164456233421749</v>
      </c>
      <c r="M77" s="8">
        <v>0.84349336870026526</v>
      </c>
    </row>
    <row r="78" spans="1:13" x14ac:dyDescent="0.25">
      <c r="A78" s="10" t="s">
        <v>85</v>
      </c>
      <c r="B78" s="5">
        <v>1</v>
      </c>
      <c r="C78" s="5">
        <v>1</v>
      </c>
      <c r="D78" s="11">
        <v>1</v>
      </c>
      <c r="E78" s="11">
        <v>1</v>
      </c>
      <c r="F78" s="12">
        <v>1</v>
      </c>
      <c r="G78" s="7">
        <v>1</v>
      </c>
      <c r="H78" s="5">
        <v>1</v>
      </c>
      <c r="I78" s="12">
        <v>1</v>
      </c>
      <c r="J78" s="13">
        <v>1</v>
      </c>
      <c r="K78" s="11">
        <v>0.79260700389105054</v>
      </c>
      <c r="L78" s="6">
        <v>0.95852140077821013</v>
      </c>
      <c r="M78" s="8">
        <v>0.98755642023346302</v>
      </c>
    </row>
    <row r="79" spans="1:13" x14ac:dyDescent="0.25">
      <c r="A79" s="10" t="s">
        <v>86</v>
      </c>
      <c r="B79" s="5">
        <v>1</v>
      </c>
      <c r="C79" s="5">
        <v>0.4</v>
      </c>
      <c r="D79" s="11">
        <v>0.5</v>
      </c>
      <c r="E79" s="11">
        <v>0.5</v>
      </c>
      <c r="F79" s="12">
        <v>0.6</v>
      </c>
      <c r="G79" s="7">
        <v>1</v>
      </c>
      <c r="H79" s="5">
        <v>0.8</v>
      </c>
      <c r="I79" s="12">
        <v>0.9</v>
      </c>
      <c r="J79" s="13">
        <v>1</v>
      </c>
      <c r="K79" s="11">
        <v>0.8399093771147792</v>
      </c>
      <c r="L79" s="6">
        <v>0.96798187542295588</v>
      </c>
      <c r="M79" s="8">
        <v>0.83039456262688671</v>
      </c>
    </row>
    <row r="80" spans="1:13" x14ac:dyDescent="0.25">
      <c r="A80" s="10" t="s">
        <v>87</v>
      </c>
      <c r="B80" s="5">
        <v>1</v>
      </c>
      <c r="C80" s="5">
        <v>1</v>
      </c>
      <c r="D80" s="11">
        <v>0.5</v>
      </c>
      <c r="E80" s="11">
        <v>0.5</v>
      </c>
      <c r="F80" s="12">
        <v>0.75</v>
      </c>
      <c r="G80" s="7">
        <v>1</v>
      </c>
      <c r="H80" s="5">
        <v>0.8</v>
      </c>
      <c r="I80" s="12">
        <v>0.9</v>
      </c>
      <c r="J80" s="13">
        <v>1</v>
      </c>
      <c r="K80" s="11">
        <v>0.7494347652613379</v>
      </c>
      <c r="L80" s="6">
        <v>0.94988695305226767</v>
      </c>
      <c r="M80" s="8">
        <v>0.86996608591568025</v>
      </c>
    </row>
    <row r="81" spans="1:13" x14ac:dyDescent="0.25">
      <c r="A81" s="10" t="s">
        <v>88</v>
      </c>
      <c r="B81" s="5">
        <v>1</v>
      </c>
      <c r="C81" s="5">
        <v>1</v>
      </c>
      <c r="D81" s="11">
        <v>1</v>
      </c>
      <c r="E81" s="11">
        <v>1</v>
      </c>
      <c r="F81" s="12">
        <v>1</v>
      </c>
      <c r="G81" s="7">
        <v>1</v>
      </c>
      <c r="H81" s="5">
        <v>1</v>
      </c>
      <c r="I81" s="12">
        <v>1</v>
      </c>
      <c r="J81" s="13">
        <v>1</v>
      </c>
      <c r="K81" s="11">
        <v>0.8494597547650844</v>
      </c>
      <c r="L81" s="6">
        <v>0.96989195095301695</v>
      </c>
      <c r="M81" s="8">
        <v>0.99096758528590501</v>
      </c>
    </row>
    <row r="82" spans="1:13" x14ac:dyDescent="0.25">
      <c r="A82" s="10" t="s">
        <v>89</v>
      </c>
      <c r="B82" s="5">
        <v>1</v>
      </c>
      <c r="C82" s="5">
        <v>1</v>
      </c>
      <c r="D82" s="11">
        <v>1</v>
      </c>
      <c r="E82" s="11">
        <v>1</v>
      </c>
      <c r="F82" s="12">
        <v>1</v>
      </c>
      <c r="G82" s="7">
        <v>1</v>
      </c>
      <c r="H82" s="5">
        <v>0.8</v>
      </c>
      <c r="I82" s="12">
        <v>0.9</v>
      </c>
      <c r="J82" s="13">
        <v>0.76069708782389356</v>
      </c>
      <c r="K82" s="11">
        <v>1</v>
      </c>
      <c r="L82" s="6">
        <v>0.80855767025911485</v>
      </c>
      <c r="M82" s="8">
        <v>0.90256730107773442</v>
      </c>
    </row>
    <row r="83" spans="1:13" x14ac:dyDescent="0.25">
      <c r="A83" s="10" t="s">
        <v>90</v>
      </c>
      <c r="B83" s="5">
        <v>1</v>
      </c>
      <c r="C83" s="5">
        <v>1</v>
      </c>
      <c r="D83" s="11">
        <v>1</v>
      </c>
      <c r="E83" s="11">
        <v>1</v>
      </c>
      <c r="F83" s="12">
        <v>1</v>
      </c>
      <c r="G83" s="7">
        <v>1</v>
      </c>
      <c r="H83" s="5">
        <v>0.8</v>
      </c>
      <c r="I83" s="12">
        <v>0.9</v>
      </c>
      <c r="J83" s="13">
        <v>1</v>
      </c>
      <c r="K83" s="11">
        <v>0.80601368787164818</v>
      </c>
      <c r="L83" s="6">
        <v>0.96120273757432972</v>
      </c>
      <c r="M83" s="8">
        <v>0.94836082127229893</v>
      </c>
    </row>
    <row r="84" spans="1:13" x14ac:dyDescent="0.25">
      <c r="A84" s="10" t="s">
        <v>91</v>
      </c>
      <c r="B84" s="5">
        <v>1</v>
      </c>
      <c r="C84" s="5">
        <v>1</v>
      </c>
      <c r="D84" s="11">
        <v>0.5</v>
      </c>
      <c r="E84" s="11">
        <v>0.5</v>
      </c>
      <c r="F84" s="12">
        <v>0.75</v>
      </c>
      <c r="G84" s="7">
        <v>1</v>
      </c>
      <c r="H84" s="5">
        <v>0.8</v>
      </c>
      <c r="I84" s="12">
        <v>0.9</v>
      </c>
      <c r="J84" s="13">
        <v>0.57615041399365141</v>
      </c>
      <c r="K84" s="11">
        <v>1</v>
      </c>
      <c r="L84" s="6">
        <v>0.66092033119492122</v>
      </c>
      <c r="M84" s="8">
        <v>0.78327609935847631</v>
      </c>
    </row>
    <row r="85" spans="1:13" x14ac:dyDescent="0.25">
      <c r="A85" s="10" t="s">
        <v>92</v>
      </c>
      <c r="B85" s="5">
        <v>1</v>
      </c>
      <c r="C85" s="5">
        <v>1</v>
      </c>
      <c r="D85" s="11">
        <v>1</v>
      </c>
      <c r="E85" s="11">
        <v>1</v>
      </c>
      <c r="F85" s="12">
        <v>1</v>
      </c>
      <c r="G85" s="7">
        <v>1</v>
      </c>
      <c r="H85" s="5">
        <v>1</v>
      </c>
      <c r="I85" s="12">
        <v>1</v>
      </c>
      <c r="J85" s="13">
        <v>1</v>
      </c>
      <c r="K85" s="11">
        <v>1</v>
      </c>
      <c r="L85" s="6">
        <v>1</v>
      </c>
      <c r="M85" s="8">
        <v>1</v>
      </c>
    </row>
    <row r="86" spans="1:13" x14ac:dyDescent="0.25">
      <c r="A86" s="10" t="s">
        <v>93</v>
      </c>
      <c r="B86" s="5">
        <v>1</v>
      </c>
      <c r="C86" s="5">
        <v>1</v>
      </c>
      <c r="D86" s="11">
        <v>1</v>
      </c>
      <c r="E86" s="11">
        <v>1</v>
      </c>
      <c r="F86" s="12">
        <v>1</v>
      </c>
      <c r="G86" s="7">
        <v>0.9</v>
      </c>
      <c r="H86" s="5">
        <v>1</v>
      </c>
      <c r="I86" s="12">
        <v>0.95</v>
      </c>
      <c r="J86" s="13">
        <v>1</v>
      </c>
      <c r="K86" s="11">
        <v>0.87847697218422249</v>
      </c>
      <c r="L86" s="6">
        <v>0.9756953944368445</v>
      </c>
      <c r="M86" s="8">
        <v>0.97270861833105327</v>
      </c>
    </row>
    <row r="87" spans="1:13" x14ac:dyDescent="0.25">
      <c r="A87" s="10" t="s">
        <v>94</v>
      </c>
      <c r="B87" s="5">
        <v>1</v>
      </c>
      <c r="C87" s="5">
        <v>1</v>
      </c>
      <c r="D87" s="11">
        <v>1</v>
      </c>
      <c r="E87" s="11">
        <v>1</v>
      </c>
      <c r="F87" s="12">
        <v>1</v>
      </c>
      <c r="G87" s="7">
        <v>1</v>
      </c>
      <c r="H87" s="5">
        <v>1</v>
      </c>
      <c r="I87" s="12">
        <v>1</v>
      </c>
      <c r="J87" s="13">
        <v>1</v>
      </c>
      <c r="K87" s="11">
        <v>1</v>
      </c>
      <c r="L87" s="6">
        <v>1</v>
      </c>
      <c r="M87" s="8">
        <v>1</v>
      </c>
    </row>
    <row r="88" spans="1:13" x14ac:dyDescent="0.25">
      <c r="A88" s="10" t="s">
        <v>95</v>
      </c>
      <c r="B88" s="5">
        <v>1</v>
      </c>
      <c r="C88" s="5">
        <v>0.5</v>
      </c>
      <c r="D88" s="11">
        <v>1</v>
      </c>
      <c r="E88" s="11">
        <v>1</v>
      </c>
      <c r="F88" s="12">
        <v>0.875</v>
      </c>
      <c r="G88" s="7">
        <v>1</v>
      </c>
      <c r="H88" s="5">
        <v>1</v>
      </c>
      <c r="I88" s="12">
        <v>1</v>
      </c>
      <c r="J88" s="13">
        <v>0.88123501199040766</v>
      </c>
      <c r="K88" s="11">
        <v>0.54709871891484552</v>
      </c>
      <c r="L88" s="6">
        <v>0.81440775337529536</v>
      </c>
      <c r="M88" s="8">
        <v>0.90682232601258872</v>
      </c>
    </row>
    <row r="89" spans="1:13" x14ac:dyDescent="0.25">
      <c r="A89" s="10" t="s">
        <v>96</v>
      </c>
      <c r="B89" s="5">
        <v>1</v>
      </c>
      <c r="C89" s="5">
        <v>1</v>
      </c>
      <c r="D89" s="11">
        <v>1</v>
      </c>
      <c r="E89" s="11">
        <v>1</v>
      </c>
      <c r="F89" s="12">
        <v>1</v>
      </c>
      <c r="G89" s="7">
        <v>1</v>
      </c>
      <c r="H89" s="5">
        <v>1</v>
      </c>
      <c r="I89" s="12">
        <v>1</v>
      </c>
      <c r="J89" s="13">
        <v>1</v>
      </c>
      <c r="K89" s="11">
        <v>0.78051268103624127</v>
      </c>
      <c r="L89" s="6">
        <v>0.95610253620724828</v>
      </c>
      <c r="M89" s="8">
        <v>0.98683076086217447</v>
      </c>
    </row>
    <row r="90" spans="1:13" x14ac:dyDescent="0.25">
      <c r="A90" s="10" t="s">
        <v>97</v>
      </c>
      <c r="B90" s="5">
        <v>1</v>
      </c>
      <c r="C90" s="5">
        <v>1</v>
      </c>
      <c r="D90" s="11">
        <v>1</v>
      </c>
      <c r="E90" s="11">
        <v>1</v>
      </c>
      <c r="F90" s="12">
        <v>1</v>
      </c>
      <c r="G90" s="7">
        <v>1</v>
      </c>
      <c r="H90" s="5">
        <v>1</v>
      </c>
      <c r="I90" s="12">
        <v>1</v>
      </c>
      <c r="J90" s="13">
        <v>1</v>
      </c>
      <c r="K90" s="11">
        <v>1</v>
      </c>
      <c r="L90" s="6">
        <v>1</v>
      </c>
      <c r="M90" s="8">
        <v>1</v>
      </c>
    </row>
    <row r="91" spans="1:13" x14ac:dyDescent="0.25">
      <c r="A91" s="10" t="s">
        <v>98</v>
      </c>
      <c r="B91" s="5">
        <v>1</v>
      </c>
      <c r="C91" s="5">
        <v>1</v>
      </c>
      <c r="D91" s="11">
        <v>1</v>
      </c>
      <c r="E91" s="11">
        <v>1</v>
      </c>
      <c r="F91" s="12">
        <v>1</v>
      </c>
      <c r="G91" s="7">
        <v>1</v>
      </c>
      <c r="H91" s="5">
        <v>1</v>
      </c>
      <c r="I91" s="12">
        <v>1</v>
      </c>
      <c r="J91" s="13">
        <v>1</v>
      </c>
      <c r="K91" s="11">
        <v>0.84615384615384615</v>
      </c>
      <c r="L91" s="6">
        <v>0.96923076923076934</v>
      </c>
      <c r="M91" s="8">
        <v>0.99076923076923074</v>
      </c>
    </row>
    <row r="92" spans="1:13" x14ac:dyDescent="0.25">
      <c r="A92" s="10" t="s">
        <v>99</v>
      </c>
      <c r="B92" s="5">
        <v>1</v>
      </c>
      <c r="C92" s="5">
        <v>1</v>
      </c>
      <c r="D92" s="11">
        <v>1</v>
      </c>
      <c r="E92" s="11">
        <v>1</v>
      </c>
      <c r="F92" s="12">
        <v>1</v>
      </c>
      <c r="G92" s="7">
        <v>1</v>
      </c>
      <c r="H92" s="5">
        <v>0.8</v>
      </c>
      <c r="I92" s="12">
        <v>0.9</v>
      </c>
      <c r="J92" s="13">
        <v>1</v>
      </c>
      <c r="K92" s="11">
        <v>0.84798689370997371</v>
      </c>
      <c r="L92" s="6">
        <v>0.96959737874199481</v>
      </c>
      <c r="M92" s="8">
        <v>0.95087921362259853</v>
      </c>
    </row>
    <row r="93" spans="1:13" x14ac:dyDescent="0.25">
      <c r="A93" s="10" t="s">
        <v>100</v>
      </c>
      <c r="B93" s="5">
        <v>1</v>
      </c>
      <c r="C93" s="5">
        <v>1</v>
      </c>
      <c r="D93" s="11">
        <v>1</v>
      </c>
      <c r="E93" s="11">
        <v>1</v>
      </c>
      <c r="F93" s="12">
        <v>1</v>
      </c>
      <c r="G93" s="7">
        <v>1</v>
      </c>
      <c r="H93" s="5">
        <v>0.8</v>
      </c>
      <c r="I93" s="12">
        <v>0.9</v>
      </c>
      <c r="J93" s="13">
        <v>1</v>
      </c>
      <c r="K93" s="11">
        <v>0.74518195050946145</v>
      </c>
      <c r="L93" s="6">
        <v>0.94903639010189234</v>
      </c>
      <c r="M93" s="8">
        <v>0.94471091703056764</v>
      </c>
    </row>
    <row r="94" spans="1:13" x14ac:dyDescent="0.25">
      <c r="A94" s="10" t="s">
        <v>101</v>
      </c>
      <c r="B94" s="5">
        <v>1</v>
      </c>
      <c r="C94" s="5">
        <v>1</v>
      </c>
      <c r="D94" s="11">
        <v>1</v>
      </c>
      <c r="E94" s="11">
        <v>1</v>
      </c>
      <c r="F94" s="12">
        <v>1</v>
      </c>
      <c r="G94" s="7">
        <v>1</v>
      </c>
      <c r="H94" s="5">
        <v>0.6</v>
      </c>
      <c r="I94" s="12">
        <v>0.8</v>
      </c>
      <c r="J94" s="13">
        <v>1</v>
      </c>
      <c r="K94" s="11">
        <v>0.7857142857142857</v>
      </c>
      <c r="L94" s="6">
        <v>0.95714285714285718</v>
      </c>
      <c r="M94" s="8">
        <v>0.90714285714285725</v>
      </c>
    </row>
    <row r="95" spans="1:13" x14ac:dyDescent="0.25">
      <c r="A95" s="10" t="s">
        <v>102</v>
      </c>
      <c r="B95" s="5">
        <v>1</v>
      </c>
      <c r="C95" s="5">
        <v>1</v>
      </c>
      <c r="D95" s="11">
        <v>1</v>
      </c>
      <c r="E95" s="11">
        <v>1</v>
      </c>
      <c r="F95" s="12">
        <v>1</v>
      </c>
      <c r="G95" s="7">
        <v>1</v>
      </c>
      <c r="H95" s="5">
        <v>0.2</v>
      </c>
      <c r="I95" s="12">
        <v>0.6</v>
      </c>
      <c r="J95" s="13">
        <v>1</v>
      </c>
      <c r="K95" s="11">
        <v>0.81230769230769229</v>
      </c>
      <c r="L95" s="6">
        <v>0.96246153846153848</v>
      </c>
      <c r="M95" s="8">
        <v>0.82873846153846165</v>
      </c>
    </row>
    <row r="96" spans="1:13" x14ac:dyDescent="0.25">
      <c r="A96" s="10" t="s">
        <v>103</v>
      </c>
      <c r="B96" s="5">
        <v>1</v>
      </c>
      <c r="C96" s="5">
        <v>1</v>
      </c>
      <c r="D96" s="11">
        <v>0.5</v>
      </c>
      <c r="E96" s="11">
        <v>0.5</v>
      </c>
      <c r="F96" s="12">
        <v>0.75</v>
      </c>
      <c r="G96" s="7">
        <v>1</v>
      </c>
      <c r="H96" s="5">
        <v>0.8</v>
      </c>
      <c r="I96" s="12">
        <v>0.9</v>
      </c>
      <c r="J96" s="13">
        <v>1</v>
      </c>
      <c r="K96" s="11">
        <v>0.75228923804696735</v>
      </c>
      <c r="L96" s="6">
        <v>0.95045784760939356</v>
      </c>
      <c r="M96" s="8">
        <v>0.87013735428281802</v>
      </c>
    </row>
    <row r="97" spans="1:18" x14ac:dyDescent="0.25">
      <c r="A97" s="10" t="s">
        <v>104</v>
      </c>
      <c r="B97" s="5">
        <v>1</v>
      </c>
      <c r="C97" s="5">
        <v>1</v>
      </c>
      <c r="D97" s="11">
        <v>1</v>
      </c>
      <c r="E97" s="11">
        <v>1</v>
      </c>
      <c r="F97" s="12">
        <v>1</v>
      </c>
      <c r="G97" s="7">
        <v>1</v>
      </c>
      <c r="H97" s="5">
        <v>1</v>
      </c>
      <c r="I97" s="12">
        <v>1</v>
      </c>
      <c r="J97" s="13">
        <v>1</v>
      </c>
      <c r="K97" s="11">
        <v>1</v>
      </c>
      <c r="L97" s="6">
        <v>1</v>
      </c>
      <c r="M97" s="8">
        <v>1</v>
      </c>
    </row>
    <row r="98" spans="1:18" x14ac:dyDescent="0.25">
      <c r="A98" s="10" t="s">
        <v>105</v>
      </c>
      <c r="B98" s="5">
        <v>1</v>
      </c>
      <c r="C98" s="5">
        <v>1</v>
      </c>
      <c r="D98" s="11">
        <v>0.5</v>
      </c>
      <c r="E98" s="11">
        <v>0.5</v>
      </c>
      <c r="F98" s="12">
        <v>0.75</v>
      </c>
      <c r="G98" s="7">
        <v>1</v>
      </c>
      <c r="H98" s="5">
        <v>1</v>
      </c>
      <c r="I98" s="12">
        <v>1</v>
      </c>
      <c r="J98" s="13">
        <v>1</v>
      </c>
      <c r="K98" s="11">
        <v>1</v>
      </c>
      <c r="L98" s="6">
        <v>1</v>
      </c>
      <c r="M98" s="8">
        <v>0.92500000000000004</v>
      </c>
    </row>
    <row r="99" spans="1:18" x14ac:dyDescent="0.25">
      <c r="A99" s="10" t="s">
        <v>106</v>
      </c>
      <c r="B99" s="5">
        <v>1</v>
      </c>
      <c r="C99" s="5">
        <v>1</v>
      </c>
      <c r="D99" s="11">
        <v>1</v>
      </c>
      <c r="E99" s="11">
        <v>1</v>
      </c>
      <c r="F99" s="12">
        <v>1</v>
      </c>
      <c r="G99" s="7">
        <v>1</v>
      </c>
      <c r="H99" s="5">
        <v>1</v>
      </c>
      <c r="I99" s="12">
        <v>1</v>
      </c>
      <c r="J99" s="13">
        <v>1</v>
      </c>
      <c r="K99" s="11">
        <v>0.82449168207024026</v>
      </c>
      <c r="L99" s="6">
        <v>0.9648983364140481</v>
      </c>
      <c r="M99" s="8">
        <v>0.98946950092421437</v>
      </c>
    </row>
    <row r="100" spans="1:18" ht="15.75" thickBot="1" x14ac:dyDescent="0.3">
      <c r="A100" s="17" t="s">
        <v>107</v>
      </c>
      <c r="B100" s="18">
        <v>0.98947368421052628</v>
      </c>
      <c r="C100" s="19">
        <v>0.89789473684210519</v>
      </c>
      <c r="D100" s="19">
        <v>0.83684210526315794</v>
      </c>
      <c r="E100" s="19">
        <v>0.84736842105263155</v>
      </c>
      <c r="F100" s="20">
        <v>0.8928947368421053</v>
      </c>
      <c r="G100" s="18">
        <v>0.99789473684210539</v>
      </c>
      <c r="H100" s="19">
        <v>0.84842105263157841</v>
      </c>
      <c r="I100" s="20">
        <v>0.92315789473684196</v>
      </c>
      <c r="J100" s="18">
        <v>0.9760186285637783</v>
      </c>
      <c r="K100" s="19">
        <v>0.86910423563182992</v>
      </c>
      <c r="L100" s="19">
        <v>0.95463574997738876</v>
      </c>
      <c r="M100" s="19">
        <v>0.92352230394058499</v>
      </c>
    </row>
    <row r="101" spans="1:18" x14ac:dyDescent="0.25">
      <c r="A101" s="21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22"/>
      <c r="R101" s="9"/>
    </row>
    <row r="102" spans="1:18" ht="42" x14ac:dyDescent="0.25">
      <c r="A102" s="23" t="s">
        <v>108</v>
      </c>
      <c r="B102" s="24">
        <f>M100</f>
        <v>0.92352230394058499</v>
      </c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</row>
    <row r="103" spans="1:18" x14ac:dyDescent="0.25">
      <c r="A103" s="21"/>
      <c r="B103" s="21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</row>
    <row r="104" spans="1:18" x14ac:dyDescent="0.25">
      <c r="A104" s="21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</row>
    <row r="105" spans="1:18" ht="15.75" thickBot="1" x14ac:dyDescent="0.3">
      <c r="A105" s="21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</row>
    <row r="106" spans="1:18" ht="15.75" thickBot="1" x14ac:dyDescent="0.3">
      <c r="A106" s="59" t="s">
        <v>13</v>
      </c>
      <c r="B106" s="60"/>
      <c r="C106" s="61" t="s">
        <v>109</v>
      </c>
      <c r="D106" s="62"/>
      <c r="E106" s="62"/>
      <c r="F106" s="62"/>
      <c r="G106" s="62"/>
    </row>
    <row r="107" spans="1:18" ht="15.75" thickBot="1" x14ac:dyDescent="0.3">
      <c r="H107" s="25"/>
      <c r="I107" s="25"/>
      <c r="J107" s="25"/>
      <c r="K107" s="25"/>
      <c r="L107" s="25"/>
      <c r="M107" s="25"/>
    </row>
    <row r="108" spans="1:18" ht="22.5" customHeight="1" x14ac:dyDescent="0.25">
      <c r="A108" s="63" t="s">
        <v>110</v>
      </c>
      <c r="B108" s="64"/>
      <c r="C108" s="26" t="s">
        <v>5</v>
      </c>
      <c r="D108" s="26" t="s">
        <v>111</v>
      </c>
      <c r="E108" s="26" t="s">
        <v>112</v>
      </c>
      <c r="F108" s="26" t="s">
        <v>113</v>
      </c>
      <c r="G108" s="26" t="s">
        <v>114</v>
      </c>
      <c r="H108" s="27"/>
      <c r="I108" s="65" t="s">
        <v>110</v>
      </c>
      <c r="J108" s="66"/>
      <c r="K108" s="33" t="s">
        <v>10</v>
      </c>
      <c r="L108" s="33" t="s">
        <v>11</v>
      </c>
      <c r="M108" s="33" t="s">
        <v>115</v>
      </c>
    </row>
    <row r="109" spans="1:18" ht="30" customHeight="1" thickBot="1" x14ac:dyDescent="0.3">
      <c r="A109" s="57" t="s">
        <v>116</v>
      </c>
      <c r="B109" s="67"/>
      <c r="C109" s="28">
        <f>VLOOKUP($A$106,$A$3:$L$100,2)</f>
        <v>1</v>
      </c>
      <c r="D109" s="28">
        <f>VLOOKUP($A$106,$A$3:$L$100,3)</f>
        <v>1</v>
      </c>
      <c r="E109" s="28">
        <f>VLOOKUP($A$106,$A$3:$L$100,4)</f>
        <v>1</v>
      </c>
      <c r="F109" s="28">
        <f>VLOOKUP($A$106,$A$3:$L$100,5)</f>
        <v>1</v>
      </c>
      <c r="G109" s="28">
        <f>VLOOKUP($A$106,$A$3:$L$100,6)</f>
        <v>1</v>
      </c>
      <c r="H109" s="29"/>
      <c r="I109" s="68" t="s">
        <v>117</v>
      </c>
      <c r="J109" s="69"/>
      <c r="K109" s="30">
        <f>VLOOKUP($A$106,$A$3:$L$100,10)</f>
        <v>1</v>
      </c>
      <c r="L109" s="30">
        <f>VLOOKUP($A$106,$A$3:$L$100,11)</f>
        <v>0.87221414369231687</v>
      </c>
      <c r="M109" s="30">
        <f>VLOOKUP($A$106,$A$3:$L$100,12)</f>
        <v>0.97444282873846344</v>
      </c>
    </row>
    <row r="110" spans="1:18" x14ac:dyDescent="0.25">
      <c r="A110" s="57" t="s">
        <v>118</v>
      </c>
      <c r="B110" s="58"/>
      <c r="C110" s="28">
        <f>VLOOKUP($A$106,$A$3:$L$100,7)</f>
        <v>1</v>
      </c>
      <c r="D110" s="28">
        <f>VLOOKUP($A$106,$A$3:$L$100,8)</f>
        <v>0.8</v>
      </c>
      <c r="E110" s="34" t="s">
        <v>119</v>
      </c>
      <c r="F110" s="34" t="s">
        <v>119</v>
      </c>
      <c r="G110" s="28">
        <f>VLOOKUP($A$106,$A$3:$L$100,9)</f>
        <v>0.9</v>
      </c>
      <c r="H110" s="29"/>
      <c r="I110" s="25"/>
      <c r="J110" s="25"/>
      <c r="K110" s="25"/>
      <c r="L110" s="25"/>
      <c r="M110" s="25"/>
    </row>
    <row r="111" spans="1:18" x14ac:dyDescent="0.25">
      <c r="A111" s="31"/>
      <c r="B111" s="31"/>
      <c r="C111" s="32"/>
      <c r="D111" s="32"/>
      <c r="E111" s="32"/>
      <c r="F111" s="32"/>
      <c r="G111" s="32"/>
      <c r="H111" s="29"/>
      <c r="I111" s="25"/>
      <c r="J111" s="25"/>
      <c r="K111" s="25"/>
      <c r="L111" s="25"/>
      <c r="M111" s="25"/>
    </row>
    <row r="112" spans="1:18" x14ac:dyDescent="0.25">
      <c r="G112" s="29"/>
      <c r="H112" s="29"/>
      <c r="I112" s="25"/>
      <c r="J112" s="25"/>
      <c r="K112" s="25"/>
      <c r="L112" s="25"/>
      <c r="M112" s="25"/>
    </row>
    <row r="113" spans="8:13" x14ac:dyDescent="0.25">
      <c r="H113" s="25"/>
      <c r="I113" s="25"/>
      <c r="J113" s="25"/>
      <c r="K113" s="25"/>
      <c r="L113" s="25"/>
      <c r="M113" s="25"/>
    </row>
    <row r="114" spans="8:13" x14ac:dyDescent="0.25">
      <c r="H114" s="25"/>
      <c r="I114" s="25"/>
      <c r="J114" s="25"/>
      <c r="K114" s="25"/>
      <c r="L114" s="25"/>
      <c r="M114" s="25"/>
    </row>
    <row r="115" spans="8:13" ht="15" customHeight="1" x14ac:dyDescent="0.25">
      <c r="H115" s="25"/>
      <c r="I115" s="25"/>
      <c r="J115" s="25"/>
      <c r="K115" s="25"/>
      <c r="L115" s="25"/>
      <c r="M115" s="25"/>
    </row>
    <row r="116" spans="8:13" x14ac:dyDescent="0.25">
      <c r="H116" s="25"/>
      <c r="I116" s="25"/>
      <c r="J116" s="25"/>
      <c r="K116" s="25"/>
      <c r="L116" s="25"/>
      <c r="M116" s="25"/>
    </row>
    <row r="117" spans="8:13" x14ac:dyDescent="0.25">
      <c r="H117" s="25"/>
      <c r="I117" s="25"/>
      <c r="J117" s="25"/>
      <c r="K117" s="25"/>
      <c r="L117" s="25"/>
      <c r="M117" s="25"/>
    </row>
    <row r="118" spans="8:13" x14ac:dyDescent="0.25">
      <c r="H118" s="25"/>
      <c r="I118" s="25"/>
      <c r="J118" s="25"/>
      <c r="K118" s="25"/>
      <c r="L118" s="25"/>
      <c r="M118" s="25"/>
    </row>
    <row r="119" spans="8:13" x14ac:dyDescent="0.25">
      <c r="H119" s="25"/>
      <c r="I119" s="25"/>
      <c r="J119" s="25"/>
      <c r="K119" s="25"/>
      <c r="L119" s="25"/>
      <c r="M119" s="25"/>
    </row>
    <row r="120" spans="8:13" x14ac:dyDescent="0.25">
      <c r="H120" s="25"/>
      <c r="I120" s="25"/>
      <c r="J120" s="25"/>
      <c r="K120" s="25"/>
      <c r="L120" s="25"/>
      <c r="M120" s="25"/>
    </row>
    <row r="121" spans="8:13" x14ac:dyDescent="0.25">
      <c r="H121" s="25"/>
      <c r="I121" s="25"/>
      <c r="J121" s="25"/>
      <c r="K121" s="25"/>
      <c r="L121" s="25"/>
      <c r="M121" s="25"/>
    </row>
    <row r="122" spans="8:13" x14ac:dyDescent="0.25">
      <c r="H122" s="25"/>
      <c r="I122" s="25"/>
      <c r="J122" s="25"/>
      <c r="K122" s="25"/>
      <c r="L122" s="25"/>
      <c r="M122" s="25"/>
    </row>
    <row r="123" spans="8:13" x14ac:dyDescent="0.25">
      <c r="H123" s="25"/>
      <c r="I123" s="25"/>
      <c r="J123" s="25"/>
      <c r="K123" s="25"/>
      <c r="L123" s="25"/>
      <c r="M123" s="25"/>
    </row>
    <row r="124" spans="8:13" x14ac:dyDescent="0.25">
      <c r="H124" s="25"/>
      <c r="I124" s="25"/>
      <c r="J124" s="25"/>
      <c r="K124" s="25"/>
      <c r="L124" s="25"/>
      <c r="M124" s="25"/>
    </row>
  </sheetData>
  <sheetProtection algorithmName="SHA-512" hashValue="4KL/3KYvlHkUxttbwKII4ryYIEXlThYOVER7iL8Y8rX7VLCkq60IwflwbkiZE9WoNuz6rXkIWAtz+UjlzMgjXg==" saltValue="JnkXCbrS67Tg3DVQxZebTQ==" spinCount="100000" sheet="1" sort="0"/>
  <mergeCells count="13">
    <mergeCell ref="A110:B110"/>
    <mergeCell ref="A106:B106"/>
    <mergeCell ref="C106:G106"/>
    <mergeCell ref="A108:B108"/>
    <mergeCell ref="I108:J108"/>
    <mergeCell ref="A109:B109"/>
    <mergeCell ref="I109:J109"/>
    <mergeCell ref="A1:K1"/>
    <mergeCell ref="M3:M4"/>
    <mergeCell ref="A3:A4"/>
    <mergeCell ref="B3:F3"/>
    <mergeCell ref="G3:I3"/>
    <mergeCell ref="J3:L3"/>
  </mergeCells>
  <conditionalFormatting sqref="M5:M99">
    <cfRule type="iconSet" priority="2">
      <iconSet iconSet="3Flags">
        <cfvo type="percent" val="0"/>
        <cfvo type="num" val="0.6"/>
        <cfvo type="num" val="0.85"/>
      </iconSet>
    </cfRule>
  </conditionalFormatting>
  <conditionalFormatting sqref="J5:L100">
    <cfRule type="iconSet" priority="3">
      <iconSet iconSet="3Symbols">
        <cfvo type="percent" val="0"/>
        <cfvo type="num" val="0.6"/>
        <cfvo type="num" val="0.9"/>
      </iconSet>
    </cfRule>
  </conditionalFormatting>
  <conditionalFormatting sqref="M100">
    <cfRule type="iconSet" priority="1">
      <iconSet iconSet="3Symbols">
        <cfvo type="percent" val="0"/>
        <cfvo type="num" val="0.6"/>
        <cfvo type="num" val="0.85"/>
      </iconSet>
    </cfRule>
  </conditionalFormatting>
  <conditionalFormatting sqref="B5:L100">
    <cfRule type="iconSet" priority="4">
      <iconSet iconSet="3Symbols">
        <cfvo type="percent" val="0"/>
        <cfvo type="num" val="0.6"/>
        <cfvo type="num" val="0.9"/>
      </iconSet>
    </cfRule>
  </conditionalFormatting>
  <dataValidations count="1">
    <dataValidation type="list" allowBlank="1" showInputMessage="1" showErrorMessage="1" sqref="A106:B106">
      <formula1>$A$5:$A$99</formula1>
    </dataValidation>
  </dataValidations>
  <pageMargins left="0.70866141732283472" right="0.70866141732283472" top="0.74803149606299213" bottom="0.74803149606299213" header="0.31496062992125984" footer="0.31496062992125984"/>
  <pageSetup scale="6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125"/>
  <sheetViews>
    <sheetView showGridLines="0" zoomScale="90" zoomScaleNormal="90" workbookViewId="0">
      <pane xSplit="1" ySplit="4" topLeftCell="B93" activePane="bottomRight" state="frozen"/>
      <selection pane="topRight" activeCell="C22" sqref="C22:C24"/>
      <selection pane="bottomLeft" activeCell="C22" sqref="C22:C24"/>
      <selection pane="bottomRight" activeCell="B103" sqref="B103"/>
    </sheetView>
  </sheetViews>
  <sheetFormatPr baseColWidth="10" defaultColWidth="11.42578125" defaultRowHeight="15" x14ac:dyDescent="0.25"/>
  <cols>
    <col min="1" max="1" width="21.28515625" bestFit="1" customWidth="1"/>
    <col min="2" max="2" width="13.42578125" customWidth="1"/>
    <col min="3" max="3" width="14.140625" customWidth="1"/>
    <col min="4" max="4" width="12.42578125" customWidth="1"/>
    <col min="5" max="6" width="14.140625" bestFit="1" customWidth="1"/>
    <col min="7" max="7" width="14.28515625" customWidth="1"/>
    <col min="8" max="8" width="12.140625" customWidth="1"/>
    <col min="9" max="9" width="12.28515625" customWidth="1"/>
    <col min="10" max="10" width="14.140625" bestFit="1" customWidth="1"/>
    <col min="11" max="11" width="11.5703125" bestFit="1" customWidth="1"/>
    <col min="12" max="12" width="12.28515625" bestFit="1" customWidth="1"/>
    <col min="13" max="13" width="14.28515625" bestFit="1" customWidth="1"/>
    <col min="14" max="14" width="11.5703125" bestFit="1" customWidth="1"/>
    <col min="15" max="17" width="11.5703125" customWidth="1"/>
    <col min="18" max="18" width="12" customWidth="1"/>
  </cols>
  <sheetData>
    <row r="1" spans="1:14" ht="48" customHeight="1" x14ac:dyDescent="0.25">
      <c r="A1" s="70" t="s">
        <v>122</v>
      </c>
      <c r="B1" s="71"/>
      <c r="C1" s="71"/>
      <c r="D1" s="71"/>
      <c r="E1" s="71"/>
      <c r="F1" s="71"/>
      <c r="G1" s="71"/>
      <c r="H1" s="71"/>
      <c r="I1" s="71"/>
      <c r="J1" s="71"/>
      <c r="K1" s="71"/>
    </row>
    <row r="2" spans="1:14" ht="15.75" thickBot="1" x14ac:dyDescent="0.3"/>
    <row r="3" spans="1:14" ht="25.5" customHeight="1" x14ac:dyDescent="0.25">
      <c r="A3" s="49" t="s">
        <v>0</v>
      </c>
      <c r="B3" s="51" t="s">
        <v>1</v>
      </c>
      <c r="C3" s="52"/>
      <c r="D3" s="52"/>
      <c r="E3" s="52"/>
      <c r="F3" s="53"/>
      <c r="G3" s="51" t="s">
        <v>2</v>
      </c>
      <c r="H3" s="52"/>
      <c r="I3" s="53"/>
      <c r="J3" s="54" t="s">
        <v>3</v>
      </c>
      <c r="K3" s="55"/>
      <c r="L3" s="56"/>
      <c r="M3" s="47" t="s">
        <v>4</v>
      </c>
    </row>
    <row r="4" spans="1:14" ht="57" thickBot="1" x14ac:dyDescent="0.3">
      <c r="A4" s="50"/>
      <c r="B4" s="1" t="s">
        <v>5</v>
      </c>
      <c r="C4" s="2" t="s">
        <v>6</v>
      </c>
      <c r="D4" s="2" t="s">
        <v>7</v>
      </c>
      <c r="E4" s="2" t="s">
        <v>8</v>
      </c>
      <c r="F4" s="3" t="s">
        <v>9</v>
      </c>
      <c r="G4" s="1" t="s">
        <v>5</v>
      </c>
      <c r="H4" s="2" t="s">
        <v>6</v>
      </c>
      <c r="I4" s="3" t="s">
        <v>9</v>
      </c>
      <c r="J4" s="1" t="s">
        <v>10</v>
      </c>
      <c r="K4" s="2" t="s">
        <v>11</v>
      </c>
      <c r="L4" s="3" t="s">
        <v>9</v>
      </c>
      <c r="M4" s="48"/>
    </row>
    <row r="5" spans="1:14" x14ac:dyDescent="0.25">
      <c r="A5" s="4" t="s">
        <v>12</v>
      </c>
      <c r="B5" s="5">
        <v>1</v>
      </c>
      <c r="C5" s="5">
        <v>1</v>
      </c>
      <c r="D5" s="5">
        <v>0.5</v>
      </c>
      <c r="E5" s="5">
        <v>0.5</v>
      </c>
      <c r="F5" s="6">
        <v>0.75</v>
      </c>
      <c r="G5" s="7">
        <v>1</v>
      </c>
      <c r="H5" s="5">
        <v>0.7</v>
      </c>
      <c r="I5" s="6">
        <v>0.85</v>
      </c>
      <c r="J5" s="7">
        <v>0.87599517490953016</v>
      </c>
      <c r="K5" s="5">
        <v>0.78197320341047549</v>
      </c>
      <c r="L5" s="6">
        <v>0.85719078060971921</v>
      </c>
      <c r="M5" s="8">
        <v>0.82215723418291575</v>
      </c>
      <c r="N5" s="9"/>
    </row>
    <row r="6" spans="1:14" x14ac:dyDescent="0.25">
      <c r="A6" s="10" t="s">
        <v>13</v>
      </c>
      <c r="B6" s="5">
        <v>1</v>
      </c>
      <c r="C6" s="5">
        <v>1</v>
      </c>
      <c r="D6" s="11">
        <v>1</v>
      </c>
      <c r="E6" s="11">
        <v>1</v>
      </c>
      <c r="F6" s="12">
        <v>1</v>
      </c>
      <c r="G6" s="7">
        <v>1</v>
      </c>
      <c r="H6" s="5">
        <v>0.9</v>
      </c>
      <c r="I6" s="12">
        <v>0.95</v>
      </c>
      <c r="J6" s="13">
        <v>1</v>
      </c>
      <c r="K6" s="11">
        <v>0.86162893266685381</v>
      </c>
      <c r="L6" s="6">
        <v>0.97232578653337076</v>
      </c>
      <c r="M6" s="8">
        <v>0.97169773596001119</v>
      </c>
    </row>
    <row r="7" spans="1:14" x14ac:dyDescent="0.25">
      <c r="A7" s="10" t="s">
        <v>14</v>
      </c>
      <c r="B7" s="5">
        <v>1</v>
      </c>
      <c r="C7" s="5">
        <v>1</v>
      </c>
      <c r="D7" s="11">
        <v>1</v>
      </c>
      <c r="E7" s="11">
        <v>1</v>
      </c>
      <c r="F7" s="12">
        <v>1</v>
      </c>
      <c r="G7" s="7">
        <v>1</v>
      </c>
      <c r="H7" s="5">
        <v>0.9</v>
      </c>
      <c r="I7" s="12">
        <v>0.95</v>
      </c>
      <c r="J7" s="13">
        <v>1</v>
      </c>
      <c r="K7" s="11">
        <v>0.84989939637826972</v>
      </c>
      <c r="L7" s="6">
        <v>0.96997987927565399</v>
      </c>
      <c r="M7" s="8">
        <v>0.97099396378269609</v>
      </c>
    </row>
    <row r="8" spans="1:14" x14ac:dyDescent="0.25">
      <c r="A8" s="10" t="s">
        <v>15</v>
      </c>
      <c r="B8" s="5">
        <v>1</v>
      </c>
      <c r="C8" s="5">
        <v>1</v>
      </c>
      <c r="D8" s="11">
        <v>1</v>
      </c>
      <c r="E8" s="11">
        <v>1</v>
      </c>
      <c r="F8" s="12">
        <v>1</v>
      </c>
      <c r="G8" s="7">
        <v>1</v>
      </c>
      <c r="H8" s="5">
        <v>1</v>
      </c>
      <c r="I8" s="12">
        <v>1</v>
      </c>
      <c r="J8" s="13">
        <v>1</v>
      </c>
      <c r="K8" s="11">
        <v>0.78483245149911818</v>
      </c>
      <c r="L8" s="6">
        <v>0.95696649029982372</v>
      </c>
      <c r="M8" s="8">
        <v>0.98708994708994702</v>
      </c>
    </row>
    <row r="9" spans="1:14" x14ac:dyDescent="0.25">
      <c r="A9" s="10" t="s">
        <v>16</v>
      </c>
      <c r="B9" s="5">
        <v>0.5</v>
      </c>
      <c r="C9" s="5">
        <v>1</v>
      </c>
      <c r="D9" s="11">
        <v>1</v>
      </c>
      <c r="E9" s="11">
        <v>1</v>
      </c>
      <c r="F9" s="12">
        <v>0.875</v>
      </c>
      <c r="G9" s="7">
        <v>1</v>
      </c>
      <c r="H9" s="5">
        <v>0.9</v>
      </c>
      <c r="I9" s="12">
        <v>0.95</v>
      </c>
      <c r="J9" s="13">
        <v>1</v>
      </c>
      <c r="K9" s="11">
        <v>0.8785576717312209</v>
      </c>
      <c r="L9" s="6">
        <v>0.97571153434624425</v>
      </c>
      <c r="M9" s="8">
        <v>0.93521346030387331</v>
      </c>
    </row>
    <row r="10" spans="1:14" x14ac:dyDescent="0.25">
      <c r="A10" s="10" t="s">
        <v>17</v>
      </c>
      <c r="B10" s="5">
        <v>1</v>
      </c>
      <c r="C10" s="5">
        <v>1</v>
      </c>
      <c r="D10" s="11">
        <v>1</v>
      </c>
      <c r="E10" s="11">
        <v>1</v>
      </c>
      <c r="F10" s="12">
        <v>1</v>
      </c>
      <c r="G10" s="7">
        <v>1</v>
      </c>
      <c r="H10" s="5">
        <v>1</v>
      </c>
      <c r="I10" s="12">
        <v>1</v>
      </c>
      <c r="J10" s="13">
        <v>1</v>
      </c>
      <c r="K10" s="11">
        <v>1</v>
      </c>
      <c r="L10" s="6">
        <v>1</v>
      </c>
      <c r="M10" s="8">
        <v>1</v>
      </c>
    </row>
    <row r="11" spans="1:14" x14ac:dyDescent="0.25">
      <c r="A11" s="10" t="s">
        <v>18</v>
      </c>
      <c r="B11" s="5">
        <v>1</v>
      </c>
      <c r="C11" s="5">
        <v>0.5</v>
      </c>
      <c r="D11" s="11">
        <v>0.5</v>
      </c>
      <c r="E11" s="11">
        <v>0.5</v>
      </c>
      <c r="F11" s="12">
        <v>0.625</v>
      </c>
      <c r="G11" s="7">
        <v>1</v>
      </c>
      <c r="H11" s="5">
        <v>0.9</v>
      </c>
      <c r="I11" s="12">
        <v>0.95</v>
      </c>
      <c r="J11" s="13">
        <v>1</v>
      </c>
      <c r="K11" s="11">
        <v>0.80014149274849777</v>
      </c>
      <c r="L11" s="6">
        <v>0.96002829854969962</v>
      </c>
      <c r="M11" s="8">
        <v>0.85550848956490988</v>
      </c>
    </row>
    <row r="12" spans="1:14" x14ac:dyDescent="0.25">
      <c r="A12" s="10" t="s">
        <v>19</v>
      </c>
      <c r="B12" s="5">
        <v>1</v>
      </c>
      <c r="C12" s="5">
        <v>1</v>
      </c>
      <c r="D12" s="11">
        <v>1</v>
      </c>
      <c r="E12" s="11">
        <v>0.5</v>
      </c>
      <c r="F12" s="12">
        <v>0.875</v>
      </c>
      <c r="G12" s="7">
        <v>1</v>
      </c>
      <c r="H12" s="5">
        <v>1</v>
      </c>
      <c r="I12" s="12">
        <v>1</v>
      </c>
      <c r="J12" s="13">
        <v>1</v>
      </c>
      <c r="K12" s="11">
        <v>1</v>
      </c>
      <c r="L12" s="6">
        <v>1</v>
      </c>
      <c r="M12" s="8">
        <v>0.96250000000000013</v>
      </c>
    </row>
    <row r="13" spans="1:14" x14ac:dyDescent="0.25">
      <c r="A13" s="10" t="s">
        <v>20</v>
      </c>
      <c r="B13" s="5">
        <v>1</v>
      </c>
      <c r="C13" s="5">
        <v>1</v>
      </c>
      <c r="D13" s="11">
        <v>0.5</v>
      </c>
      <c r="E13" s="11">
        <v>0.5</v>
      </c>
      <c r="F13" s="12">
        <v>0.75</v>
      </c>
      <c r="G13" s="7">
        <v>1</v>
      </c>
      <c r="H13" s="5">
        <v>0.7</v>
      </c>
      <c r="I13" s="12">
        <v>0.85</v>
      </c>
      <c r="J13" s="13">
        <v>0.79775700397765315</v>
      </c>
      <c r="K13" s="11">
        <v>0.84303502733346958</v>
      </c>
      <c r="L13" s="6">
        <v>0.80681260864881654</v>
      </c>
      <c r="M13" s="8">
        <v>0.80704378259464493</v>
      </c>
    </row>
    <row r="14" spans="1:14" x14ac:dyDescent="0.25">
      <c r="A14" s="10" t="s">
        <v>21</v>
      </c>
      <c r="B14" s="5">
        <v>1</v>
      </c>
      <c r="C14" s="5">
        <v>1</v>
      </c>
      <c r="D14" s="11">
        <v>0.5</v>
      </c>
      <c r="E14" s="11">
        <v>0.5</v>
      </c>
      <c r="F14" s="12">
        <v>0.75</v>
      </c>
      <c r="G14" s="7">
        <v>1</v>
      </c>
      <c r="H14" s="5">
        <v>1</v>
      </c>
      <c r="I14" s="12">
        <v>1</v>
      </c>
      <c r="J14" s="13">
        <v>1</v>
      </c>
      <c r="K14" s="11">
        <v>0.88375970506655199</v>
      </c>
      <c r="L14" s="6">
        <v>0.97675194101331042</v>
      </c>
      <c r="M14" s="8">
        <v>0.91802558230399312</v>
      </c>
    </row>
    <row r="15" spans="1:14" x14ac:dyDescent="0.25">
      <c r="A15" s="10" t="s">
        <v>22</v>
      </c>
      <c r="B15" s="5">
        <v>1</v>
      </c>
      <c r="C15" s="5">
        <v>1</v>
      </c>
      <c r="D15" s="11">
        <v>0.5</v>
      </c>
      <c r="E15" s="11">
        <v>0.5</v>
      </c>
      <c r="F15" s="12">
        <v>0.75</v>
      </c>
      <c r="G15" s="7">
        <v>1</v>
      </c>
      <c r="H15" s="5">
        <v>0.9</v>
      </c>
      <c r="I15" s="12">
        <v>0.95</v>
      </c>
      <c r="J15" s="13">
        <v>1</v>
      </c>
      <c r="K15" s="11">
        <v>0.78386844166014158</v>
      </c>
      <c r="L15" s="6">
        <v>0.95677368833202836</v>
      </c>
      <c r="M15" s="8">
        <v>0.8920321064996084</v>
      </c>
    </row>
    <row r="16" spans="1:14" x14ac:dyDescent="0.25">
      <c r="A16" s="10" t="s">
        <v>23</v>
      </c>
      <c r="B16" s="5">
        <v>1</v>
      </c>
      <c r="C16" s="5">
        <v>1</v>
      </c>
      <c r="D16" s="11">
        <v>1</v>
      </c>
      <c r="E16" s="11">
        <v>1</v>
      </c>
      <c r="F16" s="12">
        <v>1</v>
      </c>
      <c r="G16" s="7">
        <v>0.9</v>
      </c>
      <c r="H16" s="5">
        <v>1</v>
      </c>
      <c r="I16" s="12">
        <v>0.95</v>
      </c>
      <c r="J16" s="13">
        <v>1</v>
      </c>
      <c r="K16" s="11">
        <v>1</v>
      </c>
      <c r="L16" s="6">
        <v>1</v>
      </c>
      <c r="M16" s="8">
        <v>0.98</v>
      </c>
    </row>
    <row r="17" spans="1:13" x14ac:dyDescent="0.25">
      <c r="A17" s="10" t="s">
        <v>24</v>
      </c>
      <c r="B17" s="5">
        <v>1</v>
      </c>
      <c r="C17" s="5">
        <v>1</v>
      </c>
      <c r="D17" s="11">
        <v>1</v>
      </c>
      <c r="E17" s="11">
        <v>1</v>
      </c>
      <c r="F17" s="12">
        <v>1</v>
      </c>
      <c r="G17" s="7">
        <v>1</v>
      </c>
      <c r="H17" s="5">
        <v>0.9</v>
      </c>
      <c r="I17" s="12">
        <v>0.95</v>
      </c>
      <c r="J17" s="13">
        <v>1</v>
      </c>
      <c r="K17" s="11">
        <v>0.85195310126966939</v>
      </c>
      <c r="L17" s="6">
        <v>0.97039062025393397</v>
      </c>
      <c r="M17" s="8">
        <v>0.97111718607618014</v>
      </c>
    </row>
    <row r="18" spans="1:13" x14ac:dyDescent="0.25">
      <c r="A18" s="10" t="s">
        <v>25</v>
      </c>
      <c r="B18" s="5">
        <v>0.5</v>
      </c>
      <c r="C18" s="5">
        <v>0.5</v>
      </c>
      <c r="D18" s="11">
        <v>0.5</v>
      </c>
      <c r="E18" s="11">
        <v>0.5</v>
      </c>
      <c r="F18" s="12">
        <v>0.5</v>
      </c>
      <c r="G18" s="7">
        <v>1</v>
      </c>
      <c r="H18" s="5">
        <v>0.7</v>
      </c>
      <c r="I18" s="12">
        <v>0.85</v>
      </c>
      <c r="J18" s="13">
        <v>0.8285904846598483</v>
      </c>
      <c r="K18" s="11">
        <v>1</v>
      </c>
      <c r="L18" s="6">
        <v>0.86287238772787878</v>
      </c>
      <c r="M18" s="8">
        <v>0.74886171631836362</v>
      </c>
    </row>
    <row r="19" spans="1:13" x14ac:dyDescent="0.25">
      <c r="A19" s="10" t="s">
        <v>26</v>
      </c>
      <c r="B19" s="5">
        <v>1</v>
      </c>
      <c r="C19" s="5">
        <v>0.5</v>
      </c>
      <c r="D19" s="11">
        <v>0.5</v>
      </c>
      <c r="E19" s="11">
        <v>0.5</v>
      </c>
      <c r="F19" s="12">
        <v>0.625</v>
      </c>
      <c r="G19" s="7">
        <v>1</v>
      </c>
      <c r="H19" s="5">
        <v>0.9</v>
      </c>
      <c r="I19" s="12">
        <v>0.95</v>
      </c>
      <c r="J19" s="13">
        <v>1</v>
      </c>
      <c r="K19" s="11">
        <v>0.80682741804389257</v>
      </c>
      <c r="L19" s="6">
        <v>0.9613654836087786</v>
      </c>
      <c r="M19" s="8">
        <v>0.85590964508263356</v>
      </c>
    </row>
    <row r="20" spans="1:13" x14ac:dyDescent="0.25">
      <c r="A20" s="10" t="s">
        <v>27</v>
      </c>
      <c r="B20" s="5">
        <v>1</v>
      </c>
      <c r="C20" s="5">
        <v>1</v>
      </c>
      <c r="D20" s="11">
        <v>1</v>
      </c>
      <c r="E20" s="11">
        <v>1</v>
      </c>
      <c r="F20" s="12">
        <v>1</v>
      </c>
      <c r="G20" s="7">
        <v>1</v>
      </c>
      <c r="H20" s="5">
        <v>0.9</v>
      </c>
      <c r="I20" s="12">
        <v>0.95</v>
      </c>
      <c r="J20" s="13">
        <v>1</v>
      </c>
      <c r="K20" s="11">
        <v>0.87496033005395102</v>
      </c>
      <c r="L20" s="6">
        <v>0.97499206601079025</v>
      </c>
      <c r="M20" s="8">
        <v>0.97249761980323701</v>
      </c>
    </row>
    <row r="21" spans="1:13" x14ac:dyDescent="0.25">
      <c r="A21" s="10" t="s">
        <v>28</v>
      </c>
      <c r="B21" s="5">
        <v>1</v>
      </c>
      <c r="C21" s="5">
        <v>1</v>
      </c>
      <c r="D21" s="11">
        <v>1</v>
      </c>
      <c r="E21" s="11">
        <v>1</v>
      </c>
      <c r="F21" s="12">
        <v>1</v>
      </c>
      <c r="G21" s="7">
        <v>0.8</v>
      </c>
      <c r="H21" s="5">
        <v>1</v>
      </c>
      <c r="I21" s="12">
        <v>0.9</v>
      </c>
      <c r="J21" s="13">
        <v>0.76461383984604703</v>
      </c>
      <c r="K21" s="11">
        <v>1</v>
      </c>
      <c r="L21" s="6">
        <v>0.81169107187683776</v>
      </c>
      <c r="M21" s="8">
        <v>0.90350732156305136</v>
      </c>
    </row>
    <row r="22" spans="1:13" x14ac:dyDescent="0.25">
      <c r="A22" s="10" t="s">
        <v>29</v>
      </c>
      <c r="B22" s="5">
        <v>1</v>
      </c>
      <c r="C22" s="5">
        <v>1</v>
      </c>
      <c r="D22" s="11">
        <v>0.5</v>
      </c>
      <c r="E22" s="11">
        <v>0.5</v>
      </c>
      <c r="F22" s="12">
        <v>0.75</v>
      </c>
      <c r="G22" s="7">
        <v>1</v>
      </c>
      <c r="H22" s="5">
        <v>0.9</v>
      </c>
      <c r="I22" s="12">
        <v>0.95</v>
      </c>
      <c r="J22" s="13">
        <v>1</v>
      </c>
      <c r="K22" s="11">
        <v>0.89281507656065962</v>
      </c>
      <c r="L22" s="6">
        <v>0.97856301531213197</v>
      </c>
      <c r="M22" s="8">
        <v>0.89856890459363958</v>
      </c>
    </row>
    <row r="23" spans="1:13" x14ac:dyDescent="0.25">
      <c r="A23" s="10" t="s">
        <v>30</v>
      </c>
      <c r="B23" s="5">
        <v>1</v>
      </c>
      <c r="C23" s="5">
        <v>1</v>
      </c>
      <c r="D23" s="11">
        <v>1</v>
      </c>
      <c r="E23" s="11">
        <v>1</v>
      </c>
      <c r="F23" s="12">
        <v>1</v>
      </c>
      <c r="G23" s="7">
        <v>0.9</v>
      </c>
      <c r="H23" s="5">
        <v>0.9</v>
      </c>
      <c r="I23" s="12">
        <v>0.9</v>
      </c>
      <c r="J23" s="13">
        <v>0.84584921374715116</v>
      </c>
      <c r="K23" s="11">
        <v>0.88610116781937409</v>
      </c>
      <c r="L23" s="6">
        <v>0.85389960456159586</v>
      </c>
      <c r="M23" s="8">
        <v>0.91616988136847877</v>
      </c>
    </row>
    <row r="24" spans="1:13" x14ac:dyDescent="0.25">
      <c r="A24" s="10" t="s">
        <v>31</v>
      </c>
      <c r="B24" s="5">
        <v>1</v>
      </c>
      <c r="C24" s="5">
        <v>1</v>
      </c>
      <c r="D24" s="11">
        <v>1</v>
      </c>
      <c r="E24" s="11">
        <v>1</v>
      </c>
      <c r="F24" s="12">
        <v>1</v>
      </c>
      <c r="G24" s="7">
        <v>1</v>
      </c>
      <c r="H24" s="5">
        <v>1</v>
      </c>
      <c r="I24" s="12">
        <v>1</v>
      </c>
      <c r="J24" s="13">
        <v>1</v>
      </c>
      <c r="K24" s="11">
        <v>1</v>
      </c>
      <c r="L24" s="6">
        <v>1</v>
      </c>
      <c r="M24" s="8">
        <v>1</v>
      </c>
    </row>
    <row r="25" spans="1:13" x14ac:dyDescent="0.25">
      <c r="A25" s="10" t="s">
        <v>32</v>
      </c>
      <c r="B25" s="5">
        <v>1</v>
      </c>
      <c r="C25" s="5">
        <v>1</v>
      </c>
      <c r="D25" s="11">
        <v>0.5</v>
      </c>
      <c r="E25" s="11">
        <v>0.5</v>
      </c>
      <c r="F25" s="12">
        <v>0.75</v>
      </c>
      <c r="G25" s="7">
        <v>1</v>
      </c>
      <c r="H25" s="5">
        <v>0.9</v>
      </c>
      <c r="I25" s="12">
        <v>0.95</v>
      </c>
      <c r="J25" s="13">
        <v>1</v>
      </c>
      <c r="K25" s="11">
        <v>0.86289190453907327</v>
      </c>
      <c r="L25" s="6">
        <v>0.97257838090781468</v>
      </c>
      <c r="M25" s="8">
        <v>0.89677351427234431</v>
      </c>
    </row>
    <row r="26" spans="1:13" x14ac:dyDescent="0.25">
      <c r="A26" s="10" t="s">
        <v>33</v>
      </c>
      <c r="B26" s="5">
        <v>1</v>
      </c>
      <c r="C26" s="5">
        <v>1</v>
      </c>
      <c r="D26" s="11">
        <v>0.5</v>
      </c>
      <c r="E26" s="11">
        <v>0.5</v>
      </c>
      <c r="F26" s="12">
        <v>0.75</v>
      </c>
      <c r="G26" s="7">
        <v>1</v>
      </c>
      <c r="H26" s="5">
        <v>0.9</v>
      </c>
      <c r="I26" s="12">
        <v>0.95</v>
      </c>
      <c r="J26" s="13">
        <v>1</v>
      </c>
      <c r="K26" s="11">
        <v>0.74048721562311326</v>
      </c>
      <c r="L26" s="6">
        <v>0.94809744312462274</v>
      </c>
      <c r="M26" s="8">
        <v>0.88942923293738674</v>
      </c>
    </row>
    <row r="27" spans="1:13" x14ac:dyDescent="0.25">
      <c r="A27" s="10" t="s">
        <v>34</v>
      </c>
      <c r="B27" s="5">
        <v>1</v>
      </c>
      <c r="C27" s="5">
        <v>1</v>
      </c>
      <c r="D27" s="11">
        <v>1</v>
      </c>
      <c r="E27" s="11">
        <v>1</v>
      </c>
      <c r="F27" s="12">
        <v>1</v>
      </c>
      <c r="G27" s="7">
        <v>1</v>
      </c>
      <c r="H27" s="5">
        <v>0.9</v>
      </c>
      <c r="I27" s="12">
        <v>0.95</v>
      </c>
      <c r="J27" s="13">
        <v>1</v>
      </c>
      <c r="K27" s="11">
        <v>0.78560840857027336</v>
      </c>
      <c r="L27" s="6">
        <v>0.95712168171405476</v>
      </c>
      <c r="M27" s="8">
        <v>0.9671365045142164</v>
      </c>
    </row>
    <row r="28" spans="1:13" x14ac:dyDescent="0.25">
      <c r="A28" s="10" t="s">
        <v>35</v>
      </c>
      <c r="B28" s="5">
        <v>1</v>
      </c>
      <c r="C28" s="5">
        <v>1</v>
      </c>
      <c r="D28" s="11">
        <v>1</v>
      </c>
      <c r="E28" s="11">
        <v>1</v>
      </c>
      <c r="F28" s="12">
        <v>1</v>
      </c>
      <c r="G28" s="7">
        <v>1</v>
      </c>
      <c r="H28" s="5">
        <v>1</v>
      </c>
      <c r="I28" s="12">
        <v>1</v>
      </c>
      <c r="J28" s="13">
        <v>1</v>
      </c>
      <c r="K28" s="11">
        <v>0.89753024822252714</v>
      </c>
      <c r="L28" s="6">
        <v>0.97950604964450549</v>
      </c>
      <c r="M28" s="8">
        <v>0.99385181489335161</v>
      </c>
    </row>
    <row r="29" spans="1:13" x14ac:dyDescent="0.25">
      <c r="A29" s="10" t="s">
        <v>36</v>
      </c>
      <c r="B29" s="5">
        <v>1</v>
      </c>
      <c r="C29" s="5">
        <v>1</v>
      </c>
      <c r="D29" s="11">
        <v>1</v>
      </c>
      <c r="E29" s="11">
        <v>1</v>
      </c>
      <c r="F29" s="12">
        <v>1</v>
      </c>
      <c r="G29" s="7">
        <v>1</v>
      </c>
      <c r="H29" s="5">
        <v>0.9</v>
      </c>
      <c r="I29" s="12">
        <v>0.95</v>
      </c>
      <c r="J29" s="13">
        <v>1</v>
      </c>
      <c r="K29" s="11">
        <v>1</v>
      </c>
      <c r="L29" s="6">
        <v>1</v>
      </c>
      <c r="M29" s="8">
        <v>0.98</v>
      </c>
    </row>
    <row r="30" spans="1:13" x14ac:dyDescent="0.25">
      <c r="A30" s="10" t="s">
        <v>37</v>
      </c>
      <c r="B30" s="5">
        <v>1</v>
      </c>
      <c r="C30" s="5">
        <v>1</v>
      </c>
      <c r="D30" s="11">
        <v>1</v>
      </c>
      <c r="E30" s="11">
        <v>1</v>
      </c>
      <c r="F30" s="12">
        <v>1</v>
      </c>
      <c r="G30" s="7">
        <v>1</v>
      </c>
      <c r="H30" s="5">
        <v>1</v>
      </c>
      <c r="I30" s="12">
        <v>1</v>
      </c>
      <c r="J30" s="13">
        <v>1</v>
      </c>
      <c r="K30" s="11">
        <v>0.86037561576354815</v>
      </c>
      <c r="L30" s="6">
        <v>0.97207512315270972</v>
      </c>
      <c r="M30" s="8">
        <v>0.99162253694581293</v>
      </c>
    </row>
    <row r="31" spans="1:13" x14ac:dyDescent="0.25">
      <c r="A31" s="10" t="s">
        <v>38</v>
      </c>
      <c r="B31" s="5">
        <v>1</v>
      </c>
      <c r="C31" s="5">
        <v>1</v>
      </c>
      <c r="D31" s="11">
        <v>1</v>
      </c>
      <c r="E31" s="11">
        <v>1</v>
      </c>
      <c r="F31" s="12">
        <v>1</v>
      </c>
      <c r="G31" s="7">
        <v>1</v>
      </c>
      <c r="H31" s="5">
        <v>0.9</v>
      </c>
      <c r="I31" s="12">
        <v>0.95</v>
      </c>
      <c r="J31" s="13">
        <v>1</v>
      </c>
      <c r="K31" s="11">
        <v>0.84967017706284231</v>
      </c>
      <c r="L31" s="6">
        <v>0.96993403541256851</v>
      </c>
      <c r="M31" s="8">
        <v>0.97098021062377049</v>
      </c>
    </row>
    <row r="32" spans="1:13" x14ac:dyDescent="0.25">
      <c r="A32" s="10" t="s">
        <v>39</v>
      </c>
      <c r="B32" s="5">
        <v>1</v>
      </c>
      <c r="C32" s="5">
        <v>1</v>
      </c>
      <c r="D32" s="11">
        <v>1</v>
      </c>
      <c r="E32" s="11">
        <v>1</v>
      </c>
      <c r="F32" s="12">
        <v>1</v>
      </c>
      <c r="G32" s="7">
        <v>1</v>
      </c>
      <c r="H32" s="5">
        <v>1</v>
      </c>
      <c r="I32" s="14">
        <v>1</v>
      </c>
      <c r="J32" s="15">
        <v>0.86960167714884851</v>
      </c>
      <c r="K32" s="11">
        <v>0.87998823702396745</v>
      </c>
      <c r="L32" s="16">
        <v>0.87167898912387232</v>
      </c>
      <c r="M32" s="8">
        <v>0.96150369673716163</v>
      </c>
    </row>
    <row r="33" spans="1:13" x14ac:dyDescent="0.25">
      <c r="A33" s="10" t="s">
        <v>40</v>
      </c>
      <c r="B33" s="5">
        <v>1</v>
      </c>
      <c r="C33" s="5">
        <v>1</v>
      </c>
      <c r="D33" s="11">
        <v>0.5</v>
      </c>
      <c r="E33" s="11">
        <v>0.5</v>
      </c>
      <c r="F33" s="12">
        <v>0.75</v>
      </c>
      <c r="G33" s="7">
        <v>1</v>
      </c>
      <c r="H33" s="5">
        <v>0.9</v>
      </c>
      <c r="I33" s="12">
        <v>0.95</v>
      </c>
      <c r="J33" s="13">
        <v>1</v>
      </c>
      <c r="K33" s="11">
        <v>1</v>
      </c>
      <c r="L33" s="6">
        <v>1</v>
      </c>
      <c r="M33" s="8">
        <v>0.90500000000000003</v>
      </c>
    </row>
    <row r="34" spans="1:13" x14ac:dyDescent="0.25">
      <c r="A34" s="10" t="s">
        <v>41</v>
      </c>
      <c r="B34" s="5">
        <v>1</v>
      </c>
      <c r="C34" s="5">
        <v>0.5</v>
      </c>
      <c r="D34" s="11">
        <v>1</v>
      </c>
      <c r="E34" s="11">
        <v>1</v>
      </c>
      <c r="F34" s="12">
        <v>0.875</v>
      </c>
      <c r="G34" s="7">
        <v>1</v>
      </c>
      <c r="H34" s="5">
        <v>1</v>
      </c>
      <c r="I34" s="12">
        <v>1</v>
      </c>
      <c r="J34" s="13">
        <v>1</v>
      </c>
      <c r="K34" s="11">
        <v>0.85597259457849395</v>
      </c>
      <c r="L34" s="6">
        <v>0.97119451891569886</v>
      </c>
      <c r="M34" s="8">
        <v>0.95385835567470978</v>
      </c>
    </row>
    <row r="35" spans="1:13" x14ac:dyDescent="0.25">
      <c r="A35" s="10" t="s">
        <v>42</v>
      </c>
      <c r="B35" s="5">
        <v>1</v>
      </c>
      <c r="C35" s="5">
        <v>1</v>
      </c>
      <c r="D35" s="11">
        <v>1</v>
      </c>
      <c r="E35" s="11">
        <v>1</v>
      </c>
      <c r="F35" s="12">
        <v>1</v>
      </c>
      <c r="G35" s="7">
        <v>1</v>
      </c>
      <c r="H35" s="5">
        <v>0.9</v>
      </c>
      <c r="I35" s="12">
        <v>0.95</v>
      </c>
      <c r="J35" s="13">
        <v>1</v>
      </c>
      <c r="K35" s="11">
        <v>0.85824742268041276</v>
      </c>
      <c r="L35" s="6">
        <v>0.97164948453608257</v>
      </c>
      <c r="M35" s="8">
        <v>0.97149484536082475</v>
      </c>
    </row>
    <row r="36" spans="1:13" x14ac:dyDescent="0.25">
      <c r="A36" s="10" t="s">
        <v>43</v>
      </c>
      <c r="B36" s="5">
        <v>0.5</v>
      </c>
      <c r="C36" s="5">
        <v>1</v>
      </c>
      <c r="D36" s="11">
        <v>1</v>
      </c>
      <c r="E36" s="11">
        <v>1</v>
      </c>
      <c r="F36" s="12">
        <v>0.875</v>
      </c>
      <c r="G36" s="7">
        <v>1</v>
      </c>
      <c r="H36" s="5">
        <v>1</v>
      </c>
      <c r="I36" s="12">
        <v>1</v>
      </c>
      <c r="J36" s="13">
        <v>1</v>
      </c>
      <c r="K36" s="11">
        <v>1</v>
      </c>
      <c r="L36" s="6">
        <v>1</v>
      </c>
      <c r="M36" s="8">
        <v>0.96250000000000013</v>
      </c>
    </row>
    <row r="37" spans="1:13" x14ac:dyDescent="0.25">
      <c r="A37" s="10" t="s">
        <v>44</v>
      </c>
      <c r="B37" s="5">
        <v>1</v>
      </c>
      <c r="C37" s="5">
        <v>0.5</v>
      </c>
      <c r="D37" s="11">
        <v>1</v>
      </c>
      <c r="E37" s="11">
        <v>1</v>
      </c>
      <c r="F37" s="12">
        <v>0.875</v>
      </c>
      <c r="G37" s="7">
        <v>1</v>
      </c>
      <c r="H37" s="5">
        <v>0.9</v>
      </c>
      <c r="I37" s="12">
        <v>0.95</v>
      </c>
      <c r="J37" s="13">
        <v>1</v>
      </c>
      <c r="K37" s="11">
        <v>0.82790180480711695</v>
      </c>
      <c r="L37" s="6">
        <v>0.96558036096142341</v>
      </c>
      <c r="M37" s="8">
        <v>0.93217410828842706</v>
      </c>
    </row>
    <row r="38" spans="1:13" x14ac:dyDescent="0.25">
      <c r="A38" s="10" t="s">
        <v>45</v>
      </c>
      <c r="B38" s="5">
        <v>0</v>
      </c>
      <c r="C38" s="5">
        <v>1</v>
      </c>
      <c r="D38" s="11">
        <v>1</v>
      </c>
      <c r="E38" s="11">
        <v>1</v>
      </c>
      <c r="F38" s="12">
        <v>0.75</v>
      </c>
      <c r="G38" s="7">
        <v>0.8</v>
      </c>
      <c r="H38" s="5">
        <v>0.9</v>
      </c>
      <c r="I38" s="12">
        <v>0.85000000000000009</v>
      </c>
      <c r="J38" s="13">
        <v>1</v>
      </c>
      <c r="K38" s="11">
        <v>0.57750707729261219</v>
      </c>
      <c r="L38" s="6">
        <v>0.91550141545852248</v>
      </c>
      <c r="M38" s="8">
        <v>0.83965042463755679</v>
      </c>
    </row>
    <row r="39" spans="1:13" x14ac:dyDescent="0.25">
      <c r="A39" s="10" t="s">
        <v>46</v>
      </c>
      <c r="B39" s="5">
        <v>1</v>
      </c>
      <c r="C39" s="5">
        <v>0.5</v>
      </c>
      <c r="D39" s="11">
        <v>0.5</v>
      </c>
      <c r="E39" s="11">
        <v>0.5</v>
      </c>
      <c r="F39" s="12">
        <v>0.625</v>
      </c>
      <c r="G39" s="7">
        <v>1</v>
      </c>
      <c r="H39" s="5">
        <v>0.9</v>
      </c>
      <c r="I39" s="12">
        <v>0.95</v>
      </c>
      <c r="J39" s="13">
        <v>1</v>
      </c>
      <c r="K39" s="11">
        <v>0.80466137123745929</v>
      </c>
      <c r="L39" s="6">
        <v>0.96093227424749195</v>
      </c>
      <c r="M39" s="8">
        <v>0.85577968227424761</v>
      </c>
    </row>
    <row r="40" spans="1:13" x14ac:dyDescent="0.25">
      <c r="A40" s="10" t="s">
        <v>121</v>
      </c>
      <c r="B40" s="5">
        <v>1</v>
      </c>
      <c r="C40" s="5">
        <v>1</v>
      </c>
      <c r="D40" s="11">
        <v>1</v>
      </c>
      <c r="E40" s="11">
        <v>1</v>
      </c>
      <c r="F40" s="12">
        <v>1</v>
      </c>
      <c r="G40" s="7">
        <v>1</v>
      </c>
      <c r="H40" s="5">
        <v>0.9</v>
      </c>
      <c r="I40" s="12">
        <v>0.95</v>
      </c>
      <c r="J40" s="13">
        <v>1</v>
      </c>
      <c r="K40" s="11">
        <v>1</v>
      </c>
      <c r="L40" s="6">
        <v>1</v>
      </c>
      <c r="M40" s="8">
        <v>0.98</v>
      </c>
    </row>
    <row r="41" spans="1:13" x14ac:dyDescent="0.25">
      <c r="A41" s="10" t="s">
        <v>47</v>
      </c>
      <c r="B41" s="5">
        <v>1</v>
      </c>
      <c r="C41" s="5">
        <v>1</v>
      </c>
      <c r="D41" s="11">
        <v>0.5</v>
      </c>
      <c r="E41" s="11">
        <v>1</v>
      </c>
      <c r="F41" s="12">
        <v>0.875</v>
      </c>
      <c r="G41" s="7">
        <v>1</v>
      </c>
      <c r="H41" s="5">
        <v>0.9</v>
      </c>
      <c r="I41" s="12">
        <v>0.95</v>
      </c>
      <c r="J41" s="13">
        <v>1</v>
      </c>
      <c r="K41" s="11">
        <v>1</v>
      </c>
      <c r="L41" s="6">
        <v>1</v>
      </c>
      <c r="M41" s="8">
        <v>0.94250000000000012</v>
      </c>
    </row>
    <row r="42" spans="1:13" x14ac:dyDescent="0.25">
      <c r="A42" s="10" t="s">
        <v>48</v>
      </c>
      <c r="B42" s="5">
        <v>1</v>
      </c>
      <c r="C42" s="5">
        <v>1</v>
      </c>
      <c r="D42" s="11">
        <v>0.5</v>
      </c>
      <c r="E42" s="11">
        <v>0.5</v>
      </c>
      <c r="F42" s="12">
        <v>0.75</v>
      </c>
      <c r="G42" s="7">
        <v>1</v>
      </c>
      <c r="H42" s="5">
        <v>0.7</v>
      </c>
      <c r="I42" s="12">
        <v>0.85</v>
      </c>
      <c r="J42" s="13">
        <v>1</v>
      </c>
      <c r="K42" s="11">
        <v>0.87610619469026474</v>
      </c>
      <c r="L42" s="6">
        <v>0.97522123893805301</v>
      </c>
      <c r="M42" s="8">
        <v>0.85756637168141592</v>
      </c>
    </row>
    <row r="43" spans="1:13" x14ac:dyDescent="0.25">
      <c r="A43" s="10" t="s">
        <v>49</v>
      </c>
      <c r="B43" s="5">
        <v>1</v>
      </c>
      <c r="C43" s="5">
        <v>0.5</v>
      </c>
      <c r="D43" s="11">
        <v>0.5</v>
      </c>
      <c r="E43" s="11">
        <v>0.5</v>
      </c>
      <c r="F43" s="12">
        <v>0.625</v>
      </c>
      <c r="G43" s="7">
        <v>1</v>
      </c>
      <c r="H43" s="5">
        <v>0.7</v>
      </c>
      <c r="I43" s="12">
        <v>0.85</v>
      </c>
      <c r="J43" s="13">
        <v>1</v>
      </c>
      <c r="K43" s="11">
        <v>0.80751988430947175</v>
      </c>
      <c r="L43" s="6">
        <v>0.96150397686189437</v>
      </c>
      <c r="M43" s="8">
        <v>0.81595119305856834</v>
      </c>
    </row>
    <row r="44" spans="1:13" x14ac:dyDescent="0.25">
      <c r="A44" s="10" t="s">
        <v>50</v>
      </c>
      <c r="B44" s="5">
        <v>1</v>
      </c>
      <c r="C44" s="5">
        <v>0.5</v>
      </c>
      <c r="D44" s="11">
        <v>0.5</v>
      </c>
      <c r="E44" s="11">
        <v>0.5</v>
      </c>
      <c r="F44" s="12">
        <v>0.625</v>
      </c>
      <c r="G44" s="7">
        <v>1</v>
      </c>
      <c r="H44" s="5">
        <v>0.5</v>
      </c>
      <c r="I44" s="12">
        <v>0.75</v>
      </c>
      <c r="J44" s="13">
        <v>1</v>
      </c>
      <c r="K44" s="11">
        <v>0.84210526315789491</v>
      </c>
      <c r="L44" s="6">
        <v>0.96842105263157907</v>
      </c>
      <c r="M44" s="8">
        <v>0.77802631578947379</v>
      </c>
    </row>
    <row r="45" spans="1:13" x14ac:dyDescent="0.25">
      <c r="A45" s="10" t="s">
        <v>51</v>
      </c>
      <c r="B45" s="5">
        <v>1</v>
      </c>
      <c r="C45" s="5">
        <v>1</v>
      </c>
      <c r="D45" s="11">
        <v>1</v>
      </c>
      <c r="E45" s="11">
        <v>1</v>
      </c>
      <c r="F45" s="12">
        <v>1</v>
      </c>
      <c r="G45" s="7">
        <v>1</v>
      </c>
      <c r="H45" s="5">
        <v>1</v>
      </c>
      <c r="I45" s="12">
        <v>1</v>
      </c>
      <c r="J45" s="13">
        <v>1</v>
      </c>
      <c r="K45" s="11">
        <v>0.87883107626514623</v>
      </c>
      <c r="L45" s="6">
        <v>0.97576621525302931</v>
      </c>
      <c r="M45" s="8">
        <v>0.99272986457590873</v>
      </c>
    </row>
    <row r="46" spans="1:13" x14ac:dyDescent="0.25">
      <c r="A46" s="10" t="s">
        <v>52</v>
      </c>
      <c r="B46" s="5">
        <v>0.5</v>
      </c>
      <c r="C46" s="5">
        <v>1</v>
      </c>
      <c r="D46" s="11">
        <v>1</v>
      </c>
      <c r="E46" s="11">
        <v>1</v>
      </c>
      <c r="F46" s="12">
        <v>0.875</v>
      </c>
      <c r="G46" s="7">
        <v>1</v>
      </c>
      <c r="H46" s="5">
        <v>0.9</v>
      </c>
      <c r="I46" s="12">
        <v>0.95</v>
      </c>
      <c r="J46" s="13">
        <v>1</v>
      </c>
      <c r="K46" s="11">
        <v>0.84498121309715679</v>
      </c>
      <c r="L46" s="6">
        <v>0.9689962426194314</v>
      </c>
      <c r="M46" s="8">
        <v>0.93319887278582947</v>
      </c>
    </row>
    <row r="47" spans="1:13" x14ac:dyDescent="0.25">
      <c r="A47" s="10" t="s">
        <v>53</v>
      </c>
      <c r="B47" s="5">
        <v>0</v>
      </c>
      <c r="C47" s="5">
        <v>1</v>
      </c>
      <c r="D47" s="11">
        <v>0.5</v>
      </c>
      <c r="E47" s="11">
        <v>0.5</v>
      </c>
      <c r="F47" s="12">
        <v>0.5</v>
      </c>
      <c r="G47" s="7">
        <v>0</v>
      </c>
      <c r="H47" s="5">
        <v>1</v>
      </c>
      <c r="I47" s="12">
        <v>0.5</v>
      </c>
      <c r="J47" s="13">
        <v>1</v>
      </c>
      <c r="K47" s="11">
        <v>0.88783138367826897</v>
      </c>
      <c r="L47" s="6">
        <v>0.97756627673565388</v>
      </c>
      <c r="M47" s="8">
        <v>0.64326988302069621</v>
      </c>
    </row>
    <row r="48" spans="1:13" x14ac:dyDescent="0.25">
      <c r="A48" s="10" t="s">
        <v>54</v>
      </c>
      <c r="B48" s="5">
        <v>1</v>
      </c>
      <c r="C48" s="5">
        <v>1</v>
      </c>
      <c r="D48" s="11">
        <v>0.5</v>
      </c>
      <c r="E48" s="11">
        <v>0.5</v>
      </c>
      <c r="F48" s="12">
        <v>0.75</v>
      </c>
      <c r="G48" s="7">
        <v>1</v>
      </c>
      <c r="H48" s="5">
        <v>1</v>
      </c>
      <c r="I48" s="12">
        <v>1</v>
      </c>
      <c r="J48" s="13">
        <v>1</v>
      </c>
      <c r="K48" s="11">
        <v>0.79525107045542975</v>
      </c>
      <c r="L48" s="6">
        <v>0.95905021409108604</v>
      </c>
      <c r="M48" s="8">
        <v>0.91271506422732585</v>
      </c>
    </row>
    <row r="49" spans="1:13" x14ac:dyDescent="0.25">
      <c r="A49" s="10" t="s">
        <v>55</v>
      </c>
      <c r="B49" s="5">
        <v>1</v>
      </c>
      <c r="C49" s="5">
        <v>1</v>
      </c>
      <c r="D49" s="11">
        <v>1</v>
      </c>
      <c r="E49" s="11">
        <v>1</v>
      </c>
      <c r="F49" s="12">
        <v>1</v>
      </c>
      <c r="G49" s="7">
        <v>1</v>
      </c>
      <c r="H49" s="5">
        <v>1</v>
      </c>
      <c r="I49" s="12">
        <v>1</v>
      </c>
      <c r="J49" s="13">
        <v>1</v>
      </c>
      <c r="K49" s="11">
        <v>1</v>
      </c>
      <c r="L49" s="6">
        <v>1</v>
      </c>
      <c r="M49" s="8">
        <v>1</v>
      </c>
    </row>
    <row r="50" spans="1:13" x14ac:dyDescent="0.25">
      <c r="A50" s="10" t="s">
        <v>56</v>
      </c>
      <c r="B50" s="5">
        <v>1</v>
      </c>
      <c r="C50" s="5">
        <v>0.5</v>
      </c>
      <c r="D50" s="11">
        <v>1</v>
      </c>
      <c r="E50" s="11">
        <v>1</v>
      </c>
      <c r="F50" s="12">
        <v>0.875</v>
      </c>
      <c r="G50" s="7">
        <v>1</v>
      </c>
      <c r="H50" s="5">
        <v>0.9</v>
      </c>
      <c r="I50" s="12">
        <v>0.95</v>
      </c>
      <c r="J50" s="13">
        <v>0.85232737289322602</v>
      </c>
      <c r="K50" s="11">
        <v>1</v>
      </c>
      <c r="L50" s="6">
        <v>0.88186189831458095</v>
      </c>
      <c r="M50" s="8">
        <v>0.90705856949437436</v>
      </c>
    </row>
    <row r="51" spans="1:13" x14ac:dyDescent="0.25">
      <c r="A51" s="10" t="s">
        <v>57</v>
      </c>
      <c r="B51" s="5">
        <v>1</v>
      </c>
      <c r="C51" s="5">
        <v>1</v>
      </c>
      <c r="D51" s="11">
        <v>1</v>
      </c>
      <c r="E51" s="11">
        <v>1</v>
      </c>
      <c r="F51" s="12">
        <v>1</v>
      </c>
      <c r="G51" s="7">
        <v>1</v>
      </c>
      <c r="H51" s="5">
        <v>1</v>
      </c>
      <c r="I51" s="12">
        <v>1</v>
      </c>
      <c r="J51" s="13">
        <v>1</v>
      </c>
      <c r="K51" s="11">
        <v>0.87205518677600036</v>
      </c>
      <c r="L51" s="6">
        <v>0.97441103735520018</v>
      </c>
      <c r="M51" s="8">
        <v>0.99232331120655992</v>
      </c>
    </row>
    <row r="52" spans="1:13" x14ac:dyDescent="0.25">
      <c r="A52" s="10" t="s">
        <v>58</v>
      </c>
      <c r="B52" s="5">
        <v>1</v>
      </c>
      <c r="C52" s="5">
        <v>1</v>
      </c>
      <c r="D52" s="11">
        <v>0.5</v>
      </c>
      <c r="E52" s="11">
        <v>0.5</v>
      </c>
      <c r="F52" s="12">
        <v>0.75</v>
      </c>
      <c r="G52" s="7">
        <v>1</v>
      </c>
      <c r="H52" s="5">
        <v>0.9</v>
      </c>
      <c r="I52" s="12">
        <v>0.95</v>
      </c>
      <c r="J52" s="13">
        <v>1</v>
      </c>
      <c r="K52" s="11">
        <v>0.88268298903341047</v>
      </c>
      <c r="L52" s="6">
        <v>0.97653659780668212</v>
      </c>
      <c r="M52" s="8">
        <v>0.89796097934200458</v>
      </c>
    </row>
    <row r="53" spans="1:13" x14ac:dyDescent="0.25">
      <c r="A53" s="10" t="s">
        <v>59</v>
      </c>
      <c r="B53" s="5">
        <v>1</v>
      </c>
      <c r="C53" s="5">
        <v>0.5</v>
      </c>
      <c r="D53" s="11">
        <v>0.5</v>
      </c>
      <c r="E53" s="11">
        <v>0.5</v>
      </c>
      <c r="F53" s="12">
        <v>0.625</v>
      </c>
      <c r="G53" s="7">
        <v>1</v>
      </c>
      <c r="H53" s="5">
        <v>1</v>
      </c>
      <c r="I53" s="12">
        <v>1</v>
      </c>
      <c r="J53" s="13">
        <v>1</v>
      </c>
      <c r="K53" s="11">
        <v>0.82463801424959937</v>
      </c>
      <c r="L53" s="6">
        <v>0.96492760284991996</v>
      </c>
      <c r="M53" s="8">
        <v>0.87697828085497598</v>
      </c>
    </row>
    <row r="54" spans="1:13" x14ac:dyDescent="0.25">
      <c r="A54" s="10" t="s">
        <v>60</v>
      </c>
      <c r="B54" s="5">
        <v>1</v>
      </c>
      <c r="C54" s="5">
        <v>0.5</v>
      </c>
      <c r="D54" s="11">
        <v>0.5</v>
      </c>
      <c r="E54" s="11">
        <v>0.5</v>
      </c>
      <c r="F54" s="12">
        <v>0.625</v>
      </c>
      <c r="G54" s="7">
        <v>1</v>
      </c>
      <c r="H54" s="5">
        <v>0.5</v>
      </c>
      <c r="I54" s="12">
        <v>0.75</v>
      </c>
      <c r="J54" s="13">
        <v>1</v>
      </c>
      <c r="K54" s="11">
        <v>0.50539521010615018</v>
      </c>
      <c r="L54" s="6">
        <v>0.90107904202123013</v>
      </c>
      <c r="M54" s="8">
        <v>0.75782371260636905</v>
      </c>
    </row>
    <row r="55" spans="1:13" x14ac:dyDescent="0.25">
      <c r="A55" s="10" t="s">
        <v>61</v>
      </c>
      <c r="B55" s="5">
        <v>1</v>
      </c>
      <c r="C55" s="5">
        <v>1</v>
      </c>
      <c r="D55" s="11">
        <v>1</v>
      </c>
      <c r="E55" s="11">
        <v>1</v>
      </c>
      <c r="F55" s="12">
        <v>1</v>
      </c>
      <c r="G55" s="7">
        <v>1</v>
      </c>
      <c r="H55" s="5">
        <v>0.9</v>
      </c>
      <c r="I55" s="12">
        <v>0.95</v>
      </c>
      <c r="J55" s="13">
        <v>1</v>
      </c>
      <c r="K55" s="11">
        <v>0.85412205567451971</v>
      </c>
      <c r="L55" s="6">
        <v>0.97082441113490403</v>
      </c>
      <c r="M55" s="8">
        <v>0.97124732334047115</v>
      </c>
    </row>
    <row r="56" spans="1:13" x14ac:dyDescent="0.25">
      <c r="A56" s="10" t="s">
        <v>62</v>
      </c>
      <c r="B56" s="5">
        <v>1</v>
      </c>
      <c r="C56" s="5">
        <v>0.5</v>
      </c>
      <c r="D56" s="11">
        <v>0.5</v>
      </c>
      <c r="E56" s="11">
        <v>0.5</v>
      </c>
      <c r="F56" s="12">
        <v>0.625</v>
      </c>
      <c r="G56" s="7">
        <v>1</v>
      </c>
      <c r="H56" s="5">
        <v>1</v>
      </c>
      <c r="I56" s="12">
        <v>1</v>
      </c>
      <c r="J56" s="13">
        <v>0.70033791394458078</v>
      </c>
      <c r="K56" s="11">
        <v>1</v>
      </c>
      <c r="L56" s="6">
        <v>0.76027033115566467</v>
      </c>
      <c r="M56" s="8">
        <v>0.81558109934669942</v>
      </c>
    </row>
    <row r="57" spans="1:13" x14ac:dyDescent="0.25">
      <c r="A57" s="10" t="s">
        <v>63</v>
      </c>
      <c r="B57" s="5">
        <v>1</v>
      </c>
      <c r="C57" s="5">
        <v>0.5</v>
      </c>
      <c r="D57" s="11">
        <v>0.5</v>
      </c>
      <c r="E57" s="11">
        <v>0.5</v>
      </c>
      <c r="F57" s="12">
        <v>0.625</v>
      </c>
      <c r="G57" s="7">
        <v>1</v>
      </c>
      <c r="H57" s="5">
        <v>0.7</v>
      </c>
      <c r="I57" s="12">
        <v>0.85</v>
      </c>
      <c r="J57" s="13">
        <v>1</v>
      </c>
      <c r="K57" s="11">
        <v>0.88131178199305127</v>
      </c>
      <c r="L57" s="6">
        <v>0.97626235639861036</v>
      </c>
      <c r="M57" s="8">
        <v>0.82037870691958314</v>
      </c>
    </row>
    <row r="58" spans="1:13" x14ac:dyDescent="0.25">
      <c r="A58" s="10" t="s">
        <v>64</v>
      </c>
      <c r="B58" s="5">
        <v>1</v>
      </c>
      <c r="C58" s="5">
        <v>1</v>
      </c>
      <c r="D58" s="11">
        <v>1</v>
      </c>
      <c r="E58" s="11">
        <v>1</v>
      </c>
      <c r="F58" s="12">
        <v>1</v>
      </c>
      <c r="G58" s="7">
        <v>1</v>
      </c>
      <c r="H58" s="5">
        <v>1</v>
      </c>
      <c r="I58" s="12">
        <v>1</v>
      </c>
      <c r="J58" s="13">
        <v>0.87190192917106268</v>
      </c>
      <c r="K58" s="11">
        <v>0.8170856350229958</v>
      </c>
      <c r="L58" s="6">
        <v>0.86093867034144944</v>
      </c>
      <c r="M58" s="8">
        <v>0.95828160110243477</v>
      </c>
    </row>
    <row r="59" spans="1:13" x14ac:dyDescent="0.25">
      <c r="A59" s="10" t="s">
        <v>65</v>
      </c>
      <c r="B59" s="5">
        <v>1</v>
      </c>
      <c r="C59" s="5">
        <v>0.5</v>
      </c>
      <c r="D59" s="11">
        <v>1</v>
      </c>
      <c r="E59" s="11">
        <v>1</v>
      </c>
      <c r="F59" s="12">
        <v>0.875</v>
      </c>
      <c r="G59" s="7">
        <v>1</v>
      </c>
      <c r="H59" s="5">
        <v>1</v>
      </c>
      <c r="I59" s="12">
        <v>1</v>
      </c>
      <c r="J59" s="13">
        <v>1</v>
      </c>
      <c r="K59" s="11">
        <v>0.78968063680828493</v>
      </c>
      <c r="L59" s="6">
        <v>0.95793612736165701</v>
      </c>
      <c r="M59" s="8">
        <v>0.94988083820849711</v>
      </c>
    </row>
    <row r="60" spans="1:13" x14ac:dyDescent="0.25">
      <c r="A60" s="10" t="s">
        <v>66</v>
      </c>
      <c r="B60" s="5">
        <v>1</v>
      </c>
      <c r="C60" s="5">
        <v>1</v>
      </c>
      <c r="D60" s="11">
        <v>1</v>
      </c>
      <c r="E60" s="11">
        <v>1</v>
      </c>
      <c r="F60" s="12">
        <v>1</v>
      </c>
      <c r="G60" s="7">
        <v>1</v>
      </c>
      <c r="H60" s="5">
        <v>0.9</v>
      </c>
      <c r="I60" s="12">
        <v>0.95</v>
      </c>
      <c r="J60" s="13">
        <v>1</v>
      </c>
      <c r="K60" s="11">
        <v>1</v>
      </c>
      <c r="L60" s="6">
        <v>1</v>
      </c>
      <c r="M60" s="8">
        <v>0.98</v>
      </c>
    </row>
    <row r="61" spans="1:13" x14ac:dyDescent="0.25">
      <c r="A61" s="10" t="s">
        <v>67</v>
      </c>
      <c r="B61" s="5">
        <v>1</v>
      </c>
      <c r="C61" s="5">
        <v>1</v>
      </c>
      <c r="D61" s="11">
        <v>1</v>
      </c>
      <c r="E61" s="11">
        <v>1</v>
      </c>
      <c r="F61" s="12">
        <v>1</v>
      </c>
      <c r="G61" s="7">
        <v>1</v>
      </c>
      <c r="H61" s="5">
        <v>0.9</v>
      </c>
      <c r="I61" s="12">
        <v>0.95</v>
      </c>
      <c r="J61" s="13">
        <v>1</v>
      </c>
      <c r="K61" s="11">
        <v>1</v>
      </c>
      <c r="L61" s="6">
        <v>1</v>
      </c>
      <c r="M61" s="8">
        <v>0.98</v>
      </c>
    </row>
    <row r="62" spans="1:13" x14ac:dyDescent="0.25">
      <c r="A62" s="10" t="s">
        <v>68</v>
      </c>
      <c r="B62" s="5">
        <v>1</v>
      </c>
      <c r="C62" s="5">
        <v>1</v>
      </c>
      <c r="D62" s="11">
        <v>1</v>
      </c>
      <c r="E62" s="11">
        <v>1</v>
      </c>
      <c r="F62" s="12">
        <v>1</v>
      </c>
      <c r="G62" s="7">
        <v>1</v>
      </c>
      <c r="H62" s="5">
        <v>0.9</v>
      </c>
      <c r="I62" s="12">
        <v>0.95</v>
      </c>
      <c r="J62" s="13">
        <v>1</v>
      </c>
      <c r="K62" s="11">
        <v>0.50258064516129064</v>
      </c>
      <c r="L62" s="6">
        <v>0.90051612903225819</v>
      </c>
      <c r="M62" s="8">
        <v>0.95015483870967743</v>
      </c>
    </row>
    <row r="63" spans="1:13" x14ac:dyDescent="0.25">
      <c r="A63" s="10" t="s">
        <v>69</v>
      </c>
      <c r="B63" s="5">
        <v>1</v>
      </c>
      <c r="C63" s="5">
        <v>1</v>
      </c>
      <c r="D63" s="11">
        <v>1</v>
      </c>
      <c r="E63" s="11">
        <v>1</v>
      </c>
      <c r="F63" s="12">
        <v>1</v>
      </c>
      <c r="G63" s="7">
        <v>1</v>
      </c>
      <c r="H63" s="5">
        <v>0.9</v>
      </c>
      <c r="I63" s="12">
        <v>0.95</v>
      </c>
      <c r="J63" s="13">
        <v>1</v>
      </c>
      <c r="K63" s="11">
        <v>0.74871561718572477</v>
      </c>
      <c r="L63" s="6">
        <v>0.94974312343714495</v>
      </c>
      <c r="M63" s="8">
        <v>0.9649229370311434</v>
      </c>
    </row>
    <row r="64" spans="1:13" x14ac:dyDescent="0.25">
      <c r="A64" s="10" t="s">
        <v>70</v>
      </c>
      <c r="B64" s="5">
        <v>1</v>
      </c>
      <c r="C64" s="5">
        <v>1</v>
      </c>
      <c r="D64" s="11">
        <v>1</v>
      </c>
      <c r="E64" s="11">
        <v>1</v>
      </c>
      <c r="F64" s="12">
        <v>1</v>
      </c>
      <c r="G64" s="7">
        <v>1</v>
      </c>
      <c r="H64" s="5">
        <v>0.9</v>
      </c>
      <c r="I64" s="12">
        <v>0.95</v>
      </c>
      <c r="J64" s="13">
        <v>1</v>
      </c>
      <c r="K64" s="11">
        <v>0.82184368737474722</v>
      </c>
      <c r="L64" s="6">
        <v>0.96436873747494944</v>
      </c>
      <c r="M64" s="8">
        <v>0.96931062124248468</v>
      </c>
    </row>
    <row r="65" spans="1:13" x14ac:dyDescent="0.25">
      <c r="A65" s="10" t="s">
        <v>71</v>
      </c>
      <c r="B65" s="5">
        <v>1</v>
      </c>
      <c r="C65" s="5">
        <v>1</v>
      </c>
      <c r="D65" s="11">
        <v>1</v>
      </c>
      <c r="E65" s="11">
        <v>1</v>
      </c>
      <c r="F65" s="12">
        <v>1</v>
      </c>
      <c r="G65" s="7">
        <v>1</v>
      </c>
      <c r="H65" s="5">
        <v>0.7</v>
      </c>
      <c r="I65" s="12">
        <v>0.85</v>
      </c>
      <c r="J65" s="13">
        <v>1</v>
      </c>
      <c r="K65" s="11">
        <v>1</v>
      </c>
      <c r="L65" s="6">
        <v>1</v>
      </c>
      <c r="M65" s="8">
        <v>0.94</v>
      </c>
    </row>
    <row r="66" spans="1:13" x14ac:dyDescent="0.25">
      <c r="A66" s="10" t="s">
        <v>72</v>
      </c>
      <c r="B66" s="5">
        <v>1</v>
      </c>
      <c r="C66" s="5">
        <v>1</v>
      </c>
      <c r="D66" s="11">
        <v>1</v>
      </c>
      <c r="E66" s="11">
        <v>1</v>
      </c>
      <c r="F66" s="12">
        <v>1</v>
      </c>
      <c r="G66" s="7">
        <v>1</v>
      </c>
      <c r="H66" s="5">
        <v>0.9</v>
      </c>
      <c r="I66" s="12">
        <v>0.95</v>
      </c>
      <c r="J66" s="13">
        <v>1</v>
      </c>
      <c r="K66" s="11">
        <v>1</v>
      </c>
      <c r="L66" s="6">
        <v>1</v>
      </c>
      <c r="M66" s="8">
        <v>0.98</v>
      </c>
    </row>
    <row r="67" spans="1:13" x14ac:dyDescent="0.25">
      <c r="A67" s="10" t="s">
        <v>73</v>
      </c>
      <c r="B67" s="5">
        <v>1</v>
      </c>
      <c r="C67" s="5">
        <v>1</v>
      </c>
      <c r="D67" s="11">
        <v>1</v>
      </c>
      <c r="E67" s="11">
        <v>1</v>
      </c>
      <c r="F67" s="12">
        <v>1</v>
      </c>
      <c r="G67" s="7">
        <v>0.9</v>
      </c>
      <c r="H67" s="5">
        <v>1</v>
      </c>
      <c r="I67" s="12">
        <v>0.95</v>
      </c>
      <c r="J67" s="13">
        <v>1</v>
      </c>
      <c r="K67" s="11">
        <v>0.85287275600228074</v>
      </c>
      <c r="L67" s="6">
        <v>0.97057455120045621</v>
      </c>
      <c r="M67" s="8">
        <v>0.97117236536013674</v>
      </c>
    </row>
    <row r="68" spans="1:13" x14ac:dyDescent="0.25">
      <c r="A68" s="10" t="s">
        <v>74</v>
      </c>
      <c r="B68" s="5">
        <v>1</v>
      </c>
      <c r="C68" s="5">
        <v>0.5</v>
      </c>
      <c r="D68" s="11">
        <v>0.5</v>
      </c>
      <c r="E68" s="11">
        <v>0.5</v>
      </c>
      <c r="F68" s="12">
        <v>0.625</v>
      </c>
      <c r="G68" s="7">
        <v>1</v>
      </c>
      <c r="H68" s="5">
        <v>0.9</v>
      </c>
      <c r="I68" s="12">
        <v>0.95</v>
      </c>
      <c r="J68" s="13">
        <v>1</v>
      </c>
      <c r="K68" s="11">
        <v>0.83680254408788779</v>
      </c>
      <c r="L68" s="6">
        <v>0.96736050881757762</v>
      </c>
      <c r="M68" s="8">
        <v>0.85770815264527323</v>
      </c>
    </row>
    <row r="69" spans="1:13" x14ac:dyDescent="0.25">
      <c r="A69" s="10" t="s">
        <v>75</v>
      </c>
      <c r="B69" s="5">
        <v>1</v>
      </c>
      <c r="C69" s="5">
        <v>1</v>
      </c>
      <c r="D69" s="11">
        <v>1</v>
      </c>
      <c r="E69" s="11">
        <v>1</v>
      </c>
      <c r="F69" s="12">
        <v>1</v>
      </c>
      <c r="G69" s="7">
        <v>1</v>
      </c>
      <c r="H69" s="5">
        <v>0.9</v>
      </c>
      <c r="I69" s="12">
        <v>0.95</v>
      </c>
      <c r="J69" s="13">
        <v>1</v>
      </c>
      <c r="K69" s="11">
        <v>0.86099955377063808</v>
      </c>
      <c r="L69" s="6">
        <v>0.97219991075412771</v>
      </c>
      <c r="M69" s="8">
        <v>0.97165997322623832</v>
      </c>
    </row>
    <row r="70" spans="1:13" x14ac:dyDescent="0.25">
      <c r="A70" s="10" t="s">
        <v>76</v>
      </c>
      <c r="B70" s="5">
        <v>1</v>
      </c>
      <c r="C70" s="5">
        <v>1</v>
      </c>
      <c r="D70" s="11">
        <v>0.5</v>
      </c>
      <c r="E70" s="11">
        <v>0.5</v>
      </c>
      <c r="F70" s="12">
        <v>0.75</v>
      </c>
      <c r="G70" s="7">
        <v>1</v>
      </c>
      <c r="H70" s="5">
        <v>0.9</v>
      </c>
      <c r="I70" s="12">
        <v>0.95</v>
      </c>
      <c r="J70" s="13">
        <v>1</v>
      </c>
      <c r="K70" s="11">
        <v>1</v>
      </c>
      <c r="L70" s="6">
        <v>1</v>
      </c>
      <c r="M70" s="8">
        <v>0.90500000000000003</v>
      </c>
    </row>
    <row r="71" spans="1:13" x14ac:dyDescent="0.25">
      <c r="A71" s="10" t="s">
        <v>77</v>
      </c>
      <c r="B71" s="5">
        <v>1</v>
      </c>
      <c r="C71" s="5">
        <v>1</v>
      </c>
      <c r="D71" s="11">
        <v>1</v>
      </c>
      <c r="E71" s="11">
        <v>1</v>
      </c>
      <c r="F71" s="12">
        <v>1</v>
      </c>
      <c r="G71" s="7">
        <v>1</v>
      </c>
      <c r="H71" s="5">
        <v>0.9</v>
      </c>
      <c r="I71" s="12">
        <v>0.95</v>
      </c>
      <c r="J71" s="13">
        <v>1</v>
      </c>
      <c r="K71" s="11">
        <v>0.63300678221552342</v>
      </c>
      <c r="L71" s="6">
        <v>0.92660135644310471</v>
      </c>
      <c r="M71" s="8">
        <v>0.95798040693293141</v>
      </c>
    </row>
    <row r="72" spans="1:13" x14ac:dyDescent="0.25">
      <c r="A72" s="10" t="s">
        <v>78</v>
      </c>
      <c r="B72" s="5">
        <v>1</v>
      </c>
      <c r="C72" s="5">
        <v>1</v>
      </c>
      <c r="D72" s="11">
        <v>1</v>
      </c>
      <c r="E72" s="11">
        <v>1</v>
      </c>
      <c r="F72" s="12">
        <v>1</v>
      </c>
      <c r="G72" s="7">
        <v>1</v>
      </c>
      <c r="H72" s="5">
        <v>0.7</v>
      </c>
      <c r="I72" s="12">
        <v>0.85</v>
      </c>
      <c r="J72" s="13">
        <v>1</v>
      </c>
      <c r="K72" s="11">
        <v>0.79745370370370439</v>
      </c>
      <c r="L72" s="6">
        <v>0.95949074074074092</v>
      </c>
      <c r="M72" s="8">
        <v>0.92784722222222227</v>
      </c>
    </row>
    <row r="73" spans="1:13" x14ac:dyDescent="0.25">
      <c r="A73" s="10" t="s">
        <v>79</v>
      </c>
      <c r="B73" s="5">
        <v>1</v>
      </c>
      <c r="C73" s="5">
        <v>1</v>
      </c>
      <c r="D73" s="11">
        <v>1</v>
      </c>
      <c r="E73" s="11">
        <v>1</v>
      </c>
      <c r="F73" s="12">
        <v>1</v>
      </c>
      <c r="G73" s="7">
        <v>1</v>
      </c>
      <c r="H73" s="5">
        <v>0.9</v>
      </c>
      <c r="I73" s="12">
        <v>0.95</v>
      </c>
      <c r="J73" s="13">
        <v>1</v>
      </c>
      <c r="K73" s="11">
        <v>1</v>
      </c>
      <c r="L73" s="6">
        <v>1</v>
      </c>
      <c r="M73" s="8">
        <v>0.98</v>
      </c>
    </row>
    <row r="74" spans="1:13" x14ac:dyDescent="0.25">
      <c r="A74" s="10" t="s">
        <v>80</v>
      </c>
      <c r="B74" s="5">
        <v>1</v>
      </c>
      <c r="C74" s="5">
        <v>1</v>
      </c>
      <c r="D74" s="11">
        <v>1</v>
      </c>
      <c r="E74" s="11">
        <v>1</v>
      </c>
      <c r="F74" s="12">
        <v>1</v>
      </c>
      <c r="G74" s="7">
        <v>1</v>
      </c>
      <c r="H74" s="5">
        <v>0.9</v>
      </c>
      <c r="I74" s="12">
        <v>0.95</v>
      </c>
      <c r="J74" s="13">
        <v>1</v>
      </c>
      <c r="K74" s="11">
        <v>0.6083852805147818</v>
      </c>
      <c r="L74" s="6">
        <v>0.92167705610295636</v>
      </c>
      <c r="M74" s="8">
        <v>0.95650311683088685</v>
      </c>
    </row>
    <row r="75" spans="1:13" x14ac:dyDescent="0.25">
      <c r="A75" s="10" t="s">
        <v>81</v>
      </c>
      <c r="B75" s="5">
        <v>1</v>
      </c>
      <c r="C75" s="5">
        <v>1</v>
      </c>
      <c r="D75" s="11">
        <v>1</v>
      </c>
      <c r="E75" s="11">
        <v>1</v>
      </c>
      <c r="F75" s="12">
        <v>1</v>
      </c>
      <c r="G75" s="7">
        <v>1</v>
      </c>
      <c r="H75" s="5">
        <v>1</v>
      </c>
      <c r="I75" s="12">
        <v>1</v>
      </c>
      <c r="J75" s="13">
        <v>1</v>
      </c>
      <c r="K75" s="11">
        <v>1</v>
      </c>
      <c r="L75" s="6">
        <v>1</v>
      </c>
      <c r="M75" s="8">
        <v>1</v>
      </c>
    </row>
    <row r="76" spans="1:13" x14ac:dyDescent="0.25">
      <c r="A76" s="10" t="s">
        <v>82</v>
      </c>
      <c r="B76" s="5">
        <v>1</v>
      </c>
      <c r="C76" s="5">
        <v>0.5</v>
      </c>
      <c r="D76" s="11">
        <v>0.5</v>
      </c>
      <c r="E76" s="11">
        <v>0.5</v>
      </c>
      <c r="F76" s="12">
        <v>0.625</v>
      </c>
      <c r="G76" s="7">
        <v>1</v>
      </c>
      <c r="H76" s="5">
        <v>0.7</v>
      </c>
      <c r="I76" s="12">
        <v>0.85</v>
      </c>
      <c r="J76" s="13">
        <v>1</v>
      </c>
      <c r="K76" s="11">
        <v>0.89601769911504381</v>
      </c>
      <c r="L76" s="6">
        <v>0.97920353982300878</v>
      </c>
      <c r="M76" s="8">
        <v>0.82126106194690274</v>
      </c>
    </row>
    <row r="77" spans="1:13" x14ac:dyDescent="0.25">
      <c r="A77" s="10" t="s">
        <v>83</v>
      </c>
      <c r="B77" s="5">
        <v>1</v>
      </c>
      <c r="C77" s="5">
        <v>1</v>
      </c>
      <c r="D77" s="11">
        <v>1</v>
      </c>
      <c r="E77" s="11">
        <v>1</v>
      </c>
      <c r="F77" s="12">
        <v>1</v>
      </c>
      <c r="G77" s="7">
        <v>1</v>
      </c>
      <c r="H77" s="5">
        <v>0.9</v>
      </c>
      <c r="I77" s="12">
        <v>0.95</v>
      </c>
      <c r="J77" s="13">
        <v>1</v>
      </c>
      <c r="K77" s="11">
        <v>1</v>
      </c>
      <c r="L77" s="6">
        <v>1</v>
      </c>
      <c r="M77" s="8">
        <v>0.98</v>
      </c>
    </row>
    <row r="78" spans="1:13" x14ac:dyDescent="0.25">
      <c r="A78" s="10" t="s">
        <v>84</v>
      </c>
      <c r="B78" s="5">
        <v>1</v>
      </c>
      <c r="C78" s="5">
        <v>1</v>
      </c>
      <c r="D78" s="11">
        <v>1</v>
      </c>
      <c r="E78" s="11">
        <v>1</v>
      </c>
      <c r="F78" s="12">
        <v>1</v>
      </c>
      <c r="G78" s="7">
        <v>1</v>
      </c>
      <c r="H78" s="5">
        <v>0.9</v>
      </c>
      <c r="I78" s="12">
        <v>0.95</v>
      </c>
      <c r="J78" s="13">
        <v>0.85404721753793966</v>
      </c>
      <c r="K78" s="11">
        <v>0.6764216827402707</v>
      </c>
      <c r="L78" s="6">
        <v>0.81852211057840596</v>
      </c>
      <c r="M78" s="8">
        <v>0.92555663317352166</v>
      </c>
    </row>
    <row r="79" spans="1:13" x14ac:dyDescent="0.25">
      <c r="A79" s="10" t="s">
        <v>85</v>
      </c>
      <c r="B79" s="5">
        <v>1</v>
      </c>
      <c r="C79" s="5">
        <v>1</v>
      </c>
      <c r="D79" s="11">
        <v>1</v>
      </c>
      <c r="E79" s="11">
        <v>1</v>
      </c>
      <c r="F79" s="12">
        <v>1</v>
      </c>
      <c r="G79" s="7">
        <v>1</v>
      </c>
      <c r="H79" s="5">
        <v>0.9</v>
      </c>
      <c r="I79" s="12">
        <v>0.95</v>
      </c>
      <c r="J79" s="13">
        <v>1</v>
      </c>
      <c r="K79" s="11">
        <v>1</v>
      </c>
      <c r="L79" s="6">
        <v>1</v>
      </c>
      <c r="M79" s="8">
        <v>0.98</v>
      </c>
    </row>
    <row r="80" spans="1:13" x14ac:dyDescent="0.25">
      <c r="A80" s="35" t="s">
        <v>86</v>
      </c>
      <c r="B80" s="36">
        <v>1</v>
      </c>
      <c r="C80" s="36">
        <v>1</v>
      </c>
      <c r="D80" s="37">
        <v>1</v>
      </c>
      <c r="E80" s="37">
        <v>1</v>
      </c>
      <c r="F80" s="38">
        <v>1</v>
      </c>
      <c r="G80" s="39">
        <v>1</v>
      </c>
      <c r="H80" s="36">
        <v>0.9</v>
      </c>
      <c r="I80" s="38">
        <v>0.95</v>
      </c>
      <c r="J80" s="40">
        <v>1</v>
      </c>
      <c r="K80" s="37">
        <v>0.80623052959501351</v>
      </c>
      <c r="L80" s="41">
        <v>0.96124610591900272</v>
      </c>
      <c r="M80" s="42">
        <v>0.96837383177570069</v>
      </c>
    </row>
    <row r="81" spans="1:13" x14ac:dyDescent="0.25">
      <c r="A81" s="10" t="s">
        <v>87</v>
      </c>
      <c r="B81" s="5">
        <v>1</v>
      </c>
      <c r="C81" s="5">
        <v>0.5</v>
      </c>
      <c r="D81" s="11">
        <v>0.5</v>
      </c>
      <c r="E81" s="11">
        <v>0.5</v>
      </c>
      <c r="F81" s="12">
        <v>0.625</v>
      </c>
      <c r="G81" s="7">
        <v>1</v>
      </c>
      <c r="H81" s="5">
        <v>1</v>
      </c>
      <c r="I81" s="12">
        <v>1</v>
      </c>
      <c r="J81" s="13">
        <v>1</v>
      </c>
      <c r="K81" s="11">
        <v>0.75666295592954025</v>
      </c>
      <c r="L81" s="6">
        <v>0.95133259118590807</v>
      </c>
      <c r="M81" s="8">
        <v>0.87289977735577251</v>
      </c>
    </row>
    <row r="82" spans="1:13" x14ac:dyDescent="0.25">
      <c r="A82" s="10" t="s">
        <v>88</v>
      </c>
      <c r="B82" s="5">
        <v>1</v>
      </c>
      <c r="C82" s="5">
        <v>1</v>
      </c>
      <c r="D82" s="11">
        <v>1</v>
      </c>
      <c r="E82" s="11">
        <v>1</v>
      </c>
      <c r="F82" s="12">
        <v>1</v>
      </c>
      <c r="G82" s="7">
        <v>1</v>
      </c>
      <c r="H82" s="5">
        <v>1</v>
      </c>
      <c r="I82" s="12">
        <v>1</v>
      </c>
      <c r="J82" s="13">
        <v>1</v>
      </c>
      <c r="K82" s="11">
        <v>0.88316867039638369</v>
      </c>
      <c r="L82" s="6">
        <v>0.97663373407927678</v>
      </c>
      <c r="M82" s="8">
        <v>0.99299012022378297</v>
      </c>
    </row>
    <row r="83" spans="1:13" x14ac:dyDescent="0.25">
      <c r="A83" s="10" t="s">
        <v>89</v>
      </c>
      <c r="B83" s="5">
        <v>1</v>
      </c>
      <c r="C83" s="5">
        <v>1</v>
      </c>
      <c r="D83" s="11">
        <v>1</v>
      </c>
      <c r="E83" s="11">
        <v>1</v>
      </c>
      <c r="F83" s="12">
        <v>1</v>
      </c>
      <c r="G83" s="7">
        <v>1</v>
      </c>
      <c r="H83" s="5">
        <v>0.9</v>
      </c>
      <c r="I83" s="12">
        <v>0.95</v>
      </c>
      <c r="J83" s="13">
        <v>0.71192837137882714</v>
      </c>
      <c r="K83" s="11">
        <v>0.85509899320776561</v>
      </c>
      <c r="L83" s="6">
        <v>0.74056249574461486</v>
      </c>
      <c r="M83" s="8">
        <v>0.90216874872338437</v>
      </c>
    </row>
    <row r="84" spans="1:13" x14ac:dyDescent="0.25">
      <c r="A84" s="10" t="s">
        <v>90</v>
      </c>
      <c r="B84" s="5">
        <v>1</v>
      </c>
      <c r="C84" s="5">
        <v>1</v>
      </c>
      <c r="D84" s="11">
        <v>1</v>
      </c>
      <c r="E84" s="11">
        <v>1</v>
      </c>
      <c r="F84" s="12">
        <v>1</v>
      </c>
      <c r="G84" s="7">
        <v>1</v>
      </c>
      <c r="H84" s="5">
        <v>0.9</v>
      </c>
      <c r="I84" s="12">
        <v>0.95</v>
      </c>
      <c r="J84" s="13">
        <v>0.88743614977272112</v>
      </c>
      <c r="K84" s="11">
        <v>1</v>
      </c>
      <c r="L84" s="6">
        <v>0.90994891981817694</v>
      </c>
      <c r="M84" s="8">
        <v>0.952984675945453</v>
      </c>
    </row>
    <row r="85" spans="1:13" x14ac:dyDescent="0.25">
      <c r="A85" s="10" t="s">
        <v>91</v>
      </c>
      <c r="B85" s="5">
        <v>0.5</v>
      </c>
      <c r="C85" s="5">
        <v>1</v>
      </c>
      <c r="D85" s="11">
        <v>1</v>
      </c>
      <c r="E85" s="11">
        <v>1</v>
      </c>
      <c r="F85" s="12">
        <v>0.875</v>
      </c>
      <c r="G85" s="7">
        <v>1</v>
      </c>
      <c r="H85" s="5">
        <v>0.9</v>
      </c>
      <c r="I85" s="12">
        <v>0.95</v>
      </c>
      <c r="J85" s="13">
        <v>0.53433732417950419</v>
      </c>
      <c r="K85" s="11">
        <v>1</v>
      </c>
      <c r="L85" s="6">
        <v>0.62746985934360344</v>
      </c>
      <c r="M85" s="8">
        <v>0.8307409578030811</v>
      </c>
    </row>
    <row r="86" spans="1:13" x14ac:dyDescent="0.25">
      <c r="A86" s="10" t="s">
        <v>92</v>
      </c>
      <c r="B86" s="5">
        <v>1</v>
      </c>
      <c r="C86" s="5">
        <v>1</v>
      </c>
      <c r="D86" s="11">
        <v>1</v>
      </c>
      <c r="E86" s="11">
        <v>1</v>
      </c>
      <c r="F86" s="12">
        <v>1</v>
      </c>
      <c r="G86" s="7">
        <v>0.9</v>
      </c>
      <c r="H86" s="5">
        <v>1</v>
      </c>
      <c r="I86" s="12">
        <v>0.95</v>
      </c>
      <c r="J86" s="13">
        <v>1</v>
      </c>
      <c r="K86" s="11">
        <v>1</v>
      </c>
      <c r="L86" s="6">
        <v>1</v>
      </c>
      <c r="M86" s="8">
        <v>0.98</v>
      </c>
    </row>
    <row r="87" spans="1:13" x14ac:dyDescent="0.25">
      <c r="A87" s="10" t="s">
        <v>93</v>
      </c>
      <c r="B87" s="5">
        <v>1</v>
      </c>
      <c r="C87" s="5">
        <v>1</v>
      </c>
      <c r="D87" s="11">
        <v>1</v>
      </c>
      <c r="E87" s="11">
        <v>1</v>
      </c>
      <c r="F87" s="12">
        <v>1</v>
      </c>
      <c r="G87" s="7">
        <v>1</v>
      </c>
      <c r="H87" s="5">
        <v>0.7</v>
      </c>
      <c r="I87" s="12">
        <v>0.85</v>
      </c>
      <c r="J87" s="13">
        <v>1</v>
      </c>
      <c r="K87" s="11">
        <v>1</v>
      </c>
      <c r="L87" s="6">
        <v>1</v>
      </c>
      <c r="M87" s="8">
        <v>0.94</v>
      </c>
    </row>
    <row r="88" spans="1:13" x14ac:dyDescent="0.25">
      <c r="A88" s="10" t="s">
        <v>94</v>
      </c>
      <c r="B88" s="5">
        <v>1</v>
      </c>
      <c r="C88" s="5">
        <v>0.5</v>
      </c>
      <c r="D88" s="11">
        <v>1</v>
      </c>
      <c r="E88" s="11">
        <v>1</v>
      </c>
      <c r="F88" s="12">
        <v>0.875</v>
      </c>
      <c r="G88" s="7">
        <v>1</v>
      </c>
      <c r="H88" s="5">
        <v>1</v>
      </c>
      <c r="I88" s="12">
        <v>1</v>
      </c>
      <c r="J88" s="13">
        <v>1</v>
      </c>
      <c r="K88" s="11">
        <v>1</v>
      </c>
      <c r="L88" s="6">
        <v>1</v>
      </c>
      <c r="M88" s="8">
        <v>0.96250000000000013</v>
      </c>
    </row>
    <row r="89" spans="1:13" x14ac:dyDescent="0.25">
      <c r="A89" s="10" t="s">
        <v>95</v>
      </c>
      <c r="B89" s="5">
        <v>1</v>
      </c>
      <c r="C89" s="5">
        <v>1</v>
      </c>
      <c r="D89" s="11">
        <v>1</v>
      </c>
      <c r="E89" s="11">
        <v>1</v>
      </c>
      <c r="F89" s="12">
        <v>1</v>
      </c>
      <c r="G89" s="7">
        <v>1</v>
      </c>
      <c r="H89" s="5">
        <v>1</v>
      </c>
      <c r="I89" s="12">
        <v>1</v>
      </c>
      <c r="J89" s="13">
        <v>1</v>
      </c>
      <c r="K89" s="11">
        <v>0.76039464411557445</v>
      </c>
      <c r="L89" s="6">
        <v>0.95207892882311496</v>
      </c>
      <c r="M89" s="8">
        <v>0.98562367864693445</v>
      </c>
    </row>
    <row r="90" spans="1:13" x14ac:dyDescent="0.25">
      <c r="A90" s="10" t="s">
        <v>96</v>
      </c>
      <c r="B90" s="5">
        <v>1</v>
      </c>
      <c r="C90" s="5">
        <v>1</v>
      </c>
      <c r="D90" s="11">
        <v>1</v>
      </c>
      <c r="E90" s="11">
        <v>1</v>
      </c>
      <c r="F90" s="12">
        <v>1</v>
      </c>
      <c r="G90" s="7">
        <v>1</v>
      </c>
      <c r="H90" s="5">
        <v>0.9</v>
      </c>
      <c r="I90" s="12">
        <v>0.95</v>
      </c>
      <c r="J90" s="13">
        <v>1</v>
      </c>
      <c r="K90" s="11">
        <v>0.82816901408450461</v>
      </c>
      <c r="L90" s="6">
        <v>0.96563380281690092</v>
      </c>
      <c r="M90" s="8">
        <v>0.96969014084507021</v>
      </c>
    </row>
    <row r="91" spans="1:13" x14ac:dyDescent="0.25">
      <c r="A91" s="10" t="s">
        <v>97</v>
      </c>
      <c r="B91" s="5">
        <v>1</v>
      </c>
      <c r="C91" s="5">
        <v>1</v>
      </c>
      <c r="D91" s="11">
        <v>1</v>
      </c>
      <c r="E91" s="11">
        <v>1</v>
      </c>
      <c r="F91" s="12">
        <v>1</v>
      </c>
      <c r="G91" s="7">
        <v>1</v>
      </c>
      <c r="H91" s="5">
        <v>1</v>
      </c>
      <c r="I91" s="12">
        <v>1</v>
      </c>
      <c r="J91" s="13">
        <v>1</v>
      </c>
      <c r="K91" s="11">
        <v>0.84277826213310147</v>
      </c>
      <c r="L91" s="6">
        <v>0.96855565242662034</v>
      </c>
      <c r="M91" s="8">
        <v>0.99056669572798606</v>
      </c>
    </row>
    <row r="92" spans="1:13" x14ac:dyDescent="0.25">
      <c r="A92" s="10" t="s">
        <v>98</v>
      </c>
      <c r="B92" s="5">
        <v>0.5</v>
      </c>
      <c r="C92" s="5">
        <v>1</v>
      </c>
      <c r="D92" s="11">
        <v>1</v>
      </c>
      <c r="E92" s="11">
        <v>1</v>
      </c>
      <c r="F92" s="12">
        <v>0.875</v>
      </c>
      <c r="G92" s="7">
        <v>0.9</v>
      </c>
      <c r="H92" s="5">
        <v>1</v>
      </c>
      <c r="I92" s="12">
        <v>0.95</v>
      </c>
      <c r="J92" s="13">
        <v>1</v>
      </c>
      <c r="K92" s="11">
        <v>1</v>
      </c>
      <c r="L92" s="6">
        <v>1</v>
      </c>
      <c r="M92" s="8">
        <v>0.94250000000000012</v>
      </c>
    </row>
    <row r="93" spans="1:13" x14ac:dyDescent="0.25">
      <c r="A93" s="10" t="s">
        <v>99</v>
      </c>
      <c r="B93" s="5">
        <v>1</v>
      </c>
      <c r="C93" s="5">
        <v>1</v>
      </c>
      <c r="D93" s="11">
        <v>1</v>
      </c>
      <c r="E93" s="11">
        <v>1</v>
      </c>
      <c r="F93" s="12">
        <v>1</v>
      </c>
      <c r="G93" s="7">
        <v>1</v>
      </c>
      <c r="H93" s="5">
        <v>0.9</v>
      </c>
      <c r="I93" s="12">
        <v>0.95</v>
      </c>
      <c r="J93" s="13">
        <v>1</v>
      </c>
      <c r="K93" s="11">
        <v>0.88084291187739372</v>
      </c>
      <c r="L93" s="6">
        <v>0.97616858237547877</v>
      </c>
      <c r="M93" s="8">
        <v>0.97285057471264358</v>
      </c>
    </row>
    <row r="94" spans="1:13" x14ac:dyDescent="0.25">
      <c r="A94" s="10" t="s">
        <v>100</v>
      </c>
      <c r="B94" s="5">
        <v>1</v>
      </c>
      <c r="C94" s="5">
        <v>1</v>
      </c>
      <c r="D94" s="11">
        <v>0.5</v>
      </c>
      <c r="E94" s="11">
        <v>0.5</v>
      </c>
      <c r="F94" s="12">
        <v>0.75</v>
      </c>
      <c r="G94" s="7">
        <v>1</v>
      </c>
      <c r="H94" s="5">
        <v>1</v>
      </c>
      <c r="I94" s="12">
        <v>1</v>
      </c>
      <c r="J94" s="13">
        <v>1</v>
      </c>
      <c r="K94" s="11">
        <v>0.81601670523167336</v>
      </c>
      <c r="L94" s="6">
        <v>0.96320334104633476</v>
      </c>
      <c r="M94" s="8">
        <v>0.91396100231390043</v>
      </c>
    </row>
    <row r="95" spans="1:13" x14ac:dyDescent="0.25">
      <c r="A95" s="10" t="s">
        <v>101</v>
      </c>
      <c r="B95" s="5">
        <v>1</v>
      </c>
      <c r="C95" s="5">
        <v>1</v>
      </c>
      <c r="D95" s="11">
        <v>1</v>
      </c>
      <c r="E95" s="11">
        <v>1</v>
      </c>
      <c r="F95" s="12">
        <v>1</v>
      </c>
      <c r="G95" s="7">
        <v>1</v>
      </c>
      <c r="H95" s="5">
        <v>0.9</v>
      </c>
      <c r="I95" s="12">
        <v>0.95</v>
      </c>
      <c r="J95" s="13">
        <v>0.735781741867785</v>
      </c>
      <c r="K95" s="11">
        <v>0.23684210526315785</v>
      </c>
      <c r="L95" s="6">
        <v>0.63599381454685966</v>
      </c>
      <c r="M95" s="8">
        <v>0.87079814436405778</v>
      </c>
    </row>
    <row r="96" spans="1:13" x14ac:dyDescent="0.25">
      <c r="A96" s="10" t="s">
        <v>102</v>
      </c>
      <c r="B96" s="5">
        <v>1</v>
      </c>
      <c r="C96" s="5">
        <v>1</v>
      </c>
      <c r="D96" s="11">
        <v>0.5</v>
      </c>
      <c r="E96" s="11">
        <v>0.5</v>
      </c>
      <c r="F96" s="12">
        <v>0.75</v>
      </c>
      <c r="G96" s="7">
        <v>0.9</v>
      </c>
      <c r="H96" s="5">
        <v>0.5</v>
      </c>
      <c r="I96" s="12">
        <v>0.7</v>
      </c>
      <c r="J96" s="13">
        <v>0.7233896979767358</v>
      </c>
      <c r="K96" s="11">
        <v>0.73333333333333361</v>
      </c>
      <c r="L96" s="6">
        <v>0.72537842504805539</v>
      </c>
      <c r="M96" s="8">
        <v>0.72261352751441654</v>
      </c>
    </row>
    <row r="97" spans="1:18" x14ac:dyDescent="0.25">
      <c r="A97" s="10" t="s">
        <v>103</v>
      </c>
      <c r="B97" s="5">
        <v>1</v>
      </c>
      <c r="C97" s="5">
        <v>1</v>
      </c>
      <c r="D97" s="11">
        <v>1</v>
      </c>
      <c r="E97" s="11">
        <v>1</v>
      </c>
      <c r="F97" s="12">
        <v>1</v>
      </c>
      <c r="G97" s="7">
        <v>0.9</v>
      </c>
      <c r="H97" s="5">
        <v>1</v>
      </c>
      <c r="I97" s="12">
        <v>0.95</v>
      </c>
      <c r="J97" s="13">
        <v>1</v>
      </c>
      <c r="K97" s="11">
        <v>0.6412774314746813</v>
      </c>
      <c r="L97" s="6">
        <v>0.92825548629493637</v>
      </c>
      <c r="M97" s="8">
        <v>0.9584766458884808</v>
      </c>
    </row>
    <row r="98" spans="1:18" x14ac:dyDescent="0.25">
      <c r="A98" s="10" t="s">
        <v>104</v>
      </c>
      <c r="B98" s="5">
        <v>1</v>
      </c>
      <c r="C98" s="5">
        <v>1</v>
      </c>
      <c r="D98" s="11">
        <v>1</v>
      </c>
      <c r="E98" s="11">
        <v>1</v>
      </c>
      <c r="F98" s="12">
        <v>1</v>
      </c>
      <c r="G98" s="7">
        <v>1</v>
      </c>
      <c r="H98" s="5">
        <v>1</v>
      </c>
      <c r="I98" s="12">
        <v>1</v>
      </c>
      <c r="J98" s="13">
        <v>1</v>
      </c>
      <c r="K98" s="11">
        <v>0.88414901387874312</v>
      </c>
      <c r="L98" s="6">
        <v>0.97682980277574871</v>
      </c>
      <c r="M98" s="8">
        <v>0.99304894083272455</v>
      </c>
    </row>
    <row r="99" spans="1:18" x14ac:dyDescent="0.25">
      <c r="A99" s="10" t="s">
        <v>105</v>
      </c>
      <c r="B99" s="5">
        <v>0.5</v>
      </c>
      <c r="C99" s="5">
        <v>0.5</v>
      </c>
      <c r="D99" s="11">
        <v>0.5</v>
      </c>
      <c r="E99" s="11">
        <v>0.5</v>
      </c>
      <c r="F99" s="12">
        <v>0.5</v>
      </c>
      <c r="G99" s="7">
        <v>1</v>
      </c>
      <c r="H99" s="5">
        <v>0.9</v>
      </c>
      <c r="I99" s="12">
        <v>0.95</v>
      </c>
      <c r="J99" s="13">
        <v>1</v>
      </c>
      <c r="K99" s="11">
        <v>0.83192601527945342</v>
      </c>
      <c r="L99" s="6">
        <v>0.96638520305589071</v>
      </c>
      <c r="M99" s="8">
        <v>0.81991556091676721</v>
      </c>
    </row>
    <row r="100" spans="1:18" x14ac:dyDescent="0.25">
      <c r="A100" s="10" t="s">
        <v>106</v>
      </c>
      <c r="B100" s="5">
        <v>1</v>
      </c>
      <c r="C100" s="5">
        <v>1</v>
      </c>
      <c r="D100" s="11">
        <v>0.5</v>
      </c>
      <c r="E100" s="11">
        <v>0.5</v>
      </c>
      <c r="F100" s="12">
        <v>0.75</v>
      </c>
      <c r="G100" s="7">
        <v>1</v>
      </c>
      <c r="H100" s="5">
        <v>1</v>
      </c>
      <c r="I100" s="12">
        <v>1</v>
      </c>
      <c r="J100" s="13">
        <v>1</v>
      </c>
      <c r="K100" s="11">
        <v>0.83897294818890189</v>
      </c>
      <c r="L100" s="6">
        <v>0.96779458963778042</v>
      </c>
      <c r="M100" s="8">
        <v>0.91533837689133413</v>
      </c>
    </row>
    <row r="101" spans="1:18" ht="15.75" thickBot="1" x14ac:dyDescent="0.3">
      <c r="A101" s="17" t="s">
        <v>107</v>
      </c>
      <c r="B101" s="18">
        <v>0.94270833333333337</v>
      </c>
      <c r="C101" s="19">
        <v>0.90104166666666663</v>
      </c>
      <c r="D101" s="19">
        <v>0.83854166666666663</v>
      </c>
      <c r="E101" s="19">
        <v>0.83854166666666663</v>
      </c>
      <c r="F101" s="20">
        <v>0.88020833333333337</v>
      </c>
      <c r="G101" s="18">
        <v>0.97812500000000002</v>
      </c>
      <c r="H101" s="19">
        <v>0.90208333333333368</v>
      </c>
      <c r="I101" s="20">
        <v>0.94010416666666685</v>
      </c>
      <c r="J101" s="18">
        <v>0.96722807409386957</v>
      </c>
      <c r="K101" s="19">
        <v>0.86220579765439931</v>
      </c>
      <c r="L101" s="19">
        <v>0.94622361880597561</v>
      </c>
      <c r="M101" s="19">
        <v>0.93057278085572381</v>
      </c>
    </row>
    <row r="102" spans="1:18" x14ac:dyDescent="0.25">
      <c r="A102" s="21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22"/>
      <c r="R102" s="9"/>
    </row>
    <row r="103" spans="1:18" ht="42" x14ac:dyDescent="0.25">
      <c r="A103" s="23" t="s">
        <v>108</v>
      </c>
      <c r="B103" s="24">
        <f>M101</f>
        <v>0.93057278085572381</v>
      </c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</row>
    <row r="104" spans="1:18" x14ac:dyDescent="0.25">
      <c r="A104" s="21"/>
      <c r="B104" s="21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</row>
    <row r="105" spans="1:18" x14ac:dyDescent="0.25">
      <c r="A105" s="21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</row>
    <row r="106" spans="1:18" ht="15.75" thickBot="1" x14ac:dyDescent="0.3">
      <c r="A106" s="21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</row>
    <row r="107" spans="1:18" ht="15.75" thickBot="1" x14ac:dyDescent="0.3">
      <c r="A107" s="59" t="s">
        <v>18</v>
      </c>
      <c r="B107" s="60"/>
      <c r="C107" s="61" t="s">
        <v>109</v>
      </c>
      <c r="D107" s="62"/>
      <c r="E107" s="62"/>
      <c r="F107" s="62"/>
      <c r="G107" s="62"/>
    </row>
    <row r="108" spans="1:18" ht="15.75" thickBot="1" x14ac:dyDescent="0.3">
      <c r="H108" s="25"/>
      <c r="I108" s="25"/>
      <c r="J108" s="25"/>
      <c r="K108" s="25"/>
      <c r="L108" s="25"/>
      <c r="M108" s="25"/>
    </row>
    <row r="109" spans="1:18" ht="22.5" customHeight="1" x14ac:dyDescent="0.25">
      <c r="A109" s="63" t="s">
        <v>110</v>
      </c>
      <c r="B109" s="64"/>
      <c r="C109" s="26" t="s">
        <v>5</v>
      </c>
      <c r="D109" s="26" t="s">
        <v>111</v>
      </c>
      <c r="E109" s="26" t="s">
        <v>112</v>
      </c>
      <c r="F109" s="26" t="s">
        <v>113</v>
      </c>
      <c r="G109" s="26" t="s">
        <v>114</v>
      </c>
      <c r="H109" s="27"/>
      <c r="I109" s="65" t="s">
        <v>110</v>
      </c>
      <c r="J109" s="66"/>
      <c r="K109" s="33" t="s">
        <v>10</v>
      </c>
      <c r="L109" s="33" t="s">
        <v>11</v>
      </c>
      <c r="M109" s="33" t="s">
        <v>115</v>
      </c>
    </row>
    <row r="110" spans="1:18" ht="30" customHeight="1" thickBot="1" x14ac:dyDescent="0.3">
      <c r="A110" s="72" t="s">
        <v>116</v>
      </c>
      <c r="B110" s="73"/>
      <c r="C110" s="28">
        <f>VLOOKUP($A$107,$A$3:$L$101,2)</f>
        <v>1</v>
      </c>
      <c r="D110" s="28">
        <f>VLOOKUP($A$107,$A$3:$L$101,3)</f>
        <v>0.5</v>
      </c>
      <c r="E110" s="28">
        <f>VLOOKUP($A$107,$A$3:$L$101,4)</f>
        <v>0.5</v>
      </c>
      <c r="F110" s="28">
        <f>VLOOKUP($A$107,$A$3:$L$101,5)</f>
        <v>0.5</v>
      </c>
      <c r="G110" s="28">
        <f>VLOOKUP($A$107,$A$3:$L$101,6)</f>
        <v>0.625</v>
      </c>
      <c r="H110" s="29"/>
      <c r="I110" s="68" t="s">
        <v>117</v>
      </c>
      <c r="J110" s="69"/>
      <c r="K110" s="30">
        <f>VLOOKUP($A$107,$A$3:$L$101,10)</f>
        <v>1</v>
      </c>
      <c r="L110" s="30">
        <f>VLOOKUP($A$107,$A$3:$L$101,11)</f>
        <v>0.80014149274849777</v>
      </c>
      <c r="M110" s="30">
        <f>VLOOKUP($A$107,$A$3:$L$101,12)</f>
        <v>0.96002829854969962</v>
      </c>
    </row>
    <row r="111" spans="1:18" ht="21.75" customHeight="1" x14ac:dyDescent="0.25">
      <c r="A111" s="57" t="s">
        <v>118</v>
      </c>
      <c r="B111" s="58"/>
      <c r="C111" s="28">
        <f>VLOOKUP($A$107,$A$3:$L$101,7)</f>
        <v>1</v>
      </c>
      <c r="D111" s="28">
        <f>VLOOKUP($A$107,$A$3:$L$101,8)</f>
        <v>0.9</v>
      </c>
      <c r="E111" s="44" t="s">
        <v>119</v>
      </c>
      <c r="F111" s="44" t="s">
        <v>119</v>
      </c>
      <c r="G111" s="28">
        <f>VLOOKUP($A$107,$A$3:$L$101,9)</f>
        <v>0.95</v>
      </c>
      <c r="H111" s="29"/>
      <c r="I111" s="25"/>
      <c r="J111" s="25"/>
      <c r="K111" s="25"/>
      <c r="L111" s="25"/>
      <c r="M111" s="25"/>
    </row>
    <row r="112" spans="1:18" x14ac:dyDescent="0.25">
      <c r="A112" s="31"/>
      <c r="B112" s="31"/>
      <c r="C112" s="32"/>
      <c r="D112" s="32"/>
      <c r="E112" s="32"/>
      <c r="F112" s="32"/>
      <c r="G112" s="32"/>
      <c r="H112" s="29"/>
      <c r="I112" s="25"/>
      <c r="J112" s="25"/>
      <c r="K112" s="25"/>
      <c r="L112" s="25"/>
      <c r="M112" s="25"/>
    </row>
    <row r="113" spans="7:13" x14ac:dyDescent="0.25">
      <c r="G113" s="29"/>
      <c r="H113" s="29"/>
      <c r="I113" s="25"/>
      <c r="J113" s="25"/>
      <c r="K113" s="25"/>
      <c r="L113" s="25"/>
      <c r="M113" s="25"/>
    </row>
    <row r="114" spans="7:13" x14ac:dyDescent="0.25">
      <c r="H114" s="25"/>
      <c r="I114" s="25"/>
      <c r="J114" s="25"/>
      <c r="K114" s="25"/>
      <c r="L114" s="25"/>
      <c r="M114" s="25"/>
    </row>
    <row r="115" spans="7:13" x14ac:dyDescent="0.25">
      <c r="H115" s="25"/>
      <c r="I115" s="25"/>
      <c r="J115" s="25"/>
      <c r="K115" s="25"/>
      <c r="L115" s="25"/>
      <c r="M115" s="25"/>
    </row>
    <row r="116" spans="7:13" ht="15" customHeight="1" x14ac:dyDescent="0.25">
      <c r="H116" s="25"/>
      <c r="I116" s="25"/>
      <c r="J116" s="25"/>
      <c r="K116" s="25"/>
      <c r="L116" s="25"/>
      <c r="M116" s="25"/>
    </row>
    <row r="117" spans="7:13" x14ac:dyDescent="0.25">
      <c r="H117" s="25"/>
      <c r="I117" s="25"/>
      <c r="J117" s="25"/>
      <c r="K117" s="25"/>
      <c r="L117" s="25"/>
      <c r="M117" s="25"/>
    </row>
    <row r="118" spans="7:13" x14ac:dyDescent="0.25">
      <c r="H118" s="25"/>
      <c r="I118" s="25"/>
      <c r="J118" s="25"/>
      <c r="K118" s="25"/>
      <c r="L118" s="25"/>
      <c r="M118" s="25"/>
    </row>
    <row r="119" spans="7:13" x14ac:dyDescent="0.25">
      <c r="H119" s="25"/>
      <c r="I119" s="25"/>
      <c r="J119" s="25"/>
      <c r="K119" s="25"/>
      <c r="L119" s="25"/>
      <c r="M119" s="25"/>
    </row>
    <row r="120" spans="7:13" x14ac:dyDescent="0.25">
      <c r="H120" s="25"/>
      <c r="I120" s="25"/>
      <c r="J120" s="25"/>
      <c r="K120" s="25"/>
      <c r="L120" s="25"/>
      <c r="M120" s="25"/>
    </row>
    <row r="121" spans="7:13" x14ac:dyDescent="0.25">
      <c r="H121" s="25"/>
      <c r="I121" s="25"/>
      <c r="J121" s="25"/>
      <c r="K121" s="25"/>
      <c r="L121" s="25"/>
      <c r="M121" s="25"/>
    </row>
    <row r="122" spans="7:13" x14ac:dyDescent="0.25">
      <c r="H122" s="25"/>
      <c r="I122" s="25"/>
      <c r="J122" s="25"/>
      <c r="K122" s="25"/>
      <c r="L122" s="25"/>
      <c r="M122" s="25"/>
    </row>
    <row r="123" spans="7:13" x14ac:dyDescent="0.25">
      <c r="H123" s="25"/>
      <c r="I123" s="25"/>
      <c r="J123" s="25"/>
      <c r="K123" s="25"/>
      <c r="L123" s="25"/>
      <c r="M123" s="25"/>
    </row>
    <row r="124" spans="7:13" x14ac:dyDescent="0.25">
      <c r="H124" s="25"/>
      <c r="I124" s="25"/>
      <c r="J124" s="25"/>
      <c r="K124" s="25"/>
      <c r="L124" s="25"/>
      <c r="M124" s="25"/>
    </row>
    <row r="125" spans="7:13" x14ac:dyDescent="0.25">
      <c r="H125" s="25"/>
      <c r="I125" s="25"/>
      <c r="J125" s="25"/>
      <c r="K125" s="25"/>
      <c r="L125" s="25"/>
      <c r="M125" s="25"/>
    </row>
  </sheetData>
  <sheetProtection algorithmName="SHA-512" hashValue="Nn3STm145hFxujFfOLR1yjTb3Aihgw4/1ErOmiOO4S/5jq2CRwoBbHNVily655S3qwTdnKvy9DU0zyHAIbT1TA==" saltValue="iknQ4tPsrQtZnsSTteWKNg==" spinCount="100000" sheet="1" sort="0"/>
  <mergeCells count="13">
    <mergeCell ref="M3:M4"/>
    <mergeCell ref="A111:B111"/>
    <mergeCell ref="A1:K1"/>
    <mergeCell ref="A107:B107"/>
    <mergeCell ref="C107:G107"/>
    <mergeCell ref="A109:B109"/>
    <mergeCell ref="I109:J109"/>
    <mergeCell ref="A110:B110"/>
    <mergeCell ref="I110:J110"/>
    <mergeCell ref="A3:A4"/>
    <mergeCell ref="B3:F3"/>
    <mergeCell ref="G3:I3"/>
    <mergeCell ref="J3:L3"/>
  </mergeCells>
  <conditionalFormatting sqref="M5:M100">
    <cfRule type="iconSet" priority="2">
      <iconSet iconSet="3Flags">
        <cfvo type="percent" val="0"/>
        <cfvo type="num" val="0.6"/>
        <cfvo type="num" val="0.85"/>
      </iconSet>
    </cfRule>
  </conditionalFormatting>
  <conditionalFormatting sqref="J5:L101">
    <cfRule type="iconSet" priority="3">
      <iconSet iconSet="3Symbols">
        <cfvo type="percent" val="0"/>
        <cfvo type="num" val="0.6"/>
        <cfvo type="num" val="0.9"/>
      </iconSet>
    </cfRule>
  </conditionalFormatting>
  <conditionalFormatting sqref="M101">
    <cfRule type="iconSet" priority="1">
      <iconSet iconSet="3Symbols">
        <cfvo type="percent" val="0"/>
        <cfvo type="num" val="0.6"/>
        <cfvo type="num" val="0.85"/>
      </iconSet>
    </cfRule>
  </conditionalFormatting>
  <conditionalFormatting sqref="B5:L101">
    <cfRule type="iconSet" priority="4">
      <iconSet iconSet="3Symbols">
        <cfvo type="percent" val="0"/>
        <cfvo type="num" val="0.6"/>
        <cfvo type="num" val="0.9"/>
      </iconSet>
    </cfRule>
  </conditionalFormatting>
  <dataValidations disablePrompts="1" count="1">
    <dataValidation type="list" allowBlank="1" showInputMessage="1" showErrorMessage="1" sqref="A107:B107">
      <formula1>$A$5:$A$100</formula1>
    </dataValidation>
  </dataValidations>
  <pageMargins left="0.70866141732283472" right="0.70866141732283472" top="0.74803149606299213" bottom="0.74803149606299213" header="0.31496062992125984" footer="0.31496062992125984"/>
  <pageSetup scale="65" orientation="landscape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zoomScale="85" zoomScaleNormal="85" workbookViewId="0">
      <selection sqref="A1:L1"/>
    </sheetView>
  </sheetViews>
  <sheetFormatPr baseColWidth="10" defaultRowHeight="15" x14ac:dyDescent="0.25"/>
  <cols>
    <col min="1" max="12" width="11.42578125" style="43"/>
    <col min="13" max="13" width="8.140625" style="43" customWidth="1"/>
    <col min="14" max="14" width="6.5703125" style="43" customWidth="1"/>
    <col min="15" max="16384" width="11.42578125" style="43"/>
  </cols>
  <sheetData>
    <row r="1" spans="1:12" ht="37.5" customHeight="1" x14ac:dyDescent="0.25">
      <c r="A1" s="74" t="s">
        <v>123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</row>
    <row r="26" spans="1:12" ht="21" x14ac:dyDescent="0.35">
      <c r="A26" s="75"/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</row>
  </sheetData>
  <sheetProtection algorithmName="SHA-512" hashValue="c+6p2EEU9kfkm7cNAAeZuoXGRiVwJ3Z7vMQwn7G8YmXANf4dgR0H6w0q/HaYJ//1qnJQ9l9lVfPdWB6nibLBKg==" saltValue="8yCX6YdYMOYxqpOpJsdoTg==" spinCount="100000" sheet="1" objects="1" scenarios="1"/>
  <mergeCells count="2">
    <mergeCell ref="A1:L1"/>
    <mergeCell ref="A26:L2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Tablero Secretarías 2019</vt:lpstr>
      <vt:lpstr> Tablero Secretarías 2020</vt:lpstr>
      <vt:lpstr>Gráficos Indicador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2017-05-19T19:42:31Z</dcterms:created>
  <dcterms:modified xsi:type="dcterms:W3CDTF">2020-05-13T23:19:22Z</dcterms:modified>
</cp:coreProperties>
</file>