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Print_Area" localSheetId="1">'Distymuniccertf'!#REF!</definedName>
    <definedName name="_xlnm.Print_Area" localSheetId="0">'Dptos'!#REF!</definedName>
    <definedName name="_xlnm.Print_Area" localSheetId="2">'Resumen'!$A$1:$E$19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<sst xmlns="http://schemas.openxmlformats.org/spreadsheetml/2006/main" count="164" uniqueCount="140">
  <si>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</si>
  <si>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</si>
  <si>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</si>
  <si>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</si>
  <si>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</si>
  <si>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</si>
  <si>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</si>
  <si>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</si>
  <si>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</si>
  <si>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</si>
  <si>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</si>
  <si>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</si>
  <si>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</si>
  <si>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</si>
  <si>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</si>
  <si>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</si>
  <si>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</si>
  <si>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</si>
  <si>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</si>
  <si>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</si>
  <si>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</si>
  <si>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</si>
  <si>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</si>
  <si>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</si>
  <si>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</si>
  <si>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</si>
  <si>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</si>
  <si>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</si>
  <si>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</si>
  <si>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</si>
  <si>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</si>
  <si>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</si>
  <si>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</si>
  <si>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</si>
  <si>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</si>
  <si>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</si>
  <si>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</si>
  <si>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</si>
  <si>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</si>
  <si>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</si>
  <si>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</si>
  <si>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</si>
  <si>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</si>
  <si>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</si>
  <si>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</si>
  <si>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</si>
  <si>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</si>
  <si>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</si>
  <si>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</si>
  <si>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</si>
  <si>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</si>
  <si>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</si>
  <si>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</si>
  <si>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</si>
  <si>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</si>
  <si>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</si>
  <si>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</si>
  <si>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</si>
  <si>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</si>
  <si>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</si>
  <si>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</si>
  <si>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</si>
  <si>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</si>
  <si>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</si>
  <si>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</si>
  <si>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</si>
  <si>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</si>
  <si>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</si>
  <si>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</si>
  <si>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</si>
  <si>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</si>
  <si>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</si>
  <si>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</si>
  <si>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</si>
  <si>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</si>
  <si>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</si>
  <si>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</si>
  <si>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</si>
  <si>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</si>
  <si>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</si>
  <si>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</si>
  <si>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</si>
  <si>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</si>
  <si>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</si>
  <si>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</si>
  <si>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</si>
  <si>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</si>
  <si>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</si>
  <si>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</si>
  <si>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</si>
  <si>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</si>
  <si>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</si>
  <si>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</si>
  <si>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</si>
  <si>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</si>
  <si>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</si>
  <si>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</si>
  <si>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</si>
  <si>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</si>
  <si>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</si>
  <si>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</si>
  <si>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</si>
  <si>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</si>
  <si>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</si>
  <si>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</si>
  <si>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</si>
  <si>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</si>
  <si>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</si>
  <si>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</si>
  <si>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</si>
  <si>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</si>
  <si>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</si>
  <si>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</si>
  <si>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</si>
  <si>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</si>
  <si>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</si>
  <si>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</si>
  <si>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</si>
  <si>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</si>
  <si>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</si>
  <si>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</si>
  <si>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</si>
  <si>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</si>
  <si>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</si>
  <si>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</si>
  <si>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</si>
  <si>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</si>
  <si>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</si>
  <si>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</si>
  <si>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</si>
  <si>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</si>
  <si>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</si>
  <si>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NORTE SANTANDER</t>
  </si>
  <si>
    <t>VALLE</t>
  </si>
  <si>
    <t xml:space="preserve">Observación </t>
  </si>
  <si>
    <t>DGAF-suspensión giros calidad Resolución 4604 del 18-dic-14</t>
  </si>
  <si>
    <t>DGAF-suspensión giros calidad Resolución 3386 del 14-sep-15</t>
  </si>
  <si>
    <t>DISTRITOS Y MUNICIPIOS CERTIFICADOS - PAC - enero 2016</t>
  </si>
  <si>
    <t>DEPARTAMENTOS - PAC- enero 2016</t>
  </si>
  <si>
    <t>enero 2016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</si>
</sst>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000000"/>
      <name val="Arial Narrow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6" fillId="0" borderId="8" applyNumberFormat="0" applyFill="0" applyAlignment="0" applyProtection="0"/>
    <xf numFmtId="0" fontId="5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6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60" fillId="0" borderId="0" xfId="48" applyNumberFormat="1" applyFont="1" applyBorder="1" applyAlignment="1">
      <alignment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5" fillId="0" borderId="11" xfId="48" applyNumberFormat="1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9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10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9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10" fillId="34" borderId="11" xfId="48" applyNumberFormat="1" applyFont="1" applyFill="1" applyBorder="1" applyAlignment="1">
      <alignment/>
    </xf>
    <xf numFmtId="179" fontId="10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7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2" fillId="0" borderId="0" xfId="48" applyNumberFormat="1" applyFont="1" applyAlignment="1">
      <alignment/>
    </xf>
    <xf numFmtId="183" fontId="12" fillId="0" borderId="11" xfId="54" applyNumberFormat="1" applyFont="1" applyBorder="1" applyAlignment="1">
      <alignment/>
    </xf>
    <xf numFmtId="178" fontId="10" fillId="0" borderId="0" xfId="48" applyFont="1" applyAlignment="1">
      <alignment/>
    </xf>
    <xf numFmtId="179" fontId="5" fillId="35" borderId="0" xfId="48" applyNumberFormat="1" applyFont="1" applyFill="1" applyBorder="1" applyAlignment="1">
      <alignment vertical="center"/>
    </xf>
    <xf numFmtId="179" fontId="2" fillId="35" borderId="0" xfId="48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0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8" fontId="15" fillId="0" borderId="17" xfId="48" applyNumberFormat="1" applyFont="1" applyBorder="1" applyAlignment="1">
      <alignment horizontal="left" vertical="center"/>
    </xf>
    <xf numFmtId="178" fontId="15" fillId="0" borderId="18" xfId="48" applyNumberFormat="1" applyFont="1" applyBorder="1" applyAlignment="1">
      <alignment horizontal="left" vertical="center"/>
    </xf>
    <xf numFmtId="179" fontId="15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10" fillId="33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179" fontId="61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48" applyNumberFormat="1" applyFont="1" applyAlignment="1">
      <alignment/>
    </xf>
    <xf numFmtId="3" fontId="62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10" fillId="0" borderId="11" xfId="48" applyFont="1" applyBorder="1" applyAlignment="1">
      <alignment/>
    </xf>
    <xf numFmtId="178" fontId="0" fillId="0" borderId="0" xfId="48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10" fillId="0" borderId="11" xfId="48" applyNumberFormat="1" applyFont="1" applyBorder="1" applyAlignment="1">
      <alignment/>
    </xf>
    <xf numFmtId="178" fontId="10" fillId="0" borderId="11" xfId="48" applyNumberFormat="1" applyFont="1" applyFill="1" applyBorder="1" applyAlignment="1">
      <alignment horizontal="left"/>
    </xf>
    <xf numFmtId="178" fontId="12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10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10" fillId="4" borderId="11" xfId="48" applyFont="1" applyFill="1" applyBorder="1" applyAlignment="1">
      <alignment/>
    </xf>
    <xf numFmtId="178" fontId="10" fillId="4" borderId="11" xfId="48" applyFont="1" applyFill="1" applyBorder="1" applyAlignment="1">
      <alignment/>
    </xf>
    <xf numFmtId="178" fontId="2" fillId="39" borderId="21" xfId="48" applyNumberFormat="1" applyFont="1" applyFill="1" applyBorder="1" applyAlignment="1">
      <alignment horizontal="center" vertical="center" wrapText="1"/>
    </xf>
    <xf numFmtId="178" fontId="2" fillId="39" borderId="22" xfId="48" applyNumberFormat="1" applyFont="1" applyFill="1" applyBorder="1" applyAlignment="1">
      <alignment horizontal="center" vertical="center" wrapText="1"/>
    </xf>
    <xf numFmtId="178" fontId="10" fillId="39" borderId="23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9" fontId="2" fillId="40" borderId="28" xfId="48" applyNumberFormat="1" applyFont="1" applyFill="1" applyBorder="1" applyAlignment="1">
      <alignment horizontal="center" vertical="center" wrapText="1"/>
    </xf>
    <xf numFmtId="179" fontId="10" fillId="40" borderId="29" xfId="48" applyNumberFormat="1" applyFont="1" applyFill="1" applyBorder="1" applyAlignment="1">
      <alignment horizontal="center" vertical="center" wrapText="1"/>
    </xf>
    <xf numFmtId="179" fontId="10" fillId="40" borderId="30" xfId="48" applyNumberFormat="1" applyFont="1" applyFill="1" applyBorder="1" applyAlignment="1">
      <alignment horizontal="center" vertical="center" wrapText="1"/>
    </xf>
    <xf numFmtId="178" fontId="2" fillId="0" borderId="27" xfId="48" applyNumberFormat="1" applyFont="1" applyFill="1" applyBorder="1" applyAlignment="1">
      <alignment horizontal="center" vertical="center" wrapText="1"/>
    </xf>
    <xf numFmtId="178" fontId="2" fillId="41" borderId="31" xfId="48" applyNumberFormat="1" applyFont="1" applyFill="1" applyBorder="1" applyAlignment="1">
      <alignment horizontal="center" vertical="center" wrapText="1"/>
    </xf>
    <xf numFmtId="178" fontId="2" fillId="41" borderId="32" xfId="48" applyNumberFormat="1" applyFont="1" applyFill="1" applyBorder="1" applyAlignment="1">
      <alignment horizontal="center" vertical="center" wrapText="1"/>
    </xf>
    <xf numFmtId="179" fontId="2" fillId="42" borderId="33" xfId="48" applyNumberFormat="1" applyFont="1" applyFill="1" applyBorder="1" applyAlignment="1">
      <alignment horizontal="center" vertical="center" wrapText="1"/>
    </xf>
    <xf numFmtId="179" fontId="2" fillId="42" borderId="15" xfId="48" applyNumberFormat="1" applyFont="1" applyFill="1" applyBorder="1" applyAlignment="1">
      <alignment horizontal="center" vertical="center" wrapText="1"/>
    </xf>
    <xf numFmtId="179" fontId="2" fillId="42" borderId="34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7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10" fillId="43" borderId="19" xfId="48" applyNumberFormat="1" applyFont="1" applyFill="1" applyBorder="1" applyAlignment="1">
      <alignment vertical="center" wrapText="1"/>
    </xf>
    <xf numFmtId="178" fontId="2" fillId="41" borderId="11" xfId="48" applyFont="1" applyFill="1" applyBorder="1" applyAlignment="1">
      <alignment horizontal="center" vertical="center" wrapText="1"/>
    </xf>
    <xf numFmtId="178" fontId="10" fillId="0" borderId="19" xfId="48" applyFont="1" applyBorder="1" applyAlignment="1">
      <alignment horizontal="center" vertical="center" wrapText="1"/>
    </xf>
    <xf numFmtId="179" fontId="2" fillId="42" borderId="27" xfId="48" applyNumberFormat="1" applyFont="1" applyFill="1" applyBorder="1" applyAlignment="1">
      <alignment horizontal="center" vertical="center" wrapText="1"/>
    </xf>
    <xf numFmtId="179" fontId="2" fillId="42" borderId="11" xfId="48" applyNumberFormat="1" applyFont="1" applyFill="1" applyBorder="1" applyAlignment="1">
      <alignment horizontal="center" vertical="center" wrapText="1"/>
    </xf>
    <xf numFmtId="179" fontId="2" fillId="42" borderId="19" xfId="48" applyNumberFormat="1" applyFont="1" applyFill="1" applyBorder="1" applyAlignment="1">
      <alignment horizontal="center" vertical="center" wrapText="1"/>
    </xf>
    <xf numFmtId="179" fontId="2" fillId="37" borderId="27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178" fontId="2" fillId="39" borderId="28" xfId="48" applyNumberFormat="1" applyFont="1" applyFill="1" applyBorder="1" applyAlignment="1">
      <alignment horizontal="center" vertical="center" wrapText="1"/>
    </xf>
    <xf numFmtId="178" fontId="2" fillId="39" borderId="29" xfId="48" applyNumberFormat="1" applyFont="1" applyFill="1" applyBorder="1" applyAlignment="1">
      <alignment horizontal="center" vertical="center" wrapText="1"/>
    </xf>
    <xf numFmtId="178" fontId="10" fillId="39" borderId="30" xfId="48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7" xfId="48" applyFont="1" applyFill="1" applyBorder="1" applyAlignment="1">
      <alignment horizontal="center" vertical="center" wrapText="1"/>
    </xf>
    <xf numFmtId="179" fontId="2" fillId="33" borderId="27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4">
      <pane xSplit="2" ySplit="7" topLeftCell="D2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I36" sqref="I36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9" customWidth="1"/>
    <col min="7" max="7" width="26.28125" style="26" customWidth="1"/>
    <col min="8" max="8" width="23.00390625" style="26" customWidth="1"/>
    <col min="9" max="9" width="26.7109375" style="26" customWidth="1"/>
    <col min="10" max="10" width="26.421875" style="8" customWidth="1"/>
    <col min="11" max="16384" width="8.7109375" style="8" customWidth="1"/>
  </cols>
  <sheetData>
    <row r="1" spans="1:9" ht="20.25">
      <c r="A1" s="68" t="s">
        <v>61</v>
      </c>
      <c r="B1" s="68"/>
      <c r="C1" s="111"/>
      <c r="D1" s="111"/>
      <c r="E1" s="111"/>
      <c r="F1" s="111"/>
      <c r="G1" s="69"/>
      <c r="H1" s="69"/>
      <c r="I1" s="69"/>
    </row>
    <row r="2" spans="1:9" ht="20.25">
      <c r="A2" s="68" t="s">
        <v>74</v>
      </c>
      <c r="B2" s="68"/>
      <c r="C2" s="111"/>
      <c r="D2" s="111"/>
      <c r="E2" s="111"/>
      <c r="F2" s="111"/>
      <c r="G2" s="69"/>
      <c r="H2" s="69"/>
      <c r="I2" s="69"/>
    </row>
    <row r="3" spans="1:9" ht="20.25">
      <c r="A3" s="70"/>
      <c r="B3" s="68"/>
      <c r="C3" s="111"/>
      <c r="D3" s="111"/>
      <c r="E3" s="111"/>
      <c r="F3" s="111"/>
      <c r="G3" s="69"/>
      <c r="H3" s="69"/>
      <c r="I3" s="69"/>
    </row>
    <row r="4" spans="1:9" ht="20.25">
      <c r="A4" s="135" t="s">
        <v>62</v>
      </c>
      <c r="B4" s="135"/>
      <c r="C4" s="135"/>
      <c r="D4" s="135"/>
      <c r="E4" s="135"/>
      <c r="F4" s="135"/>
      <c r="G4" s="135"/>
      <c r="H4" s="135"/>
      <c r="I4" s="135"/>
    </row>
    <row r="5" spans="1:9" ht="20.25">
      <c r="A5" s="135" t="s">
        <v>138</v>
      </c>
      <c r="B5" s="135"/>
      <c r="C5" s="135"/>
      <c r="D5" s="135"/>
      <c r="E5" s="135"/>
      <c r="F5" s="135"/>
      <c r="G5" s="135"/>
      <c r="H5" s="135"/>
      <c r="I5" s="135"/>
    </row>
    <row r="6" spans="2:9" ht="15" customHeight="1" thickBot="1">
      <c r="B6" s="11"/>
      <c r="C6" s="112"/>
      <c r="D6" s="112"/>
      <c r="E6" s="112"/>
      <c r="F6" s="112"/>
      <c r="G6" s="25"/>
      <c r="H6" s="25"/>
      <c r="I6" s="25"/>
    </row>
    <row r="7" spans="1:10" ht="15.75" customHeight="1">
      <c r="A7" s="136" t="s">
        <v>0</v>
      </c>
      <c r="B7" s="139" t="s">
        <v>1</v>
      </c>
      <c r="C7" s="145" t="s">
        <v>59</v>
      </c>
      <c r="D7" s="145"/>
      <c r="E7" s="145"/>
      <c r="F7" s="145"/>
      <c r="G7" s="148" t="s">
        <v>108</v>
      </c>
      <c r="H7" s="148" t="s">
        <v>109</v>
      </c>
      <c r="I7" s="142" t="s">
        <v>2</v>
      </c>
      <c r="J7" s="131" t="s">
        <v>111</v>
      </c>
    </row>
    <row r="8" spans="1:10" s="38" customFormat="1" ht="41.25" customHeight="1">
      <c r="A8" s="137"/>
      <c r="B8" s="140"/>
      <c r="C8" s="113" t="s">
        <v>63</v>
      </c>
      <c r="D8" s="134" t="s">
        <v>90</v>
      </c>
      <c r="E8" s="134"/>
      <c r="F8" s="146" t="s">
        <v>76</v>
      </c>
      <c r="G8" s="149"/>
      <c r="H8" s="149"/>
      <c r="I8" s="143"/>
      <c r="J8" s="132"/>
    </row>
    <row r="9" spans="1:10" ht="41.25" customHeight="1" thickBot="1">
      <c r="A9" s="138"/>
      <c r="B9" s="141"/>
      <c r="C9" s="114" t="s">
        <v>60</v>
      </c>
      <c r="D9" s="115" t="s">
        <v>85</v>
      </c>
      <c r="E9" s="115" t="s">
        <v>84</v>
      </c>
      <c r="F9" s="147"/>
      <c r="G9" s="150"/>
      <c r="H9" s="150"/>
      <c r="I9" s="144"/>
      <c r="J9" s="133"/>
    </row>
    <row r="10" spans="1:9" ht="27.75" customHeight="1">
      <c r="A10" s="46"/>
      <c r="B10" s="47"/>
      <c r="C10" s="116" t="s">
        <v>65</v>
      </c>
      <c r="D10" s="116" t="s">
        <v>66</v>
      </c>
      <c r="E10" s="116" t="s">
        <v>67</v>
      </c>
      <c r="F10" s="116" t="s">
        <v>83</v>
      </c>
      <c r="G10" s="48"/>
      <c r="H10" s="48"/>
      <c r="I10" s="49" t="s">
        <v>68</v>
      </c>
    </row>
    <row r="11" spans="1:10" s="9" customFormat="1" ht="15.75">
      <c r="A11" s="54">
        <v>91</v>
      </c>
      <c r="B11" s="59" t="s">
        <v>20</v>
      </c>
      <c r="C11" s="117">
        <v>3518379331</v>
      </c>
      <c r="D11" s="117">
        <v>266232935</v>
      </c>
      <c r="E11" s="117">
        <v>133737069</v>
      </c>
      <c r="F11" s="118">
        <f aca="true" t="shared" si="0" ref="F11:F42">+E11+D11+C11</f>
        <v>3918349335</v>
      </c>
      <c r="G11" s="117"/>
      <c r="H11" s="58"/>
      <c r="I11" s="97">
        <v>0</v>
      </c>
      <c r="J11" s="87">
        <f>+F11+H11+I11+G11</f>
        <v>3918349335</v>
      </c>
    </row>
    <row r="12" spans="1:10" s="9" customFormat="1" ht="15">
      <c r="A12" s="60">
        <v>5</v>
      </c>
      <c r="B12" s="59" t="s">
        <v>4</v>
      </c>
      <c r="C12" s="117">
        <v>62108813105</v>
      </c>
      <c r="D12" s="117">
        <v>7129060319</v>
      </c>
      <c r="E12" s="117">
        <v>3526399385</v>
      </c>
      <c r="F12" s="118">
        <f t="shared" si="0"/>
        <v>72764272809</v>
      </c>
      <c r="G12" s="117"/>
      <c r="H12" s="58"/>
      <c r="I12" s="97">
        <v>2588403371</v>
      </c>
      <c r="J12" s="87">
        <f aca="true" t="shared" si="1" ref="J12:J42">+F12+H12+I12+G12</f>
        <v>75352676180</v>
      </c>
    </row>
    <row r="13" spans="1:10" s="9" customFormat="1" ht="15">
      <c r="A13" s="60">
        <v>81</v>
      </c>
      <c r="B13" s="59" t="s">
        <v>17</v>
      </c>
      <c r="C13" s="117">
        <v>8773487340</v>
      </c>
      <c r="D13" s="117">
        <v>1044558843</v>
      </c>
      <c r="E13" s="117">
        <v>528253183</v>
      </c>
      <c r="F13" s="118">
        <f t="shared" si="0"/>
        <v>10346299366</v>
      </c>
      <c r="G13" s="117"/>
      <c r="H13" s="58"/>
      <c r="I13" s="97">
        <v>33953729</v>
      </c>
      <c r="J13" s="87">
        <f t="shared" si="1"/>
        <v>10380253095</v>
      </c>
    </row>
    <row r="14" spans="1:10" s="9" customFormat="1" ht="15">
      <c r="A14" s="60">
        <v>8</v>
      </c>
      <c r="B14" s="59" t="s">
        <v>95</v>
      </c>
      <c r="C14" s="117">
        <v>14698688467</v>
      </c>
      <c r="D14" s="117">
        <v>1700883991</v>
      </c>
      <c r="E14" s="117">
        <v>864179839</v>
      </c>
      <c r="F14" s="118">
        <f t="shared" si="0"/>
        <v>17263752297</v>
      </c>
      <c r="G14" s="117"/>
      <c r="H14" s="58"/>
      <c r="I14" s="97">
        <v>1023733024</v>
      </c>
      <c r="J14" s="87">
        <f t="shared" si="1"/>
        <v>18287485321</v>
      </c>
    </row>
    <row r="15" spans="1:10" s="9" customFormat="1" ht="15">
      <c r="A15" s="60">
        <v>13</v>
      </c>
      <c r="B15" s="59" t="s">
        <v>93</v>
      </c>
      <c r="C15" s="117">
        <v>29066069454</v>
      </c>
      <c r="D15" s="117">
        <v>3668202970</v>
      </c>
      <c r="E15" s="117">
        <v>1859616218</v>
      </c>
      <c r="F15" s="118">
        <f t="shared" si="0"/>
        <v>34593888642</v>
      </c>
      <c r="G15" s="117"/>
      <c r="H15" s="58"/>
      <c r="I15" s="97">
        <v>853959994</v>
      </c>
      <c r="J15" s="87">
        <f t="shared" si="1"/>
        <v>35447848636</v>
      </c>
    </row>
    <row r="16" spans="1:10" s="9" customFormat="1" ht="15">
      <c r="A16" s="60">
        <v>15</v>
      </c>
      <c r="B16" s="59" t="s">
        <v>97</v>
      </c>
      <c r="C16" s="117">
        <v>27850910969</v>
      </c>
      <c r="D16" s="117">
        <v>3461934131</v>
      </c>
      <c r="E16" s="117">
        <v>1749706075</v>
      </c>
      <c r="F16" s="118">
        <f t="shared" si="0"/>
        <v>33062551175</v>
      </c>
      <c r="G16" s="117"/>
      <c r="H16" s="58"/>
      <c r="I16" s="97">
        <v>1646871419</v>
      </c>
      <c r="J16" s="87">
        <f t="shared" si="1"/>
        <v>34709422594</v>
      </c>
    </row>
    <row r="17" spans="1:10" s="9" customFormat="1" ht="15">
      <c r="A17" s="60">
        <v>17</v>
      </c>
      <c r="B17" s="59" t="s">
        <v>5</v>
      </c>
      <c r="C17" s="117">
        <v>15256939656</v>
      </c>
      <c r="D17" s="117">
        <v>1934951048</v>
      </c>
      <c r="E17" s="117">
        <v>980512546</v>
      </c>
      <c r="F17" s="118">
        <f t="shared" si="0"/>
        <v>18172403250</v>
      </c>
      <c r="G17" s="117"/>
      <c r="H17" s="58"/>
      <c r="I17" s="97">
        <v>180134479</v>
      </c>
      <c r="J17" s="87">
        <f t="shared" si="1"/>
        <v>18352537729</v>
      </c>
    </row>
    <row r="18" spans="1:10" s="9" customFormat="1" ht="15">
      <c r="A18" s="60">
        <v>18</v>
      </c>
      <c r="B18" s="59" t="s">
        <v>99</v>
      </c>
      <c r="C18" s="117">
        <v>8908289189</v>
      </c>
      <c r="D18" s="117">
        <v>1078029339</v>
      </c>
      <c r="E18" s="117">
        <v>542749265</v>
      </c>
      <c r="F18" s="118">
        <f t="shared" si="0"/>
        <v>10529067793</v>
      </c>
      <c r="G18" s="117"/>
      <c r="H18" s="58"/>
      <c r="I18" s="97">
        <v>0</v>
      </c>
      <c r="J18" s="87">
        <f t="shared" si="1"/>
        <v>10529067793</v>
      </c>
    </row>
    <row r="19" spans="1:10" s="9" customFormat="1" ht="15">
      <c r="A19" s="60">
        <v>85</v>
      </c>
      <c r="B19" s="59" t="s">
        <v>18</v>
      </c>
      <c r="C19" s="117">
        <v>8435085876</v>
      </c>
      <c r="D19" s="117">
        <v>957186889</v>
      </c>
      <c r="E19" s="117">
        <v>475542701</v>
      </c>
      <c r="F19" s="118">
        <f t="shared" si="0"/>
        <v>9867815466</v>
      </c>
      <c r="G19" s="117"/>
      <c r="H19" s="58"/>
      <c r="I19" s="97">
        <v>57402540</v>
      </c>
      <c r="J19" s="87">
        <f t="shared" si="1"/>
        <v>9925218006</v>
      </c>
    </row>
    <row r="20" spans="1:10" s="9" customFormat="1" ht="15">
      <c r="A20" s="60">
        <v>19</v>
      </c>
      <c r="B20" s="59" t="s">
        <v>6</v>
      </c>
      <c r="C20" s="117">
        <v>32642033934</v>
      </c>
      <c r="D20" s="117">
        <v>3939419506</v>
      </c>
      <c r="E20" s="117">
        <v>1994158984</v>
      </c>
      <c r="F20" s="118">
        <f t="shared" si="0"/>
        <v>38575612424</v>
      </c>
      <c r="G20" s="117"/>
      <c r="H20" s="58"/>
      <c r="I20" s="97">
        <v>804287696</v>
      </c>
      <c r="J20" s="87">
        <f t="shared" si="1"/>
        <v>39379900120</v>
      </c>
    </row>
    <row r="21" spans="1:10" s="9" customFormat="1" ht="15">
      <c r="A21" s="60">
        <v>20</v>
      </c>
      <c r="B21" s="59" t="s">
        <v>7</v>
      </c>
      <c r="C21" s="117">
        <v>20884200135</v>
      </c>
      <c r="D21" s="117">
        <v>2382766610</v>
      </c>
      <c r="E21" s="117">
        <v>1209025659</v>
      </c>
      <c r="F21" s="118">
        <f t="shared" si="0"/>
        <v>24475992404</v>
      </c>
      <c r="G21" s="117"/>
      <c r="H21" s="58"/>
      <c r="I21" s="97">
        <v>216395684</v>
      </c>
      <c r="J21" s="87">
        <f t="shared" si="1"/>
        <v>24692388088</v>
      </c>
    </row>
    <row r="22" spans="1:10" s="9" customFormat="1" ht="15">
      <c r="A22" s="60">
        <v>27</v>
      </c>
      <c r="B22" s="59" t="s">
        <v>100</v>
      </c>
      <c r="C22" s="117">
        <v>12028929702</v>
      </c>
      <c r="D22" s="117">
        <v>1455413590</v>
      </c>
      <c r="E22" s="117">
        <v>733601036</v>
      </c>
      <c r="F22" s="118">
        <f t="shared" si="0"/>
        <v>14217944328</v>
      </c>
      <c r="G22" s="117"/>
      <c r="H22" s="58"/>
      <c r="I22" s="97">
        <v>578038202</v>
      </c>
      <c r="J22" s="87">
        <f t="shared" si="1"/>
        <v>14795982530</v>
      </c>
    </row>
    <row r="23" spans="1:10" s="9" customFormat="1" ht="15">
      <c r="A23" s="60">
        <v>23</v>
      </c>
      <c r="B23" s="61" t="s">
        <v>96</v>
      </c>
      <c r="C23" s="117">
        <v>33056911804</v>
      </c>
      <c r="D23" s="117">
        <v>3902487310</v>
      </c>
      <c r="E23" s="117">
        <v>1977412751</v>
      </c>
      <c r="F23" s="118">
        <f t="shared" si="0"/>
        <v>38936811865</v>
      </c>
      <c r="G23" s="117"/>
      <c r="H23" s="58"/>
      <c r="I23" s="97">
        <v>454507886</v>
      </c>
      <c r="J23" s="87">
        <f t="shared" si="1"/>
        <v>39391319751</v>
      </c>
    </row>
    <row r="24" spans="1:10" s="9" customFormat="1" ht="15">
      <c r="A24" s="60">
        <v>25</v>
      </c>
      <c r="B24" s="59" t="s">
        <v>8</v>
      </c>
      <c r="C24" s="117">
        <v>34320365122</v>
      </c>
      <c r="D24" s="117">
        <v>4477568737</v>
      </c>
      <c r="E24" s="117">
        <v>2253351595</v>
      </c>
      <c r="F24" s="118">
        <f t="shared" si="0"/>
        <v>41051285454</v>
      </c>
      <c r="G24" s="117"/>
      <c r="H24" s="58"/>
      <c r="I24" s="97">
        <v>3011736003</v>
      </c>
      <c r="J24" s="87">
        <f t="shared" si="1"/>
        <v>44063021457</v>
      </c>
    </row>
    <row r="25" spans="1:10" s="9" customFormat="1" ht="15">
      <c r="A25" s="60">
        <v>94</v>
      </c>
      <c r="B25" s="59" t="s">
        <v>103</v>
      </c>
      <c r="C25" s="117">
        <v>2324994158</v>
      </c>
      <c r="D25" s="117">
        <v>134327380</v>
      </c>
      <c r="E25" s="117">
        <v>67734269</v>
      </c>
      <c r="F25" s="118">
        <f t="shared" si="0"/>
        <v>2527055807</v>
      </c>
      <c r="G25" s="117"/>
      <c r="H25" s="58"/>
      <c r="I25" s="97">
        <v>0</v>
      </c>
      <c r="J25" s="87">
        <f t="shared" si="1"/>
        <v>2527055807</v>
      </c>
    </row>
    <row r="26" spans="1:10" s="9" customFormat="1" ht="15">
      <c r="A26" s="60">
        <v>95</v>
      </c>
      <c r="B26" s="59" t="s">
        <v>21</v>
      </c>
      <c r="C26" s="117">
        <v>3533841253</v>
      </c>
      <c r="D26" s="117">
        <v>325649152</v>
      </c>
      <c r="E26" s="117">
        <v>164415155</v>
      </c>
      <c r="F26" s="118">
        <f t="shared" si="0"/>
        <v>4023905560</v>
      </c>
      <c r="G26" s="117"/>
      <c r="H26" s="58"/>
      <c r="I26" s="97">
        <v>7384959</v>
      </c>
      <c r="J26" s="87">
        <f t="shared" si="1"/>
        <v>4031290519</v>
      </c>
    </row>
    <row r="27" spans="1:10" s="9" customFormat="1" ht="15">
      <c r="A27" s="60">
        <v>41</v>
      </c>
      <c r="B27" s="59" t="s">
        <v>9</v>
      </c>
      <c r="C27" s="117">
        <v>18433970664</v>
      </c>
      <c r="D27" s="117">
        <v>2300999430</v>
      </c>
      <c r="E27" s="117">
        <v>1166034966</v>
      </c>
      <c r="F27" s="118">
        <f t="shared" si="0"/>
        <v>21901005060</v>
      </c>
      <c r="G27" s="117"/>
      <c r="H27" s="58"/>
      <c r="I27" s="97">
        <v>543912297</v>
      </c>
      <c r="J27" s="87">
        <f t="shared" si="1"/>
        <v>22444917357</v>
      </c>
    </row>
    <row r="28" spans="1:10" s="9" customFormat="1" ht="15">
      <c r="A28" s="60">
        <v>44</v>
      </c>
      <c r="B28" s="62" t="s">
        <v>91</v>
      </c>
      <c r="C28" s="117">
        <v>9904231975</v>
      </c>
      <c r="D28" s="117">
        <v>1116840223</v>
      </c>
      <c r="E28" s="117">
        <v>572561317</v>
      </c>
      <c r="F28" s="118">
        <f t="shared" si="0"/>
        <v>11593633515</v>
      </c>
      <c r="G28" s="117"/>
      <c r="H28" s="58"/>
      <c r="I28" s="97">
        <v>159403054</v>
      </c>
      <c r="J28" s="87">
        <f t="shared" si="1"/>
        <v>11753036569</v>
      </c>
    </row>
    <row r="29" spans="1:10" s="9" customFormat="1" ht="15">
      <c r="A29" s="60">
        <v>47</v>
      </c>
      <c r="B29" s="59" t="s">
        <v>10</v>
      </c>
      <c r="C29" s="117">
        <v>23827723497</v>
      </c>
      <c r="D29" s="117">
        <v>2973306780</v>
      </c>
      <c r="E29" s="117">
        <v>1508043635</v>
      </c>
      <c r="F29" s="118">
        <f t="shared" si="0"/>
        <v>28309073912</v>
      </c>
      <c r="G29" s="117"/>
      <c r="H29" s="58"/>
      <c r="I29" s="97">
        <v>541221857</v>
      </c>
      <c r="J29" s="87">
        <f t="shared" si="1"/>
        <v>28850295769</v>
      </c>
    </row>
    <row r="30" spans="1:10" s="9" customFormat="1" ht="15">
      <c r="A30" s="60">
        <v>50</v>
      </c>
      <c r="B30" s="59" t="s">
        <v>11</v>
      </c>
      <c r="C30" s="117">
        <v>11944207474</v>
      </c>
      <c r="D30" s="117">
        <v>1442889549</v>
      </c>
      <c r="E30" s="117">
        <v>729132847</v>
      </c>
      <c r="F30" s="118">
        <f t="shared" si="0"/>
        <v>14116229870</v>
      </c>
      <c r="G30" s="117"/>
      <c r="H30" s="58"/>
      <c r="I30" s="97">
        <v>251305053</v>
      </c>
      <c r="J30" s="87">
        <f t="shared" si="1"/>
        <v>14367534923</v>
      </c>
    </row>
    <row r="31" spans="1:10" s="9" customFormat="1" ht="15">
      <c r="A31" s="60">
        <v>52</v>
      </c>
      <c r="B31" s="62" t="s">
        <v>12</v>
      </c>
      <c r="C31" s="117">
        <v>28578978866</v>
      </c>
      <c r="D31" s="117">
        <v>3422697388</v>
      </c>
      <c r="E31" s="117">
        <v>1733494504</v>
      </c>
      <c r="F31" s="118">
        <f t="shared" si="0"/>
        <v>33735170758</v>
      </c>
      <c r="G31" s="117"/>
      <c r="H31" s="58"/>
      <c r="I31" s="97">
        <v>916827562</v>
      </c>
      <c r="J31" s="87">
        <f t="shared" si="1"/>
        <v>34651998320</v>
      </c>
    </row>
    <row r="32" spans="1:10" s="9" customFormat="1" ht="15">
      <c r="A32" s="60">
        <v>54</v>
      </c>
      <c r="B32" s="62" t="s">
        <v>132</v>
      </c>
      <c r="C32" s="117">
        <v>19273853948</v>
      </c>
      <c r="D32" s="117">
        <v>2455852263</v>
      </c>
      <c r="E32" s="117">
        <v>1246173895</v>
      </c>
      <c r="F32" s="118">
        <f t="shared" si="0"/>
        <v>22975880106</v>
      </c>
      <c r="G32" s="117"/>
      <c r="H32" s="58"/>
      <c r="I32" s="97">
        <v>1145461936</v>
      </c>
      <c r="J32" s="87">
        <f t="shared" si="1"/>
        <v>24121342042</v>
      </c>
    </row>
    <row r="33" spans="1:10" s="9" customFormat="1" ht="15">
      <c r="A33" s="60">
        <v>86</v>
      </c>
      <c r="B33" s="59" t="s">
        <v>19</v>
      </c>
      <c r="C33" s="117">
        <v>13087093862</v>
      </c>
      <c r="D33" s="117">
        <v>1468240061</v>
      </c>
      <c r="E33" s="117">
        <v>738415425</v>
      </c>
      <c r="F33" s="118">
        <f t="shared" si="0"/>
        <v>15293749348</v>
      </c>
      <c r="G33" s="117"/>
      <c r="H33" s="58"/>
      <c r="I33" s="97">
        <v>81175843</v>
      </c>
      <c r="J33" s="87">
        <f t="shared" si="1"/>
        <v>15374925191</v>
      </c>
    </row>
    <row r="34" spans="1:10" s="9" customFormat="1" ht="15">
      <c r="A34" s="60">
        <v>63</v>
      </c>
      <c r="B34" s="59" t="s">
        <v>101</v>
      </c>
      <c r="C34" s="117">
        <v>7295831081</v>
      </c>
      <c r="D34" s="117">
        <v>841862834</v>
      </c>
      <c r="E34" s="117">
        <v>428128291</v>
      </c>
      <c r="F34" s="118">
        <f t="shared" si="0"/>
        <v>8565822206</v>
      </c>
      <c r="G34" s="117"/>
      <c r="H34" s="58"/>
      <c r="I34" s="97">
        <v>86239021</v>
      </c>
      <c r="J34" s="87">
        <f t="shared" si="1"/>
        <v>8652061227</v>
      </c>
    </row>
    <row r="35" spans="1:10" s="9" customFormat="1" ht="15">
      <c r="A35" s="60">
        <v>66</v>
      </c>
      <c r="B35" s="59" t="s">
        <v>13</v>
      </c>
      <c r="C35" s="117">
        <v>7707578678</v>
      </c>
      <c r="D35" s="117">
        <v>919157328</v>
      </c>
      <c r="E35" s="117">
        <v>465752464</v>
      </c>
      <c r="F35" s="118">
        <f t="shared" si="0"/>
        <v>9092488470</v>
      </c>
      <c r="G35" s="117"/>
      <c r="H35" s="58"/>
      <c r="I35" s="97">
        <v>401628019</v>
      </c>
      <c r="J35" s="87">
        <f t="shared" si="1"/>
        <v>9494116489</v>
      </c>
    </row>
    <row r="36" spans="1:10" s="9" customFormat="1" ht="15">
      <c r="A36" s="60">
        <v>88</v>
      </c>
      <c r="B36" s="59" t="s">
        <v>94</v>
      </c>
      <c r="C36" s="117">
        <v>1515054318</v>
      </c>
      <c r="D36" s="117">
        <v>157965205</v>
      </c>
      <c r="E36" s="117">
        <v>79913331</v>
      </c>
      <c r="F36" s="118">
        <f t="shared" si="0"/>
        <v>1752932854</v>
      </c>
      <c r="G36" s="117"/>
      <c r="H36" s="58"/>
      <c r="I36" s="97">
        <v>90502390</v>
      </c>
      <c r="J36" s="87">
        <f t="shared" si="1"/>
        <v>1843435244</v>
      </c>
    </row>
    <row r="37" spans="1:10" s="9" customFormat="1" ht="15">
      <c r="A37" s="60">
        <v>68</v>
      </c>
      <c r="B37" s="59" t="s">
        <v>14</v>
      </c>
      <c r="C37" s="117">
        <v>25512950506</v>
      </c>
      <c r="D37" s="117">
        <v>3072691281</v>
      </c>
      <c r="E37" s="117">
        <v>1553677949</v>
      </c>
      <c r="F37" s="118">
        <f t="shared" si="0"/>
        <v>30139319736</v>
      </c>
      <c r="G37" s="117"/>
      <c r="H37" s="58"/>
      <c r="I37" s="97">
        <v>1480523223</v>
      </c>
      <c r="J37" s="87">
        <f t="shared" si="1"/>
        <v>31619842959</v>
      </c>
    </row>
    <row r="38" spans="1:10" s="9" customFormat="1" ht="15">
      <c r="A38" s="60">
        <v>70</v>
      </c>
      <c r="B38" s="59" t="s">
        <v>15</v>
      </c>
      <c r="C38" s="117">
        <v>23644819220</v>
      </c>
      <c r="D38" s="117">
        <v>2761824808</v>
      </c>
      <c r="E38" s="117">
        <v>1402149496</v>
      </c>
      <c r="F38" s="118">
        <f t="shared" si="0"/>
        <v>27808793524</v>
      </c>
      <c r="G38" s="117"/>
      <c r="H38" s="58"/>
      <c r="I38" s="97">
        <v>171005345</v>
      </c>
      <c r="J38" s="87">
        <f t="shared" si="1"/>
        <v>27979798869</v>
      </c>
    </row>
    <row r="39" spans="1:10" s="9" customFormat="1" ht="15">
      <c r="A39" s="60">
        <v>73</v>
      </c>
      <c r="B39" s="59" t="s">
        <v>16</v>
      </c>
      <c r="C39" s="117">
        <v>24829077823</v>
      </c>
      <c r="D39" s="117">
        <v>3101733804</v>
      </c>
      <c r="E39" s="117">
        <v>1572364387</v>
      </c>
      <c r="F39" s="118">
        <f t="shared" si="0"/>
        <v>29503176014</v>
      </c>
      <c r="G39" s="117"/>
      <c r="H39" s="58"/>
      <c r="I39" s="97">
        <v>2511728192</v>
      </c>
      <c r="J39" s="87">
        <f t="shared" si="1"/>
        <v>32014904206</v>
      </c>
    </row>
    <row r="40" spans="1:10" s="9" customFormat="1" ht="15">
      <c r="A40" s="60">
        <v>76</v>
      </c>
      <c r="B40" s="62" t="s">
        <v>133</v>
      </c>
      <c r="C40" s="117">
        <v>21334890921</v>
      </c>
      <c r="D40" s="117">
        <v>2526714822</v>
      </c>
      <c r="E40" s="117">
        <v>1280423093</v>
      </c>
      <c r="F40" s="118">
        <f t="shared" si="0"/>
        <v>25142028836</v>
      </c>
      <c r="G40" s="117"/>
      <c r="H40" s="58"/>
      <c r="I40" s="97">
        <v>3358859729</v>
      </c>
      <c r="J40" s="87">
        <f t="shared" si="1"/>
        <v>28500888565</v>
      </c>
    </row>
    <row r="41" spans="1:10" s="9" customFormat="1" ht="15">
      <c r="A41" s="60">
        <v>97</v>
      </c>
      <c r="B41" s="59" t="s">
        <v>104</v>
      </c>
      <c r="C41" s="117">
        <v>2161078814</v>
      </c>
      <c r="D41" s="117">
        <v>127928144</v>
      </c>
      <c r="E41" s="117">
        <v>63948538</v>
      </c>
      <c r="F41" s="118">
        <f t="shared" si="0"/>
        <v>2352955496</v>
      </c>
      <c r="G41" s="117"/>
      <c r="H41" s="58"/>
      <c r="I41" s="97">
        <v>8019708</v>
      </c>
      <c r="J41" s="87">
        <f t="shared" si="1"/>
        <v>2360975204</v>
      </c>
    </row>
    <row r="42" spans="1:10" s="9" customFormat="1" ht="15">
      <c r="A42" s="60">
        <v>99</v>
      </c>
      <c r="B42" s="59" t="s">
        <v>22</v>
      </c>
      <c r="C42" s="117">
        <v>3435924245</v>
      </c>
      <c r="D42" s="117">
        <v>197061725</v>
      </c>
      <c r="E42" s="117">
        <v>98154078</v>
      </c>
      <c r="F42" s="118">
        <f t="shared" si="0"/>
        <v>3731140048</v>
      </c>
      <c r="G42" s="117"/>
      <c r="H42" s="58"/>
      <c r="I42" s="97">
        <v>0</v>
      </c>
      <c r="J42" s="87">
        <f t="shared" si="1"/>
        <v>3731140048</v>
      </c>
    </row>
    <row r="43" spans="1:10" ht="13.5" thickBot="1">
      <c r="A43" s="26"/>
      <c r="B43" s="26"/>
      <c r="J43" s="26"/>
    </row>
    <row r="44" spans="2:10" s="38" customFormat="1" ht="27.75" customHeight="1" thickBot="1">
      <c r="B44" s="91" t="s">
        <v>23</v>
      </c>
      <c r="C44" s="92">
        <f aca="true" t="shared" si="2" ref="C44:J44">SUM(C11:C43)</f>
        <v>559895205387</v>
      </c>
      <c r="D44" s="92">
        <f t="shared" si="2"/>
        <v>66746438395</v>
      </c>
      <c r="E44" s="92">
        <f>SUM(E11:E43)</f>
        <v>33698763946</v>
      </c>
      <c r="F44" s="92">
        <f t="shared" si="2"/>
        <v>660340407728</v>
      </c>
      <c r="G44" s="92">
        <f t="shared" si="2"/>
        <v>0</v>
      </c>
      <c r="H44" s="94">
        <f t="shared" si="2"/>
        <v>0</v>
      </c>
      <c r="I44" s="92">
        <f t="shared" si="2"/>
        <v>23204622215</v>
      </c>
      <c r="J44" s="93">
        <f t="shared" si="2"/>
        <v>683545029943</v>
      </c>
    </row>
    <row r="45" ht="12.75">
      <c r="B45" s="26"/>
    </row>
    <row r="46" spans="1:8" ht="18">
      <c r="A46" s="15"/>
      <c r="B46" s="4"/>
      <c r="C46" s="119"/>
      <c r="D46" s="120"/>
      <c r="E46" s="120"/>
      <c r="H46" s="73"/>
    </row>
    <row r="47" ht="18">
      <c r="H47" s="78"/>
    </row>
  </sheetData>
  <sheetProtection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10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21"/>
      <c r="D1" s="121"/>
      <c r="E1" s="121"/>
      <c r="F1" s="121"/>
      <c r="G1" s="24"/>
      <c r="H1" s="24"/>
      <c r="I1" s="24"/>
    </row>
    <row r="2" spans="1:9" ht="20.25">
      <c r="A2" s="27" t="s">
        <v>74</v>
      </c>
      <c r="B2" s="3"/>
      <c r="C2" s="121"/>
      <c r="D2" s="121"/>
      <c r="E2" s="121"/>
      <c r="F2" s="121"/>
      <c r="G2" s="24"/>
      <c r="H2" s="24"/>
      <c r="I2" s="24"/>
    </row>
    <row r="3" spans="2:9" ht="12.75">
      <c r="B3" s="3"/>
      <c r="C3" s="121"/>
      <c r="D3" s="121"/>
      <c r="E3" s="121"/>
      <c r="F3" s="121"/>
      <c r="G3" s="24"/>
      <c r="H3" s="24"/>
      <c r="I3" s="24"/>
    </row>
    <row r="4" spans="1:10" ht="15.75">
      <c r="A4" s="151" t="s">
        <v>62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.75">
      <c r="A5" s="151" t="s">
        <v>137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9" ht="13.5" thickBot="1">
      <c r="A6" s="12"/>
      <c r="B6" s="11"/>
      <c r="C6" s="105"/>
      <c r="D6" s="105"/>
      <c r="E6" s="105"/>
      <c r="F6" s="105"/>
      <c r="G6" s="25"/>
      <c r="H6" s="25"/>
      <c r="I6" s="25"/>
    </row>
    <row r="7" spans="1:12" ht="16.5" customHeight="1">
      <c r="A7" s="166" t="s">
        <v>0</v>
      </c>
      <c r="B7" s="168" t="s">
        <v>78</v>
      </c>
      <c r="C7" s="171" t="s">
        <v>59</v>
      </c>
      <c r="D7" s="171"/>
      <c r="E7" s="171"/>
      <c r="F7" s="171"/>
      <c r="G7" s="157" t="s">
        <v>108</v>
      </c>
      <c r="H7" s="157" t="s">
        <v>109</v>
      </c>
      <c r="I7" s="160" t="s">
        <v>110</v>
      </c>
      <c r="J7" s="152" t="s">
        <v>2</v>
      </c>
      <c r="K7" s="163" t="s">
        <v>111</v>
      </c>
      <c r="L7" s="172" t="s">
        <v>134</v>
      </c>
    </row>
    <row r="8" spans="1:12" ht="27.75" customHeight="1">
      <c r="A8" s="167"/>
      <c r="B8" s="169"/>
      <c r="C8" s="106" t="s">
        <v>63</v>
      </c>
      <c r="D8" s="170" t="s">
        <v>90</v>
      </c>
      <c r="E8" s="170"/>
      <c r="F8" s="155" t="s">
        <v>64</v>
      </c>
      <c r="G8" s="158"/>
      <c r="H8" s="158"/>
      <c r="I8" s="161"/>
      <c r="J8" s="153"/>
      <c r="K8" s="164"/>
      <c r="L8" s="173"/>
    </row>
    <row r="9" spans="1:12" ht="37.5" customHeight="1" thickBot="1">
      <c r="A9" s="138"/>
      <c r="B9" s="141"/>
      <c r="C9" s="107" t="s">
        <v>60</v>
      </c>
      <c r="D9" s="108" t="s">
        <v>85</v>
      </c>
      <c r="E9" s="108" t="s">
        <v>84</v>
      </c>
      <c r="F9" s="156"/>
      <c r="G9" s="159"/>
      <c r="H9" s="159"/>
      <c r="I9" s="162"/>
      <c r="J9" s="154"/>
      <c r="K9" s="165"/>
      <c r="L9" s="174"/>
    </row>
    <row r="10" spans="1:10" ht="30" customHeight="1">
      <c r="A10" s="21"/>
      <c r="B10" s="13"/>
      <c r="C10" s="122" t="s">
        <v>65</v>
      </c>
      <c r="D10" s="122" t="s">
        <v>66</v>
      </c>
      <c r="E10" s="122" t="s">
        <v>67</v>
      </c>
      <c r="F10" s="122" t="s">
        <v>83</v>
      </c>
      <c r="G10" s="28"/>
      <c r="H10" s="28"/>
      <c r="I10" s="88"/>
      <c r="J10" s="43" t="s">
        <v>107</v>
      </c>
    </row>
    <row r="11" spans="1:12" s="42" customFormat="1" ht="18">
      <c r="A11" s="58">
        <v>11001</v>
      </c>
      <c r="B11" s="56" t="s">
        <v>112</v>
      </c>
      <c r="C11" s="109">
        <v>95310558899</v>
      </c>
      <c r="D11" s="109">
        <v>12601965186</v>
      </c>
      <c r="E11" s="109">
        <v>6388433905</v>
      </c>
      <c r="F11" s="123">
        <f aca="true" t="shared" si="0" ref="F11:F42">+E11+D11+C11</f>
        <v>114300957990</v>
      </c>
      <c r="G11" s="117"/>
      <c r="H11" s="89"/>
      <c r="I11" s="87"/>
      <c r="J11" s="87">
        <v>3577472275</v>
      </c>
      <c r="K11" s="87">
        <f>+F11+H11+I11+J11+G11</f>
        <v>117878430265</v>
      </c>
      <c r="L11" s="100"/>
    </row>
    <row r="12" spans="1:12" s="42" customFormat="1" ht="18">
      <c r="A12" s="58">
        <v>8001</v>
      </c>
      <c r="B12" s="56" t="s">
        <v>87</v>
      </c>
      <c r="C12" s="109">
        <v>22523438907</v>
      </c>
      <c r="D12" s="109">
        <v>2885251465</v>
      </c>
      <c r="E12" s="109">
        <v>1470766171</v>
      </c>
      <c r="F12" s="123">
        <f t="shared" si="0"/>
        <v>26879456543</v>
      </c>
      <c r="G12" s="117"/>
      <c r="H12" s="89"/>
      <c r="I12" s="87"/>
      <c r="J12" s="87">
        <v>0</v>
      </c>
      <c r="K12" s="87">
        <f aca="true" t="shared" si="1" ref="K12:K73">+F12+H12+I12+J12+G12</f>
        <v>26879456543</v>
      </c>
      <c r="L12" s="100"/>
    </row>
    <row r="13" spans="1:12" s="42" customFormat="1" ht="18">
      <c r="A13" s="58">
        <v>13001</v>
      </c>
      <c r="B13" s="56" t="s">
        <v>88</v>
      </c>
      <c r="C13" s="109">
        <v>18709317137</v>
      </c>
      <c r="D13" s="109">
        <v>1934320465</v>
      </c>
      <c r="E13" s="109">
        <v>982833899</v>
      </c>
      <c r="F13" s="123">
        <f t="shared" si="0"/>
        <v>21626471501</v>
      </c>
      <c r="G13" s="117"/>
      <c r="H13" s="89"/>
      <c r="I13" s="87"/>
      <c r="J13" s="87">
        <v>0</v>
      </c>
      <c r="K13" s="87">
        <f t="shared" si="1"/>
        <v>21626471501</v>
      </c>
      <c r="L13" s="100"/>
    </row>
    <row r="14" spans="1:12" s="42" customFormat="1" ht="18">
      <c r="A14" s="58">
        <v>47001</v>
      </c>
      <c r="B14" s="56" t="s">
        <v>89</v>
      </c>
      <c r="C14" s="109">
        <v>11451289051</v>
      </c>
      <c r="D14" s="109">
        <v>1313306699</v>
      </c>
      <c r="E14" s="109">
        <v>670527907</v>
      </c>
      <c r="F14" s="123">
        <f t="shared" si="0"/>
        <v>13435123657</v>
      </c>
      <c r="G14" s="117"/>
      <c r="H14" s="89"/>
      <c r="I14" s="87"/>
      <c r="J14" s="87">
        <v>0</v>
      </c>
      <c r="K14" s="87">
        <f t="shared" si="1"/>
        <v>13435123657</v>
      </c>
      <c r="L14" s="100"/>
    </row>
    <row r="15" spans="1:12" s="42" customFormat="1" ht="18">
      <c r="A15" s="58">
        <v>63001</v>
      </c>
      <c r="B15" s="56" t="s">
        <v>41</v>
      </c>
      <c r="C15" s="109">
        <v>5857765462</v>
      </c>
      <c r="D15" s="109">
        <v>703587083</v>
      </c>
      <c r="E15" s="109">
        <v>357830345</v>
      </c>
      <c r="F15" s="123">
        <f t="shared" si="0"/>
        <v>6919182890</v>
      </c>
      <c r="G15" s="117"/>
      <c r="H15" s="79"/>
      <c r="I15" s="87"/>
      <c r="J15" s="87">
        <v>0</v>
      </c>
      <c r="K15" s="87">
        <f t="shared" si="1"/>
        <v>6919182890</v>
      </c>
      <c r="L15" s="100"/>
    </row>
    <row r="16" spans="1:12" s="42" customFormat="1" ht="15">
      <c r="A16" s="58">
        <v>68081</v>
      </c>
      <c r="B16" s="56" t="s">
        <v>86</v>
      </c>
      <c r="C16" s="109">
        <v>5278240532</v>
      </c>
      <c r="D16" s="109">
        <v>620792689</v>
      </c>
      <c r="E16" s="109">
        <v>315073904</v>
      </c>
      <c r="F16" s="123">
        <f t="shared" si="0"/>
        <v>6214107125</v>
      </c>
      <c r="G16" s="117"/>
      <c r="H16" s="55"/>
      <c r="I16" s="87"/>
      <c r="J16" s="87">
        <v>0</v>
      </c>
      <c r="K16" s="87">
        <f t="shared" si="1"/>
        <v>6214107125</v>
      </c>
      <c r="L16" s="100"/>
    </row>
    <row r="17" spans="1:12" s="42" customFormat="1" ht="18">
      <c r="A17" s="58">
        <v>5088</v>
      </c>
      <c r="B17" s="83" t="s">
        <v>25</v>
      </c>
      <c r="C17" s="109">
        <v>7037465595</v>
      </c>
      <c r="D17" s="109">
        <v>704500679</v>
      </c>
      <c r="E17" s="109">
        <v>352718302</v>
      </c>
      <c r="F17" s="123">
        <f t="shared" si="0"/>
        <v>8094684576</v>
      </c>
      <c r="G17" s="117"/>
      <c r="H17" s="89"/>
      <c r="I17" s="87"/>
      <c r="J17" s="87">
        <v>0</v>
      </c>
      <c r="K17" s="87">
        <f t="shared" si="1"/>
        <v>8094684576</v>
      </c>
      <c r="L17" s="100"/>
    </row>
    <row r="18" spans="1:12" s="42" customFormat="1" ht="18">
      <c r="A18" s="58">
        <v>68001</v>
      </c>
      <c r="B18" s="56" t="s">
        <v>44</v>
      </c>
      <c r="C18" s="109">
        <v>9519569308</v>
      </c>
      <c r="D18" s="109">
        <v>1185251081</v>
      </c>
      <c r="E18" s="109">
        <v>600661965</v>
      </c>
      <c r="F18" s="123">
        <f t="shared" si="0"/>
        <v>11305482354</v>
      </c>
      <c r="G18" s="117"/>
      <c r="H18" s="89"/>
      <c r="I18" s="87"/>
      <c r="J18" s="87">
        <v>0</v>
      </c>
      <c r="K18" s="87">
        <f t="shared" si="1"/>
        <v>11305482354</v>
      </c>
      <c r="L18" s="100"/>
    </row>
    <row r="19" spans="1:12" s="42" customFormat="1" ht="18">
      <c r="A19" s="58">
        <v>76109</v>
      </c>
      <c r="B19" s="56" t="s">
        <v>47</v>
      </c>
      <c r="C19" s="109">
        <v>8828984518</v>
      </c>
      <c r="D19" s="109">
        <v>856795546</v>
      </c>
      <c r="E19" s="109">
        <v>434628318</v>
      </c>
      <c r="F19" s="123">
        <f t="shared" si="0"/>
        <v>10120408382</v>
      </c>
      <c r="G19" s="117"/>
      <c r="H19" s="89"/>
      <c r="I19" s="87"/>
      <c r="J19" s="87">
        <v>0</v>
      </c>
      <c r="K19" s="87">
        <f t="shared" si="1"/>
        <v>10120408382</v>
      </c>
      <c r="L19" s="100"/>
    </row>
    <row r="20" spans="1:12" s="42" customFormat="1" ht="18">
      <c r="A20" s="58">
        <v>76111</v>
      </c>
      <c r="B20" s="56" t="s">
        <v>48</v>
      </c>
      <c r="C20" s="109">
        <v>2393775089</v>
      </c>
      <c r="D20" s="109">
        <v>283413677</v>
      </c>
      <c r="E20" s="109">
        <v>144090556</v>
      </c>
      <c r="F20" s="123">
        <f t="shared" si="0"/>
        <v>2821279322</v>
      </c>
      <c r="G20" s="117"/>
      <c r="H20" s="89"/>
      <c r="I20" s="87"/>
      <c r="J20" s="87">
        <v>0</v>
      </c>
      <c r="K20" s="87">
        <f t="shared" si="1"/>
        <v>2821279322</v>
      </c>
      <c r="L20" s="100"/>
    </row>
    <row r="21" spans="1:12" s="42" customFormat="1" ht="18">
      <c r="A21" s="58">
        <v>76001</v>
      </c>
      <c r="B21" s="56" t="s">
        <v>75</v>
      </c>
      <c r="C21" s="109">
        <v>31805408026</v>
      </c>
      <c r="D21" s="109">
        <v>2753658662</v>
      </c>
      <c r="E21" s="109">
        <v>1358709933</v>
      </c>
      <c r="F21" s="123">
        <f t="shared" si="0"/>
        <v>35917776621</v>
      </c>
      <c r="G21" s="117"/>
      <c r="H21" s="79"/>
      <c r="I21" s="87"/>
      <c r="J21" s="87">
        <v>0</v>
      </c>
      <c r="K21" s="87">
        <f t="shared" si="1"/>
        <v>35917776621</v>
      </c>
      <c r="L21" s="100"/>
    </row>
    <row r="22" spans="1:12" s="42" customFormat="1" ht="18">
      <c r="A22" s="58">
        <v>76147</v>
      </c>
      <c r="B22" s="56" t="s">
        <v>49</v>
      </c>
      <c r="C22" s="109">
        <v>2684638475</v>
      </c>
      <c r="D22" s="109">
        <v>312770101</v>
      </c>
      <c r="E22" s="109">
        <v>158854615</v>
      </c>
      <c r="F22" s="123">
        <f t="shared" si="0"/>
        <v>3156263191</v>
      </c>
      <c r="G22" s="117"/>
      <c r="H22" s="89"/>
      <c r="I22" s="87"/>
      <c r="J22" s="87">
        <v>0</v>
      </c>
      <c r="K22" s="87">
        <f t="shared" si="1"/>
        <v>3156263191</v>
      </c>
      <c r="L22" s="100"/>
    </row>
    <row r="23" spans="1:12" s="42" customFormat="1" ht="18">
      <c r="A23" s="58">
        <v>47189</v>
      </c>
      <c r="B23" s="57" t="s">
        <v>98</v>
      </c>
      <c r="C23" s="109">
        <v>4165920522</v>
      </c>
      <c r="D23" s="129"/>
      <c r="E23" s="129"/>
      <c r="F23" s="130">
        <f t="shared" si="0"/>
        <v>4165920522</v>
      </c>
      <c r="G23" s="117"/>
      <c r="H23" s="90"/>
      <c r="I23" s="87"/>
      <c r="J23" s="87">
        <v>0</v>
      </c>
      <c r="K23" s="87">
        <f t="shared" si="1"/>
        <v>4165920522</v>
      </c>
      <c r="L23" s="100"/>
    </row>
    <row r="24" spans="1:12" s="42" customFormat="1" ht="15">
      <c r="A24" s="58">
        <v>54001</v>
      </c>
      <c r="B24" s="57" t="s">
        <v>113</v>
      </c>
      <c r="C24" s="109">
        <v>14513465068</v>
      </c>
      <c r="D24" s="109">
        <v>2235940267</v>
      </c>
      <c r="E24" s="109">
        <v>859308282</v>
      </c>
      <c r="F24" s="123">
        <f t="shared" si="0"/>
        <v>17608713617</v>
      </c>
      <c r="G24" s="117"/>
      <c r="H24" s="55"/>
      <c r="I24" s="87"/>
      <c r="J24" s="87">
        <v>0</v>
      </c>
      <c r="K24" s="87">
        <f t="shared" si="1"/>
        <v>17608713617</v>
      </c>
      <c r="L24" s="100"/>
    </row>
    <row r="25" spans="1:12" s="42" customFormat="1" ht="15">
      <c r="A25" s="58">
        <v>66170</v>
      </c>
      <c r="B25" s="56" t="s">
        <v>43</v>
      </c>
      <c r="C25" s="109">
        <v>3435971009</v>
      </c>
      <c r="D25" s="109">
        <v>555152555</v>
      </c>
      <c r="E25" s="109">
        <v>229053971</v>
      </c>
      <c r="F25" s="123">
        <f t="shared" si="0"/>
        <v>4220177535</v>
      </c>
      <c r="G25" s="117"/>
      <c r="H25" s="55"/>
      <c r="I25" s="87"/>
      <c r="J25" s="87">
        <v>0</v>
      </c>
      <c r="K25" s="87">
        <f t="shared" si="1"/>
        <v>4220177535</v>
      </c>
      <c r="L25" s="100"/>
    </row>
    <row r="26" spans="1:12" s="42" customFormat="1" ht="15">
      <c r="A26" s="58">
        <v>15238</v>
      </c>
      <c r="B26" s="56" t="s">
        <v>28</v>
      </c>
      <c r="C26" s="109">
        <v>2534099927</v>
      </c>
      <c r="D26" s="109">
        <v>358956105</v>
      </c>
      <c r="E26" s="109">
        <v>141280384</v>
      </c>
      <c r="F26" s="123">
        <f t="shared" si="0"/>
        <v>3034336416</v>
      </c>
      <c r="G26" s="117"/>
      <c r="H26" s="55"/>
      <c r="I26" s="87"/>
      <c r="J26" s="87">
        <v>0</v>
      </c>
      <c r="K26" s="87">
        <f t="shared" si="1"/>
        <v>3034336416</v>
      </c>
      <c r="L26" s="100"/>
    </row>
    <row r="27" spans="1:12" s="42" customFormat="1" ht="15">
      <c r="A27" s="58">
        <v>5266</v>
      </c>
      <c r="B27" s="56" t="s">
        <v>26</v>
      </c>
      <c r="C27" s="109">
        <v>2052587661</v>
      </c>
      <c r="D27" s="109">
        <v>306941206</v>
      </c>
      <c r="E27" s="109">
        <v>133705848</v>
      </c>
      <c r="F27" s="123">
        <f t="shared" si="0"/>
        <v>2493234715</v>
      </c>
      <c r="G27" s="117"/>
      <c r="H27" s="55"/>
      <c r="I27" s="87"/>
      <c r="J27" s="87">
        <v>0</v>
      </c>
      <c r="K27" s="87">
        <f t="shared" si="1"/>
        <v>2493234715</v>
      </c>
      <c r="L27" s="100"/>
    </row>
    <row r="28" spans="1:12" s="42" customFormat="1" ht="15">
      <c r="A28" s="58">
        <v>18001</v>
      </c>
      <c r="B28" s="56" t="s">
        <v>31</v>
      </c>
      <c r="C28" s="109">
        <v>4639103380</v>
      </c>
      <c r="D28" s="109">
        <v>676244494</v>
      </c>
      <c r="E28" s="109">
        <v>255068711</v>
      </c>
      <c r="F28" s="123">
        <f t="shared" si="0"/>
        <v>5570416585</v>
      </c>
      <c r="G28" s="117"/>
      <c r="H28" s="55"/>
      <c r="I28" s="87"/>
      <c r="J28" s="87">
        <v>0</v>
      </c>
      <c r="K28" s="87">
        <f t="shared" si="1"/>
        <v>5570416585</v>
      </c>
      <c r="L28" s="100"/>
    </row>
    <row r="29" spans="1:12" s="42" customFormat="1" ht="15">
      <c r="A29" s="58">
        <v>68276</v>
      </c>
      <c r="B29" s="56" t="s">
        <v>45</v>
      </c>
      <c r="C29" s="109">
        <v>3727283113</v>
      </c>
      <c r="D29" s="109">
        <v>652265736</v>
      </c>
      <c r="E29" s="109">
        <v>243817124</v>
      </c>
      <c r="F29" s="123">
        <f t="shared" si="0"/>
        <v>4623365973</v>
      </c>
      <c r="G29" s="117"/>
      <c r="H29" s="55"/>
      <c r="I29" s="87"/>
      <c r="J29" s="87">
        <v>0</v>
      </c>
      <c r="K29" s="87">
        <f t="shared" si="1"/>
        <v>4623365973</v>
      </c>
      <c r="L29" s="100"/>
    </row>
    <row r="30" spans="1:12" s="42" customFormat="1" ht="15">
      <c r="A30" s="58">
        <v>25290</v>
      </c>
      <c r="B30" s="56" t="s">
        <v>114</v>
      </c>
      <c r="C30" s="109">
        <v>2352817758</v>
      </c>
      <c r="D30" s="109">
        <v>417956135</v>
      </c>
      <c r="E30" s="109">
        <v>153703920</v>
      </c>
      <c r="F30" s="123">
        <f t="shared" si="0"/>
        <v>2924477813</v>
      </c>
      <c r="G30" s="117"/>
      <c r="H30" s="55"/>
      <c r="I30" s="87"/>
      <c r="J30" s="87">
        <v>0</v>
      </c>
      <c r="K30" s="87">
        <f t="shared" si="1"/>
        <v>2924477813</v>
      </c>
      <c r="L30" s="100"/>
    </row>
    <row r="31" spans="1:12" s="42" customFormat="1" ht="15">
      <c r="A31" s="58">
        <v>25307</v>
      </c>
      <c r="B31" s="56" t="s">
        <v>34</v>
      </c>
      <c r="C31" s="109">
        <v>1670499590</v>
      </c>
      <c r="D31" s="109">
        <v>257016111</v>
      </c>
      <c r="E31" s="109">
        <v>116685447</v>
      </c>
      <c r="F31" s="123">
        <f t="shared" si="0"/>
        <v>2044201148</v>
      </c>
      <c r="G31" s="117"/>
      <c r="H31" s="55"/>
      <c r="I31" s="87"/>
      <c r="J31" s="87">
        <v>0</v>
      </c>
      <c r="K31" s="87">
        <f t="shared" si="1"/>
        <v>2044201148</v>
      </c>
      <c r="L31" s="100"/>
    </row>
    <row r="32" spans="1:12" s="42" customFormat="1" ht="15">
      <c r="A32" s="58">
        <v>68307</v>
      </c>
      <c r="B32" s="56" t="s">
        <v>115</v>
      </c>
      <c r="C32" s="109">
        <v>2863855218</v>
      </c>
      <c r="D32" s="109">
        <v>564517917</v>
      </c>
      <c r="E32" s="109">
        <v>166309783</v>
      </c>
      <c r="F32" s="123">
        <f t="shared" si="0"/>
        <v>3594682918</v>
      </c>
      <c r="G32" s="117"/>
      <c r="H32" s="55"/>
      <c r="I32" s="97"/>
      <c r="J32" s="87">
        <v>0</v>
      </c>
      <c r="K32" s="87">
        <f t="shared" si="1"/>
        <v>3594682918</v>
      </c>
      <c r="L32" s="100"/>
    </row>
    <row r="33" spans="1:12" s="42" customFormat="1" ht="15">
      <c r="A33" s="58">
        <v>73001</v>
      </c>
      <c r="B33" s="56" t="s">
        <v>116</v>
      </c>
      <c r="C33" s="109">
        <v>10206859986</v>
      </c>
      <c r="D33" s="109">
        <v>2329967784</v>
      </c>
      <c r="E33" s="109">
        <v>676540531</v>
      </c>
      <c r="F33" s="123">
        <f t="shared" si="0"/>
        <v>13213368301</v>
      </c>
      <c r="G33" s="117"/>
      <c r="H33" s="55"/>
      <c r="I33" s="97"/>
      <c r="J33" s="87">
        <v>0</v>
      </c>
      <c r="K33" s="87">
        <f t="shared" si="1"/>
        <v>13213368301</v>
      </c>
      <c r="L33" s="100"/>
    </row>
    <row r="34" spans="1:12" s="42" customFormat="1" ht="15">
      <c r="A34" s="58">
        <v>5360</v>
      </c>
      <c r="B34" s="56" t="s">
        <v>117</v>
      </c>
      <c r="C34" s="109">
        <v>3959071724</v>
      </c>
      <c r="D34" s="109">
        <v>775336955</v>
      </c>
      <c r="E34" s="109">
        <v>164122214</v>
      </c>
      <c r="F34" s="123">
        <f t="shared" si="0"/>
        <v>4898530893</v>
      </c>
      <c r="G34" s="117"/>
      <c r="H34" s="55"/>
      <c r="I34" s="97"/>
      <c r="J34" s="87">
        <v>0</v>
      </c>
      <c r="K34" s="87">
        <f t="shared" si="1"/>
        <v>4898530893</v>
      </c>
      <c r="L34" s="100"/>
    </row>
    <row r="35" spans="1:12" s="42" customFormat="1" ht="15">
      <c r="A35" s="58">
        <v>23417</v>
      </c>
      <c r="B35" s="56" t="s">
        <v>33</v>
      </c>
      <c r="C35" s="109">
        <v>4208330588</v>
      </c>
      <c r="D35" s="109">
        <v>524976845</v>
      </c>
      <c r="E35" s="109">
        <v>189533004</v>
      </c>
      <c r="F35" s="123">
        <f t="shared" si="0"/>
        <v>4922840437</v>
      </c>
      <c r="G35" s="117"/>
      <c r="H35" s="55"/>
      <c r="I35" s="97"/>
      <c r="J35" s="87">
        <v>0</v>
      </c>
      <c r="K35" s="87">
        <f t="shared" si="1"/>
        <v>4922840437</v>
      </c>
      <c r="L35" s="100"/>
    </row>
    <row r="36" spans="1:12" s="42" customFormat="1" ht="15">
      <c r="A36" s="58">
        <v>13430</v>
      </c>
      <c r="B36" s="56" t="s">
        <v>118</v>
      </c>
      <c r="C36" s="109">
        <v>3983606181</v>
      </c>
      <c r="D36" s="109">
        <v>629211779</v>
      </c>
      <c r="E36" s="109">
        <v>244152699</v>
      </c>
      <c r="F36" s="123">
        <f t="shared" si="0"/>
        <v>4856970659</v>
      </c>
      <c r="G36" s="117"/>
      <c r="H36" s="55"/>
      <c r="I36" s="97"/>
      <c r="J36" s="87">
        <v>0</v>
      </c>
      <c r="K36" s="87">
        <f t="shared" si="1"/>
        <v>4856970659</v>
      </c>
      <c r="L36" s="100"/>
    </row>
    <row r="37" spans="1:12" s="42" customFormat="1" ht="15">
      <c r="A37" s="58">
        <v>44430</v>
      </c>
      <c r="B37" s="56" t="s">
        <v>37</v>
      </c>
      <c r="C37" s="109">
        <v>4878104544</v>
      </c>
      <c r="D37" s="109">
        <v>604347831</v>
      </c>
      <c r="E37" s="109">
        <v>264941750</v>
      </c>
      <c r="F37" s="123">
        <f t="shared" si="0"/>
        <v>5747394125</v>
      </c>
      <c r="G37" s="117"/>
      <c r="H37" s="55"/>
      <c r="I37" s="97"/>
      <c r="J37" s="87">
        <v>0</v>
      </c>
      <c r="K37" s="87">
        <f t="shared" si="1"/>
        <v>5747394125</v>
      </c>
      <c r="L37" s="100"/>
    </row>
    <row r="38" spans="1:12" s="42" customFormat="1" ht="15">
      <c r="A38" s="58">
        <v>17001</v>
      </c>
      <c r="B38" s="56" t="s">
        <v>30</v>
      </c>
      <c r="C38" s="109">
        <v>7757076959</v>
      </c>
      <c r="D38" s="109">
        <v>1063781818</v>
      </c>
      <c r="E38" s="109">
        <v>487294698</v>
      </c>
      <c r="F38" s="123">
        <f t="shared" si="0"/>
        <v>9308153475</v>
      </c>
      <c r="G38" s="117"/>
      <c r="H38" s="55"/>
      <c r="I38" s="97"/>
      <c r="J38" s="87">
        <v>0</v>
      </c>
      <c r="K38" s="87">
        <f t="shared" si="1"/>
        <v>9308153475</v>
      </c>
      <c r="L38" s="100"/>
    </row>
    <row r="39" spans="1:12" s="42" customFormat="1" ht="15">
      <c r="A39" s="58">
        <v>5001</v>
      </c>
      <c r="B39" s="56" t="s">
        <v>119</v>
      </c>
      <c r="C39" s="109">
        <v>38889280244</v>
      </c>
      <c r="D39" s="109">
        <v>4403899425</v>
      </c>
      <c r="E39" s="109">
        <v>2117917105</v>
      </c>
      <c r="F39" s="123">
        <f t="shared" si="0"/>
        <v>45411096774</v>
      </c>
      <c r="G39" s="117"/>
      <c r="H39" s="55"/>
      <c r="I39" s="97"/>
      <c r="J39" s="87">
        <v>0</v>
      </c>
      <c r="K39" s="87">
        <f t="shared" si="1"/>
        <v>45411096774</v>
      </c>
      <c r="L39" s="100"/>
    </row>
    <row r="40" spans="1:12" s="42" customFormat="1" ht="15">
      <c r="A40" s="58">
        <v>23001</v>
      </c>
      <c r="B40" s="56" t="s">
        <v>120</v>
      </c>
      <c r="C40" s="109">
        <v>10834497030</v>
      </c>
      <c r="D40" s="109">
        <v>1939872121</v>
      </c>
      <c r="E40" s="109">
        <v>594090720</v>
      </c>
      <c r="F40" s="123">
        <f t="shared" si="0"/>
        <v>13368459871</v>
      </c>
      <c r="G40" s="117"/>
      <c r="H40" s="55"/>
      <c r="I40" s="97"/>
      <c r="J40" s="87">
        <v>0</v>
      </c>
      <c r="K40" s="87">
        <f t="shared" si="1"/>
        <v>13368459871</v>
      </c>
      <c r="L40" s="100"/>
    </row>
    <row r="41" spans="1:12" s="42" customFormat="1" ht="15">
      <c r="A41" s="58">
        <v>41001</v>
      </c>
      <c r="B41" s="56" t="s">
        <v>36</v>
      </c>
      <c r="C41" s="109">
        <v>8702977683</v>
      </c>
      <c r="D41" s="109">
        <v>899518831</v>
      </c>
      <c r="E41" s="109">
        <v>479628869</v>
      </c>
      <c r="F41" s="123">
        <f t="shared" si="0"/>
        <v>10082125383</v>
      </c>
      <c r="G41" s="117"/>
      <c r="H41" s="55"/>
      <c r="I41" s="97"/>
      <c r="J41" s="87">
        <v>0</v>
      </c>
      <c r="K41" s="87">
        <f t="shared" si="1"/>
        <v>10082125383</v>
      </c>
      <c r="L41" s="100"/>
    </row>
    <row r="42" spans="1:12" s="42" customFormat="1" ht="15">
      <c r="A42" s="58">
        <v>76520</v>
      </c>
      <c r="B42" s="56" t="s">
        <v>50</v>
      </c>
      <c r="C42" s="109">
        <v>5073624968</v>
      </c>
      <c r="D42" s="109">
        <v>1107799958</v>
      </c>
      <c r="E42" s="109">
        <v>318692488</v>
      </c>
      <c r="F42" s="123">
        <f t="shared" si="0"/>
        <v>6500117414</v>
      </c>
      <c r="G42" s="117"/>
      <c r="H42" s="55"/>
      <c r="I42" s="97"/>
      <c r="J42" s="87">
        <v>0</v>
      </c>
      <c r="K42" s="87">
        <f t="shared" si="1"/>
        <v>6500117414</v>
      </c>
      <c r="L42" s="100"/>
    </row>
    <row r="43" spans="1:12" s="42" customFormat="1" ht="15">
      <c r="A43" s="58">
        <v>52001</v>
      </c>
      <c r="B43" s="56" t="s">
        <v>39</v>
      </c>
      <c r="C43" s="109">
        <v>9442493955</v>
      </c>
      <c r="D43" s="109">
        <v>1525176481</v>
      </c>
      <c r="E43" s="109">
        <v>581456336</v>
      </c>
      <c r="F43" s="123">
        <f aca="true" t="shared" si="2" ref="F43:F73">+E43+D43+C43</f>
        <v>11549126772</v>
      </c>
      <c r="G43" s="117"/>
      <c r="H43" s="55"/>
      <c r="I43" s="97"/>
      <c r="J43" s="87">
        <v>0</v>
      </c>
      <c r="K43" s="87">
        <f t="shared" si="1"/>
        <v>11549126772</v>
      </c>
      <c r="L43" s="100"/>
    </row>
    <row r="44" spans="1:12" s="42" customFormat="1" ht="15">
      <c r="A44" s="58">
        <v>66001</v>
      </c>
      <c r="B44" s="56" t="s">
        <v>42</v>
      </c>
      <c r="C44" s="109">
        <v>9893215559</v>
      </c>
      <c r="D44" s="109">
        <v>1452966508</v>
      </c>
      <c r="E44" s="109">
        <v>620748619</v>
      </c>
      <c r="F44" s="123">
        <f t="shared" si="2"/>
        <v>11966930686</v>
      </c>
      <c r="G44" s="117"/>
      <c r="H44" s="55"/>
      <c r="I44" s="97"/>
      <c r="J44" s="87">
        <v>0</v>
      </c>
      <c r="K44" s="87">
        <f t="shared" si="1"/>
        <v>11966930686</v>
      </c>
      <c r="L44" s="100"/>
    </row>
    <row r="45" spans="1:12" s="42" customFormat="1" ht="15">
      <c r="A45" s="58">
        <v>19001</v>
      </c>
      <c r="B45" s="56" t="s">
        <v>121</v>
      </c>
      <c r="C45" s="109">
        <v>6068100139</v>
      </c>
      <c r="D45" s="109">
        <v>995376360</v>
      </c>
      <c r="E45" s="109">
        <v>368726002</v>
      </c>
      <c r="F45" s="123">
        <f t="shared" si="2"/>
        <v>7432202501</v>
      </c>
      <c r="G45" s="117"/>
      <c r="H45" s="55"/>
      <c r="I45" s="97"/>
      <c r="J45" s="87">
        <v>0</v>
      </c>
      <c r="K45" s="87">
        <f t="shared" si="1"/>
        <v>7432202501</v>
      </c>
      <c r="L45" s="100"/>
    </row>
    <row r="46" spans="1:12" s="42" customFormat="1" ht="15">
      <c r="A46" s="58">
        <v>23660</v>
      </c>
      <c r="B46" s="56" t="s">
        <v>122</v>
      </c>
      <c r="C46" s="109">
        <v>3052285414</v>
      </c>
      <c r="D46" s="109">
        <v>504764071</v>
      </c>
      <c r="E46" s="109">
        <v>184841854</v>
      </c>
      <c r="F46" s="123">
        <f t="shared" si="2"/>
        <v>3741891339</v>
      </c>
      <c r="G46" s="117"/>
      <c r="H46" s="55"/>
      <c r="I46" s="97"/>
      <c r="J46" s="87">
        <v>0</v>
      </c>
      <c r="K46" s="87">
        <f t="shared" si="1"/>
        <v>3741891339</v>
      </c>
      <c r="L46" s="100"/>
    </row>
    <row r="47" spans="1:12" s="42" customFormat="1" ht="15">
      <c r="A47" s="58">
        <v>70001</v>
      </c>
      <c r="B47" s="56" t="s">
        <v>46</v>
      </c>
      <c r="C47" s="109">
        <v>7076160107</v>
      </c>
      <c r="D47" s="109">
        <v>1108399174</v>
      </c>
      <c r="E47" s="109">
        <v>488580646</v>
      </c>
      <c r="F47" s="123">
        <f t="shared" si="2"/>
        <v>8673139927</v>
      </c>
      <c r="G47" s="117"/>
      <c r="H47" s="55"/>
      <c r="I47" s="97"/>
      <c r="J47" s="87">
        <v>0</v>
      </c>
      <c r="K47" s="87">
        <f t="shared" si="1"/>
        <v>8673139927</v>
      </c>
      <c r="L47" s="100"/>
    </row>
    <row r="48" spans="1:12" s="42" customFormat="1" ht="15">
      <c r="A48" s="58">
        <v>25754</v>
      </c>
      <c r="B48" s="56" t="s">
        <v>35</v>
      </c>
      <c r="C48" s="109">
        <v>8185594213</v>
      </c>
      <c r="D48" s="109">
        <v>743941964</v>
      </c>
      <c r="E48" s="109">
        <v>391878024</v>
      </c>
      <c r="F48" s="123">
        <f t="shared" si="2"/>
        <v>9321414201</v>
      </c>
      <c r="G48" s="117"/>
      <c r="H48" s="55"/>
      <c r="I48" s="97"/>
      <c r="J48" s="87">
        <v>0</v>
      </c>
      <c r="K48" s="87">
        <f t="shared" si="1"/>
        <v>9321414201</v>
      </c>
      <c r="L48" s="100"/>
    </row>
    <row r="49" spans="1:12" s="42" customFormat="1" ht="15">
      <c r="A49" s="58">
        <v>15759</v>
      </c>
      <c r="B49" s="56" t="s">
        <v>29</v>
      </c>
      <c r="C49" s="109">
        <v>2648288768</v>
      </c>
      <c r="D49" s="109">
        <v>426975341</v>
      </c>
      <c r="E49" s="109">
        <v>163615667</v>
      </c>
      <c r="F49" s="123">
        <f t="shared" si="2"/>
        <v>3238879776</v>
      </c>
      <c r="G49" s="117"/>
      <c r="H49" s="55"/>
      <c r="I49" s="97"/>
      <c r="J49" s="87">
        <v>0</v>
      </c>
      <c r="K49" s="87">
        <f t="shared" si="1"/>
        <v>3238879776</v>
      </c>
      <c r="L49" s="100"/>
    </row>
    <row r="50" spans="1:12" s="42" customFormat="1" ht="15">
      <c r="A50" s="58">
        <v>8758</v>
      </c>
      <c r="B50" s="56" t="s">
        <v>27</v>
      </c>
      <c r="C50" s="109">
        <v>7854384607</v>
      </c>
      <c r="D50" s="109">
        <v>757086427</v>
      </c>
      <c r="E50" s="109">
        <v>291534401</v>
      </c>
      <c r="F50" s="123">
        <f t="shared" si="2"/>
        <v>8903005435</v>
      </c>
      <c r="G50" s="117"/>
      <c r="H50" s="55"/>
      <c r="I50" s="97"/>
      <c r="J50" s="87">
        <v>0</v>
      </c>
      <c r="K50" s="87">
        <f t="shared" si="1"/>
        <v>8903005435</v>
      </c>
      <c r="L50" s="101" t="s">
        <v>135</v>
      </c>
    </row>
    <row r="51" spans="1:12" s="42" customFormat="1" ht="15">
      <c r="A51" s="58">
        <v>76834</v>
      </c>
      <c r="B51" s="56" t="s">
        <v>123</v>
      </c>
      <c r="C51" s="109">
        <v>3702173004</v>
      </c>
      <c r="D51" s="109">
        <v>679359407</v>
      </c>
      <c r="E51" s="109">
        <v>199838102</v>
      </c>
      <c r="F51" s="123">
        <f t="shared" si="2"/>
        <v>4581370513</v>
      </c>
      <c r="G51" s="117"/>
      <c r="H51" s="55"/>
      <c r="I51" s="97"/>
      <c r="J51" s="87">
        <v>0</v>
      </c>
      <c r="K51" s="87">
        <f t="shared" si="1"/>
        <v>4581370513</v>
      </c>
      <c r="L51" s="100"/>
    </row>
    <row r="52" spans="1:12" s="42" customFormat="1" ht="15">
      <c r="A52" s="58">
        <v>52835</v>
      </c>
      <c r="B52" s="56" t="s">
        <v>40</v>
      </c>
      <c r="C52" s="109">
        <v>6676580436</v>
      </c>
      <c r="D52" s="109">
        <v>695679535</v>
      </c>
      <c r="E52" s="109">
        <v>296853511</v>
      </c>
      <c r="F52" s="123">
        <f t="shared" si="2"/>
        <v>7669113482</v>
      </c>
      <c r="G52" s="117"/>
      <c r="H52" s="55"/>
      <c r="I52" s="97"/>
      <c r="J52" s="87">
        <v>0</v>
      </c>
      <c r="K52" s="87">
        <f t="shared" si="1"/>
        <v>7669113482</v>
      </c>
      <c r="L52" s="100"/>
    </row>
    <row r="53" spans="1:12" s="42" customFormat="1" ht="15">
      <c r="A53" s="58">
        <v>15001</v>
      </c>
      <c r="B53" s="56" t="s">
        <v>82</v>
      </c>
      <c r="C53" s="109">
        <v>3625769407</v>
      </c>
      <c r="D53" s="109">
        <v>490375863</v>
      </c>
      <c r="E53" s="109">
        <v>178909284</v>
      </c>
      <c r="F53" s="123">
        <f t="shared" si="2"/>
        <v>4295054554</v>
      </c>
      <c r="G53" s="117"/>
      <c r="H53" s="55"/>
      <c r="I53" s="99"/>
      <c r="J53" s="87">
        <v>0</v>
      </c>
      <c r="K53" s="87">
        <f t="shared" si="1"/>
        <v>4295054554</v>
      </c>
      <c r="L53" s="101" t="s">
        <v>136</v>
      </c>
    </row>
    <row r="54" spans="1:12" s="42" customFormat="1" ht="15">
      <c r="A54" s="58">
        <v>5837</v>
      </c>
      <c r="B54" s="56" t="s">
        <v>81</v>
      </c>
      <c r="C54" s="109">
        <v>5129335066</v>
      </c>
      <c r="D54" s="109">
        <v>589092028</v>
      </c>
      <c r="E54" s="109">
        <v>259230880</v>
      </c>
      <c r="F54" s="123">
        <f t="shared" si="2"/>
        <v>5977657974</v>
      </c>
      <c r="G54" s="117"/>
      <c r="H54" s="55"/>
      <c r="I54" s="97"/>
      <c r="J54" s="87">
        <v>0</v>
      </c>
      <c r="K54" s="87">
        <f t="shared" si="1"/>
        <v>5977657974</v>
      </c>
      <c r="L54" s="100"/>
    </row>
    <row r="55" spans="1:12" s="42" customFormat="1" ht="15">
      <c r="A55" s="58">
        <v>20001</v>
      </c>
      <c r="B55" s="56" t="s">
        <v>32</v>
      </c>
      <c r="C55" s="109">
        <v>10045918266</v>
      </c>
      <c r="D55" s="109">
        <v>1850535068</v>
      </c>
      <c r="E55" s="109">
        <v>847768824</v>
      </c>
      <c r="F55" s="123">
        <f t="shared" si="2"/>
        <v>12744222158</v>
      </c>
      <c r="G55" s="117"/>
      <c r="H55" s="55"/>
      <c r="I55" s="97"/>
      <c r="J55" s="87">
        <v>0</v>
      </c>
      <c r="K55" s="87">
        <f t="shared" si="1"/>
        <v>12744222158</v>
      </c>
      <c r="L55" s="100"/>
    </row>
    <row r="56" spans="1:12" s="42" customFormat="1" ht="15">
      <c r="A56" s="58">
        <v>50001</v>
      </c>
      <c r="B56" s="56" t="s">
        <v>38</v>
      </c>
      <c r="C56" s="109">
        <v>9908639723</v>
      </c>
      <c r="D56" s="109">
        <v>1585021933</v>
      </c>
      <c r="E56" s="109">
        <v>565906571</v>
      </c>
      <c r="F56" s="123">
        <f t="shared" si="2"/>
        <v>12059568227</v>
      </c>
      <c r="G56" s="117"/>
      <c r="H56" s="55"/>
      <c r="I56" s="97"/>
      <c r="J56" s="87">
        <v>0</v>
      </c>
      <c r="K56" s="87">
        <f t="shared" si="1"/>
        <v>12059568227</v>
      </c>
      <c r="L56" s="100"/>
    </row>
    <row r="57" spans="1:12" s="42" customFormat="1" ht="15">
      <c r="A57" s="58">
        <v>27001</v>
      </c>
      <c r="B57" s="56" t="s">
        <v>124</v>
      </c>
      <c r="C57" s="109">
        <v>5221550833</v>
      </c>
      <c r="D57" s="109">
        <v>1104637362</v>
      </c>
      <c r="E57" s="109">
        <v>233840810</v>
      </c>
      <c r="F57" s="123">
        <f t="shared" si="2"/>
        <v>6560029005</v>
      </c>
      <c r="G57" s="117"/>
      <c r="H57" s="55"/>
      <c r="I57" s="97"/>
      <c r="J57" s="87">
        <v>0</v>
      </c>
      <c r="K57" s="87">
        <f t="shared" si="1"/>
        <v>6560029005</v>
      </c>
      <c r="L57" s="100"/>
    </row>
    <row r="58" spans="1:12" s="42" customFormat="1" ht="15">
      <c r="A58" s="58">
        <v>44847</v>
      </c>
      <c r="B58" s="56" t="s">
        <v>125</v>
      </c>
      <c r="C58" s="109">
        <v>4264184898</v>
      </c>
      <c r="D58" s="109">
        <v>178845584</v>
      </c>
      <c r="E58" s="109">
        <v>78811953</v>
      </c>
      <c r="F58" s="123">
        <f t="shared" si="2"/>
        <v>4521842435</v>
      </c>
      <c r="G58" s="117"/>
      <c r="H58" s="55"/>
      <c r="I58" s="97"/>
      <c r="J58" s="87">
        <v>0</v>
      </c>
      <c r="K58" s="87">
        <f t="shared" si="1"/>
        <v>4521842435</v>
      </c>
      <c r="L58" s="100"/>
    </row>
    <row r="59" spans="1:12" s="42" customFormat="1" ht="15">
      <c r="A59" s="58">
        <v>5045</v>
      </c>
      <c r="B59" s="56" t="s">
        <v>126</v>
      </c>
      <c r="C59" s="109">
        <v>3043889512</v>
      </c>
      <c r="D59" s="109">
        <v>617699159</v>
      </c>
      <c r="E59" s="109">
        <v>237923742</v>
      </c>
      <c r="F59" s="123">
        <f t="shared" si="2"/>
        <v>3899512413</v>
      </c>
      <c r="G59" s="117"/>
      <c r="H59" s="55"/>
      <c r="I59" s="97"/>
      <c r="J59" s="87">
        <v>0</v>
      </c>
      <c r="K59" s="87">
        <f t="shared" si="1"/>
        <v>3899512413</v>
      </c>
      <c r="L59" s="100"/>
    </row>
    <row r="60" spans="1:12" s="42" customFormat="1" ht="15">
      <c r="A60" s="58">
        <v>25269</v>
      </c>
      <c r="B60" s="56" t="s">
        <v>127</v>
      </c>
      <c r="C60" s="109">
        <v>2247796814</v>
      </c>
      <c r="D60" s="109">
        <v>367834497</v>
      </c>
      <c r="E60" s="109">
        <v>140521134</v>
      </c>
      <c r="F60" s="123">
        <f t="shared" si="2"/>
        <v>2756152445</v>
      </c>
      <c r="G60" s="117"/>
      <c r="H60" s="55"/>
      <c r="I60" s="97"/>
      <c r="J60" s="87">
        <v>0</v>
      </c>
      <c r="K60" s="87">
        <f t="shared" si="1"/>
        <v>2756152445</v>
      </c>
      <c r="L60" s="100"/>
    </row>
    <row r="61" spans="1:12" s="42" customFormat="1" ht="15">
      <c r="A61" s="58">
        <v>44001</v>
      </c>
      <c r="B61" s="98" t="s">
        <v>55</v>
      </c>
      <c r="C61" s="109">
        <v>5251397200</v>
      </c>
      <c r="D61" s="109">
        <v>809546403</v>
      </c>
      <c r="E61" s="109">
        <v>316632027</v>
      </c>
      <c r="F61" s="123">
        <f t="shared" si="2"/>
        <v>6377575630</v>
      </c>
      <c r="G61" s="117"/>
      <c r="H61" s="55"/>
      <c r="I61" s="97"/>
      <c r="J61" s="87">
        <v>0</v>
      </c>
      <c r="K61" s="87">
        <f t="shared" si="1"/>
        <v>6377575630</v>
      </c>
      <c r="L61" s="100"/>
    </row>
    <row r="62" spans="1:12" s="42" customFormat="1" ht="15">
      <c r="A62" s="58">
        <v>5615</v>
      </c>
      <c r="B62" s="98" t="s">
        <v>51</v>
      </c>
      <c r="C62" s="109">
        <v>2456085271</v>
      </c>
      <c r="D62" s="109">
        <v>379614036</v>
      </c>
      <c r="E62" s="109">
        <v>142279958</v>
      </c>
      <c r="F62" s="123">
        <f t="shared" si="2"/>
        <v>2977979265</v>
      </c>
      <c r="G62" s="117"/>
      <c r="H62" s="55"/>
      <c r="I62" s="97"/>
      <c r="J62" s="87">
        <v>0</v>
      </c>
      <c r="K62" s="87">
        <f t="shared" si="1"/>
        <v>2977979265</v>
      </c>
      <c r="L62" s="100"/>
    </row>
    <row r="63" spans="1:12" s="42" customFormat="1" ht="15">
      <c r="A63" s="58">
        <v>25175</v>
      </c>
      <c r="B63" s="98" t="s">
        <v>128</v>
      </c>
      <c r="C63" s="109">
        <v>1623115861</v>
      </c>
      <c r="D63" s="109">
        <v>349944723</v>
      </c>
      <c r="E63" s="109">
        <v>124917432</v>
      </c>
      <c r="F63" s="123">
        <f t="shared" si="2"/>
        <v>2097978016</v>
      </c>
      <c r="G63" s="117"/>
      <c r="H63" s="55"/>
      <c r="I63" s="97"/>
      <c r="J63" s="87">
        <v>0</v>
      </c>
      <c r="K63" s="87">
        <f t="shared" si="1"/>
        <v>2097978016</v>
      </c>
      <c r="L63" s="100"/>
    </row>
    <row r="64" spans="1:12" s="42" customFormat="1" ht="15">
      <c r="A64" s="58">
        <v>52356</v>
      </c>
      <c r="B64" s="58" t="s">
        <v>56</v>
      </c>
      <c r="C64" s="109">
        <v>3123078911</v>
      </c>
      <c r="D64" s="109">
        <v>469382652</v>
      </c>
      <c r="E64" s="109">
        <v>201810634</v>
      </c>
      <c r="F64" s="123">
        <f t="shared" si="2"/>
        <v>3794272197</v>
      </c>
      <c r="G64" s="117"/>
      <c r="H64" s="55"/>
      <c r="I64" s="97"/>
      <c r="J64" s="87">
        <v>0</v>
      </c>
      <c r="K64" s="87">
        <f t="shared" si="1"/>
        <v>3794272197</v>
      </c>
      <c r="L64" s="100"/>
    </row>
    <row r="65" spans="1:12" s="42" customFormat="1" ht="15">
      <c r="A65" s="58">
        <v>76364</v>
      </c>
      <c r="B65" s="58" t="s">
        <v>129</v>
      </c>
      <c r="C65" s="109">
        <v>2387447864</v>
      </c>
      <c r="D65" s="109">
        <v>337022542</v>
      </c>
      <c r="E65" s="109">
        <v>124447422</v>
      </c>
      <c r="F65" s="123">
        <f t="shared" si="2"/>
        <v>2848917828</v>
      </c>
      <c r="G65" s="117"/>
      <c r="H65" s="55"/>
      <c r="I65" s="97"/>
      <c r="J65" s="87">
        <v>0</v>
      </c>
      <c r="K65" s="87">
        <f t="shared" si="1"/>
        <v>2848917828</v>
      </c>
      <c r="L65" s="100"/>
    </row>
    <row r="66" spans="1:12" s="42" customFormat="1" ht="15">
      <c r="A66" s="58">
        <v>8433</v>
      </c>
      <c r="B66" s="98" t="s">
        <v>52</v>
      </c>
      <c r="C66" s="109">
        <v>2118564092</v>
      </c>
      <c r="D66" s="109">
        <v>321695706</v>
      </c>
      <c r="E66" s="109">
        <v>128751422</v>
      </c>
      <c r="F66" s="123">
        <f t="shared" si="2"/>
        <v>2569011220</v>
      </c>
      <c r="G66" s="117"/>
      <c r="H66" s="55"/>
      <c r="I66" s="97"/>
      <c r="J66" s="87">
        <v>0</v>
      </c>
      <c r="K66" s="87">
        <f t="shared" si="1"/>
        <v>2569011220</v>
      </c>
      <c r="L66" s="100"/>
    </row>
    <row r="67" spans="1:12" s="42" customFormat="1" ht="15">
      <c r="A67" s="58">
        <v>25473</v>
      </c>
      <c r="B67" s="98" t="s">
        <v>53</v>
      </c>
      <c r="C67" s="109">
        <v>1534830283</v>
      </c>
      <c r="D67" s="109">
        <v>287232439</v>
      </c>
      <c r="E67" s="109">
        <v>110988638</v>
      </c>
      <c r="F67" s="123">
        <f t="shared" si="2"/>
        <v>1933051360</v>
      </c>
      <c r="G67" s="117"/>
      <c r="H67" s="55"/>
      <c r="I67" s="97"/>
      <c r="J67" s="87">
        <v>0</v>
      </c>
      <c r="K67" s="87">
        <f t="shared" si="1"/>
        <v>1933051360</v>
      </c>
      <c r="L67" s="100"/>
    </row>
    <row r="68" spans="1:12" s="42" customFormat="1" ht="15">
      <c r="A68" s="58">
        <v>68547</v>
      </c>
      <c r="B68" s="56" t="s">
        <v>57</v>
      </c>
      <c r="C68" s="109">
        <v>3389653471</v>
      </c>
      <c r="D68" s="109">
        <v>639862584</v>
      </c>
      <c r="E68" s="109">
        <v>245036449</v>
      </c>
      <c r="F68" s="123">
        <f t="shared" si="2"/>
        <v>4274552504</v>
      </c>
      <c r="G68" s="117"/>
      <c r="H68" s="55"/>
      <c r="I68" s="97"/>
      <c r="J68" s="87">
        <v>0</v>
      </c>
      <c r="K68" s="87">
        <f t="shared" si="1"/>
        <v>4274552504</v>
      </c>
      <c r="L68" s="100"/>
    </row>
    <row r="69" spans="1:12" s="42" customFormat="1" ht="15">
      <c r="A69" s="58">
        <v>41551</v>
      </c>
      <c r="B69" s="56" t="s">
        <v>54</v>
      </c>
      <c r="C69" s="109">
        <v>3822456845</v>
      </c>
      <c r="D69" s="109">
        <v>575811100</v>
      </c>
      <c r="E69" s="109">
        <v>225013445</v>
      </c>
      <c r="F69" s="123">
        <f t="shared" si="2"/>
        <v>4623281390</v>
      </c>
      <c r="G69" s="117"/>
      <c r="H69" s="55"/>
      <c r="I69" s="97"/>
      <c r="J69" s="87">
        <v>0</v>
      </c>
      <c r="K69" s="87">
        <f t="shared" si="1"/>
        <v>4623281390</v>
      </c>
      <c r="L69" s="100"/>
    </row>
    <row r="70" spans="1:12" s="42" customFormat="1" ht="15">
      <c r="A70" s="58">
        <v>5631</v>
      </c>
      <c r="B70" s="56" t="s">
        <v>92</v>
      </c>
      <c r="C70" s="109">
        <v>919019115</v>
      </c>
      <c r="D70" s="109">
        <v>122851555</v>
      </c>
      <c r="E70" s="109">
        <v>49067622</v>
      </c>
      <c r="F70" s="123">
        <f t="shared" si="2"/>
        <v>1090938292</v>
      </c>
      <c r="G70" s="117"/>
      <c r="H70" s="55"/>
      <c r="I70" s="97"/>
      <c r="J70" s="87">
        <v>0</v>
      </c>
      <c r="K70" s="87">
        <f t="shared" si="1"/>
        <v>1090938292</v>
      </c>
      <c r="L70" s="100"/>
    </row>
    <row r="71" spans="1:12" s="42" customFormat="1" ht="15">
      <c r="A71" s="58">
        <v>85001</v>
      </c>
      <c r="B71" s="56" t="s">
        <v>58</v>
      </c>
      <c r="C71" s="109">
        <v>4262170969</v>
      </c>
      <c r="D71" s="109">
        <v>678588344</v>
      </c>
      <c r="E71" s="109">
        <v>250002319</v>
      </c>
      <c r="F71" s="123">
        <f t="shared" si="2"/>
        <v>5190761632</v>
      </c>
      <c r="G71" s="117"/>
      <c r="H71" s="55"/>
      <c r="I71" s="97"/>
      <c r="J71" s="87">
        <v>0</v>
      </c>
      <c r="K71" s="87">
        <f t="shared" si="1"/>
        <v>5190761632</v>
      </c>
      <c r="L71" s="100"/>
    </row>
    <row r="72" spans="1:12" s="42" customFormat="1" ht="15">
      <c r="A72" s="58">
        <v>25899</v>
      </c>
      <c r="B72" s="56" t="s">
        <v>130</v>
      </c>
      <c r="C72" s="109">
        <v>1969073590</v>
      </c>
      <c r="D72" s="109">
        <v>349439944</v>
      </c>
      <c r="E72" s="109">
        <v>139122314</v>
      </c>
      <c r="F72" s="123">
        <f t="shared" si="2"/>
        <v>2457635848</v>
      </c>
      <c r="G72" s="117"/>
      <c r="H72" s="55"/>
      <c r="I72" s="87"/>
      <c r="J72" s="87">
        <v>0</v>
      </c>
      <c r="K72" s="87">
        <f t="shared" si="1"/>
        <v>2457635848</v>
      </c>
      <c r="L72" s="100"/>
    </row>
    <row r="73" spans="1:12" s="42" customFormat="1" ht="15">
      <c r="A73" s="58" t="s">
        <v>131</v>
      </c>
      <c r="B73" s="56" t="s">
        <v>102</v>
      </c>
      <c r="C73" s="109">
        <v>2131929075</v>
      </c>
      <c r="D73" s="109">
        <v>375970063</v>
      </c>
      <c r="E73" s="109">
        <v>141336793</v>
      </c>
      <c r="F73" s="123">
        <f t="shared" si="2"/>
        <v>2649235931</v>
      </c>
      <c r="G73" s="117"/>
      <c r="H73" s="55"/>
      <c r="I73" s="87"/>
      <c r="J73" s="87"/>
      <c r="K73" s="87">
        <f t="shared" si="1"/>
        <v>2649235931</v>
      </c>
      <c r="L73" s="100"/>
    </row>
    <row r="74" spans="1:11" ht="13.5" thickBot="1">
      <c r="A74" s="22"/>
      <c r="B74" s="14"/>
      <c r="C74" s="124"/>
      <c r="D74" s="124"/>
      <c r="E74" s="124"/>
      <c r="F74" s="125"/>
      <c r="G74" s="29"/>
      <c r="H74" s="29"/>
      <c r="I74" s="29"/>
      <c r="J74" s="40"/>
      <c r="K74" s="40"/>
    </row>
    <row r="75" spans="1:11" s="38" customFormat="1" ht="30.75" customHeight="1" thickBot="1">
      <c r="A75" s="52"/>
      <c r="B75" s="91" t="s">
        <v>23</v>
      </c>
      <c r="C75" s="126">
        <f>SUM(C11:C74)</f>
        <v>504924667420</v>
      </c>
      <c r="D75" s="126">
        <f aca="true" t="shared" si="3" ref="D75:K75">SUM(D11:D74)</f>
        <v>67830046059</v>
      </c>
      <c r="E75" s="126">
        <f t="shared" si="3"/>
        <v>29401370203</v>
      </c>
      <c r="F75" s="126">
        <f t="shared" si="3"/>
        <v>602156083682</v>
      </c>
      <c r="G75" s="95">
        <f t="shared" si="3"/>
        <v>0</v>
      </c>
      <c r="H75" s="95">
        <f t="shared" si="3"/>
        <v>0</v>
      </c>
      <c r="I75" s="95">
        <f t="shared" si="3"/>
        <v>0</v>
      </c>
      <c r="J75" s="95">
        <f t="shared" si="3"/>
        <v>3577472275</v>
      </c>
      <c r="K75" s="95">
        <f t="shared" si="3"/>
        <v>605733555957</v>
      </c>
    </row>
    <row r="76" ht="12.75">
      <c r="A76" s="23"/>
    </row>
    <row r="77" spans="1:9" ht="18">
      <c r="A77" s="53"/>
      <c r="C77" s="80"/>
      <c r="D77" s="80"/>
      <c r="E77" s="80"/>
      <c r="F77" s="80"/>
      <c r="G77" s="80"/>
      <c r="H77" s="80"/>
      <c r="I77" s="78"/>
    </row>
  </sheetData>
  <sheetProtection/>
  <autoFilter ref="A10:L73"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B15" sqref="B15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61</v>
      </c>
      <c r="B1" s="18"/>
      <c r="C1" s="18"/>
      <c r="D1" s="18"/>
      <c r="E1" s="18"/>
      <c r="F1" s="18"/>
      <c r="G1" s="1"/>
    </row>
    <row r="2" spans="1:7" ht="15.75">
      <c r="A2" s="35" t="s">
        <v>74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51" t="s">
        <v>62</v>
      </c>
      <c r="B4" s="151"/>
      <c r="C4" s="151"/>
      <c r="D4" s="151"/>
      <c r="E4" s="151"/>
      <c r="F4" s="16"/>
      <c r="G4" s="1"/>
    </row>
    <row r="5" spans="1:7" ht="15.75">
      <c r="A5" s="175" t="s">
        <v>139</v>
      </c>
      <c r="B5" s="175"/>
      <c r="C5" s="175"/>
      <c r="D5" s="175"/>
      <c r="E5" s="175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73</v>
      </c>
      <c r="B8" s="74" t="s">
        <v>79</v>
      </c>
      <c r="C8" s="74" t="s">
        <v>80</v>
      </c>
      <c r="D8" s="74" t="s">
        <v>72</v>
      </c>
      <c r="E8" s="75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69</v>
      </c>
      <c r="B10" s="63">
        <f>SUM(B11:B13)</f>
        <v>660340407728</v>
      </c>
      <c r="C10" s="63">
        <f>SUM(C11:C13)</f>
        <v>602156083682</v>
      </c>
      <c r="D10" s="63">
        <f>SUM(D11:D13)</f>
        <v>0</v>
      </c>
      <c r="E10" s="127">
        <f>SUM(E11:E13)</f>
        <v>1262496491410</v>
      </c>
      <c r="F10" s="31"/>
      <c r="G10" s="86"/>
      <c r="H10" s="86"/>
      <c r="I10" s="5"/>
      <c r="J10" s="5"/>
    </row>
    <row r="11" spans="1:10" ht="15.75">
      <c r="A11" s="33" t="s">
        <v>70</v>
      </c>
      <c r="B11" s="64">
        <f>+Dptos!C44</f>
        <v>559895205387</v>
      </c>
      <c r="C11" s="64">
        <f>+Distymuniccertf!C75</f>
        <v>504924667420</v>
      </c>
      <c r="D11" s="64"/>
      <c r="E11" s="64">
        <f>+B11+C11</f>
        <v>1064819872807</v>
      </c>
      <c r="F11" s="31"/>
      <c r="G11" s="86"/>
      <c r="H11" s="5"/>
      <c r="I11" s="5"/>
      <c r="J11" s="5"/>
    </row>
    <row r="12" spans="1:10" ht="15.75">
      <c r="A12" s="71" t="s">
        <v>71</v>
      </c>
      <c r="B12" s="72">
        <f>+Dptos!D44</f>
        <v>66746438395</v>
      </c>
      <c r="C12" s="72">
        <f>+Distymuniccertf!D75</f>
        <v>67830046059</v>
      </c>
      <c r="D12" s="72"/>
      <c r="E12" s="72">
        <f>SUM(B12:D12)</f>
        <v>134576484454</v>
      </c>
      <c r="F12" s="31"/>
      <c r="G12" s="96"/>
      <c r="H12" s="5"/>
      <c r="I12" s="5"/>
      <c r="J12" s="5"/>
    </row>
    <row r="13" spans="1:10" ht="15.75">
      <c r="A13" s="71" t="s">
        <v>77</v>
      </c>
      <c r="B13" s="72">
        <f>+Dptos!E44</f>
        <v>33698763946</v>
      </c>
      <c r="C13" s="72">
        <f>+Distymuniccertf!E75</f>
        <v>29401370203</v>
      </c>
      <c r="D13" s="72"/>
      <c r="E13" s="72">
        <f>SUM(B13:D13)</f>
        <v>63100134149</v>
      </c>
      <c r="F13" s="31"/>
      <c r="G13" s="5"/>
      <c r="H13" s="5"/>
      <c r="I13" s="5"/>
      <c r="J13" s="5"/>
    </row>
    <row r="14" spans="1:10" ht="15.75">
      <c r="A14" s="51" t="s">
        <v>105</v>
      </c>
      <c r="B14" s="65">
        <v>0</v>
      </c>
      <c r="C14" s="65">
        <v>0</v>
      </c>
      <c r="D14" s="65"/>
      <c r="E14" s="65">
        <f>SUM(B14:D14)</f>
        <v>0</v>
      </c>
      <c r="F14" s="31"/>
      <c r="G14" s="5"/>
      <c r="H14" s="5"/>
      <c r="I14" s="5"/>
      <c r="J14" s="5"/>
    </row>
    <row r="15" spans="1:10" ht="15.75">
      <c r="A15" s="51" t="s">
        <v>2</v>
      </c>
      <c r="B15" s="65">
        <f>+Dptos!I44</f>
        <v>23204622215</v>
      </c>
      <c r="C15" s="65">
        <f>+Distymuniccertf!J75</f>
        <v>3577472275</v>
      </c>
      <c r="D15" s="65"/>
      <c r="E15" s="128">
        <f>SUM(B15:D15)</f>
        <v>26782094490</v>
      </c>
      <c r="F15" s="31"/>
      <c r="G15" s="96"/>
      <c r="H15" s="96"/>
      <c r="I15" s="5"/>
      <c r="J15" s="5"/>
    </row>
    <row r="16" spans="1:10" ht="15.75">
      <c r="A16" s="51" t="s">
        <v>24</v>
      </c>
      <c r="B16" s="66">
        <v>0</v>
      </c>
      <c r="C16" s="65">
        <v>0</v>
      </c>
      <c r="D16" s="65"/>
      <c r="E16" s="65">
        <f>SUM(B16:D16)</f>
        <v>0</v>
      </c>
      <c r="F16" s="31"/>
      <c r="G16" s="86"/>
      <c r="H16" s="86"/>
      <c r="I16" s="5"/>
      <c r="J16" s="5"/>
    </row>
    <row r="17" spans="1:10" ht="33.75" customHeight="1">
      <c r="A17" s="50" t="s">
        <v>3</v>
      </c>
      <c r="B17" s="67">
        <f>+B10+SUM(B15:B16)</f>
        <v>683545029943</v>
      </c>
      <c r="C17" s="67">
        <f>+C10+SUM(C15:C16)</f>
        <v>605733555957</v>
      </c>
      <c r="D17" s="67">
        <f>+D10+SUM(D15:D16)</f>
        <v>0</v>
      </c>
      <c r="E17" s="84">
        <f>+E10+E15+E16+E14</f>
        <v>1289278585900</v>
      </c>
      <c r="F17" s="32" t="s">
        <v>106</v>
      </c>
      <c r="G17" s="85"/>
      <c r="H17" s="8"/>
      <c r="I17" s="5"/>
      <c r="J17" s="5"/>
    </row>
    <row r="18" spans="1:10" ht="21" customHeight="1">
      <c r="A18" s="81"/>
      <c r="B18" s="82"/>
      <c r="C18" s="82"/>
      <c r="D18" s="82"/>
      <c r="E18" s="82"/>
      <c r="F18" s="44"/>
      <c r="G18" s="32"/>
      <c r="H18" s="86"/>
      <c r="I18" s="5"/>
      <c r="J18" s="5"/>
    </row>
    <row r="19" spans="1:7" ht="65.25" customHeight="1">
      <c r="A19" s="34"/>
      <c r="B19" s="19"/>
      <c r="C19" s="19"/>
      <c r="D19" s="76"/>
      <c r="G19" s="5"/>
    </row>
    <row r="20" spans="2:7" ht="12.75">
      <c r="B20"/>
      <c r="C20" s="77"/>
      <c r="D20" s="26"/>
      <c r="F20" s="41"/>
      <c r="G20" s="41"/>
    </row>
    <row r="21" spans="2:7" ht="12.75">
      <c r="B21"/>
      <c r="C21" s="77"/>
      <c r="E21" s="103"/>
      <c r="F21" s="41"/>
      <c r="G21" s="41"/>
    </row>
    <row r="22" spans="2:7" ht="12.75">
      <c r="B22"/>
      <c r="C22" s="77"/>
      <c r="E22" s="102"/>
      <c r="F22" s="41"/>
      <c r="G22" s="41"/>
    </row>
    <row r="23" spans="2:7" ht="12.75">
      <c r="B23"/>
      <c r="C23" s="77"/>
      <c r="E23" s="104"/>
      <c r="F23" s="41"/>
      <c r="G23" s="41"/>
    </row>
    <row r="24" spans="2:7" ht="12.75">
      <c r="B24"/>
      <c r="C24" s="77"/>
      <c r="F24" s="41"/>
      <c r="G24" s="41"/>
    </row>
    <row r="25" spans="2:7" ht="12.75">
      <c r="B25"/>
      <c r="C25" s="77"/>
      <c r="F25" s="41"/>
      <c r="G25" s="41"/>
    </row>
    <row r="26" spans="2:7" ht="12.75">
      <c r="B26"/>
      <c r="C26" s="77"/>
      <c r="F26" s="41"/>
      <c r="G26" s="41"/>
    </row>
    <row r="27" spans="2:7" ht="12.75">
      <c r="B27"/>
      <c r="C27" s="77"/>
      <c r="F27" s="41"/>
      <c r="G27" s="41"/>
    </row>
    <row r="28" spans="2:7" ht="12.75">
      <c r="B28"/>
      <c r="C28" s="77"/>
      <c r="F28" s="41"/>
      <c r="G28" s="41"/>
    </row>
    <row r="29" spans="2:7" ht="12.75">
      <c r="B29"/>
      <c r="C29" s="77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Usuario de Windows</cp:lastModifiedBy>
  <cp:lastPrinted>2015-12-15T19:09:46Z</cp:lastPrinted>
  <dcterms:created xsi:type="dcterms:W3CDTF">2004-01-24T23:46:15Z</dcterms:created>
  <dcterms:modified xsi:type="dcterms:W3CDTF">2016-02-03T21:03:42Z</dcterms:modified>
  <cp:category/>
  <cp:version/>
  <cp:contentType/>
  <cp:contentStatus/>
</cp:coreProperties>
</file>